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ternative Propulsion\"/>
    </mc:Choice>
  </mc:AlternateContent>
  <xr:revisionPtr revIDLastSave="0" documentId="13_ncr:1_{B120EFB0-1BC5-4A4F-AFF0-E8D789BA1E1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preadsheet" sheetId="4" r:id="rId1"/>
    <sheet name="Car Specs and Assumptions" sheetId="6" r:id="rId2"/>
    <sheet name="Ultracapacitor KERS Info." sheetId="7" r:id="rId3"/>
    <sheet name="Graphs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4" l="1" a="1"/>
  <c r="N4" i="4" s="1"/>
  <c r="K1716" i="4"/>
  <c r="J4" i="4" a="1"/>
  <c r="J4" i="4" s="1"/>
  <c r="M4" i="7"/>
  <c r="F4" i="7"/>
  <c r="E4" i="7"/>
  <c r="C5" i="6"/>
  <c r="H5" i="6"/>
  <c r="F4" i="4" l="1"/>
  <c r="F6" i="4"/>
  <c r="H6" i="4" s="1"/>
  <c r="F5" i="4"/>
  <c r="F7" i="4"/>
  <c r="H7" i="4" s="1"/>
  <c r="F8" i="4"/>
  <c r="H8" i="4" s="1"/>
  <c r="F9" i="4"/>
  <c r="H9" i="4" s="1"/>
  <c r="F10" i="4"/>
  <c r="H10" i="4" s="1"/>
  <c r="F11" i="4"/>
  <c r="H11" i="4" s="1"/>
  <c r="F12" i="4"/>
  <c r="H12" i="4" s="1"/>
  <c r="F13" i="4"/>
  <c r="H13" i="4" s="1"/>
  <c r="F14" i="4"/>
  <c r="H14" i="4" s="1"/>
  <c r="F15" i="4"/>
  <c r="H15" i="4" s="1"/>
  <c r="F16" i="4"/>
  <c r="H16" i="4" s="1"/>
  <c r="F17" i="4"/>
  <c r="H17" i="4" s="1"/>
  <c r="F18" i="4"/>
  <c r="H18" i="4" s="1"/>
  <c r="F19" i="4"/>
  <c r="H19" i="4" s="1"/>
  <c r="F20" i="4"/>
  <c r="H20" i="4" s="1"/>
  <c r="F21" i="4"/>
  <c r="H21" i="4" s="1"/>
  <c r="F22" i="4"/>
  <c r="H22" i="4" s="1"/>
  <c r="F23" i="4"/>
  <c r="H23" i="4" s="1"/>
  <c r="F24" i="4"/>
  <c r="H24" i="4" s="1"/>
  <c r="F25" i="4"/>
  <c r="H25" i="4" s="1"/>
  <c r="F26" i="4"/>
  <c r="H26" i="4" s="1"/>
  <c r="F27" i="4"/>
  <c r="H27" i="4" s="1"/>
  <c r="F28" i="4"/>
  <c r="H28" i="4" s="1"/>
  <c r="F29" i="4"/>
  <c r="H29" i="4" s="1"/>
  <c r="F30" i="4"/>
  <c r="H30" i="4" s="1"/>
  <c r="F31" i="4"/>
  <c r="H31" i="4" s="1"/>
  <c r="F32" i="4"/>
  <c r="H32" i="4" s="1"/>
  <c r="F33" i="4"/>
  <c r="H33" i="4" s="1"/>
  <c r="F34" i="4"/>
  <c r="H34" i="4" s="1"/>
  <c r="F35" i="4"/>
  <c r="H35" i="4" s="1"/>
  <c r="F36" i="4"/>
  <c r="H36" i="4" s="1"/>
  <c r="F37" i="4"/>
  <c r="H37" i="4" s="1"/>
  <c r="F38" i="4"/>
  <c r="H38" i="4" s="1"/>
  <c r="F39" i="4"/>
  <c r="H39" i="4" s="1"/>
  <c r="F40" i="4"/>
  <c r="H40" i="4" s="1"/>
  <c r="F41" i="4"/>
  <c r="H41" i="4" s="1"/>
  <c r="F42" i="4"/>
  <c r="H42" i="4" s="1"/>
  <c r="F43" i="4"/>
  <c r="H43" i="4" s="1"/>
  <c r="F44" i="4"/>
  <c r="H44" i="4" s="1"/>
  <c r="F45" i="4"/>
  <c r="H45" i="4" s="1"/>
  <c r="F46" i="4"/>
  <c r="H46" i="4" s="1"/>
  <c r="F47" i="4"/>
  <c r="H47" i="4" s="1"/>
  <c r="F48" i="4"/>
  <c r="H48" i="4" s="1"/>
  <c r="F49" i="4"/>
  <c r="H49" i="4" s="1"/>
  <c r="F50" i="4"/>
  <c r="H50" i="4" s="1"/>
  <c r="F51" i="4"/>
  <c r="H51" i="4" s="1"/>
  <c r="F52" i="4"/>
  <c r="H52" i="4" s="1"/>
  <c r="F53" i="4"/>
  <c r="H53" i="4" s="1"/>
  <c r="F54" i="4"/>
  <c r="H54" i="4" s="1"/>
  <c r="F55" i="4"/>
  <c r="H55" i="4" s="1"/>
  <c r="F56" i="4"/>
  <c r="H56" i="4" s="1"/>
  <c r="F57" i="4"/>
  <c r="H57" i="4" s="1"/>
  <c r="F58" i="4"/>
  <c r="H58" i="4" s="1"/>
  <c r="F59" i="4"/>
  <c r="H59" i="4" s="1"/>
  <c r="F60" i="4"/>
  <c r="H60" i="4" s="1"/>
  <c r="F61" i="4"/>
  <c r="H61" i="4" s="1"/>
  <c r="F62" i="4"/>
  <c r="H62" i="4" s="1"/>
  <c r="F63" i="4"/>
  <c r="H63" i="4" s="1"/>
  <c r="F64" i="4"/>
  <c r="H64" i="4" s="1"/>
  <c r="F65" i="4"/>
  <c r="H65" i="4" s="1"/>
  <c r="F66" i="4"/>
  <c r="H66" i="4" s="1"/>
  <c r="F67" i="4"/>
  <c r="H67" i="4" s="1"/>
  <c r="F68" i="4"/>
  <c r="H68" i="4" s="1"/>
  <c r="F69" i="4"/>
  <c r="H69" i="4" s="1"/>
  <c r="F70" i="4"/>
  <c r="H70" i="4" s="1"/>
  <c r="F71" i="4"/>
  <c r="H71" i="4" s="1"/>
  <c r="F72" i="4"/>
  <c r="H72" i="4" s="1"/>
  <c r="F73" i="4"/>
  <c r="H73" i="4" s="1"/>
  <c r="F74" i="4"/>
  <c r="H74" i="4" s="1"/>
  <c r="F75" i="4"/>
  <c r="H75" i="4" s="1"/>
  <c r="F76" i="4"/>
  <c r="H76" i="4" s="1"/>
  <c r="F77" i="4"/>
  <c r="H77" i="4" s="1"/>
  <c r="F78" i="4"/>
  <c r="H78" i="4" s="1"/>
  <c r="F79" i="4"/>
  <c r="H79" i="4" s="1"/>
  <c r="F80" i="4"/>
  <c r="H80" i="4" s="1"/>
  <c r="F81" i="4"/>
  <c r="H81" i="4" s="1"/>
  <c r="F82" i="4"/>
  <c r="H82" i="4" s="1"/>
  <c r="F83" i="4"/>
  <c r="H83" i="4" s="1"/>
  <c r="F84" i="4"/>
  <c r="H84" i="4" s="1"/>
  <c r="F85" i="4"/>
  <c r="H85" i="4" s="1"/>
  <c r="F86" i="4"/>
  <c r="H86" i="4" s="1"/>
  <c r="F87" i="4"/>
  <c r="H87" i="4" s="1"/>
  <c r="F88" i="4"/>
  <c r="H88" i="4" s="1"/>
  <c r="F89" i="4"/>
  <c r="H89" i="4" s="1"/>
  <c r="F90" i="4"/>
  <c r="H90" i="4" s="1"/>
  <c r="F91" i="4"/>
  <c r="H91" i="4" s="1"/>
  <c r="F92" i="4"/>
  <c r="H92" i="4" s="1"/>
  <c r="F93" i="4"/>
  <c r="H93" i="4" s="1"/>
  <c r="F94" i="4"/>
  <c r="H94" i="4" s="1"/>
  <c r="F95" i="4"/>
  <c r="H95" i="4" s="1"/>
  <c r="F96" i="4"/>
  <c r="H96" i="4" s="1"/>
  <c r="F97" i="4"/>
  <c r="H97" i="4" s="1"/>
  <c r="F98" i="4"/>
  <c r="H98" i="4" s="1"/>
  <c r="F99" i="4"/>
  <c r="H99" i="4" s="1"/>
  <c r="F100" i="4"/>
  <c r="H100" i="4" s="1"/>
  <c r="F101" i="4"/>
  <c r="H101" i="4" s="1"/>
  <c r="F102" i="4"/>
  <c r="H102" i="4" s="1"/>
  <c r="F103" i="4"/>
  <c r="H103" i="4" s="1"/>
  <c r="F104" i="4"/>
  <c r="H104" i="4" s="1"/>
  <c r="F105" i="4"/>
  <c r="H105" i="4" s="1"/>
  <c r="F106" i="4"/>
  <c r="H106" i="4" s="1"/>
  <c r="F107" i="4"/>
  <c r="H107" i="4" s="1"/>
  <c r="F108" i="4"/>
  <c r="H108" i="4" s="1"/>
  <c r="F109" i="4"/>
  <c r="H109" i="4" s="1"/>
  <c r="F110" i="4"/>
  <c r="H110" i="4" s="1"/>
  <c r="F111" i="4"/>
  <c r="H111" i="4" s="1"/>
  <c r="F112" i="4"/>
  <c r="H112" i="4" s="1"/>
  <c r="F113" i="4"/>
  <c r="H113" i="4" s="1"/>
  <c r="F114" i="4"/>
  <c r="H114" i="4" s="1"/>
  <c r="F115" i="4"/>
  <c r="H115" i="4" s="1"/>
  <c r="F116" i="4"/>
  <c r="H116" i="4" s="1"/>
  <c r="F117" i="4"/>
  <c r="H117" i="4" s="1"/>
  <c r="F118" i="4"/>
  <c r="H118" i="4" s="1"/>
  <c r="F119" i="4"/>
  <c r="H119" i="4" s="1"/>
  <c r="F120" i="4"/>
  <c r="H120" i="4" s="1"/>
  <c r="F121" i="4"/>
  <c r="H121" i="4" s="1"/>
  <c r="F122" i="4"/>
  <c r="H122" i="4" s="1"/>
  <c r="F123" i="4"/>
  <c r="H123" i="4" s="1"/>
  <c r="F124" i="4"/>
  <c r="H124" i="4" s="1"/>
  <c r="F125" i="4"/>
  <c r="H125" i="4" s="1"/>
  <c r="F126" i="4"/>
  <c r="H126" i="4" s="1"/>
  <c r="F127" i="4"/>
  <c r="H127" i="4" s="1"/>
  <c r="F128" i="4"/>
  <c r="H128" i="4" s="1"/>
  <c r="F129" i="4"/>
  <c r="H129" i="4" s="1"/>
  <c r="F130" i="4"/>
  <c r="H130" i="4" s="1"/>
  <c r="F131" i="4"/>
  <c r="H131" i="4" s="1"/>
  <c r="F132" i="4"/>
  <c r="H132" i="4" s="1"/>
  <c r="F133" i="4"/>
  <c r="H133" i="4" s="1"/>
  <c r="F134" i="4"/>
  <c r="H134" i="4" s="1"/>
  <c r="F135" i="4"/>
  <c r="H135" i="4" s="1"/>
  <c r="F136" i="4"/>
  <c r="H136" i="4" s="1"/>
  <c r="F137" i="4"/>
  <c r="H137" i="4" s="1"/>
  <c r="F138" i="4"/>
  <c r="H138" i="4" s="1"/>
  <c r="F139" i="4"/>
  <c r="H139" i="4" s="1"/>
  <c r="F140" i="4"/>
  <c r="H140" i="4" s="1"/>
  <c r="F141" i="4"/>
  <c r="H141" i="4" s="1"/>
  <c r="F142" i="4"/>
  <c r="H142" i="4" s="1"/>
  <c r="F143" i="4"/>
  <c r="H143" i="4" s="1"/>
  <c r="F144" i="4"/>
  <c r="H144" i="4" s="1"/>
  <c r="F145" i="4"/>
  <c r="H145" i="4" s="1"/>
  <c r="F146" i="4"/>
  <c r="H146" i="4" s="1"/>
  <c r="F147" i="4"/>
  <c r="H147" i="4" s="1"/>
  <c r="F148" i="4"/>
  <c r="H148" i="4" s="1"/>
  <c r="F149" i="4"/>
  <c r="H149" i="4" s="1"/>
  <c r="F150" i="4"/>
  <c r="H150" i="4" s="1"/>
  <c r="F151" i="4"/>
  <c r="H151" i="4" s="1"/>
  <c r="F152" i="4"/>
  <c r="H152" i="4" s="1"/>
  <c r="F153" i="4"/>
  <c r="H153" i="4" s="1"/>
  <c r="F154" i="4"/>
  <c r="H154" i="4" s="1"/>
  <c r="F155" i="4"/>
  <c r="H155" i="4" s="1"/>
  <c r="F156" i="4"/>
  <c r="H156" i="4" s="1"/>
  <c r="F157" i="4"/>
  <c r="H157" i="4" s="1"/>
  <c r="F158" i="4"/>
  <c r="H158" i="4" s="1"/>
  <c r="F159" i="4"/>
  <c r="H159" i="4" s="1"/>
  <c r="F160" i="4"/>
  <c r="H160" i="4" s="1"/>
  <c r="F161" i="4"/>
  <c r="H161" i="4" s="1"/>
  <c r="F162" i="4"/>
  <c r="H162" i="4" s="1"/>
  <c r="F163" i="4"/>
  <c r="H163" i="4" s="1"/>
  <c r="F164" i="4"/>
  <c r="H164" i="4" s="1"/>
  <c r="F165" i="4"/>
  <c r="H165" i="4" s="1"/>
  <c r="F166" i="4"/>
  <c r="H166" i="4" s="1"/>
  <c r="F167" i="4"/>
  <c r="H167" i="4" s="1"/>
  <c r="F168" i="4"/>
  <c r="H168" i="4" s="1"/>
  <c r="F169" i="4"/>
  <c r="H169" i="4" s="1"/>
  <c r="F170" i="4"/>
  <c r="H170" i="4" s="1"/>
  <c r="F171" i="4"/>
  <c r="H171" i="4" s="1"/>
  <c r="F172" i="4"/>
  <c r="H172" i="4" s="1"/>
  <c r="F173" i="4"/>
  <c r="H173" i="4" s="1"/>
  <c r="F174" i="4"/>
  <c r="H174" i="4" s="1"/>
  <c r="F175" i="4"/>
  <c r="H175" i="4" s="1"/>
  <c r="F176" i="4"/>
  <c r="H176" i="4" s="1"/>
  <c r="F177" i="4"/>
  <c r="H177" i="4" s="1"/>
  <c r="F178" i="4"/>
  <c r="H178" i="4" s="1"/>
  <c r="F179" i="4"/>
  <c r="H179" i="4" s="1"/>
  <c r="F180" i="4"/>
  <c r="H180" i="4" s="1"/>
  <c r="F181" i="4"/>
  <c r="H181" i="4" s="1"/>
  <c r="F182" i="4"/>
  <c r="H182" i="4" s="1"/>
  <c r="F183" i="4"/>
  <c r="H183" i="4" s="1"/>
  <c r="F184" i="4"/>
  <c r="H184" i="4" s="1"/>
  <c r="F185" i="4"/>
  <c r="H185" i="4" s="1"/>
  <c r="F186" i="4"/>
  <c r="H186" i="4" s="1"/>
  <c r="F187" i="4"/>
  <c r="H187" i="4" s="1"/>
  <c r="F188" i="4"/>
  <c r="H188" i="4" s="1"/>
  <c r="F189" i="4"/>
  <c r="H189" i="4" s="1"/>
  <c r="F190" i="4"/>
  <c r="H190" i="4" s="1"/>
  <c r="F191" i="4"/>
  <c r="H191" i="4" s="1"/>
  <c r="F192" i="4"/>
  <c r="H192" i="4" s="1"/>
  <c r="F193" i="4"/>
  <c r="H193" i="4" s="1"/>
  <c r="F194" i="4"/>
  <c r="H194" i="4" s="1"/>
  <c r="F195" i="4"/>
  <c r="H195" i="4" s="1"/>
  <c r="F196" i="4"/>
  <c r="H196" i="4" s="1"/>
  <c r="F197" i="4"/>
  <c r="H197" i="4" s="1"/>
  <c r="F198" i="4"/>
  <c r="H198" i="4" s="1"/>
  <c r="F199" i="4"/>
  <c r="H199" i="4" s="1"/>
  <c r="F200" i="4"/>
  <c r="H200" i="4" s="1"/>
  <c r="F201" i="4"/>
  <c r="H201" i="4" s="1"/>
  <c r="F202" i="4"/>
  <c r="H202" i="4" s="1"/>
  <c r="F203" i="4"/>
  <c r="H203" i="4" s="1"/>
  <c r="F204" i="4"/>
  <c r="H204" i="4" s="1"/>
  <c r="F205" i="4"/>
  <c r="H205" i="4" s="1"/>
  <c r="F206" i="4"/>
  <c r="H206" i="4" s="1"/>
  <c r="F207" i="4"/>
  <c r="H207" i="4" s="1"/>
  <c r="F208" i="4"/>
  <c r="H208" i="4" s="1"/>
  <c r="F209" i="4"/>
  <c r="H209" i="4" s="1"/>
  <c r="F210" i="4"/>
  <c r="H210" i="4" s="1"/>
  <c r="F211" i="4"/>
  <c r="H211" i="4" s="1"/>
  <c r="F212" i="4"/>
  <c r="H212" i="4" s="1"/>
  <c r="F213" i="4"/>
  <c r="H213" i="4" s="1"/>
  <c r="F214" i="4"/>
  <c r="H214" i="4" s="1"/>
  <c r="F215" i="4"/>
  <c r="H215" i="4" s="1"/>
  <c r="F216" i="4"/>
  <c r="H216" i="4" s="1"/>
  <c r="F217" i="4"/>
  <c r="H217" i="4" s="1"/>
  <c r="F218" i="4"/>
  <c r="H218" i="4" s="1"/>
  <c r="F219" i="4"/>
  <c r="H219" i="4" s="1"/>
  <c r="F220" i="4"/>
  <c r="H220" i="4" s="1"/>
  <c r="F221" i="4"/>
  <c r="H221" i="4" s="1"/>
  <c r="F222" i="4"/>
  <c r="H222" i="4" s="1"/>
  <c r="F223" i="4"/>
  <c r="H223" i="4" s="1"/>
  <c r="F224" i="4"/>
  <c r="H224" i="4" s="1"/>
  <c r="F225" i="4"/>
  <c r="H225" i="4" s="1"/>
  <c r="F226" i="4"/>
  <c r="H226" i="4" s="1"/>
  <c r="F227" i="4"/>
  <c r="H227" i="4" s="1"/>
  <c r="F228" i="4"/>
  <c r="H228" i="4" s="1"/>
  <c r="F229" i="4"/>
  <c r="H229" i="4" s="1"/>
  <c r="F230" i="4"/>
  <c r="H230" i="4" s="1"/>
  <c r="F231" i="4"/>
  <c r="H231" i="4" s="1"/>
  <c r="F232" i="4"/>
  <c r="H232" i="4" s="1"/>
  <c r="F233" i="4"/>
  <c r="H233" i="4" s="1"/>
  <c r="F234" i="4"/>
  <c r="H234" i="4" s="1"/>
  <c r="F235" i="4"/>
  <c r="H235" i="4" s="1"/>
  <c r="F236" i="4"/>
  <c r="H236" i="4" s="1"/>
  <c r="F237" i="4"/>
  <c r="H237" i="4" s="1"/>
  <c r="F238" i="4"/>
  <c r="H238" i="4" s="1"/>
  <c r="F239" i="4"/>
  <c r="H239" i="4" s="1"/>
  <c r="F240" i="4"/>
  <c r="H240" i="4" s="1"/>
  <c r="F241" i="4"/>
  <c r="H241" i="4" s="1"/>
  <c r="F242" i="4"/>
  <c r="H242" i="4" s="1"/>
  <c r="F243" i="4"/>
  <c r="H243" i="4" s="1"/>
  <c r="F244" i="4"/>
  <c r="H244" i="4" s="1"/>
  <c r="F245" i="4"/>
  <c r="H245" i="4" s="1"/>
  <c r="F246" i="4"/>
  <c r="H246" i="4" s="1"/>
  <c r="F247" i="4"/>
  <c r="H247" i="4" s="1"/>
  <c r="F248" i="4"/>
  <c r="H248" i="4" s="1"/>
  <c r="F249" i="4"/>
  <c r="H249" i="4" s="1"/>
  <c r="F250" i="4"/>
  <c r="H250" i="4" s="1"/>
  <c r="F251" i="4"/>
  <c r="H251" i="4" s="1"/>
  <c r="F252" i="4"/>
  <c r="H252" i="4" s="1"/>
  <c r="F253" i="4"/>
  <c r="H253" i="4" s="1"/>
  <c r="F254" i="4"/>
  <c r="H254" i="4" s="1"/>
  <c r="F255" i="4"/>
  <c r="H255" i="4" s="1"/>
  <c r="F256" i="4"/>
  <c r="H256" i="4" s="1"/>
  <c r="F257" i="4"/>
  <c r="H257" i="4" s="1"/>
  <c r="F258" i="4"/>
  <c r="H258" i="4" s="1"/>
  <c r="F259" i="4"/>
  <c r="H259" i="4" s="1"/>
  <c r="F260" i="4"/>
  <c r="H260" i="4" s="1"/>
  <c r="F261" i="4"/>
  <c r="H261" i="4" s="1"/>
  <c r="F262" i="4"/>
  <c r="H262" i="4" s="1"/>
  <c r="F263" i="4"/>
  <c r="H263" i="4" s="1"/>
  <c r="F264" i="4"/>
  <c r="H264" i="4" s="1"/>
  <c r="F265" i="4"/>
  <c r="H265" i="4" s="1"/>
  <c r="F266" i="4"/>
  <c r="H266" i="4" s="1"/>
  <c r="F267" i="4"/>
  <c r="H267" i="4" s="1"/>
  <c r="F268" i="4"/>
  <c r="H268" i="4" s="1"/>
  <c r="F269" i="4"/>
  <c r="H269" i="4" s="1"/>
  <c r="F270" i="4"/>
  <c r="H270" i="4" s="1"/>
  <c r="F271" i="4"/>
  <c r="H271" i="4" s="1"/>
  <c r="F272" i="4"/>
  <c r="H272" i="4" s="1"/>
  <c r="F273" i="4"/>
  <c r="H273" i="4" s="1"/>
  <c r="F274" i="4"/>
  <c r="H274" i="4" s="1"/>
  <c r="F275" i="4"/>
  <c r="H275" i="4" s="1"/>
  <c r="F276" i="4"/>
  <c r="H276" i="4" s="1"/>
  <c r="F277" i="4"/>
  <c r="H277" i="4" s="1"/>
  <c r="F278" i="4"/>
  <c r="H278" i="4" s="1"/>
  <c r="F279" i="4"/>
  <c r="H279" i="4" s="1"/>
  <c r="F280" i="4"/>
  <c r="H280" i="4" s="1"/>
  <c r="F281" i="4"/>
  <c r="H281" i="4" s="1"/>
  <c r="F282" i="4"/>
  <c r="H282" i="4" s="1"/>
  <c r="F283" i="4"/>
  <c r="H283" i="4" s="1"/>
  <c r="F284" i="4"/>
  <c r="H284" i="4" s="1"/>
  <c r="F285" i="4"/>
  <c r="H285" i="4" s="1"/>
  <c r="F286" i="4"/>
  <c r="H286" i="4" s="1"/>
  <c r="F287" i="4"/>
  <c r="H287" i="4" s="1"/>
  <c r="F288" i="4"/>
  <c r="H288" i="4" s="1"/>
  <c r="F289" i="4"/>
  <c r="H289" i="4" s="1"/>
  <c r="F290" i="4"/>
  <c r="H290" i="4" s="1"/>
  <c r="F291" i="4"/>
  <c r="H291" i="4" s="1"/>
  <c r="F292" i="4"/>
  <c r="H292" i="4" s="1"/>
  <c r="F293" i="4"/>
  <c r="H293" i="4" s="1"/>
  <c r="F294" i="4"/>
  <c r="H294" i="4" s="1"/>
  <c r="F295" i="4"/>
  <c r="H295" i="4" s="1"/>
  <c r="F296" i="4"/>
  <c r="H296" i="4" s="1"/>
  <c r="F297" i="4"/>
  <c r="H297" i="4" s="1"/>
  <c r="F298" i="4"/>
  <c r="H298" i="4" s="1"/>
  <c r="F299" i="4"/>
  <c r="H299" i="4" s="1"/>
  <c r="F300" i="4"/>
  <c r="H300" i="4" s="1"/>
  <c r="F301" i="4"/>
  <c r="H301" i="4" s="1"/>
  <c r="F302" i="4"/>
  <c r="H302" i="4" s="1"/>
  <c r="F303" i="4"/>
  <c r="H303" i="4" s="1"/>
  <c r="F304" i="4"/>
  <c r="H304" i="4" s="1"/>
  <c r="F305" i="4"/>
  <c r="H305" i="4" s="1"/>
  <c r="F306" i="4"/>
  <c r="H306" i="4" s="1"/>
  <c r="F307" i="4"/>
  <c r="H307" i="4" s="1"/>
  <c r="F308" i="4"/>
  <c r="H308" i="4" s="1"/>
  <c r="F309" i="4"/>
  <c r="H309" i="4" s="1"/>
  <c r="F310" i="4"/>
  <c r="H310" i="4" s="1"/>
  <c r="F311" i="4"/>
  <c r="H311" i="4" s="1"/>
  <c r="F312" i="4"/>
  <c r="H312" i="4" s="1"/>
  <c r="F313" i="4"/>
  <c r="H313" i="4" s="1"/>
  <c r="F314" i="4"/>
  <c r="H314" i="4" s="1"/>
  <c r="F315" i="4"/>
  <c r="H315" i="4" s="1"/>
  <c r="F316" i="4"/>
  <c r="H316" i="4" s="1"/>
  <c r="F317" i="4"/>
  <c r="H317" i="4" s="1"/>
  <c r="F318" i="4"/>
  <c r="H318" i="4" s="1"/>
  <c r="F319" i="4"/>
  <c r="H319" i="4" s="1"/>
  <c r="F320" i="4"/>
  <c r="H320" i="4" s="1"/>
  <c r="F321" i="4"/>
  <c r="H321" i="4" s="1"/>
  <c r="F322" i="4"/>
  <c r="H322" i="4" s="1"/>
  <c r="F323" i="4"/>
  <c r="H323" i="4" s="1"/>
  <c r="F324" i="4"/>
  <c r="H324" i="4" s="1"/>
  <c r="F325" i="4"/>
  <c r="H325" i="4" s="1"/>
  <c r="F326" i="4"/>
  <c r="H326" i="4" s="1"/>
  <c r="F327" i="4"/>
  <c r="H327" i="4" s="1"/>
  <c r="F328" i="4"/>
  <c r="H328" i="4" s="1"/>
  <c r="F329" i="4"/>
  <c r="H329" i="4" s="1"/>
  <c r="F330" i="4"/>
  <c r="H330" i="4" s="1"/>
  <c r="F331" i="4"/>
  <c r="H331" i="4" s="1"/>
  <c r="F332" i="4"/>
  <c r="H332" i="4" s="1"/>
  <c r="F333" i="4"/>
  <c r="H333" i="4" s="1"/>
  <c r="F334" i="4"/>
  <c r="H334" i="4" s="1"/>
  <c r="F335" i="4"/>
  <c r="H335" i="4" s="1"/>
  <c r="F336" i="4"/>
  <c r="H336" i="4" s="1"/>
  <c r="F337" i="4"/>
  <c r="H337" i="4" s="1"/>
  <c r="F338" i="4"/>
  <c r="H338" i="4" s="1"/>
  <c r="F339" i="4"/>
  <c r="H339" i="4" s="1"/>
  <c r="F340" i="4"/>
  <c r="H340" i="4" s="1"/>
  <c r="F341" i="4"/>
  <c r="H341" i="4" s="1"/>
  <c r="F342" i="4"/>
  <c r="H342" i="4" s="1"/>
  <c r="F343" i="4"/>
  <c r="H343" i="4" s="1"/>
  <c r="F344" i="4"/>
  <c r="H344" i="4" s="1"/>
  <c r="F345" i="4"/>
  <c r="H345" i="4" s="1"/>
  <c r="F346" i="4"/>
  <c r="H346" i="4" s="1"/>
  <c r="F347" i="4"/>
  <c r="H347" i="4" s="1"/>
  <c r="F348" i="4"/>
  <c r="H348" i="4" s="1"/>
  <c r="F349" i="4"/>
  <c r="H349" i="4" s="1"/>
  <c r="F350" i="4"/>
  <c r="H350" i="4" s="1"/>
  <c r="F351" i="4"/>
  <c r="H351" i="4" s="1"/>
  <c r="F352" i="4"/>
  <c r="H352" i="4" s="1"/>
  <c r="F353" i="4"/>
  <c r="H353" i="4" s="1"/>
  <c r="F354" i="4"/>
  <c r="H354" i="4" s="1"/>
  <c r="F355" i="4"/>
  <c r="H355" i="4" s="1"/>
  <c r="F356" i="4"/>
  <c r="H356" i="4" s="1"/>
  <c r="F357" i="4"/>
  <c r="H357" i="4" s="1"/>
  <c r="F358" i="4"/>
  <c r="H358" i="4" s="1"/>
  <c r="F359" i="4"/>
  <c r="H359" i="4" s="1"/>
  <c r="F360" i="4"/>
  <c r="H360" i="4" s="1"/>
  <c r="F361" i="4"/>
  <c r="H361" i="4" s="1"/>
  <c r="F362" i="4"/>
  <c r="H362" i="4" s="1"/>
  <c r="F363" i="4"/>
  <c r="H363" i="4" s="1"/>
  <c r="F364" i="4"/>
  <c r="H364" i="4" s="1"/>
  <c r="F365" i="4"/>
  <c r="H365" i="4" s="1"/>
  <c r="F366" i="4"/>
  <c r="H366" i="4" s="1"/>
  <c r="F367" i="4"/>
  <c r="H367" i="4" s="1"/>
  <c r="F368" i="4"/>
  <c r="H368" i="4" s="1"/>
  <c r="F369" i="4"/>
  <c r="H369" i="4" s="1"/>
  <c r="F370" i="4"/>
  <c r="H370" i="4" s="1"/>
  <c r="F371" i="4"/>
  <c r="H371" i="4" s="1"/>
  <c r="F372" i="4"/>
  <c r="H372" i="4" s="1"/>
  <c r="F373" i="4"/>
  <c r="H373" i="4" s="1"/>
  <c r="F374" i="4"/>
  <c r="H374" i="4" s="1"/>
  <c r="F375" i="4"/>
  <c r="H375" i="4" s="1"/>
  <c r="F376" i="4"/>
  <c r="H376" i="4" s="1"/>
  <c r="F377" i="4"/>
  <c r="H377" i="4" s="1"/>
  <c r="F378" i="4"/>
  <c r="H378" i="4" s="1"/>
  <c r="F379" i="4"/>
  <c r="H379" i="4" s="1"/>
  <c r="F380" i="4"/>
  <c r="H380" i="4" s="1"/>
  <c r="F381" i="4"/>
  <c r="H381" i="4" s="1"/>
  <c r="F382" i="4"/>
  <c r="H382" i="4" s="1"/>
  <c r="F383" i="4"/>
  <c r="H383" i="4" s="1"/>
  <c r="F384" i="4"/>
  <c r="H384" i="4" s="1"/>
  <c r="F385" i="4"/>
  <c r="H385" i="4" s="1"/>
  <c r="F386" i="4"/>
  <c r="H386" i="4" s="1"/>
  <c r="F387" i="4"/>
  <c r="H387" i="4" s="1"/>
  <c r="F388" i="4"/>
  <c r="H388" i="4" s="1"/>
  <c r="F389" i="4"/>
  <c r="H389" i="4" s="1"/>
  <c r="F390" i="4"/>
  <c r="H390" i="4" s="1"/>
  <c r="F391" i="4"/>
  <c r="H391" i="4" s="1"/>
  <c r="F392" i="4"/>
  <c r="H392" i="4" s="1"/>
  <c r="F393" i="4"/>
  <c r="H393" i="4" s="1"/>
  <c r="F394" i="4"/>
  <c r="H394" i="4" s="1"/>
  <c r="F395" i="4"/>
  <c r="H395" i="4" s="1"/>
  <c r="F396" i="4"/>
  <c r="H396" i="4" s="1"/>
  <c r="F397" i="4"/>
  <c r="H397" i="4" s="1"/>
  <c r="F398" i="4"/>
  <c r="H398" i="4" s="1"/>
  <c r="F399" i="4"/>
  <c r="H399" i="4" s="1"/>
  <c r="F400" i="4"/>
  <c r="H400" i="4" s="1"/>
  <c r="F401" i="4"/>
  <c r="H401" i="4" s="1"/>
  <c r="F402" i="4"/>
  <c r="H402" i="4" s="1"/>
  <c r="F403" i="4"/>
  <c r="H403" i="4" s="1"/>
  <c r="F404" i="4"/>
  <c r="H404" i="4" s="1"/>
  <c r="F405" i="4"/>
  <c r="H405" i="4" s="1"/>
  <c r="F406" i="4"/>
  <c r="H406" i="4" s="1"/>
  <c r="F407" i="4"/>
  <c r="H407" i="4" s="1"/>
  <c r="F408" i="4"/>
  <c r="H408" i="4" s="1"/>
  <c r="F409" i="4"/>
  <c r="H409" i="4" s="1"/>
  <c r="F410" i="4"/>
  <c r="H410" i="4" s="1"/>
  <c r="F411" i="4"/>
  <c r="H411" i="4" s="1"/>
  <c r="F412" i="4"/>
  <c r="H412" i="4" s="1"/>
  <c r="F413" i="4"/>
  <c r="H413" i="4" s="1"/>
  <c r="F414" i="4"/>
  <c r="H414" i="4" s="1"/>
  <c r="F415" i="4"/>
  <c r="H415" i="4" s="1"/>
  <c r="F416" i="4"/>
  <c r="H416" i="4" s="1"/>
  <c r="F417" i="4"/>
  <c r="H417" i="4" s="1"/>
  <c r="F418" i="4"/>
  <c r="H418" i="4" s="1"/>
  <c r="F419" i="4"/>
  <c r="H419" i="4" s="1"/>
  <c r="F420" i="4"/>
  <c r="H420" i="4" s="1"/>
  <c r="F421" i="4"/>
  <c r="H421" i="4" s="1"/>
  <c r="F422" i="4"/>
  <c r="H422" i="4" s="1"/>
  <c r="F423" i="4"/>
  <c r="H423" i="4" s="1"/>
  <c r="F424" i="4"/>
  <c r="H424" i="4" s="1"/>
  <c r="F425" i="4"/>
  <c r="H425" i="4" s="1"/>
  <c r="F426" i="4"/>
  <c r="H426" i="4" s="1"/>
  <c r="F427" i="4"/>
  <c r="H427" i="4" s="1"/>
  <c r="F428" i="4"/>
  <c r="H428" i="4" s="1"/>
  <c r="F429" i="4"/>
  <c r="H429" i="4" s="1"/>
  <c r="F430" i="4"/>
  <c r="H430" i="4" s="1"/>
  <c r="F431" i="4"/>
  <c r="H431" i="4" s="1"/>
  <c r="F432" i="4"/>
  <c r="H432" i="4" s="1"/>
  <c r="F433" i="4"/>
  <c r="H433" i="4" s="1"/>
  <c r="F434" i="4"/>
  <c r="H434" i="4" s="1"/>
  <c r="F435" i="4"/>
  <c r="H435" i="4" s="1"/>
  <c r="F436" i="4"/>
  <c r="H436" i="4" s="1"/>
  <c r="F437" i="4"/>
  <c r="H437" i="4" s="1"/>
  <c r="F438" i="4"/>
  <c r="H438" i="4" s="1"/>
  <c r="F439" i="4"/>
  <c r="H439" i="4" s="1"/>
  <c r="F440" i="4"/>
  <c r="H440" i="4" s="1"/>
  <c r="F441" i="4"/>
  <c r="H441" i="4" s="1"/>
  <c r="F442" i="4"/>
  <c r="H442" i="4" s="1"/>
  <c r="F443" i="4"/>
  <c r="H443" i="4" s="1"/>
  <c r="F444" i="4"/>
  <c r="H444" i="4" s="1"/>
  <c r="F445" i="4"/>
  <c r="H445" i="4" s="1"/>
  <c r="F446" i="4"/>
  <c r="H446" i="4" s="1"/>
  <c r="F447" i="4"/>
  <c r="H447" i="4" s="1"/>
  <c r="F448" i="4"/>
  <c r="H448" i="4" s="1"/>
  <c r="F449" i="4"/>
  <c r="H449" i="4" s="1"/>
  <c r="F450" i="4"/>
  <c r="H450" i="4" s="1"/>
  <c r="F451" i="4"/>
  <c r="H451" i="4" s="1"/>
  <c r="F452" i="4"/>
  <c r="H452" i="4" s="1"/>
  <c r="F453" i="4"/>
  <c r="H453" i="4" s="1"/>
  <c r="F454" i="4"/>
  <c r="H454" i="4" s="1"/>
  <c r="F455" i="4"/>
  <c r="H455" i="4" s="1"/>
  <c r="F456" i="4"/>
  <c r="H456" i="4" s="1"/>
  <c r="F457" i="4"/>
  <c r="H457" i="4" s="1"/>
  <c r="F458" i="4"/>
  <c r="H458" i="4" s="1"/>
  <c r="F459" i="4"/>
  <c r="H459" i="4" s="1"/>
  <c r="F460" i="4"/>
  <c r="H460" i="4" s="1"/>
  <c r="F461" i="4"/>
  <c r="H461" i="4" s="1"/>
  <c r="F462" i="4"/>
  <c r="H462" i="4" s="1"/>
  <c r="F463" i="4"/>
  <c r="H463" i="4" s="1"/>
  <c r="F464" i="4"/>
  <c r="H464" i="4" s="1"/>
  <c r="F465" i="4"/>
  <c r="H465" i="4" s="1"/>
  <c r="F466" i="4"/>
  <c r="H466" i="4" s="1"/>
  <c r="F467" i="4"/>
  <c r="H467" i="4" s="1"/>
  <c r="F468" i="4"/>
  <c r="H468" i="4" s="1"/>
  <c r="F469" i="4"/>
  <c r="H469" i="4" s="1"/>
  <c r="F470" i="4"/>
  <c r="H470" i="4" s="1"/>
  <c r="F471" i="4"/>
  <c r="H471" i="4" s="1"/>
  <c r="F472" i="4"/>
  <c r="H472" i="4" s="1"/>
  <c r="F473" i="4"/>
  <c r="H473" i="4" s="1"/>
  <c r="F474" i="4"/>
  <c r="H474" i="4" s="1"/>
  <c r="F475" i="4"/>
  <c r="H475" i="4" s="1"/>
  <c r="F476" i="4"/>
  <c r="H476" i="4" s="1"/>
  <c r="F477" i="4"/>
  <c r="H477" i="4" s="1"/>
  <c r="F478" i="4"/>
  <c r="H478" i="4" s="1"/>
  <c r="F479" i="4"/>
  <c r="H479" i="4" s="1"/>
  <c r="F480" i="4"/>
  <c r="H480" i="4" s="1"/>
  <c r="F481" i="4"/>
  <c r="H481" i="4" s="1"/>
  <c r="F482" i="4"/>
  <c r="H482" i="4" s="1"/>
  <c r="F483" i="4"/>
  <c r="H483" i="4" s="1"/>
  <c r="F484" i="4"/>
  <c r="H484" i="4" s="1"/>
  <c r="F485" i="4"/>
  <c r="H485" i="4" s="1"/>
  <c r="F486" i="4"/>
  <c r="H486" i="4" s="1"/>
  <c r="F487" i="4"/>
  <c r="H487" i="4" s="1"/>
  <c r="F488" i="4"/>
  <c r="H488" i="4" s="1"/>
  <c r="F489" i="4"/>
  <c r="H489" i="4" s="1"/>
  <c r="F490" i="4"/>
  <c r="H490" i="4" s="1"/>
  <c r="F491" i="4"/>
  <c r="H491" i="4" s="1"/>
  <c r="F492" i="4"/>
  <c r="H492" i="4" s="1"/>
  <c r="F493" i="4"/>
  <c r="H493" i="4" s="1"/>
  <c r="F494" i="4"/>
  <c r="H494" i="4" s="1"/>
  <c r="F495" i="4"/>
  <c r="H495" i="4" s="1"/>
  <c r="F496" i="4"/>
  <c r="H496" i="4" s="1"/>
  <c r="F497" i="4"/>
  <c r="H497" i="4" s="1"/>
  <c r="F498" i="4"/>
  <c r="H498" i="4" s="1"/>
  <c r="F499" i="4"/>
  <c r="H499" i="4" s="1"/>
  <c r="F500" i="4"/>
  <c r="H500" i="4" s="1"/>
  <c r="F501" i="4"/>
  <c r="H501" i="4" s="1"/>
  <c r="F502" i="4"/>
  <c r="H502" i="4" s="1"/>
  <c r="F503" i="4"/>
  <c r="H503" i="4" s="1"/>
  <c r="F504" i="4"/>
  <c r="H504" i="4" s="1"/>
  <c r="F505" i="4"/>
  <c r="H505" i="4" s="1"/>
  <c r="F506" i="4"/>
  <c r="H506" i="4" s="1"/>
  <c r="F507" i="4"/>
  <c r="H507" i="4" s="1"/>
  <c r="F508" i="4"/>
  <c r="H508" i="4" s="1"/>
  <c r="F509" i="4"/>
  <c r="H509" i="4" s="1"/>
  <c r="F510" i="4"/>
  <c r="H510" i="4" s="1"/>
  <c r="F511" i="4"/>
  <c r="H511" i="4" s="1"/>
  <c r="F512" i="4"/>
  <c r="H512" i="4" s="1"/>
  <c r="F513" i="4"/>
  <c r="H513" i="4" s="1"/>
  <c r="F514" i="4"/>
  <c r="H514" i="4" s="1"/>
  <c r="F515" i="4"/>
  <c r="H515" i="4" s="1"/>
  <c r="F516" i="4"/>
  <c r="H516" i="4" s="1"/>
  <c r="F517" i="4"/>
  <c r="H517" i="4" s="1"/>
  <c r="F518" i="4"/>
  <c r="H518" i="4" s="1"/>
  <c r="F519" i="4"/>
  <c r="H519" i="4" s="1"/>
  <c r="F520" i="4"/>
  <c r="H520" i="4" s="1"/>
  <c r="F521" i="4"/>
  <c r="H521" i="4" s="1"/>
  <c r="F522" i="4"/>
  <c r="H522" i="4" s="1"/>
  <c r="F523" i="4"/>
  <c r="H523" i="4" s="1"/>
  <c r="F524" i="4"/>
  <c r="H524" i="4" s="1"/>
  <c r="F525" i="4"/>
  <c r="H525" i="4" s="1"/>
  <c r="F526" i="4"/>
  <c r="H526" i="4" s="1"/>
  <c r="F527" i="4"/>
  <c r="H527" i="4" s="1"/>
  <c r="F528" i="4"/>
  <c r="H528" i="4" s="1"/>
  <c r="F529" i="4"/>
  <c r="H529" i="4" s="1"/>
  <c r="F530" i="4"/>
  <c r="H530" i="4" s="1"/>
  <c r="F531" i="4"/>
  <c r="H531" i="4" s="1"/>
  <c r="F532" i="4"/>
  <c r="H532" i="4" s="1"/>
  <c r="F533" i="4"/>
  <c r="H533" i="4" s="1"/>
  <c r="F534" i="4"/>
  <c r="H534" i="4" s="1"/>
  <c r="F535" i="4"/>
  <c r="H535" i="4" s="1"/>
  <c r="F536" i="4"/>
  <c r="H536" i="4" s="1"/>
  <c r="F537" i="4"/>
  <c r="H537" i="4" s="1"/>
  <c r="F538" i="4"/>
  <c r="H538" i="4" s="1"/>
  <c r="F539" i="4"/>
  <c r="H539" i="4" s="1"/>
  <c r="F540" i="4"/>
  <c r="H540" i="4" s="1"/>
  <c r="F541" i="4"/>
  <c r="H541" i="4" s="1"/>
  <c r="F542" i="4"/>
  <c r="H542" i="4" s="1"/>
  <c r="F543" i="4"/>
  <c r="H543" i="4" s="1"/>
  <c r="F544" i="4"/>
  <c r="H544" i="4" s="1"/>
  <c r="F545" i="4"/>
  <c r="H545" i="4" s="1"/>
  <c r="F546" i="4"/>
  <c r="H546" i="4" s="1"/>
  <c r="F547" i="4"/>
  <c r="H547" i="4" s="1"/>
  <c r="F548" i="4"/>
  <c r="H548" i="4" s="1"/>
  <c r="F549" i="4"/>
  <c r="H549" i="4" s="1"/>
  <c r="F550" i="4"/>
  <c r="H550" i="4" s="1"/>
  <c r="F551" i="4"/>
  <c r="H551" i="4" s="1"/>
  <c r="F552" i="4"/>
  <c r="H552" i="4" s="1"/>
  <c r="F553" i="4"/>
  <c r="H553" i="4" s="1"/>
  <c r="F554" i="4"/>
  <c r="H554" i="4" s="1"/>
  <c r="F555" i="4"/>
  <c r="H555" i="4" s="1"/>
  <c r="F556" i="4"/>
  <c r="H556" i="4" s="1"/>
  <c r="F557" i="4"/>
  <c r="H557" i="4" s="1"/>
  <c r="F558" i="4"/>
  <c r="H558" i="4" s="1"/>
  <c r="F559" i="4"/>
  <c r="H559" i="4" s="1"/>
  <c r="F560" i="4"/>
  <c r="H560" i="4" s="1"/>
  <c r="F561" i="4"/>
  <c r="H561" i="4" s="1"/>
  <c r="F562" i="4"/>
  <c r="H562" i="4" s="1"/>
  <c r="F563" i="4"/>
  <c r="H563" i="4" s="1"/>
  <c r="F564" i="4"/>
  <c r="H564" i="4" s="1"/>
  <c r="F565" i="4"/>
  <c r="H565" i="4" s="1"/>
  <c r="F566" i="4"/>
  <c r="H566" i="4" s="1"/>
  <c r="F567" i="4"/>
  <c r="H567" i="4" s="1"/>
  <c r="F568" i="4"/>
  <c r="H568" i="4" s="1"/>
  <c r="F569" i="4"/>
  <c r="H569" i="4" s="1"/>
  <c r="F570" i="4"/>
  <c r="H570" i="4" s="1"/>
  <c r="F571" i="4"/>
  <c r="H571" i="4" s="1"/>
  <c r="F572" i="4"/>
  <c r="H572" i="4" s="1"/>
  <c r="F573" i="4"/>
  <c r="H573" i="4" s="1"/>
  <c r="F574" i="4"/>
  <c r="H574" i="4" s="1"/>
  <c r="F575" i="4"/>
  <c r="H575" i="4" s="1"/>
  <c r="F576" i="4"/>
  <c r="H576" i="4" s="1"/>
  <c r="F577" i="4"/>
  <c r="H577" i="4" s="1"/>
  <c r="F578" i="4"/>
  <c r="H578" i="4" s="1"/>
  <c r="F579" i="4"/>
  <c r="H579" i="4" s="1"/>
  <c r="F580" i="4"/>
  <c r="H580" i="4" s="1"/>
  <c r="F581" i="4"/>
  <c r="H581" i="4" s="1"/>
  <c r="F582" i="4"/>
  <c r="H582" i="4" s="1"/>
  <c r="F583" i="4"/>
  <c r="H583" i="4" s="1"/>
  <c r="F584" i="4"/>
  <c r="H584" i="4" s="1"/>
  <c r="F585" i="4"/>
  <c r="H585" i="4" s="1"/>
  <c r="F586" i="4"/>
  <c r="H586" i="4" s="1"/>
  <c r="F587" i="4"/>
  <c r="H587" i="4" s="1"/>
  <c r="F588" i="4"/>
  <c r="H588" i="4" s="1"/>
  <c r="F589" i="4"/>
  <c r="H589" i="4" s="1"/>
  <c r="F590" i="4"/>
  <c r="H590" i="4" s="1"/>
  <c r="F591" i="4"/>
  <c r="H591" i="4" s="1"/>
  <c r="F592" i="4"/>
  <c r="H592" i="4" s="1"/>
  <c r="F593" i="4"/>
  <c r="H593" i="4" s="1"/>
  <c r="F594" i="4"/>
  <c r="H594" i="4" s="1"/>
  <c r="F595" i="4"/>
  <c r="H595" i="4" s="1"/>
  <c r="F596" i="4"/>
  <c r="H596" i="4" s="1"/>
  <c r="F597" i="4"/>
  <c r="H597" i="4" s="1"/>
  <c r="F598" i="4"/>
  <c r="H598" i="4" s="1"/>
  <c r="F599" i="4"/>
  <c r="H599" i="4" s="1"/>
  <c r="F600" i="4"/>
  <c r="H600" i="4" s="1"/>
  <c r="F601" i="4"/>
  <c r="H601" i="4" s="1"/>
  <c r="F602" i="4"/>
  <c r="H602" i="4" s="1"/>
  <c r="F603" i="4"/>
  <c r="H603" i="4" s="1"/>
  <c r="F604" i="4"/>
  <c r="H604" i="4" s="1"/>
  <c r="F605" i="4"/>
  <c r="H605" i="4" s="1"/>
  <c r="F606" i="4"/>
  <c r="H606" i="4" s="1"/>
  <c r="F607" i="4"/>
  <c r="H607" i="4" s="1"/>
  <c r="F608" i="4"/>
  <c r="H608" i="4" s="1"/>
  <c r="F609" i="4"/>
  <c r="H609" i="4" s="1"/>
  <c r="F610" i="4"/>
  <c r="H610" i="4" s="1"/>
  <c r="F611" i="4"/>
  <c r="H611" i="4" s="1"/>
  <c r="F612" i="4"/>
  <c r="H612" i="4" s="1"/>
  <c r="F613" i="4"/>
  <c r="H613" i="4" s="1"/>
  <c r="F614" i="4"/>
  <c r="H614" i="4" s="1"/>
  <c r="F615" i="4"/>
  <c r="H615" i="4" s="1"/>
  <c r="F616" i="4"/>
  <c r="H616" i="4" s="1"/>
  <c r="F617" i="4"/>
  <c r="H617" i="4" s="1"/>
  <c r="F618" i="4"/>
  <c r="H618" i="4" s="1"/>
  <c r="F619" i="4"/>
  <c r="H619" i="4" s="1"/>
  <c r="F620" i="4"/>
  <c r="H620" i="4" s="1"/>
  <c r="F621" i="4"/>
  <c r="H621" i="4" s="1"/>
  <c r="F622" i="4"/>
  <c r="H622" i="4" s="1"/>
  <c r="F623" i="4"/>
  <c r="H623" i="4" s="1"/>
  <c r="F624" i="4"/>
  <c r="H624" i="4" s="1"/>
  <c r="F625" i="4"/>
  <c r="H625" i="4" s="1"/>
  <c r="F626" i="4"/>
  <c r="H626" i="4" s="1"/>
  <c r="F627" i="4"/>
  <c r="H627" i="4" s="1"/>
  <c r="F628" i="4"/>
  <c r="H628" i="4" s="1"/>
  <c r="F629" i="4"/>
  <c r="H629" i="4" s="1"/>
  <c r="F630" i="4"/>
  <c r="H630" i="4" s="1"/>
  <c r="F631" i="4"/>
  <c r="H631" i="4" s="1"/>
  <c r="F632" i="4"/>
  <c r="H632" i="4" s="1"/>
  <c r="F633" i="4"/>
  <c r="H633" i="4" s="1"/>
  <c r="F634" i="4"/>
  <c r="H634" i="4" s="1"/>
  <c r="F635" i="4"/>
  <c r="H635" i="4" s="1"/>
  <c r="F636" i="4"/>
  <c r="H636" i="4" s="1"/>
  <c r="F637" i="4"/>
  <c r="H637" i="4" s="1"/>
  <c r="F638" i="4"/>
  <c r="H638" i="4" s="1"/>
  <c r="F639" i="4"/>
  <c r="H639" i="4" s="1"/>
  <c r="F640" i="4"/>
  <c r="H640" i="4" s="1"/>
  <c r="F641" i="4"/>
  <c r="H641" i="4" s="1"/>
  <c r="F642" i="4"/>
  <c r="H642" i="4" s="1"/>
  <c r="F643" i="4"/>
  <c r="H643" i="4" s="1"/>
  <c r="F644" i="4"/>
  <c r="H644" i="4" s="1"/>
  <c r="F645" i="4"/>
  <c r="H645" i="4" s="1"/>
  <c r="F646" i="4"/>
  <c r="H646" i="4" s="1"/>
  <c r="F647" i="4"/>
  <c r="H647" i="4" s="1"/>
  <c r="F648" i="4"/>
  <c r="H648" i="4" s="1"/>
  <c r="F649" i="4"/>
  <c r="H649" i="4" s="1"/>
  <c r="F650" i="4"/>
  <c r="H650" i="4" s="1"/>
  <c r="F651" i="4"/>
  <c r="H651" i="4" s="1"/>
  <c r="F652" i="4"/>
  <c r="H652" i="4" s="1"/>
  <c r="F653" i="4"/>
  <c r="H653" i="4" s="1"/>
  <c r="F654" i="4"/>
  <c r="H654" i="4" s="1"/>
  <c r="F655" i="4"/>
  <c r="H655" i="4" s="1"/>
  <c r="F656" i="4"/>
  <c r="H656" i="4" s="1"/>
  <c r="F657" i="4"/>
  <c r="H657" i="4" s="1"/>
  <c r="F658" i="4"/>
  <c r="H658" i="4" s="1"/>
  <c r="F659" i="4"/>
  <c r="H659" i="4" s="1"/>
  <c r="F660" i="4"/>
  <c r="H660" i="4" s="1"/>
  <c r="F661" i="4"/>
  <c r="H661" i="4" s="1"/>
  <c r="F662" i="4"/>
  <c r="H662" i="4" s="1"/>
  <c r="F663" i="4"/>
  <c r="H663" i="4" s="1"/>
  <c r="F664" i="4"/>
  <c r="H664" i="4" s="1"/>
  <c r="F665" i="4"/>
  <c r="H665" i="4" s="1"/>
  <c r="F666" i="4"/>
  <c r="H666" i="4" s="1"/>
  <c r="F667" i="4"/>
  <c r="H667" i="4" s="1"/>
  <c r="F668" i="4"/>
  <c r="H668" i="4" s="1"/>
  <c r="F669" i="4"/>
  <c r="H669" i="4" s="1"/>
  <c r="F670" i="4"/>
  <c r="H670" i="4" s="1"/>
  <c r="F671" i="4"/>
  <c r="H671" i="4" s="1"/>
  <c r="F672" i="4"/>
  <c r="H672" i="4" s="1"/>
  <c r="F673" i="4"/>
  <c r="H673" i="4" s="1"/>
  <c r="F674" i="4"/>
  <c r="H674" i="4" s="1"/>
  <c r="F675" i="4"/>
  <c r="H675" i="4" s="1"/>
  <c r="F676" i="4"/>
  <c r="H676" i="4" s="1"/>
  <c r="F677" i="4"/>
  <c r="H677" i="4" s="1"/>
  <c r="F678" i="4"/>
  <c r="H678" i="4" s="1"/>
  <c r="F679" i="4"/>
  <c r="H679" i="4" s="1"/>
  <c r="F680" i="4"/>
  <c r="H680" i="4" s="1"/>
  <c r="F681" i="4"/>
  <c r="H681" i="4" s="1"/>
  <c r="F682" i="4"/>
  <c r="H682" i="4" s="1"/>
  <c r="F683" i="4"/>
  <c r="H683" i="4" s="1"/>
  <c r="F684" i="4"/>
  <c r="H684" i="4" s="1"/>
  <c r="F685" i="4"/>
  <c r="H685" i="4" s="1"/>
  <c r="F686" i="4"/>
  <c r="H686" i="4" s="1"/>
  <c r="F687" i="4"/>
  <c r="H687" i="4" s="1"/>
  <c r="F688" i="4"/>
  <c r="H688" i="4" s="1"/>
  <c r="F689" i="4"/>
  <c r="H689" i="4" s="1"/>
  <c r="F690" i="4"/>
  <c r="H690" i="4" s="1"/>
  <c r="F691" i="4"/>
  <c r="H691" i="4" s="1"/>
  <c r="F692" i="4"/>
  <c r="H692" i="4" s="1"/>
  <c r="F693" i="4"/>
  <c r="H693" i="4" s="1"/>
  <c r="F694" i="4"/>
  <c r="H694" i="4" s="1"/>
  <c r="F695" i="4"/>
  <c r="H695" i="4" s="1"/>
  <c r="F696" i="4"/>
  <c r="H696" i="4" s="1"/>
  <c r="F697" i="4"/>
  <c r="H697" i="4" s="1"/>
  <c r="F698" i="4"/>
  <c r="H698" i="4" s="1"/>
  <c r="F699" i="4"/>
  <c r="H699" i="4" s="1"/>
  <c r="F700" i="4"/>
  <c r="H700" i="4" s="1"/>
  <c r="F701" i="4"/>
  <c r="H701" i="4" s="1"/>
  <c r="F702" i="4"/>
  <c r="H702" i="4" s="1"/>
  <c r="F703" i="4"/>
  <c r="H703" i="4" s="1"/>
  <c r="F704" i="4"/>
  <c r="H704" i="4" s="1"/>
  <c r="F705" i="4"/>
  <c r="H705" i="4" s="1"/>
  <c r="F706" i="4"/>
  <c r="H706" i="4" s="1"/>
  <c r="F707" i="4"/>
  <c r="H707" i="4" s="1"/>
  <c r="F708" i="4"/>
  <c r="H708" i="4" s="1"/>
  <c r="F709" i="4"/>
  <c r="H709" i="4" s="1"/>
  <c r="F710" i="4"/>
  <c r="H710" i="4" s="1"/>
  <c r="F711" i="4"/>
  <c r="H711" i="4" s="1"/>
  <c r="F712" i="4"/>
  <c r="H712" i="4" s="1"/>
  <c r="F713" i="4"/>
  <c r="H713" i="4" s="1"/>
  <c r="F714" i="4"/>
  <c r="H714" i="4" s="1"/>
  <c r="F715" i="4"/>
  <c r="H715" i="4" s="1"/>
  <c r="F716" i="4"/>
  <c r="H716" i="4" s="1"/>
  <c r="F717" i="4"/>
  <c r="H717" i="4" s="1"/>
  <c r="F718" i="4"/>
  <c r="H718" i="4" s="1"/>
  <c r="F719" i="4"/>
  <c r="H719" i="4" s="1"/>
  <c r="F720" i="4"/>
  <c r="H720" i="4" s="1"/>
  <c r="F721" i="4"/>
  <c r="H721" i="4" s="1"/>
  <c r="F722" i="4"/>
  <c r="H722" i="4" s="1"/>
  <c r="F723" i="4"/>
  <c r="H723" i="4" s="1"/>
  <c r="F724" i="4"/>
  <c r="H724" i="4" s="1"/>
  <c r="F725" i="4"/>
  <c r="H725" i="4" s="1"/>
  <c r="F726" i="4"/>
  <c r="H726" i="4" s="1"/>
  <c r="F727" i="4"/>
  <c r="H727" i="4" s="1"/>
  <c r="F728" i="4"/>
  <c r="H728" i="4" s="1"/>
  <c r="F729" i="4"/>
  <c r="H729" i="4" s="1"/>
  <c r="F730" i="4"/>
  <c r="H730" i="4" s="1"/>
  <c r="F731" i="4"/>
  <c r="H731" i="4" s="1"/>
  <c r="F732" i="4"/>
  <c r="H732" i="4" s="1"/>
  <c r="F733" i="4"/>
  <c r="H733" i="4" s="1"/>
  <c r="F734" i="4"/>
  <c r="H734" i="4" s="1"/>
  <c r="F735" i="4"/>
  <c r="H735" i="4" s="1"/>
  <c r="F736" i="4"/>
  <c r="H736" i="4" s="1"/>
  <c r="F737" i="4"/>
  <c r="H737" i="4" s="1"/>
  <c r="F738" i="4"/>
  <c r="H738" i="4" s="1"/>
  <c r="F739" i="4"/>
  <c r="H739" i="4" s="1"/>
  <c r="F740" i="4"/>
  <c r="H740" i="4" s="1"/>
  <c r="F741" i="4"/>
  <c r="H741" i="4" s="1"/>
  <c r="F742" i="4"/>
  <c r="H742" i="4" s="1"/>
  <c r="F743" i="4"/>
  <c r="H743" i="4" s="1"/>
  <c r="F744" i="4"/>
  <c r="H744" i="4" s="1"/>
  <c r="F745" i="4"/>
  <c r="H745" i="4" s="1"/>
  <c r="F746" i="4"/>
  <c r="H746" i="4" s="1"/>
  <c r="F747" i="4"/>
  <c r="H747" i="4" s="1"/>
  <c r="F748" i="4"/>
  <c r="H748" i="4" s="1"/>
  <c r="F749" i="4"/>
  <c r="H749" i="4" s="1"/>
  <c r="F750" i="4"/>
  <c r="H750" i="4" s="1"/>
  <c r="F751" i="4"/>
  <c r="H751" i="4" s="1"/>
  <c r="F752" i="4"/>
  <c r="H752" i="4" s="1"/>
  <c r="F753" i="4"/>
  <c r="H753" i="4" s="1"/>
  <c r="F754" i="4"/>
  <c r="H754" i="4" s="1"/>
  <c r="F755" i="4"/>
  <c r="H755" i="4" s="1"/>
  <c r="F756" i="4"/>
  <c r="H756" i="4" s="1"/>
  <c r="F757" i="4"/>
  <c r="H757" i="4" s="1"/>
  <c r="F758" i="4"/>
  <c r="H758" i="4" s="1"/>
  <c r="F759" i="4"/>
  <c r="H759" i="4" s="1"/>
  <c r="F760" i="4"/>
  <c r="H760" i="4" s="1"/>
  <c r="F761" i="4"/>
  <c r="H761" i="4" s="1"/>
  <c r="F762" i="4"/>
  <c r="H762" i="4" s="1"/>
  <c r="F763" i="4"/>
  <c r="H763" i="4" s="1"/>
  <c r="F764" i="4"/>
  <c r="H764" i="4" s="1"/>
  <c r="F765" i="4"/>
  <c r="H765" i="4" s="1"/>
  <c r="F766" i="4"/>
  <c r="H766" i="4" s="1"/>
  <c r="F767" i="4"/>
  <c r="H767" i="4" s="1"/>
  <c r="F768" i="4"/>
  <c r="H768" i="4" s="1"/>
  <c r="F769" i="4"/>
  <c r="H769" i="4" s="1"/>
  <c r="F770" i="4"/>
  <c r="H770" i="4" s="1"/>
  <c r="F771" i="4"/>
  <c r="H771" i="4" s="1"/>
  <c r="F772" i="4"/>
  <c r="H772" i="4" s="1"/>
  <c r="F773" i="4"/>
  <c r="H773" i="4" s="1"/>
  <c r="F774" i="4"/>
  <c r="H774" i="4" s="1"/>
  <c r="F775" i="4"/>
  <c r="H775" i="4" s="1"/>
  <c r="F776" i="4"/>
  <c r="H776" i="4" s="1"/>
  <c r="F777" i="4"/>
  <c r="H777" i="4" s="1"/>
  <c r="F778" i="4"/>
  <c r="H778" i="4" s="1"/>
  <c r="F779" i="4"/>
  <c r="H779" i="4" s="1"/>
  <c r="F780" i="4"/>
  <c r="H780" i="4" s="1"/>
  <c r="F781" i="4"/>
  <c r="H781" i="4" s="1"/>
  <c r="F782" i="4"/>
  <c r="H782" i="4" s="1"/>
  <c r="F783" i="4"/>
  <c r="H783" i="4" s="1"/>
  <c r="F784" i="4"/>
  <c r="H784" i="4" s="1"/>
  <c r="F785" i="4"/>
  <c r="H785" i="4" s="1"/>
  <c r="F786" i="4"/>
  <c r="H786" i="4" s="1"/>
  <c r="F787" i="4"/>
  <c r="H787" i="4" s="1"/>
  <c r="F788" i="4"/>
  <c r="H788" i="4" s="1"/>
  <c r="F789" i="4"/>
  <c r="H789" i="4" s="1"/>
  <c r="F790" i="4"/>
  <c r="H790" i="4" s="1"/>
  <c r="F791" i="4"/>
  <c r="H791" i="4" s="1"/>
  <c r="F792" i="4"/>
  <c r="H792" i="4" s="1"/>
  <c r="F793" i="4"/>
  <c r="H793" i="4" s="1"/>
  <c r="F794" i="4"/>
  <c r="H794" i="4" s="1"/>
  <c r="F795" i="4"/>
  <c r="H795" i="4" s="1"/>
  <c r="F796" i="4"/>
  <c r="H796" i="4" s="1"/>
  <c r="F797" i="4"/>
  <c r="H797" i="4" s="1"/>
  <c r="F798" i="4"/>
  <c r="H798" i="4" s="1"/>
  <c r="F799" i="4"/>
  <c r="H799" i="4" s="1"/>
  <c r="F800" i="4"/>
  <c r="H800" i="4" s="1"/>
  <c r="F801" i="4"/>
  <c r="H801" i="4" s="1"/>
  <c r="F802" i="4"/>
  <c r="H802" i="4" s="1"/>
  <c r="F803" i="4"/>
  <c r="H803" i="4" s="1"/>
  <c r="F804" i="4"/>
  <c r="H804" i="4" s="1"/>
  <c r="F805" i="4"/>
  <c r="H805" i="4" s="1"/>
  <c r="F806" i="4"/>
  <c r="H806" i="4" s="1"/>
  <c r="F807" i="4"/>
  <c r="H807" i="4" s="1"/>
  <c r="F808" i="4"/>
  <c r="H808" i="4" s="1"/>
  <c r="F809" i="4"/>
  <c r="H809" i="4" s="1"/>
  <c r="F810" i="4"/>
  <c r="H810" i="4" s="1"/>
  <c r="F811" i="4"/>
  <c r="H811" i="4" s="1"/>
  <c r="F812" i="4"/>
  <c r="H812" i="4" s="1"/>
  <c r="F813" i="4"/>
  <c r="H813" i="4" s="1"/>
  <c r="F814" i="4"/>
  <c r="H814" i="4" s="1"/>
  <c r="F815" i="4"/>
  <c r="H815" i="4" s="1"/>
  <c r="F816" i="4"/>
  <c r="H816" i="4" s="1"/>
  <c r="F817" i="4"/>
  <c r="H817" i="4" s="1"/>
  <c r="F818" i="4"/>
  <c r="H818" i="4" s="1"/>
  <c r="F819" i="4"/>
  <c r="H819" i="4" s="1"/>
  <c r="F820" i="4"/>
  <c r="H820" i="4" s="1"/>
  <c r="F821" i="4"/>
  <c r="H821" i="4" s="1"/>
  <c r="F822" i="4"/>
  <c r="H822" i="4" s="1"/>
  <c r="F823" i="4"/>
  <c r="H823" i="4" s="1"/>
  <c r="F824" i="4"/>
  <c r="H824" i="4" s="1"/>
  <c r="F825" i="4"/>
  <c r="H825" i="4" s="1"/>
  <c r="F826" i="4"/>
  <c r="H826" i="4" s="1"/>
  <c r="F827" i="4"/>
  <c r="H827" i="4" s="1"/>
  <c r="F828" i="4"/>
  <c r="H828" i="4" s="1"/>
  <c r="F829" i="4"/>
  <c r="H829" i="4" s="1"/>
  <c r="F830" i="4"/>
  <c r="H830" i="4" s="1"/>
  <c r="F831" i="4"/>
  <c r="H831" i="4" s="1"/>
  <c r="F832" i="4"/>
  <c r="H832" i="4" s="1"/>
  <c r="F833" i="4"/>
  <c r="H833" i="4" s="1"/>
  <c r="F834" i="4"/>
  <c r="H834" i="4" s="1"/>
  <c r="F835" i="4"/>
  <c r="H835" i="4" s="1"/>
  <c r="F836" i="4"/>
  <c r="H836" i="4" s="1"/>
  <c r="F837" i="4"/>
  <c r="H837" i="4" s="1"/>
  <c r="F838" i="4"/>
  <c r="H838" i="4" s="1"/>
  <c r="F839" i="4"/>
  <c r="H839" i="4" s="1"/>
  <c r="F840" i="4"/>
  <c r="H840" i="4" s="1"/>
  <c r="F841" i="4"/>
  <c r="H841" i="4" s="1"/>
  <c r="F842" i="4"/>
  <c r="H842" i="4" s="1"/>
  <c r="F843" i="4"/>
  <c r="H843" i="4" s="1"/>
  <c r="F844" i="4"/>
  <c r="H844" i="4" s="1"/>
  <c r="F845" i="4"/>
  <c r="H845" i="4" s="1"/>
  <c r="F846" i="4"/>
  <c r="H846" i="4" s="1"/>
  <c r="F847" i="4"/>
  <c r="H847" i="4" s="1"/>
  <c r="F848" i="4"/>
  <c r="H848" i="4" s="1"/>
  <c r="F849" i="4"/>
  <c r="H849" i="4" s="1"/>
  <c r="F850" i="4"/>
  <c r="H850" i="4" s="1"/>
  <c r="F851" i="4"/>
  <c r="H851" i="4" s="1"/>
  <c r="F852" i="4"/>
  <c r="H852" i="4" s="1"/>
  <c r="F853" i="4"/>
  <c r="H853" i="4" s="1"/>
  <c r="F854" i="4"/>
  <c r="H854" i="4" s="1"/>
  <c r="F855" i="4"/>
  <c r="H855" i="4" s="1"/>
  <c r="F856" i="4"/>
  <c r="H856" i="4" s="1"/>
  <c r="F857" i="4"/>
  <c r="H857" i="4" s="1"/>
  <c r="F858" i="4"/>
  <c r="H858" i="4" s="1"/>
  <c r="F859" i="4"/>
  <c r="H859" i="4" s="1"/>
  <c r="F860" i="4"/>
  <c r="H860" i="4" s="1"/>
  <c r="F861" i="4"/>
  <c r="H861" i="4" s="1"/>
  <c r="F862" i="4"/>
  <c r="H862" i="4" s="1"/>
  <c r="F863" i="4"/>
  <c r="H863" i="4" s="1"/>
  <c r="F864" i="4"/>
  <c r="H864" i="4" s="1"/>
  <c r="F865" i="4"/>
  <c r="H865" i="4" s="1"/>
  <c r="F866" i="4"/>
  <c r="H866" i="4" s="1"/>
  <c r="F867" i="4"/>
  <c r="H867" i="4" s="1"/>
  <c r="F868" i="4"/>
  <c r="H868" i="4" s="1"/>
  <c r="F869" i="4"/>
  <c r="H869" i="4" s="1"/>
  <c r="F870" i="4"/>
  <c r="H870" i="4" s="1"/>
  <c r="F871" i="4"/>
  <c r="H871" i="4" s="1"/>
  <c r="F872" i="4"/>
  <c r="H872" i="4" s="1"/>
  <c r="F873" i="4"/>
  <c r="H873" i="4" s="1"/>
  <c r="F874" i="4"/>
  <c r="H874" i="4" s="1"/>
  <c r="F875" i="4"/>
  <c r="H875" i="4" s="1"/>
  <c r="F876" i="4"/>
  <c r="H876" i="4" s="1"/>
  <c r="F877" i="4"/>
  <c r="H877" i="4" s="1"/>
  <c r="F878" i="4"/>
  <c r="H878" i="4" s="1"/>
  <c r="F879" i="4"/>
  <c r="H879" i="4" s="1"/>
  <c r="F880" i="4"/>
  <c r="H880" i="4" s="1"/>
  <c r="F881" i="4"/>
  <c r="H881" i="4" s="1"/>
  <c r="F882" i="4"/>
  <c r="H882" i="4" s="1"/>
  <c r="F883" i="4"/>
  <c r="H883" i="4" s="1"/>
  <c r="F884" i="4"/>
  <c r="H884" i="4" s="1"/>
  <c r="F885" i="4"/>
  <c r="H885" i="4" s="1"/>
  <c r="F886" i="4"/>
  <c r="H886" i="4" s="1"/>
  <c r="F887" i="4"/>
  <c r="H887" i="4" s="1"/>
  <c r="F888" i="4"/>
  <c r="H888" i="4" s="1"/>
  <c r="F889" i="4"/>
  <c r="H889" i="4" s="1"/>
  <c r="F890" i="4"/>
  <c r="H890" i="4" s="1"/>
  <c r="F891" i="4"/>
  <c r="H891" i="4" s="1"/>
  <c r="F892" i="4"/>
  <c r="H892" i="4" s="1"/>
  <c r="F893" i="4"/>
  <c r="H893" i="4" s="1"/>
  <c r="F894" i="4"/>
  <c r="H894" i="4" s="1"/>
  <c r="F895" i="4"/>
  <c r="H895" i="4" s="1"/>
  <c r="F896" i="4"/>
  <c r="H896" i="4" s="1"/>
  <c r="F897" i="4"/>
  <c r="H897" i="4" s="1"/>
  <c r="F898" i="4"/>
  <c r="H898" i="4" s="1"/>
  <c r="F899" i="4"/>
  <c r="H899" i="4" s="1"/>
  <c r="F900" i="4"/>
  <c r="H900" i="4" s="1"/>
  <c r="F901" i="4"/>
  <c r="H901" i="4" s="1"/>
  <c r="F902" i="4"/>
  <c r="H902" i="4" s="1"/>
  <c r="F903" i="4"/>
  <c r="H903" i="4" s="1"/>
  <c r="F904" i="4"/>
  <c r="H904" i="4" s="1"/>
  <c r="F905" i="4"/>
  <c r="H905" i="4" s="1"/>
  <c r="F906" i="4"/>
  <c r="H906" i="4" s="1"/>
  <c r="F907" i="4"/>
  <c r="H907" i="4" s="1"/>
  <c r="F908" i="4"/>
  <c r="H908" i="4" s="1"/>
  <c r="F909" i="4"/>
  <c r="H909" i="4" s="1"/>
  <c r="F910" i="4"/>
  <c r="H910" i="4" s="1"/>
  <c r="F911" i="4"/>
  <c r="H911" i="4" s="1"/>
  <c r="F912" i="4"/>
  <c r="H912" i="4" s="1"/>
  <c r="F913" i="4"/>
  <c r="H913" i="4" s="1"/>
  <c r="F914" i="4"/>
  <c r="H914" i="4" s="1"/>
  <c r="F915" i="4"/>
  <c r="H915" i="4" s="1"/>
  <c r="F916" i="4"/>
  <c r="H916" i="4" s="1"/>
  <c r="F917" i="4"/>
  <c r="H917" i="4" s="1"/>
  <c r="F918" i="4"/>
  <c r="H918" i="4" s="1"/>
  <c r="F919" i="4"/>
  <c r="H919" i="4" s="1"/>
  <c r="F920" i="4"/>
  <c r="H920" i="4" s="1"/>
  <c r="F921" i="4"/>
  <c r="H921" i="4" s="1"/>
  <c r="F922" i="4"/>
  <c r="H922" i="4" s="1"/>
  <c r="F923" i="4"/>
  <c r="H923" i="4" s="1"/>
  <c r="F924" i="4"/>
  <c r="H924" i="4" s="1"/>
  <c r="F925" i="4"/>
  <c r="H925" i="4" s="1"/>
  <c r="F926" i="4"/>
  <c r="H926" i="4" s="1"/>
  <c r="F927" i="4"/>
  <c r="H927" i="4" s="1"/>
  <c r="F928" i="4"/>
  <c r="H928" i="4" s="1"/>
  <c r="F929" i="4"/>
  <c r="H929" i="4" s="1"/>
  <c r="F930" i="4"/>
  <c r="H930" i="4" s="1"/>
  <c r="F931" i="4"/>
  <c r="H931" i="4" s="1"/>
  <c r="F932" i="4"/>
  <c r="H932" i="4" s="1"/>
  <c r="F933" i="4"/>
  <c r="H933" i="4" s="1"/>
  <c r="F934" i="4"/>
  <c r="H934" i="4" s="1"/>
  <c r="F935" i="4"/>
  <c r="H935" i="4" s="1"/>
  <c r="F936" i="4"/>
  <c r="H936" i="4" s="1"/>
  <c r="F937" i="4"/>
  <c r="H937" i="4" s="1"/>
  <c r="F938" i="4"/>
  <c r="H938" i="4" s="1"/>
  <c r="F939" i="4"/>
  <c r="H939" i="4" s="1"/>
  <c r="F940" i="4"/>
  <c r="H940" i="4" s="1"/>
  <c r="F941" i="4"/>
  <c r="H941" i="4" s="1"/>
  <c r="F942" i="4"/>
  <c r="H942" i="4" s="1"/>
  <c r="F943" i="4"/>
  <c r="H943" i="4" s="1"/>
  <c r="F944" i="4"/>
  <c r="H944" i="4" s="1"/>
  <c r="F945" i="4"/>
  <c r="H945" i="4" s="1"/>
  <c r="F946" i="4"/>
  <c r="H946" i="4" s="1"/>
  <c r="F947" i="4"/>
  <c r="H947" i="4" s="1"/>
  <c r="F948" i="4"/>
  <c r="H948" i="4" s="1"/>
  <c r="F949" i="4"/>
  <c r="H949" i="4" s="1"/>
  <c r="F950" i="4"/>
  <c r="H950" i="4" s="1"/>
  <c r="F951" i="4"/>
  <c r="H951" i="4" s="1"/>
  <c r="F952" i="4"/>
  <c r="H952" i="4" s="1"/>
  <c r="F953" i="4"/>
  <c r="H953" i="4" s="1"/>
  <c r="F954" i="4"/>
  <c r="H954" i="4" s="1"/>
  <c r="F955" i="4"/>
  <c r="H955" i="4" s="1"/>
  <c r="F956" i="4"/>
  <c r="H956" i="4" s="1"/>
  <c r="F957" i="4"/>
  <c r="H957" i="4" s="1"/>
  <c r="F958" i="4"/>
  <c r="H958" i="4" s="1"/>
  <c r="F959" i="4"/>
  <c r="H959" i="4" s="1"/>
  <c r="F960" i="4"/>
  <c r="H960" i="4" s="1"/>
  <c r="F961" i="4"/>
  <c r="H961" i="4" s="1"/>
  <c r="F962" i="4"/>
  <c r="H962" i="4" s="1"/>
  <c r="F963" i="4"/>
  <c r="H963" i="4" s="1"/>
  <c r="F964" i="4"/>
  <c r="H964" i="4" s="1"/>
  <c r="F965" i="4"/>
  <c r="H965" i="4" s="1"/>
  <c r="F966" i="4"/>
  <c r="H966" i="4" s="1"/>
  <c r="F967" i="4"/>
  <c r="H967" i="4" s="1"/>
  <c r="F968" i="4"/>
  <c r="H968" i="4" s="1"/>
  <c r="F969" i="4"/>
  <c r="H969" i="4" s="1"/>
  <c r="F970" i="4"/>
  <c r="H970" i="4" s="1"/>
  <c r="F971" i="4"/>
  <c r="H971" i="4" s="1"/>
  <c r="F972" i="4"/>
  <c r="H972" i="4" s="1"/>
  <c r="F973" i="4"/>
  <c r="H973" i="4" s="1"/>
  <c r="F974" i="4"/>
  <c r="H974" i="4" s="1"/>
  <c r="F975" i="4"/>
  <c r="H975" i="4" s="1"/>
  <c r="F976" i="4"/>
  <c r="H976" i="4" s="1"/>
  <c r="F977" i="4"/>
  <c r="H977" i="4" s="1"/>
  <c r="F978" i="4"/>
  <c r="H978" i="4" s="1"/>
  <c r="F979" i="4"/>
  <c r="H979" i="4" s="1"/>
  <c r="F980" i="4"/>
  <c r="H980" i="4" s="1"/>
  <c r="F981" i="4"/>
  <c r="H981" i="4" s="1"/>
  <c r="F982" i="4"/>
  <c r="H982" i="4" s="1"/>
  <c r="F983" i="4"/>
  <c r="H983" i="4" s="1"/>
  <c r="F984" i="4"/>
  <c r="H984" i="4" s="1"/>
  <c r="F985" i="4"/>
  <c r="H985" i="4" s="1"/>
  <c r="F986" i="4"/>
  <c r="H986" i="4" s="1"/>
  <c r="F987" i="4"/>
  <c r="H987" i="4" s="1"/>
  <c r="F988" i="4"/>
  <c r="H988" i="4" s="1"/>
  <c r="F989" i="4"/>
  <c r="H989" i="4" s="1"/>
  <c r="F990" i="4"/>
  <c r="H990" i="4" s="1"/>
  <c r="F991" i="4"/>
  <c r="H991" i="4" s="1"/>
  <c r="F992" i="4"/>
  <c r="H992" i="4" s="1"/>
  <c r="F993" i="4"/>
  <c r="H993" i="4" s="1"/>
  <c r="F994" i="4"/>
  <c r="H994" i="4" s="1"/>
  <c r="F995" i="4"/>
  <c r="H995" i="4" s="1"/>
  <c r="F996" i="4"/>
  <c r="H996" i="4" s="1"/>
  <c r="F997" i="4"/>
  <c r="H997" i="4" s="1"/>
  <c r="F998" i="4"/>
  <c r="H998" i="4" s="1"/>
  <c r="F999" i="4"/>
  <c r="H999" i="4" s="1"/>
  <c r="F1000" i="4"/>
  <c r="H1000" i="4" s="1"/>
  <c r="F1001" i="4"/>
  <c r="H1001" i="4" s="1"/>
  <c r="F1002" i="4"/>
  <c r="H1002" i="4" s="1"/>
  <c r="F1003" i="4"/>
  <c r="H1003" i="4" s="1"/>
  <c r="F1004" i="4"/>
  <c r="H1004" i="4" s="1"/>
  <c r="F1005" i="4"/>
  <c r="H1005" i="4" s="1"/>
  <c r="F1006" i="4"/>
  <c r="H1006" i="4" s="1"/>
  <c r="F1007" i="4"/>
  <c r="H1007" i="4" s="1"/>
  <c r="F1008" i="4"/>
  <c r="H1008" i="4" s="1"/>
  <c r="F1009" i="4"/>
  <c r="H1009" i="4" s="1"/>
  <c r="F1010" i="4"/>
  <c r="H1010" i="4" s="1"/>
  <c r="F1011" i="4"/>
  <c r="H1011" i="4" s="1"/>
  <c r="F1012" i="4"/>
  <c r="H1012" i="4" s="1"/>
  <c r="F1013" i="4"/>
  <c r="H1013" i="4" s="1"/>
  <c r="F1014" i="4"/>
  <c r="H1014" i="4" s="1"/>
  <c r="F1015" i="4"/>
  <c r="H1015" i="4" s="1"/>
  <c r="F1016" i="4"/>
  <c r="H1016" i="4" s="1"/>
  <c r="F1017" i="4"/>
  <c r="H1017" i="4" s="1"/>
  <c r="F1018" i="4"/>
  <c r="H1018" i="4" s="1"/>
  <c r="F1019" i="4"/>
  <c r="H1019" i="4" s="1"/>
  <c r="F1020" i="4"/>
  <c r="H1020" i="4" s="1"/>
  <c r="F1021" i="4"/>
  <c r="H1021" i="4" s="1"/>
  <c r="F1022" i="4"/>
  <c r="H1022" i="4" s="1"/>
  <c r="F1023" i="4"/>
  <c r="H1023" i="4" s="1"/>
  <c r="F1024" i="4"/>
  <c r="H1024" i="4" s="1"/>
  <c r="F1025" i="4"/>
  <c r="H1025" i="4" s="1"/>
  <c r="F1026" i="4"/>
  <c r="H1026" i="4" s="1"/>
  <c r="F1027" i="4"/>
  <c r="H1027" i="4" s="1"/>
  <c r="F1028" i="4"/>
  <c r="H1028" i="4" s="1"/>
  <c r="F1029" i="4"/>
  <c r="H1029" i="4" s="1"/>
  <c r="F1030" i="4"/>
  <c r="H1030" i="4" s="1"/>
  <c r="F1031" i="4"/>
  <c r="H1031" i="4" s="1"/>
  <c r="F1032" i="4"/>
  <c r="H1032" i="4" s="1"/>
  <c r="F1033" i="4"/>
  <c r="H1033" i="4" s="1"/>
  <c r="F1034" i="4"/>
  <c r="H1034" i="4" s="1"/>
  <c r="F1035" i="4"/>
  <c r="H1035" i="4" s="1"/>
  <c r="F1036" i="4"/>
  <c r="H1036" i="4" s="1"/>
  <c r="F1037" i="4"/>
  <c r="H1037" i="4" s="1"/>
  <c r="F1038" i="4"/>
  <c r="H1038" i="4" s="1"/>
  <c r="F1039" i="4"/>
  <c r="H1039" i="4" s="1"/>
  <c r="F1040" i="4"/>
  <c r="H1040" i="4" s="1"/>
  <c r="F1041" i="4"/>
  <c r="H1041" i="4" s="1"/>
  <c r="F1042" i="4"/>
  <c r="H1042" i="4" s="1"/>
  <c r="F1043" i="4"/>
  <c r="H1043" i="4" s="1"/>
  <c r="F1044" i="4"/>
  <c r="H1044" i="4" s="1"/>
  <c r="F1045" i="4"/>
  <c r="H1045" i="4" s="1"/>
  <c r="F1046" i="4"/>
  <c r="H1046" i="4" s="1"/>
  <c r="F1047" i="4"/>
  <c r="H1047" i="4" s="1"/>
  <c r="F1048" i="4"/>
  <c r="H1048" i="4" s="1"/>
  <c r="F1049" i="4"/>
  <c r="H1049" i="4" s="1"/>
  <c r="F1050" i="4"/>
  <c r="H1050" i="4" s="1"/>
  <c r="F1051" i="4"/>
  <c r="H1051" i="4" s="1"/>
  <c r="F1052" i="4"/>
  <c r="H1052" i="4" s="1"/>
  <c r="F1053" i="4"/>
  <c r="H1053" i="4" s="1"/>
  <c r="F1054" i="4"/>
  <c r="H1054" i="4" s="1"/>
  <c r="F1055" i="4"/>
  <c r="H1055" i="4" s="1"/>
  <c r="F1056" i="4"/>
  <c r="H1056" i="4" s="1"/>
  <c r="F1057" i="4"/>
  <c r="H1057" i="4" s="1"/>
  <c r="F1058" i="4"/>
  <c r="H1058" i="4" s="1"/>
  <c r="F1059" i="4"/>
  <c r="H1059" i="4" s="1"/>
  <c r="F1060" i="4"/>
  <c r="H1060" i="4" s="1"/>
  <c r="F1061" i="4"/>
  <c r="H1061" i="4" s="1"/>
  <c r="F1062" i="4"/>
  <c r="H1062" i="4" s="1"/>
  <c r="F1063" i="4"/>
  <c r="H1063" i="4" s="1"/>
  <c r="F1064" i="4"/>
  <c r="H1064" i="4" s="1"/>
  <c r="F1065" i="4"/>
  <c r="H1065" i="4" s="1"/>
  <c r="F1066" i="4"/>
  <c r="H1066" i="4" s="1"/>
  <c r="F1067" i="4"/>
  <c r="H1067" i="4" s="1"/>
  <c r="F1068" i="4"/>
  <c r="H1068" i="4" s="1"/>
  <c r="F1069" i="4"/>
  <c r="H1069" i="4" s="1"/>
  <c r="F1070" i="4"/>
  <c r="H1070" i="4" s="1"/>
  <c r="F1071" i="4"/>
  <c r="H1071" i="4" s="1"/>
  <c r="F1072" i="4"/>
  <c r="H1072" i="4" s="1"/>
  <c r="F1073" i="4"/>
  <c r="H1073" i="4" s="1"/>
  <c r="F1074" i="4"/>
  <c r="H1074" i="4" s="1"/>
  <c r="F1075" i="4"/>
  <c r="H1075" i="4" s="1"/>
  <c r="F1076" i="4"/>
  <c r="H1076" i="4" s="1"/>
  <c r="F1077" i="4"/>
  <c r="H1077" i="4" s="1"/>
  <c r="F1078" i="4"/>
  <c r="H1078" i="4" s="1"/>
  <c r="F1079" i="4"/>
  <c r="H1079" i="4" s="1"/>
  <c r="F1080" i="4"/>
  <c r="H1080" i="4" s="1"/>
  <c r="F1081" i="4"/>
  <c r="H1081" i="4" s="1"/>
  <c r="F1082" i="4"/>
  <c r="H1082" i="4" s="1"/>
  <c r="F1083" i="4"/>
  <c r="H1083" i="4" s="1"/>
  <c r="F1084" i="4"/>
  <c r="H1084" i="4" s="1"/>
  <c r="F1085" i="4"/>
  <c r="H1085" i="4" s="1"/>
  <c r="F1086" i="4"/>
  <c r="H1086" i="4" s="1"/>
  <c r="F1087" i="4"/>
  <c r="H1087" i="4" s="1"/>
  <c r="F1088" i="4"/>
  <c r="H1088" i="4" s="1"/>
  <c r="F1089" i="4"/>
  <c r="H1089" i="4" s="1"/>
  <c r="F1090" i="4"/>
  <c r="H1090" i="4" s="1"/>
  <c r="F1091" i="4"/>
  <c r="H1091" i="4" s="1"/>
  <c r="F1092" i="4"/>
  <c r="H1092" i="4" s="1"/>
  <c r="F1093" i="4"/>
  <c r="H1093" i="4" s="1"/>
  <c r="F1094" i="4"/>
  <c r="H1094" i="4" s="1"/>
  <c r="F1095" i="4"/>
  <c r="H1095" i="4" s="1"/>
  <c r="F1096" i="4"/>
  <c r="H1096" i="4" s="1"/>
  <c r="F1097" i="4"/>
  <c r="H1097" i="4" s="1"/>
  <c r="F1098" i="4"/>
  <c r="H1098" i="4" s="1"/>
  <c r="F1099" i="4"/>
  <c r="H1099" i="4" s="1"/>
  <c r="F1100" i="4"/>
  <c r="H1100" i="4" s="1"/>
  <c r="F1101" i="4"/>
  <c r="H1101" i="4" s="1"/>
  <c r="F1102" i="4"/>
  <c r="H1102" i="4" s="1"/>
  <c r="F1103" i="4"/>
  <c r="H1103" i="4" s="1"/>
  <c r="F1104" i="4"/>
  <c r="H1104" i="4" s="1"/>
  <c r="F1105" i="4"/>
  <c r="H1105" i="4" s="1"/>
  <c r="F1106" i="4"/>
  <c r="H1106" i="4" s="1"/>
  <c r="F1107" i="4"/>
  <c r="H1107" i="4" s="1"/>
  <c r="F1108" i="4"/>
  <c r="H1108" i="4" s="1"/>
  <c r="F1109" i="4"/>
  <c r="H1109" i="4" s="1"/>
  <c r="F1110" i="4"/>
  <c r="H1110" i="4" s="1"/>
  <c r="F1111" i="4"/>
  <c r="H1111" i="4" s="1"/>
  <c r="F1112" i="4"/>
  <c r="H1112" i="4" s="1"/>
  <c r="F1113" i="4"/>
  <c r="H1113" i="4" s="1"/>
  <c r="F1114" i="4"/>
  <c r="H1114" i="4" s="1"/>
  <c r="F1115" i="4"/>
  <c r="H1115" i="4" s="1"/>
  <c r="F1116" i="4"/>
  <c r="H1116" i="4" s="1"/>
  <c r="F1117" i="4"/>
  <c r="H1117" i="4" s="1"/>
  <c r="F1118" i="4"/>
  <c r="H1118" i="4" s="1"/>
  <c r="F1119" i="4"/>
  <c r="H1119" i="4" s="1"/>
  <c r="F1120" i="4"/>
  <c r="H1120" i="4" s="1"/>
  <c r="F1121" i="4"/>
  <c r="H1121" i="4" s="1"/>
  <c r="F1122" i="4"/>
  <c r="H1122" i="4" s="1"/>
  <c r="F1123" i="4"/>
  <c r="H1123" i="4" s="1"/>
  <c r="F1124" i="4"/>
  <c r="H1124" i="4" s="1"/>
  <c r="F1125" i="4"/>
  <c r="H1125" i="4" s="1"/>
  <c r="F1126" i="4"/>
  <c r="H1126" i="4" s="1"/>
  <c r="F1127" i="4"/>
  <c r="H1127" i="4" s="1"/>
  <c r="F1128" i="4"/>
  <c r="H1128" i="4" s="1"/>
  <c r="F1129" i="4"/>
  <c r="H1129" i="4" s="1"/>
  <c r="F1130" i="4"/>
  <c r="H1130" i="4" s="1"/>
  <c r="F1131" i="4"/>
  <c r="H1131" i="4" s="1"/>
  <c r="F1132" i="4"/>
  <c r="H1132" i="4" s="1"/>
  <c r="F1133" i="4"/>
  <c r="H1133" i="4" s="1"/>
  <c r="F1134" i="4"/>
  <c r="H1134" i="4" s="1"/>
  <c r="F1135" i="4"/>
  <c r="H1135" i="4" s="1"/>
  <c r="F1136" i="4"/>
  <c r="H1136" i="4" s="1"/>
  <c r="F1137" i="4"/>
  <c r="H1137" i="4" s="1"/>
  <c r="F1138" i="4"/>
  <c r="H1138" i="4" s="1"/>
  <c r="F1139" i="4"/>
  <c r="H1139" i="4" s="1"/>
  <c r="F1140" i="4"/>
  <c r="H1140" i="4" s="1"/>
  <c r="F1141" i="4"/>
  <c r="H1141" i="4" s="1"/>
  <c r="F1142" i="4"/>
  <c r="H1142" i="4" s="1"/>
  <c r="F1143" i="4"/>
  <c r="H1143" i="4" s="1"/>
  <c r="F1144" i="4"/>
  <c r="H1144" i="4" s="1"/>
  <c r="F1145" i="4"/>
  <c r="H1145" i="4" s="1"/>
  <c r="F1146" i="4"/>
  <c r="H1146" i="4" s="1"/>
  <c r="F1147" i="4"/>
  <c r="H1147" i="4" s="1"/>
  <c r="F1148" i="4"/>
  <c r="H1148" i="4" s="1"/>
  <c r="F1149" i="4"/>
  <c r="H1149" i="4" s="1"/>
  <c r="F1150" i="4"/>
  <c r="H1150" i="4" s="1"/>
  <c r="F1151" i="4"/>
  <c r="H1151" i="4" s="1"/>
  <c r="F1152" i="4"/>
  <c r="H1152" i="4" s="1"/>
  <c r="F1153" i="4"/>
  <c r="H1153" i="4" s="1"/>
  <c r="F1154" i="4"/>
  <c r="H1154" i="4" s="1"/>
  <c r="F1155" i="4"/>
  <c r="H1155" i="4" s="1"/>
  <c r="F1156" i="4"/>
  <c r="H1156" i="4" s="1"/>
  <c r="F1157" i="4"/>
  <c r="H1157" i="4" s="1"/>
  <c r="F1158" i="4"/>
  <c r="H1158" i="4" s="1"/>
  <c r="F1159" i="4"/>
  <c r="H1159" i="4" s="1"/>
  <c r="F1160" i="4"/>
  <c r="H1160" i="4" s="1"/>
  <c r="F1161" i="4"/>
  <c r="H1161" i="4" s="1"/>
  <c r="F1162" i="4"/>
  <c r="H1162" i="4" s="1"/>
  <c r="F1163" i="4"/>
  <c r="H1163" i="4" s="1"/>
  <c r="F1164" i="4"/>
  <c r="H1164" i="4" s="1"/>
  <c r="F1165" i="4"/>
  <c r="H1165" i="4" s="1"/>
  <c r="F1166" i="4"/>
  <c r="H1166" i="4" s="1"/>
  <c r="F1167" i="4"/>
  <c r="H1167" i="4" s="1"/>
  <c r="F1168" i="4"/>
  <c r="H1168" i="4" s="1"/>
  <c r="F1169" i="4"/>
  <c r="H1169" i="4" s="1"/>
  <c r="F1170" i="4"/>
  <c r="H1170" i="4" s="1"/>
  <c r="F1171" i="4"/>
  <c r="H1171" i="4" s="1"/>
  <c r="F1172" i="4"/>
  <c r="H1172" i="4" s="1"/>
  <c r="F1173" i="4"/>
  <c r="H1173" i="4" s="1"/>
  <c r="F1174" i="4"/>
  <c r="H1174" i="4" s="1"/>
  <c r="F1175" i="4"/>
  <c r="H1175" i="4" s="1"/>
  <c r="F1176" i="4"/>
  <c r="H1176" i="4" s="1"/>
  <c r="F1177" i="4"/>
  <c r="H1177" i="4" s="1"/>
  <c r="F1178" i="4"/>
  <c r="H1178" i="4" s="1"/>
  <c r="F1179" i="4"/>
  <c r="H1179" i="4" s="1"/>
  <c r="F1180" i="4"/>
  <c r="H1180" i="4" s="1"/>
  <c r="F1181" i="4"/>
  <c r="H1181" i="4" s="1"/>
  <c r="F1182" i="4"/>
  <c r="H1182" i="4" s="1"/>
  <c r="F1183" i="4"/>
  <c r="H1183" i="4" s="1"/>
  <c r="F1184" i="4"/>
  <c r="H1184" i="4" s="1"/>
  <c r="F1185" i="4"/>
  <c r="H1185" i="4" s="1"/>
  <c r="F1186" i="4"/>
  <c r="H1186" i="4" s="1"/>
  <c r="F1187" i="4"/>
  <c r="H1187" i="4" s="1"/>
  <c r="F1188" i="4"/>
  <c r="H1188" i="4" s="1"/>
  <c r="F1189" i="4"/>
  <c r="H1189" i="4" s="1"/>
  <c r="F1190" i="4"/>
  <c r="H1190" i="4" s="1"/>
  <c r="F1191" i="4"/>
  <c r="H1191" i="4" s="1"/>
  <c r="F1192" i="4"/>
  <c r="H1192" i="4" s="1"/>
  <c r="F1193" i="4"/>
  <c r="H1193" i="4" s="1"/>
  <c r="F1194" i="4"/>
  <c r="H1194" i="4" s="1"/>
  <c r="F1195" i="4"/>
  <c r="H1195" i="4" s="1"/>
  <c r="F1196" i="4"/>
  <c r="H1196" i="4" s="1"/>
  <c r="F1197" i="4"/>
  <c r="H1197" i="4" s="1"/>
  <c r="F1198" i="4"/>
  <c r="H1198" i="4" s="1"/>
  <c r="F1199" i="4"/>
  <c r="H1199" i="4" s="1"/>
  <c r="F1200" i="4"/>
  <c r="H1200" i="4" s="1"/>
  <c r="F1201" i="4"/>
  <c r="H1201" i="4" s="1"/>
  <c r="F1202" i="4"/>
  <c r="H1202" i="4" s="1"/>
  <c r="F1203" i="4"/>
  <c r="H1203" i="4" s="1"/>
  <c r="F1204" i="4"/>
  <c r="H1204" i="4" s="1"/>
  <c r="F1205" i="4"/>
  <c r="H1205" i="4" s="1"/>
  <c r="F1206" i="4"/>
  <c r="H1206" i="4" s="1"/>
  <c r="F1207" i="4"/>
  <c r="H1207" i="4" s="1"/>
  <c r="F1208" i="4"/>
  <c r="H1208" i="4" s="1"/>
  <c r="F1209" i="4"/>
  <c r="H1209" i="4" s="1"/>
  <c r="F1210" i="4"/>
  <c r="H1210" i="4" s="1"/>
  <c r="F1211" i="4"/>
  <c r="H1211" i="4" s="1"/>
  <c r="F1212" i="4"/>
  <c r="H1212" i="4" s="1"/>
  <c r="F1213" i="4"/>
  <c r="H1213" i="4" s="1"/>
  <c r="F1214" i="4"/>
  <c r="H1214" i="4" s="1"/>
  <c r="F1215" i="4"/>
  <c r="H1215" i="4" s="1"/>
  <c r="F1216" i="4"/>
  <c r="H1216" i="4" s="1"/>
  <c r="F1217" i="4"/>
  <c r="H1217" i="4" s="1"/>
  <c r="F1218" i="4"/>
  <c r="H1218" i="4" s="1"/>
  <c r="F1219" i="4"/>
  <c r="H1219" i="4" s="1"/>
  <c r="F1220" i="4"/>
  <c r="H1220" i="4" s="1"/>
  <c r="F1221" i="4"/>
  <c r="H1221" i="4" s="1"/>
  <c r="F1222" i="4"/>
  <c r="H1222" i="4" s="1"/>
  <c r="F1223" i="4"/>
  <c r="H1223" i="4" s="1"/>
  <c r="F1224" i="4"/>
  <c r="H1224" i="4" s="1"/>
  <c r="F1225" i="4"/>
  <c r="H1225" i="4" s="1"/>
  <c r="F1226" i="4"/>
  <c r="H1226" i="4" s="1"/>
  <c r="F1227" i="4"/>
  <c r="H1227" i="4" s="1"/>
  <c r="F1228" i="4"/>
  <c r="H1228" i="4" s="1"/>
  <c r="F1229" i="4"/>
  <c r="H1229" i="4" s="1"/>
  <c r="F1230" i="4"/>
  <c r="H1230" i="4" s="1"/>
  <c r="F1231" i="4"/>
  <c r="H1231" i="4" s="1"/>
  <c r="F1232" i="4"/>
  <c r="H1232" i="4" s="1"/>
  <c r="F1233" i="4"/>
  <c r="H1233" i="4" s="1"/>
  <c r="F1234" i="4"/>
  <c r="H1234" i="4" s="1"/>
  <c r="F1235" i="4"/>
  <c r="H1235" i="4" s="1"/>
  <c r="F1236" i="4"/>
  <c r="H1236" i="4" s="1"/>
  <c r="F1237" i="4"/>
  <c r="H1237" i="4" s="1"/>
  <c r="F1238" i="4"/>
  <c r="H1238" i="4" s="1"/>
  <c r="F1239" i="4"/>
  <c r="H1239" i="4" s="1"/>
  <c r="F1240" i="4"/>
  <c r="H1240" i="4" s="1"/>
  <c r="F1241" i="4"/>
  <c r="H1241" i="4" s="1"/>
  <c r="F1242" i="4"/>
  <c r="H1242" i="4" s="1"/>
  <c r="F1243" i="4"/>
  <c r="H1243" i="4" s="1"/>
  <c r="F1244" i="4"/>
  <c r="H1244" i="4" s="1"/>
  <c r="F1245" i="4"/>
  <c r="H1245" i="4" s="1"/>
  <c r="F1246" i="4"/>
  <c r="H1246" i="4" s="1"/>
  <c r="F1247" i="4"/>
  <c r="H1247" i="4" s="1"/>
  <c r="F1248" i="4"/>
  <c r="H1248" i="4" s="1"/>
  <c r="F1249" i="4"/>
  <c r="H1249" i="4" s="1"/>
  <c r="F1250" i="4"/>
  <c r="H1250" i="4" s="1"/>
  <c r="F1251" i="4"/>
  <c r="H1251" i="4" s="1"/>
  <c r="F1252" i="4"/>
  <c r="H1252" i="4" s="1"/>
  <c r="F1253" i="4"/>
  <c r="H1253" i="4" s="1"/>
  <c r="F1254" i="4"/>
  <c r="H1254" i="4" s="1"/>
  <c r="F1255" i="4"/>
  <c r="H1255" i="4" s="1"/>
  <c r="F1256" i="4"/>
  <c r="H1256" i="4" s="1"/>
  <c r="F1257" i="4"/>
  <c r="H1257" i="4" s="1"/>
  <c r="F1258" i="4"/>
  <c r="H1258" i="4" s="1"/>
  <c r="F1259" i="4"/>
  <c r="H1259" i="4" s="1"/>
  <c r="F1260" i="4"/>
  <c r="H1260" i="4" s="1"/>
  <c r="F1261" i="4"/>
  <c r="H1261" i="4" s="1"/>
  <c r="F1262" i="4"/>
  <c r="H1262" i="4" s="1"/>
  <c r="F1263" i="4"/>
  <c r="H1263" i="4" s="1"/>
  <c r="F1264" i="4"/>
  <c r="H1264" i="4" s="1"/>
  <c r="F1265" i="4"/>
  <c r="H1265" i="4" s="1"/>
  <c r="F1266" i="4"/>
  <c r="H1266" i="4" s="1"/>
  <c r="F1267" i="4"/>
  <c r="H1267" i="4" s="1"/>
  <c r="F1268" i="4"/>
  <c r="H1268" i="4" s="1"/>
  <c r="F1269" i="4"/>
  <c r="H1269" i="4" s="1"/>
  <c r="F1270" i="4"/>
  <c r="H1270" i="4" s="1"/>
  <c r="F1271" i="4"/>
  <c r="H1271" i="4" s="1"/>
  <c r="F1272" i="4"/>
  <c r="H1272" i="4" s="1"/>
  <c r="F1273" i="4"/>
  <c r="H1273" i="4" s="1"/>
  <c r="F1274" i="4"/>
  <c r="H1274" i="4" s="1"/>
  <c r="F1275" i="4"/>
  <c r="H1275" i="4" s="1"/>
  <c r="F1276" i="4"/>
  <c r="H1276" i="4" s="1"/>
  <c r="F1277" i="4"/>
  <c r="H1277" i="4" s="1"/>
  <c r="F1278" i="4"/>
  <c r="H1278" i="4" s="1"/>
  <c r="F1279" i="4"/>
  <c r="H1279" i="4" s="1"/>
  <c r="F1280" i="4"/>
  <c r="H1280" i="4" s="1"/>
  <c r="F1281" i="4"/>
  <c r="H1281" i="4" s="1"/>
  <c r="F1282" i="4"/>
  <c r="H1282" i="4" s="1"/>
  <c r="F1283" i="4"/>
  <c r="H1283" i="4" s="1"/>
  <c r="F1284" i="4"/>
  <c r="H1284" i="4" s="1"/>
  <c r="F1285" i="4"/>
  <c r="H1285" i="4" s="1"/>
  <c r="F1286" i="4"/>
  <c r="H1286" i="4" s="1"/>
  <c r="F1287" i="4"/>
  <c r="H1287" i="4" s="1"/>
  <c r="F1288" i="4"/>
  <c r="H1288" i="4" s="1"/>
  <c r="F1289" i="4"/>
  <c r="H1289" i="4" s="1"/>
  <c r="F1290" i="4"/>
  <c r="H1290" i="4" s="1"/>
  <c r="F1291" i="4"/>
  <c r="H1291" i="4" s="1"/>
  <c r="F1292" i="4"/>
  <c r="H1292" i="4" s="1"/>
  <c r="F1293" i="4"/>
  <c r="H1293" i="4" s="1"/>
  <c r="F1294" i="4"/>
  <c r="H1294" i="4" s="1"/>
  <c r="F1295" i="4"/>
  <c r="H1295" i="4" s="1"/>
  <c r="F1296" i="4"/>
  <c r="H1296" i="4" s="1"/>
  <c r="F1297" i="4"/>
  <c r="H1297" i="4" s="1"/>
  <c r="F1298" i="4"/>
  <c r="H1298" i="4" s="1"/>
  <c r="F1299" i="4"/>
  <c r="H1299" i="4" s="1"/>
  <c r="F1300" i="4"/>
  <c r="H1300" i="4" s="1"/>
  <c r="F1301" i="4"/>
  <c r="H1301" i="4" s="1"/>
  <c r="F1302" i="4"/>
  <c r="H1302" i="4" s="1"/>
  <c r="F1303" i="4"/>
  <c r="H1303" i="4" s="1"/>
  <c r="F1304" i="4"/>
  <c r="H1304" i="4" s="1"/>
  <c r="F1305" i="4"/>
  <c r="H1305" i="4" s="1"/>
  <c r="F1306" i="4"/>
  <c r="H1306" i="4" s="1"/>
  <c r="F1307" i="4"/>
  <c r="H1307" i="4" s="1"/>
  <c r="F1308" i="4"/>
  <c r="H1308" i="4" s="1"/>
  <c r="F1309" i="4"/>
  <c r="H1309" i="4" s="1"/>
  <c r="F1310" i="4"/>
  <c r="H1310" i="4" s="1"/>
  <c r="F1311" i="4"/>
  <c r="H1311" i="4" s="1"/>
  <c r="F1312" i="4"/>
  <c r="H1312" i="4" s="1"/>
  <c r="F1313" i="4"/>
  <c r="H1313" i="4" s="1"/>
  <c r="F1314" i="4"/>
  <c r="H1314" i="4" s="1"/>
  <c r="F1315" i="4"/>
  <c r="H1315" i="4" s="1"/>
  <c r="F1316" i="4"/>
  <c r="H1316" i="4" s="1"/>
  <c r="F1317" i="4"/>
  <c r="H1317" i="4" s="1"/>
  <c r="F1318" i="4"/>
  <c r="H1318" i="4" s="1"/>
  <c r="F1319" i="4"/>
  <c r="H1319" i="4" s="1"/>
  <c r="F1320" i="4"/>
  <c r="H1320" i="4" s="1"/>
  <c r="F1321" i="4"/>
  <c r="H1321" i="4" s="1"/>
  <c r="F1322" i="4"/>
  <c r="H1322" i="4" s="1"/>
  <c r="F1323" i="4"/>
  <c r="H1323" i="4" s="1"/>
  <c r="F1324" i="4"/>
  <c r="H1324" i="4" s="1"/>
  <c r="F1325" i="4"/>
  <c r="H1325" i="4" s="1"/>
  <c r="F1326" i="4"/>
  <c r="H1326" i="4" s="1"/>
  <c r="F1327" i="4"/>
  <c r="H1327" i="4" s="1"/>
  <c r="F1328" i="4"/>
  <c r="H1328" i="4" s="1"/>
  <c r="F1329" i="4"/>
  <c r="H1329" i="4" s="1"/>
  <c r="F1330" i="4"/>
  <c r="H1330" i="4" s="1"/>
  <c r="F1331" i="4"/>
  <c r="H1331" i="4" s="1"/>
  <c r="F1332" i="4"/>
  <c r="H1332" i="4" s="1"/>
  <c r="F1333" i="4"/>
  <c r="H1333" i="4" s="1"/>
  <c r="F1334" i="4"/>
  <c r="H1334" i="4" s="1"/>
  <c r="F1335" i="4"/>
  <c r="H1335" i="4" s="1"/>
  <c r="F1336" i="4"/>
  <c r="H1336" i="4" s="1"/>
  <c r="F1337" i="4"/>
  <c r="H1337" i="4" s="1"/>
  <c r="F1338" i="4"/>
  <c r="H1338" i="4" s="1"/>
  <c r="F1339" i="4"/>
  <c r="H1339" i="4" s="1"/>
  <c r="F1340" i="4"/>
  <c r="H1340" i="4" s="1"/>
  <c r="F1341" i="4"/>
  <c r="H1341" i="4" s="1"/>
  <c r="F1342" i="4"/>
  <c r="H1342" i="4" s="1"/>
  <c r="F1343" i="4"/>
  <c r="H1343" i="4" s="1"/>
  <c r="F1344" i="4"/>
  <c r="H1344" i="4" s="1"/>
  <c r="F1345" i="4"/>
  <c r="H1345" i="4" s="1"/>
  <c r="F1346" i="4"/>
  <c r="H1346" i="4" s="1"/>
  <c r="F1347" i="4"/>
  <c r="H1347" i="4" s="1"/>
  <c r="F1348" i="4"/>
  <c r="H1348" i="4" s="1"/>
  <c r="F1349" i="4"/>
  <c r="H1349" i="4" s="1"/>
  <c r="F1350" i="4"/>
  <c r="H1350" i="4" s="1"/>
  <c r="F1351" i="4"/>
  <c r="H1351" i="4" s="1"/>
  <c r="F1352" i="4"/>
  <c r="H1352" i="4" s="1"/>
  <c r="F1353" i="4"/>
  <c r="H1353" i="4" s="1"/>
  <c r="F1354" i="4"/>
  <c r="H1354" i="4" s="1"/>
  <c r="F1355" i="4"/>
  <c r="H1355" i="4" s="1"/>
  <c r="F1356" i="4"/>
  <c r="H1356" i="4" s="1"/>
  <c r="F1357" i="4"/>
  <c r="H1357" i="4" s="1"/>
  <c r="F1358" i="4"/>
  <c r="H1358" i="4" s="1"/>
  <c r="F1359" i="4"/>
  <c r="H1359" i="4" s="1"/>
  <c r="F1360" i="4"/>
  <c r="H1360" i="4" s="1"/>
  <c r="F1361" i="4"/>
  <c r="H1361" i="4" s="1"/>
  <c r="F1362" i="4"/>
  <c r="H1362" i="4" s="1"/>
  <c r="F1363" i="4"/>
  <c r="H1363" i="4" s="1"/>
  <c r="F1364" i="4"/>
  <c r="H1364" i="4" s="1"/>
  <c r="F1365" i="4"/>
  <c r="H1365" i="4" s="1"/>
  <c r="F1366" i="4"/>
  <c r="H1366" i="4" s="1"/>
  <c r="F1367" i="4"/>
  <c r="H1367" i="4" s="1"/>
  <c r="F1368" i="4"/>
  <c r="H1368" i="4" s="1"/>
  <c r="F1369" i="4"/>
  <c r="H1369" i="4" s="1"/>
  <c r="F1370" i="4"/>
  <c r="H1370" i="4" s="1"/>
  <c r="F1371" i="4"/>
  <c r="H1371" i="4" s="1"/>
  <c r="F1372" i="4"/>
  <c r="H1372" i="4" s="1"/>
  <c r="F1373" i="4"/>
  <c r="H1373" i="4" s="1"/>
  <c r="F1374" i="4"/>
  <c r="H1374" i="4" s="1"/>
  <c r="F1375" i="4"/>
  <c r="H1375" i="4" s="1"/>
  <c r="F1376" i="4"/>
  <c r="H1376" i="4" s="1"/>
  <c r="F1377" i="4"/>
  <c r="H1377" i="4" s="1"/>
  <c r="F1378" i="4"/>
  <c r="H1378" i="4" s="1"/>
  <c r="F1379" i="4"/>
  <c r="H1379" i="4" s="1"/>
  <c r="F1380" i="4"/>
  <c r="H1380" i="4" s="1"/>
  <c r="F1381" i="4"/>
  <c r="H1381" i="4" s="1"/>
  <c r="F1382" i="4"/>
  <c r="H1382" i="4" s="1"/>
  <c r="F1383" i="4"/>
  <c r="H1383" i="4" s="1"/>
  <c r="F1384" i="4"/>
  <c r="H1384" i="4" s="1"/>
  <c r="F1385" i="4"/>
  <c r="H1385" i="4" s="1"/>
  <c r="F1386" i="4"/>
  <c r="H1386" i="4" s="1"/>
  <c r="F1387" i="4"/>
  <c r="H1387" i="4" s="1"/>
  <c r="F1388" i="4"/>
  <c r="H1388" i="4" s="1"/>
  <c r="F1389" i="4"/>
  <c r="H1389" i="4" s="1"/>
  <c r="F1390" i="4"/>
  <c r="H1390" i="4" s="1"/>
  <c r="F1391" i="4"/>
  <c r="H1391" i="4" s="1"/>
  <c r="F1392" i="4"/>
  <c r="H1392" i="4" s="1"/>
  <c r="F1393" i="4"/>
  <c r="H1393" i="4" s="1"/>
  <c r="F1394" i="4"/>
  <c r="H1394" i="4" s="1"/>
  <c r="F1395" i="4"/>
  <c r="H1395" i="4" s="1"/>
  <c r="F1396" i="4"/>
  <c r="H1396" i="4" s="1"/>
  <c r="F1397" i="4"/>
  <c r="H1397" i="4" s="1"/>
  <c r="F1398" i="4"/>
  <c r="H1398" i="4" s="1"/>
  <c r="F1399" i="4"/>
  <c r="H1399" i="4" s="1"/>
  <c r="F1400" i="4"/>
  <c r="H1400" i="4" s="1"/>
  <c r="F1401" i="4"/>
  <c r="H1401" i="4" s="1"/>
  <c r="F1402" i="4"/>
  <c r="H1402" i="4" s="1"/>
  <c r="F1403" i="4"/>
  <c r="H1403" i="4" s="1"/>
  <c r="F1404" i="4"/>
  <c r="H1404" i="4" s="1"/>
  <c r="F1405" i="4"/>
  <c r="H1405" i="4" s="1"/>
  <c r="F1406" i="4"/>
  <c r="H1406" i="4" s="1"/>
  <c r="F1407" i="4"/>
  <c r="H1407" i="4" s="1"/>
  <c r="F1408" i="4"/>
  <c r="H1408" i="4" s="1"/>
  <c r="F1409" i="4"/>
  <c r="H1409" i="4" s="1"/>
  <c r="F1410" i="4"/>
  <c r="H1410" i="4" s="1"/>
  <c r="F1411" i="4"/>
  <c r="H1411" i="4" s="1"/>
  <c r="F1412" i="4"/>
  <c r="H1412" i="4" s="1"/>
  <c r="F1413" i="4"/>
  <c r="H1413" i="4" s="1"/>
  <c r="F1414" i="4"/>
  <c r="H1414" i="4" s="1"/>
  <c r="F1415" i="4"/>
  <c r="H1415" i="4" s="1"/>
  <c r="F1416" i="4"/>
  <c r="H1416" i="4" s="1"/>
  <c r="F1417" i="4"/>
  <c r="H1417" i="4" s="1"/>
  <c r="F1418" i="4"/>
  <c r="H1418" i="4" s="1"/>
  <c r="F1419" i="4"/>
  <c r="H1419" i="4" s="1"/>
  <c r="F1420" i="4"/>
  <c r="H1420" i="4" s="1"/>
  <c r="F1421" i="4"/>
  <c r="H1421" i="4" s="1"/>
  <c r="F1422" i="4"/>
  <c r="H1422" i="4" s="1"/>
  <c r="F1423" i="4"/>
  <c r="H1423" i="4" s="1"/>
  <c r="F1424" i="4"/>
  <c r="H1424" i="4" s="1"/>
  <c r="F1425" i="4"/>
  <c r="H1425" i="4" s="1"/>
  <c r="F1426" i="4"/>
  <c r="H1426" i="4" s="1"/>
  <c r="F1427" i="4"/>
  <c r="H1427" i="4" s="1"/>
  <c r="F1428" i="4"/>
  <c r="H1428" i="4" s="1"/>
  <c r="F1429" i="4"/>
  <c r="H1429" i="4" s="1"/>
  <c r="F1430" i="4"/>
  <c r="H1430" i="4" s="1"/>
  <c r="F1431" i="4"/>
  <c r="H1431" i="4" s="1"/>
  <c r="F1432" i="4"/>
  <c r="H1432" i="4" s="1"/>
  <c r="F1433" i="4"/>
  <c r="H1433" i="4" s="1"/>
  <c r="F1434" i="4"/>
  <c r="H1434" i="4" s="1"/>
  <c r="F1435" i="4"/>
  <c r="H1435" i="4" s="1"/>
  <c r="F1436" i="4"/>
  <c r="H1436" i="4" s="1"/>
  <c r="F1437" i="4"/>
  <c r="H1437" i="4" s="1"/>
  <c r="F1438" i="4"/>
  <c r="H1438" i="4" s="1"/>
  <c r="F1439" i="4"/>
  <c r="H1439" i="4" s="1"/>
  <c r="F1440" i="4"/>
  <c r="H1440" i="4" s="1"/>
  <c r="F1441" i="4"/>
  <c r="H1441" i="4" s="1"/>
  <c r="F1442" i="4"/>
  <c r="H1442" i="4" s="1"/>
  <c r="F1443" i="4"/>
  <c r="H1443" i="4" s="1"/>
  <c r="F1444" i="4"/>
  <c r="H1444" i="4" s="1"/>
  <c r="F1445" i="4"/>
  <c r="H1445" i="4" s="1"/>
  <c r="F1446" i="4"/>
  <c r="H1446" i="4" s="1"/>
  <c r="F1447" i="4"/>
  <c r="H1447" i="4" s="1"/>
  <c r="F1448" i="4"/>
  <c r="H1448" i="4" s="1"/>
  <c r="F1449" i="4"/>
  <c r="H1449" i="4" s="1"/>
  <c r="F1450" i="4"/>
  <c r="H1450" i="4" s="1"/>
  <c r="F1451" i="4"/>
  <c r="H1451" i="4" s="1"/>
  <c r="F1452" i="4"/>
  <c r="H1452" i="4" s="1"/>
  <c r="F1453" i="4"/>
  <c r="H1453" i="4" s="1"/>
  <c r="F1454" i="4"/>
  <c r="H1454" i="4" s="1"/>
  <c r="F1455" i="4"/>
  <c r="H1455" i="4" s="1"/>
  <c r="F1456" i="4"/>
  <c r="H1456" i="4" s="1"/>
  <c r="F1457" i="4"/>
  <c r="H1457" i="4" s="1"/>
  <c r="F1458" i="4"/>
  <c r="H1458" i="4" s="1"/>
  <c r="F1459" i="4"/>
  <c r="H1459" i="4" s="1"/>
  <c r="F1460" i="4"/>
  <c r="H1460" i="4" s="1"/>
  <c r="F1461" i="4"/>
  <c r="H1461" i="4" s="1"/>
  <c r="F1462" i="4"/>
  <c r="H1462" i="4" s="1"/>
  <c r="F1463" i="4"/>
  <c r="H1463" i="4" s="1"/>
  <c r="F1464" i="4"/>
  <c r="H1464" i="4" s="1"/>
  <c r="F1465" i="4"/>
  <c r="H1465" i="4" s="1"/>
  <c r="F1466" i="4"/>
  <c r="H1466" i="4" s="1"/>
  <c r="F1467" i="4"/>
  <c r="H1467" i="4" s="1"/>
  <c r="F1468" i="4"/>
  <c r="H1468" i="4" s="1"/>
  <c r="F1469" i="4"/>
  <c r="H1469" i="4" s="1"/>
  <c r="F1470" i="4"/>
  <c r="H1470" i="4" s="1"/>
  <c r="F1471" i="4"/>
  <c r="H1471" i="4" s="1"/>
  <c r="F1472" i="4"/>
  <c r="H1472" i="4" s="1"/>
  <c r="F1473" i="4"/>
  <c r="H1473" i="4" s="1"/>
  <c r="F1474" i="4"/>
  <c r="H1474" i="4" s="1"/>
  <c r="F1475" i="4"/>
  <c r="H1475" i="4" s="1"/>
  <c r="F1476" i="4"/>
  <c r="H1476" i="4" s="1"/>
  <c r="F1477" i="4"/>
  <c r="H1477" i="4" s="1"/>
  <c r="F1478" i="4"/>
  <c r="H1478" i="4" s="1"/>
  <c r="F1479" i="4"/>
  <c r="H1479" i="4" s="1"/>
  <c r="F1480" i="4"/>
  <c r="H1480" i="4" s="1"/>
  <c r="F1481" i="4"/>
  <c r="H1481" i="4" s="1"/>
  <c r="F1482" i="4"/>
  <c r="H1482" i="4" s="1"/>
  <c r="F1483" i="4"/>
  <c r="H1483" i="4" s="1"/>
  <c r="F1484" i="4"/>
  <c r="H1484" i="4" s="1"/>
  <c r="F1485" i="4"/>
  <c r="H1485" i="4" s="1"/>
  <c r="F1486" i="4"/>
  <c r="H1486" i="4" s="1"/>
  <c r="F1487" i="4"/>
  <c r="H1487" i="4" s="1"/>
  <c r="F1488" i="4"/>
  <c r="H1488" i="4" s="1"/>
  <c r="F1489" i="4"/>
  <c r="H1489" i="4" s="1"/>
  <c r="F1490" i="4"/>
  <c r="H1490" i="4" s="1"/>
  <c r="F1491" i="4"/>
  <c r="H1491" i="4" s="1"/>
  <c r="F1492" i="4"/>
  <c r="H1492" i="4" s="1"/>
  <c r="F1493" i="4"/>
  <c r="H1493" i="4" s="1"/>
  <c r="F1494" i="4"/>
  <c r="H1494" i="4" s="1"/>
  <c r="F1495" i="4"/>
  <c r="H1495" i="4" s="1"/>
  <c r="F1496" i="4"/>
  <c r="H1496" i="4" s="1"/>
  <c r="F1497" i="4"/>
  <c r="H1497" i="4" s="1"/>
  <c r="F1498" i="4"/>
  <c r="H1498" i="4" s="1"/>
  <c r="F1499" i="4"/>
  <c r="H1499" i="4" s="1"/>
  <c r="F1500" i="4"/>
  <c r="H1500" i="4" s="1"/>
  <c r="F1501" i="4"/>
  <c r="H1501" i="4" s="1"/>
  <c r="F1502" i="4"/>
  <c r="H1502" i="4" s="1"/>
  <c r="F1503" i="4"/>
  <c r="H1503" i="4" s="1"/>
  <c r="F1504" i="4"/>
  <c r="H1504" i="4" s="1"/>
  <c r="F1505" i="4"/>
  <c r="H1505" i="4" s="1"/>
  <c r="F1506" i="4"/>
  <c r="H1506" i="4" s="1"/>
  <c r="F1507" i="4"/>
  <c r="H1507" i="4" s="1"/>
  <c r="F1508" i="4"/>
  <c r="H1508" i="4" s="1"/>
  <c r="F1509" i="4"/>
  <c r="H1509" i="4" s="1"/>
  <c r="F1510" i="4"/>
  <c r="H1510" i="4" s="1"/>
  <c r="F1511" i="4"/>
  <c r="H1511" i="4" s="1"/>
  <c r="F1512" i="4"/>
  <c r="H1512" i="4" s="1"/>
  <c r="F1513" i="4"/>
  <c r="H1513" i="4" s="1"/>
  <c r="F1514" i="4"/>
  <c r="H1514" i="4" s="1"/>
  <c r="F1515" i="4"/>
  <c r="H1515" i="4" s="1"/>
  <c r="F1516" i="4"/>
  <c r="H1516" i="4" s="1"/>
  <c r="F1517" i="4"/>
  <c r="H1517" i="4" s="1"/>
  <c r="F1518" i="4"/>
  <c r="H1518" i="4" s="1"/>
  <c r="F1519" i="4"/>
  <c r="H1519" i="4" s="1"/>
  <c r="F1520" i="4"/>
  <c r="H1520" i="4" s="1"/>
  <c r="F1521" i="4"/>
  <c r="H1521" i="4" s="1"/>
  <c r="F1522" i="4"/>
  <c r="H1522" i="4" s="1"/>
  <c r="F1523" i="4"/>
  <c r="H1523" i="4" s="1"/>
  <c r="F1524" i="4"/>
  <c r="H1524" i="4" s="1"/>
  <c r="F1525" i="4"/>
  <c r="H1525" i="4" s="1"/>
  <c r="F1526" i="4"/>
  <c r="H1526" i="4" s="1"/>
  <c r="F1527" i="4"/>
  <c r="H1527" i="4" s="1"/>
  <c r="F1528" i="4"/>
  <c r="H1528" i="4" s="1"/>
  <c r="F1529" i="4"/>
  <c r="H1529" i="4" s="1"/>
  <c r="F1530" i="4"/>
  <c r="H1530" i="4" s="1"/>
  <c r="F1531" i="4"/>
  <c r="H1531" i="4" s="1"/>
  <c r="F1532" i="4"/>
  <c r="H1532" i="4" s="1"/>
  <c r="F1533" i="4"/>
  <c r="H1533" i="4" s="1"/>
  <c r="F1534" i="4"/>
  <c r="H1534" i="4" s="1"/>
  <c r="F1535" i="4"/>
  <c r="H1535" i="4" s="1"/>
  <c r="F1536" i="4"/>
  <c r="H1536" i="4" s="1"/>
  <c r="F1537" i="4"/>
  <c r="H1537" i="4" s="1"/>
  <c r="F1538" i="4"/>
  <c r="H1538" i="4" s="1"/>
  <c r="F1539" i="4"/>
  <c r="H1539" i="4" s="1"/>
  <c r="F1540" i="4"/>
  <c r="H1540" i="4" s="1"/>
  <c r="F1541" i="4"/>
  <c r="H1541" i="4" s="1"/>
  <c r="F1542" i="4"/>
  <c r="H1542" i="4" s="1"/>
  <c r="F1543" i="4"/>
  <c r="H1543" i="4" s="1"/>
  <c r="F1544" i="4"/>
  <c r="H1544" i="4" s="1"/>
  <c r="F1545" i="4"/>
  <c r="H1545" i="4" s="1"/>
  <c r="F1546" i="4"/>
  <c r="H1546" i="4" s="1"/>
  <c r="F1547" i="4"/>
  <c r="H1547" i="4" s="1"/>
  <c r="F1548" i="4"/>
  <c r="H1548" i="4" s="1"/>
  <c r="F1549" i="4"/>
  <c r="H1549" i="4" s="1"/>
  <c r="F1550" i="4"/>
  <c r="H1550" i="4" s="1"/>
  <c r="F1551" i="4"/>
  <c r="H1551" i="4" s="1"/>
  <c r="F1552" i="4"/>
  <c r="H1552" i="4" s="1"/>
  <c r="F1553" i="4"/>
  <c r="H1553" i="4" s="1"/>
  <c r="F1554" i="4"/>
  <c r="H1554" i="4" s="1"/>
  <c r="F1555" i="4"/>
  <c r="H1555" i="4" s="1"/>
  <c r="F1556" i="4"/>
  <c r="H1556" i="4" s="1"/>
  <c r="F1557" i="4"/>
  <c r="H1557" i="4" s="1"/>
  <c r="F1558" i="4"/>
  <c r="H1558" i="4" s="1"/>
  <c r="F1559" i="4"/>
  <c r="H1559" i="4" s="1"/>
  <c r="F1560" i="4"/>
  <c r="H1560" i="4" s="1"/>
  <c r="F1561" i="4"/>
  <c r="H1561" i="4" s="1"/>
  <c r="F1562" i="4"/>
  <c r="H1562" i="4" s="1"/>
  <c r="F1563" i="4"/>
  <c r="H1563" i="4" s="1"/>
  <c r="F1564" i="4"/>
  <c r="H1564" i="4" s="1"/>
  <c r="F1565" i="4"/>
  <c r="H1565" i="4" s="1"/>
  <c r="F1566" i="4"/>
  <c r="H1566" i="4" s="1"/>
  <c r="F1567" i="4"/>
  <c r="H1567" i="4" s="1"/>
  <c r="F1568" i="4"/>
  <c r="H1568" i="4" s="1"/>
  <c r="F1569" i="4"/>
  <c r="H1569" i="4" s="1"/>
  <c r="F1570" i="4"/>
  <c r="H1570" i="4" s="1"/>
  <c r="F1571" i="4"/>
  <c r="H1571" i="4" s="1"/>
  <c r="F1572" i="4"/>
  <c r="H1572" i="4" s="1"/>
  <c r="F1573" i="4"/>
  <c r="H1573" i="4" s="1"/>
  <c r="F1574" i="4"/>
  <c r="H1574" i="4" s="1"/>
  <c r="F1575" i="4"/>
  <c r="H1575" i="4" s="1"/>
  <c r="F1576" i="4"/>
  <c r="H1576" i="4" s="1"/>
  <c r="F1577" i="4"/>
  <c r="H1577" i="4" s="1"/>
  <c r="F1578" i="4"/>
  <c r="H1578" i="4" s="1"/>
  <c r="F1579" i="4"/>
  <c r="H1579" i="4" s="1"/>
  <c r="F1580" i="4"/>
  <c r="H1580" i="4" s="1"/>
  <c r="F1581" i="4"/>
  <c r="H1581" i="4" s="1"/>
  <c r="F1582" i="4"/>
  <c r="H1582" i="4" s="1"/>
  <c r="F1583" i="4"/>
  <c r="H1583" i="4" s="1"/>
  <c r="F1584" i="4"/>
  <c r="H1584" i="4" s="1"/>
  <c r="F1585" i="4"/>
  <c r="H1585" i="4" s="1"/>
  <c r="F1586" i="4"/>
  <c r="H1586" i="4" s="1"/>
  <c r="F1587" i="4"/>
  <c r="H1587" i="4" s="1"/>
  <c r="F1588" i="4"/>
  <c r="H1588" i="4" s="1"/>
  <c r="F1589" i="4"/>
  <c r="H1589" i="4" s="1"/>
  <c r="F1590" i="4"/>
  <c r="H1590" i="4" s="1"/>
  <c r="F1591" i="4"/>
  <c r="H1591" i="4" s="1"/>
  <c r="F1592" i="4"/>
  <c r="H1592" i="4" s="1"/>
  <c r="F1593" i="4"/>
  <c r="H1593" i="4" s="1"/>
  <c r="F1594" i="4"/>
  <c r="H1594" i="4" s="1"/>
  <c r="F1595" i="4"/>
  <c r="H1595" i="4" s="1"/>
  <c r="F1596" i="4"/>
  <c r="H1596" i="4" s="1"/>
  <c r="F1597" i="4"/>
  <c r="H1597" i="4" s="1"/>
  <c r="F1598" i="4"/>
  <c r="H1598" i="4" s="1"/>
  <c r="F1599" i="4"/>
  <c r="H1599" i="4" s="1"/>
  <c r="F1600" i="4"/>
  <c r="H1600" i="4" s="1"/>
  <c r="F1601" i="4"/>
  <c r="H1601" i="4" s="1"/>
  <c r="F1602" i="4"/>
  <c r="H1602" i="4" s="1"/>
  <c r="F1603" i="4"/>
  <c r="H1603" i="4" s="1"/>
  <c r="F1604" i="4"/>
  <c r="H1604" i="4" s="1"/>
  <c r="F1605" i="4"/>
  <c r="H1605" i="4" s="1"/>
  <c r="F1606" i="4"/>
  <c r="H1606" i="4" s="1"/>
  <c r="F1607" i="4"/>
  <c r="H1607" i="4" s="1"/>
  <c r="F1608" i="4"/>
  <c r="H1608" i="4" s="1"/>
  <c r="F1609" i="4"/>
  <c r="H1609" i="4" s="1"/>
  <c r="F1610" i="4"/>
  <c r="H1610" i="4" s="1"/>
  <c r="F1611" i="4"/>
  <c r="H1611" i="4" s="1"/>
  <c r="F1612" i="4"/>
  <c r="H1612" i="4" s="1"/>
  <c r="F1613" i="4"/>
  <c r="H1613" i="4" s="1"/>
  <c r="F1614" i="4"/>
  <c r="H1614" i="4" s="1"/>
  <c r="F1615" i="4"/>
  <c r="H1615" i="4" s="1"/>
  <c r="F1616" i="4"/>
  <c r="H1616" i="4" s="1"/>
  <c r="F1617" i="4"/>
  <c r="H1617" i="4" s="1"/>
  <c r="F1618" i="4"/>
  <c r="H1618" i="4" s="1"/>
  <c r="F1619" i="4"/>
  <c r="H1619" i="4" s="1"/>
  <c r="F1620" i="4"/>
  <c r="H1620" i="4" s="1"/>
  <c r="F1621" i="4"/>
  <c r="H1621" i="4" s="1"/>
  <c r="F1622" i="4"/>
  <c r="H1622" i="4" s="1"/>
  <c r="F1623" i="4"/>
  <c r="H1623" i="4" s="1"/>
  <c r="F1624" i="4"/>
  <c r="H1624" i="4" s="1"/>
  <c r="F1625" i="4"/>
  <c r="H1625" i="4" s="1"/>
  <c r="F1626" i="4"/>
  <c r="H1626" i="4" s="1"/>
  <c r="F1627" i="4"/>
  <c r="H1627" i="4" s="1"/>
  <c r="F1628" i="4"/>
  <c r="H1628" i="4" s="1"/>
  <c r="F1629" i="4"/>
  <c r="H1629" i="4" s="1"/>
  <c r="F1630" i="4"/>
  <c r="H1630" i="4" s="1"/>
  <c r="F1631" i="4"/>
  <c r="H1631" i="4" s="1"/>
  <c r="F1632" i="4"/>
  <c r="H1632" i="4" s="1"/>
  <c r="F1633" i="4"/>
  <c r="H1633" i="4" s="1"/>
  <c r="F1634" i="4"/>
  <c r="H1634" i="4" s="1"/>
  <c r="F1635" i="4"/>
  <c r="H1635" i="4" s="1"/>
  <c r="F1636" i="4"/>
  <c r="H1636" i="4" s="1"/>
  <c r="F1637" i="4"/>
  <c r="H1637" i="4" s="1"/>
  <c r="F1638" i="4"/>
  <c r="H1638" i="4" s="1"/>
  <c r="F1639" i="4"/>
  <c r="H1639" i="4" s="1"/>
  <c r="F1640" i="4"/>
  <c r="H1640" i="4" s="1"/>
  <c r="F1641" i="4"/>
  <c r="H1641" i="4" s="1"/>
  <c r="F1642" i="4"/>
  <c r="H1642" i="4" s="1"/>
  <c r="F1643" i="4"/>
  <c r="H1643" i="4" s="1"/>
  <c r="F1644" i="4"/>
  <c r="H1644" i="4" s="1"/>
  <c r="F1645" i="4"/>
  <c r="H1645" i="4" s="1"/>
  <c r="F1646" i="4"/>
  <c r="H1646" i="4" s="1"/>
  <c r="F1647" i="4"/>
  <c r="H1647" i="4" s="1"/>
  <c r="F1648" i="4"/>
  <c r="H1648" i="4" s="1"/>
  <c r="F1649" i="4"/>
  <c r="H1649" i="4" s="1"/>
  <c r="F1650" i="4"/>
  <c r="H1650" i="4" s="1"/>
  <c r="F1651" i="4"/>
  <c r="H1651" i="4" s="1"/>
  <c r="F1652" i="4"/>
  <c r="H1652" i="4" s="1"/>
  <c r="F1653" i="4"/>
  <c r="H1653" i="4" s="1"/>
  <c r="F1654" i="4"/>
  <c r="H1654" i="4" s="1"/>
  <c r="F1655" i="4"/>
  <c r="H1655" i="4" s="1"/>
  <c r="F1656" i="4"/>
  <c r="H1656" i="4" s="1"/>
  <c r="F1657" i="4"/>
  <c r="H1657" i="4" s="1"/>
  <c r="F1658" i="4"/>
  <c r="H1658" i="4" s="1"/>
  <c r="F1659" i="4"/>
  <c r="H1659" i="4" s="1"/>
  <c r="F1660" i="4"/>
  <c r="H1660" i="4" s="1"/>
  <c r="F1661" i="4"/>
  <c r="H1661" i="4" s="1"/>
  <c r="F1662" i="4"/>
  <c r="H1662" i="4" s="1"/>
  <c r="F1663" i="4"/>
  <c r="H1663" i="4" s="1"/>
  <c r="F1664" i="4"/>
  <c r="H1664" i="4" s="1"/>
  <c r="F1665" i="4"/>
  <c r="H1665" i="4" s="1"/>
  <c r="F1666" i="4"/>
  <c r="H1666" i="4" s="1"/>
  <c r="F1667" i="4"/>
  <c r="H1667" i="4" s="1"/>
  <c r="F1668" i="4"/>
  <c r="H1668" i="4" s="1"/>
  <c r="F1669" i="4"/>
  <c r="H1669" i="4" s="1"/>
  <c r="F1670" i="4"/>
  <c r="H1670" i="4" s="1"/>
  <c r="F1671" i="4"/>
  <c r="H1671" i="4" s="1"/>
  <c r="F1672" i="4"/>
  <c r="H1672" i="4" s="1"/>
  <c r="F1673" i="4"/>
  <c r="H1673" i="4" s="1"/>
  <c r="F1674" i="4"/>
  <c r="H1674" i="4" s="1"/>
  <c r="F1675" i="4"/>
  <c r="H1675" i="4" s="1"/>
  <c r="F1676" i="4"/>
  <c r="H1676" i="4" s="1"/>
  <c r="F1677" i="4"/>
  <c r="H1677" i="4" s="1"/>
  <c r="F1678" i="4"/>
  <c r="H1678" i="4" s="1"/>
  <c r="F1679" i="4"/>
  <c r="H1679" i="4" s="1"/>
  <c r="F1680" i="4"/>
  <c r="H1680" i="4" s="1"/>
  <c r="F1681" i="4"/>
  <c r="H1681" i="4" s="1"/>
  <c r="F1682" i="4"/>
  <c r="H1682" i="4" s="1"/>
  <c r="F1683" i="4"/>
  <c r="H1683" i="4" s="1"/>
  <c r="F1684" i="4"/>
  <c r="H1684" i="4" s="1"/>
  <c r="F1685" i="4"/>
  <c r="H1685" i="4" s="1"/>
  <c r="F1686" i="4"/>
  <c r="H1686" i="4" s="1"/>
  <c r="F1687" i="4"/>
  <c r="H1687" i="4" s="1"/>
  <c r="F1688" i="4"/>
  <c r="H1688" i="4" s="1"/>
  <c r="F1689" i="4"/>
  <c r="H1689" i="4" s="1"/>
  <c r="F1690" i="4"/>
  <c r="H1690" i="4" s="1"/>
  <c r="F1691" i="4"/>
  <c r="H1691" i="4" s="1"/>
  <c r="F1692" i="4"/>
  <c r="H1692" i="4" s="1"/>
  <c r="F1693" i="4"/>
  <c r="H1693" i="4" s="1"/>
  <c r="F1694" i="4"/>
  <c r="H1694" i="4" s="1"/>
  <c r="F1695" i="4"/>
  <c r="H1695" i="4" s="1"/>
  <c r="F1696" i="4"/>
  <c r="H1696" i="4" s="1"/>
  <c r="F1697" i="4"/>
  <c r="H1697" i="4" s="1"/>
  <c r="F1698" i="4"/>
  <c r="H1698" i="4" s="1"/>
  <c r="F1699" i="4"/>
  <c r="H1699" i="4" s="1"/>
  <c r="F1700" i="4"/>
  <c r="H1700" i="4" s="1"/>
  <c r="F1701" i="4"/>
  <c r="H1701" i="4" s="1"/>
  <c r="F1702" i="4"/>
  <c r="H1702" i="4" s="1"/>
  <c r="F1703" i="4"/>
  <c r="H1703" i="4" s="1"/>
  <c r="F1704" i="4"/>
  <c r="H1704" i="4" s="1"/>
  <c r="F1705" i="4"/>
  <c r="H1705" i="4" s="1"/>
  <c r="F1706" i="4"/>
  <c r="H1706" i="4" s="1"/>
  <c r="F1707" i="4"/>
  <c r="H1707" i="4" s="1"/>
  <c r="F1708" i="4"/>
  <c r="H1708" i="4" s="1"/>
  <c r="F1709" i="4"/>
  <c r="H1709" i="4" s="1"/>
  <c r="F1710" i="4"/>
  <c r="H1710" i="4" s="1"/>
  <c r="F1711" i="4"/>
  <c r="H1711" i="4" s="1"/>
  <c r="F1712" i="4"/>
  <c r="H1712" i="4" s="1"/>
  <c r="F1713" i="4"/>
  <c r="H1713" i="4" s="1"/>
  <c r="F1714" i="4"/>
  <c r="H1714" i="4" s="1"/>
  <c r="F1715" i="4"/>
  <c r="H1715" i="4" s="1"/>
  <c r="F1716" i="4"/>
  <c r="H1716" i="4" s="1"/>
  <c r="F1717" i="4"/>
  <c r="H1717" i="4" s="1"/>
  <c r="F1718" i="4"/>
  <c r="H1718" i="4" s="1"/>
  <c r="F1719" i="4"/>
  <c r="H1719" i="4" s="1"/>
  <c r="F1720" i="4"/>
  <c r="H1720" i="4" s="1"/>
  <c r="F1721" i="4"/>
  <c r="H1721" i="4" s="1"/>
  <c r="F1722" i="4"/>
  <c r="H1722" i="4" s="1"/>
  <c r="F1723" i="4"/>
  <c r="H1723" i="4" s="1"/>
  <c r="F1724" i="4"/>
  <c r="H1724" i="4" s="1"/>
  <c r="F1725" i="4"/>
  <c r="H1725" i="4" s="1"/>
  <c r="F1726" i="4"/>
  <c r="H1726" i="4" s="1"/>
  <c r="F1727" i="4"/>
  <c r="H1727" i="4" s="1"/>
  <c r="F1728" i="4"/>
  <c r="H1728" i="4" s="1"/>
  <c r="F1729" i="4"/>
  <c r="H1729" i="4" s="1"/>
  <c r="F1730" i="4"/>
  <c r="H1730" i="4" s="1"/>
  <c r="F1731" i="4"/>
  <c r="H1731" i="4" s="1"/>
  <c r="F1732" i="4"/>
  <c r="H1732" i="4" s="1"/>
  <c r="F1733" i="4"/>
  <c r="H1733" i="4" s="1"/>
  <c r="F1734" i="4"/>
  <c r="H1734" i="4" s="1"/>
  <c r="F1735" i="4"/>
  <c r="H1735" i="4" s="1"/>
  <c r="F1736" i="4"/>
  <c r="H1736" i="4" s="1"/>
  <c r="F1737" i="4"/>
  <c r="H1737" i="4" s="1"/>
  <c r="F1738" i="4"/>
  <c r="H1738" i="4" s="1"/>
  <c r="F1739" i="4"/>
  <c r="H1739" i="4" s="1"/>
  <c r="F1740" i="4"/>
  <c r="H1740" i="4" s="1"/>
  <c r="F1741" i="4"/>
  <c r="H1741" i="4" s="1"/>
  <c r="F1742" i="4"/>
  <c r="H1742" i="4" s="1"/>
  <c r="F1743" i="4"/>
  <c r="H1743" i="4" s="1"/>
  <c r="F1744" i="4"/>
  <c r="H1744" i="4" s="1"/>
  <c r="F1745" i="4"/>
  <c r="H1745" i="4" s="1"/>
  <c r="F1746" i="4"/>
  <c r="H1746" i="4" s="1"/>
  <c r="F1747" i="4"/>
  <c r="H1747" i="4" s="1"/>
  <c r="F1748" i="4"/>
  <c r="H1748" i="4" s="1"/>
  <c r="F1749" i="4"/>
  <c r="H1749" i="4" s="1"/>
  <c r="F1750" i="4"/>
  <c r="H1750" i="4" s="1"/>
  <c r="F1751" i="4"/>
  <c r="H1751" i="4" s="1"/>
  <c r="F1752" i="4"/>
  <c r="H1752" i="4" s="1"/>
  <c r="F1753" i="4"/>
  <c r="H1753" i="4" s="1"/>
  <c r="F1754" i="4"/>
  <c r="H1754" i="4" s="1"/>
  <c r="F1755" i="4"/>
  <c r="H1755" i="4" s="1"/>
  <c r="F1756" i="4"/>
  <c r="H1756" i="4" s="1"/>
  <c r="F1757" i="4"/>
  <c r="H1757" i="4" s="1"/>
  <c r="F1758" i="4"/>
  <c r="H1758" i="4" s="1"/>
  <c r="F1759" i="4"/>
  <c r="H1759" i="4" s="1"/>
  <c r="F1760" i="4"/>
  <c r="H1760" i="4" s="1"/>
  <c r="F1761" i="4"/>
  <c r="H1761" i="4" s="1"/>
  <c r="F1762" i="4"/>
  <c r="H1762" i="4" s="1"/>
  <c r="F1763" i="4"/>
  <c r="H1763" i="4" s="1"/>
  <c r="F1764" i="4"/>
  <c r="H1764" i="4" s="1"/>
  <c r="F1765" i="4"/>
  <c r="H1765" i="4" s="1"/>
  <c r="F1766" i="4"/>
  <c r="H1766" i="4" s="1"/>
  <c r="F1767" i="4"/>
  <c r="H1767" i="4" s="1"/>
  <c r="F1768" i="4"/>
  <c r="H1768" i="4" s="1"/>
  <c r="F1769" i="4"/>
  <c r="H1769" i="4" s="1"/>
  <c r="F1770" i="4"/>
  <c r="H1770" i="4" s="1"/>
  <c r="F1771" i="4"/>
  <c r="H1771" i="4" s="1"/>
  <c r="F1772" i="4"/>
  <c r="H1772" i="4" s="1"/>
  <c r="F1773" i="4"/>
  <c r="H1773" i="4" s="1"/>
  <c r="F1774" i="4"/>
  <c r="H1774" i="4" s="1"/>
  <c r="F1775" i="4"/>
  <c r="H1775" i="4" s="1"/>
  <c r="F1776" i="4"/>
  <c r="H1776" i="4" s="1"/>
  <c r="F1777" i="4"/>
  <c r="H1777" i="4" s="1"/>
  <c r="F1778" i="4"/>
  <c r="H1778" i="4" s="1"/>
  <c r="F1779" i="4"/>
  <c r="H1779" i="4" s="1"/>
  <c r="F1780" i="4"/>
  <c r="H1780" i="4" s="1"/>
  <c r="F1781" i="4"/>
  <c r="H1781" i="4" s="1"/>
  <c r="F1782" i="4"/>
  <c r="H1782" i="4" s="1"/>
  <c r="F1783" i="4"/>
  <c r="H1783" i="4" s="1"/>
  <c r="F1784" i="4"/>
  <c r="H1784" i="4" s="1"/>
  <c r="F1785" i="4"/>
  <c r="H1785" i="4" s="1"/>
  <c r="F1786" i="4"/>
  <c r="H1786" i="4" s="1"/>
  <c r="F1787" i="4"/>
  <c r="H1787" i="4" s="1"/>
  <c r="F1788" i="4"/>
  <c r="H1788" i="4" s="1"/>
  <c r="F1789" i="4"/>
  <c r="H1789" i="4" s="1"/>
  <c r="F1790" i="4"/>
  <c r="H1790" i="4" s="1"/>
  <c r="F1791" i="4"/>
  <c r="H1791" i="4" s="1"/>
  <c r="F1792" i="4"/>
  <c r="H1792" i="4" s="1"/>
  <c r="F1793" i="4"/>
  <c r="H1793" i="4" s="1"/>
  <c r="F1794" i="4"/>
  <c r="H1794" i="4" s="1"/>
  <c r="F1795" i="4"/>
  <c r="H1795" i="4" s="1"/>
  <c r="F1796" i="4"/>
  <c r="H1796" i="4" s="1"/>
  <c r="F1797" i="4"/>
  <c r="H1797" i="4" s="1"/>
  <c r="F1798" i="4"/>
  <c r="H1798" i="4" s="1"/>
  <c r="F1799" i="4"/>
  <c r="H1799" i="4" s="1"/>
  <c r="F1800" i="4"/>
  <c r="H1800" i="4" s="1"/>
  <c r="F1801" i="4"/>
  <c r="H1801" i="4" s="1"/>
  <c r="F1802" i="4"/>
  <c r="H1802" i="4" s="1"/>
  <c r="F1803" i="4"/>
  <c r="H1803" i="4" s="1"/>
  <c r="F1804" i="4"/>
  <c r="H1804" i="4" s="1"/>
  <c r="H5" i="4" l="1"/>
  <c r="P5" i="4"/>
  <c r="H4" i="4"/>
  <c r="W4" i="4"/>
  <c r="P1466" i="4"/>
  <c r="P994" i="4"/>
  <c r="P490" i="4"/>
  <c r="P1010" i="4"/>
  <c r="P506" i="4"/>
  <c r="P1801" i="4"/>
  <c r="P1002" i="4"/>
  <c r="P594" i="4"/>
  <c r="P482" i="4"/>
  <c r="P138" i="4"/>
  <c r="P130" i="4"/>
  <c r="P122" i="4"/>
  <c r="P114" i="4"/>
  <c r="P106" i="4"/>
  <c r="P1802" i="4"/>
  <c r="P1482" i="4"/>
  <c r="P1458" i="4"/>
  <c r="P1018" i="4"/>
  <c r="P602" i="4"/>
  <c r="P586" i="4"/>
  <c r="P514" i="4"/>
  <c r="P498" i="4"/>
  <c r="P466" i="4"/>
  <c r="P450" i="4"/>
  <c r="P394" i="4"/>
  <c r="P1474" i="4"/>
  <c r="P1026" i="4"/>
  <c r="P578" i="4"/>
  <c r="P474" i="4"/>
  <c r="P458" i="4"/>
  <c r="P10" i="4"/>
  <c r="P9" i="4"/>
  <c r="P1457" i="4"/>
  <c r="P1025" i="4"/>
  <c r="P113" i="4"/>
  <c r="P1472" i="4"/>
  <c r="P1481" i="4"/>
  <c r="P993" i="4"/>
  <c r="P585" i="4"/>
  <c r="P513" i="4"/>
  <c r="P489" i="4"/>
  <c r="P457" i="4"/>
  <c r="P393" i="4"/>
  <c r="P137" i="4"/>
  <c r="P105" i="4"/>
  <c r="P1470" i="4"/>
  <c r="P1461" i="4"/>
  <c r="P1029" i="4"/>
  <c r="P1021" i="4"/>
  <c r="P1013" i="4"/>
  <c r="P1005" i="4"/>
  <c r="P997" i="4"/>
  <c r="P1465" i="4"/>
  <c r="P1009" i="4"/>
  <c r="P601" i="4"/>
  <c r="P497" i="4"/>
  <c r="P473" i="4"/>
  <c r="P129" i="4"/>
  <c r="P1480" i="4"/>
  <c r="P1456" i="4"/>
  <c r="P1477" i="4"/>
  <c r="P1469" i="4"/>
  <c r="P1804" i="4"/>
  <c r="P1473" i="4"/>
  <c r="P1017" i="4"/>
  <c r="P1001" i="4"/>
  <c r="P593" i="4"/>
  <c r="P577" i="4"/>
  <c r="P505" i="4"/>
  <c r="P481" i="4"/>
  <c r="P465" i="4"/>
  <c r="P449" i="4"/>
  <c r="P121" i="4"/>
  <c r="P1800" i="4"/>
  <c r="P1464" i="4"/>
  <c r="P1478" i="4"/>
  <c r="P1462" i="4"/>
  <c r="P1803" i="4"/>
  <c r="P1024" i="4"/>
  <c r="P1016" i="4"/>
  <c r="P1008" i="4"/>
  <c r="P1000" i="4"/>
  <c r="P992" i="4"/>
  <c r="P600" i="4"/>
  <c r="P592" i="4"/>
  <c r="P584" i="4"/>
  <c r="P576" i="4"/>
  <c r="P536" i="4"/>
  <c r="P512" i="4"/>
  <c r="P504" i="4"/>
  <c r="P496" i="4"/>
  <c r="P488" i="4"/>
  <c r="P480" i="4"/>
  <c r="P472" i="4"/>
  <c r="P464" i="4"/>
  <c r="P456" i="4"/>
  <c r="P392" i="4"/>
  <c r="P136" i="4"/>
  <c r="P128" i="4"/>
  <c r="P120" i="4"/>
  <c r="P112" i="4"/>
  <c r="P104" i="4"/>
  <c r="P8" i="4"/>
  <c r="P1023" i="4"/>
  <c r="P1015" i="4"/>
  <c r="P1007" i="4"/>
  <c r="P999" i="4"/>
  <c r="P991" i="4"/>
  <c r="P495" i="4"/>
  <c r="P487" i="4"/>
  <c r="P479" i="4"/>
  <c r="P471" i="4"/>
  <c r="P463" i="4"/>
  <c r="P455" i="4"/>
  <c r="P391" i="4"/>
  <c r="P135" i="4"/>
  <c r="P127" i="4"/>
  <c r="P119" i="4"/>
  <c r="P111" i="4"/>
  <c r="P103" i="4"/>
  <c r="P15" i="4"/>
  <c r="P7" i="4"/>
  <c r="P1030" i="4"/>
  <c r="P1022" i="4"/>
  <c r="P1014" i="4"/>
  <c r="P1006" i="4"/>
  <c r="P998" i="4"/>
  <c r="P990" i="4"/>
  <c r="P598" i="4"/>
  <c r="P590" i="4"/>
  <c r="P582" i="4"/>
  <c r="P574" i="4"/>
  <c r="P534" i="4"/>
  <c r="P510" i="4"/>
  <c r="P502" i="4"/>
  <c r="P494" i="4"/>
  <c r="P486" i="4"/>
  <c r="P478" i="4"/>
  <c r="P470" i="4"/>
  <c r="P462" i="4"/>
  <c r="P454" i="4"/>
  <c r="P390" i="4"/>
  <c r="P134" i="4"/>
  <c r="P126" i="4"/>
  <c r="P118" i="4"/>
  <c r="P110" i="4"/>
  <c r="P14" i="4"/>
  <c r="G4" i="4"/>
  <c r="P141" i="4"/>
  <c r="P133" i="4"/>
  <c r="P125" i="4"/>
  <c r="P117" i="4"/>
  <c r="P109" i="4"/>
  <c r="P13" i="4"/>
  <c r="P6" i="4"/>
  <c r="P1476" i="4"/>
  <c r="P1468" i="4"/>
  <c r="P1460" i="4"/>
  <c r="P1028" i="4"/>
  <c r="P1020" i="4"/>
  <c r="P1012" i="4"/>
  <c r="P1004" i="4"/>
  <c r="P996" i="4"/>
  <c r="P604" i="4"/>
  <c r="P596" i="4"/>
  <c r="P588" i="4"/>
  <c r="P580" i="4"/>
  <c r="P572" i="4"/>
  <c r="P508" i="4"/>
  <c r="P500" i="4"/>
  <c r="P492" i="4"/>
  <c r="P484" i="4"/>
  <c r="P476" i="4"/>
  <c r="P468" i="4"/>
  <c r="P460" i="4"/>
  <c r="P452" i="4"/>
  <c r="P140" i="4"/>
  <c r="P132" i="4"/>
  <c r="P124" i="4"/>
  <c r="P116" i="4"/>
  <c r="P108" i="4"/>
  <c r="P12" i="4"/>
  <c r="P603" i="4"/>
  <c r="P595" i="4"/>
  <c r="P587" i="4"/>
  <c r="P579" i="4"/>
  <c r="P571" i="4"/>
  <c r="P123" i="4"/>
  <c r="P4" i="4"/>
  <c r="R4" i="4" s="1"/>
  <c r="W6" i="4"/>
  <c r="X6" i="4" s="1"/>
  <c r="Y6" i="4" s="1"/>
  <c r="W14" i="4"/>
  <c r="X14" i="4" s="1"/>
  <c r="Y14" i="4" s="1"/>
  <c r="W22" i="4"/>
  <c r="X22" i="4" s="1"/>
  <c r="Y22" i="4" s="1"/>
  <c r="W30" i="4"/>
  <c r="X30" i="4" s="1"/>
  <c r="Y30" i="4" s="1"/>
  <c r="W38" i="4"/>
  <c r="X38" i="4" s="1"/>
  <c r="Y38" i="4" s="1"/>
  <c r="W46" i="4"/>
  <c r="X46" i="4" s="1"/>
  <c r="Y46" i="4" s="1"/>
  <c r="W54" i="4"/>
  <c r="X54" i="4" s="1"/>
  <c r="Y54" i="4" s="1"/>
  <c r="W62" i="4"/>
  <c r="X62" i="4" s="1"/>
  <c r="Y62" i="4" s="1"/>
  <c r="W70" i="4"/>
  <c r="X70" i="4" s="1"/>
  <c r="Y70" i="4" s="1"/>
  <c r="W78" i="4"/>
  <c r="X78" i="4" s="1"/>
  <c r="Y78" i="4" s="1"/>
  <c r="W86" i="4"/>
  <c r="X86" i="4" s="1"/>
  <c r="Y86" i="4" s="1"/>
  <c r="W94" i="4"/>
  <c r="X94" i="4" s="1"/>
  <c r="Y94" i="4" s="1"/>
  <c r="W102" i="4"/>
  <c r="X102" i="4" s="1"/>
  <c r="Y102" i="4" s="1"/>
  <c r="W110" i="4"/>
  <c r="X110" i="4" s="1"/>
  <c r="Y110" i="4" s="1"/>
  <c r="W118" i="4"/>
  <c r="X118" i="4" s="1"/>
  <c r="Y118" i="4" s="1"/>
  <c r="W126" i="4"/>
  <c r="X126" i="4" s="1"/>
  <c r="Y126" i="4" s="1"/>
  <c r="W134" i="4"/>
  <c r="X134" i="4" s="1"/>
  <c r="Y134" i="4" s="1"/>
  <c r="W142" i="4"/>
  <c r="X142" i="4" s="1"/>
  <c r="Y142" i="4" s="1"/>
  <c r="W150" i="4"/>
  <c r="X150" i="4" s="1"/>
  <c r="Y150" i="4" s="1"/>
  <c r="W158" i="4"/>
  <c r="X158" i="4" s="1"/>
  <c r="Y158" i="4" s="1"/>
  <c r="W166" i="4"/>
  <c r="X166" i="4" s="1"/>
  <c r="Y166" i="4" s="1"/>
  <c r="W174" i="4"/>
  <c r="X174" i="4" s="1"/>
  <c r="Y174" i="4" s="1"/>
  <c r="W182" i="4"/>
  <c r="X182" i="4" s="1"/>
  <c r="Y182" i="4" s="1"/>
  <c r="W190" i="4"/>
  <c r="X190" i="4" s="1"/>
  <c r="Y190" i="4" s="1"/>
  <c r="W198" i="4"/>
  <c r="X198" i="4" s="1"/>
  <c r="Y198" i="4" s="1"/>
  <c r="W206" i="4"/>
  <c r="X206" i="4" s="1"/>
  <c r="Y206" i="4" s="1"/>
  <c r="W214" i="4"/>
  <c r="X214" i="4" s="1"/>
  <c r="Y214" i="4" s="1"/>
  <c r="W222" i="4"/>
  <c r="X222" i="4" s="1"/>
  <c r="Y222" i="4" s="1"/>
  <c r="W230" i="4"/>
  <c r="X230" i="4" s="1"/>
  <c r="Y230" i="4" s="1"/>
  <c r="W238" i="4"/>
  <c r="X238" i="4" s="1"/>
  <c r="Y238" i="4" s="1"/>
  <c r="W246" i="4"/>
  <c r="X246" i="4" s="1"/>
  <c r="Y246" i="4" s="1"/>
  <c r="W254" i="4"/>
  <c r="X254" i="4" s="1"/>
  <c r="Y254" i="4" s="1"/>
  <c r="W262" i="4"/>
  <c r="X262" i="4" s="1"/>
  <c r="Y262" i="4" s="1"/>
  <c r="W270" i="4"/>
  <c r="X270" i="4" s="1"/>
  <c r="Y270" i="4" s="1"/>
  <c r="W278" i="4"/>
  <c r="X278" i="4" s="1"/>
  <c r="Y278" i="4" s="1"/>
  <c r="W286" i="4"/>
  <c r="X286" i="4" s="1"/>
  <c r="Y286" i="4" s="1"/>
  <c r="W294" i="4"/>
  <c r="X294" i="4" s="1"/>
  <c r="Y294" i="4" s="1"/>
  <c r="W302" i="4"/>
  <c r="X302" i="4" s="1"/>
  <c r="Y302" i="4" s="1"/>
  <c r="W310" i="4"/>
  <c r="X310" i="4" s="1"/>
  <c r="Y310" i="4" s="1"/>
  <c r="W318" i="4"/>
  <c r="X318" i="4" s="1"/>
  <c r="Y318" i="4" s="1"/>
  <c r="W326" i="4"/>
  <c r="X326" i="4" s="1"/>
  <c r="Y326" i="4" s="1"/>
  <c r="W334" i="4"/>
  <c r="X334" i="4" s="1"/>
  <c r="Y334" i="4" s="1"/>
  <c r="W342" i="4"/>
  <c r="X342" i="4" s="1"/>
  <c r="Y342" i="4" s="1"/>
  <c r="W350" i="4"/>
  <c r="X350" i="4" s="1"/>
  <c r="Y350" i="4" s="1"/>
  <c r="W358" i="4"/>
  <c r="X358" i="4" s="1"/>
  <c r="Y358" i="4" s="1"/>
  <c r="W366" i="4"/>
  <c r="X366" i="4" s="1"/>
  <c r="Y366" i="4" s="1"/>
  <c r="W374" i="4"/>
  <c r="X374" i="4" s="1"/>
  <c r="Y374" i="4" s="1"/>
  <c r="W382" i="4"/>
  <c r="X382" i="4" s="1"/>
  <c r="Y382" i="4" s="1"/>
  <c r="W390" i="4"/>
  <c r="X390" i="4" s="1"/>
  <c r="Y390" i="4" s="1"/>
  <c r="W398" i="4"/>
  <c r="X398" i="4" s="1"/>
  <c r="Y398" i="4" s="1"/>
  <c r="W406" i="4"/>
  <c r="X406" i="4" s="1"/>
  <c r="Y406" i="4" s="1"/>
  <c r="W414" i="4"/>
  <c r="X414" i="4" s="1"/>
  <c r="Y414" i="4" s="1"/>
  <c r="W422" i="4"/>
  <c r="X422" i="4" s="1"/>
  <c r="Y422" i="4" s="1"/>
  <c r="W430" i="4"/>
  <c r="X430" i="4" s="1"/>
  <c r="Y430" i="4" s="1"/>
  <c r="W438" i="4"/>
  <c r="X438" i="4" s="1"/>
  <c r="Y438" i="4" s="1"/>
  <c r="W446" i="4"/>
  <c r="X446" i="4" s="1"/>
  <c r="Y446" i="4" s="1"/>
  <c r="W454" i="4"/>
  <c r="X454" i="4" s="1"/>
  <c r="Y454" i="4" s="1"/>
  <c r="W462" i="4"/>
  <c r="X462" i="4" s="1"/>
  <c r="Y462" i="4" s="1"/>
  <c r="W470" i="4"/>
  <c r="X470" i="4" s="1"/>
  <c r="Y470" i="4" s="1"/>
  <c r="W478" i="4"/>
  <c r="X478" i="4" s="1"/>
  <c r="Y478" i="4" s="1"/>
  <c r="W486" i="4"/>
  <c r="X486" i="4" s="1"/>
  <c r="Y486" i="4" s="1"/>
  <c r="W494" i="4"/>
  <c r="X494" i="4" s="1"/>
  <c r="Y494" i="4" s="1"/>
  <c r="W502" i="4"/>
  <c r="X502" i="4" s="1"/>
  <c r="Y502" i="4" s="1"/>
  <c r="W510" i="4"/>
  <c r="X510" i="4" s="1"/>
  <c r="Y510" i="4" s="1"/>
  <c r="W518" i="4"/>
  <c r="X518" i="4" s="1"/>
  <c r="Y518" i="4" s="1"/>
  <c r="W526" i="4"/>
  <c r="X526" i="4" s="1"/>
  <c r="Y526" i="4" s="1"/>
  <c r="W534" i="4"/>
  <c r="X534" i="4" s="1"/>
  <c r="Y534" i="4" s="1"/>
  <c r="W542" i="4"/>
  <c r="X542" i="4" s="1"/>
  <c r="Y542" i="4" s="1"/>
  <c r="W550" i="4"/>
  <c r="X550" i="4" s="1"/>
  <c r="Y550" i="4" s="1"/>
  <c r="W558" i="4"/>
  <c r="X558" i="4" s="1"/>
  <c r="Y558" i="4" s="1"/>
  <c r="W566" i="4"/>
  <c r="X566" i="4" s="1"/>
  <c r="Y566" i="4" s="1"/>
  <c r="W574" i="4"/>
  <c r="X574" i="4" s="1"/>
  <c r="Y574" i="4" s="1"/>
  <c r="W582" i="4"/>
  <c r="X582" i="4" s="1"/>
  <c r="Y582" i="4" s="1"/>
  <c r="W590" i="4"/>
  <c r="X590" i="4" s="1"/>
  <c r="Y590" i="4" s="1"/>
  <c r="W598" i="4"/>
  <c r="X598" i="4" s="1"/>
  <c r="Y598" i="4" s="1"/>
  <c r="W606" i="4"/>
  <c r="X606" i="4" s="1"/>
  <c r="Y606" i="4" s="1"/>
  <c r="W614" i="4"/>
  <c r="X614" i="4" s="1"/>
  <c r="Y614" i="4" s="1"/>
  <c r="W622" i="4"/>
  <c r="X622" i="4" s="1"/>
  <c r="Y622" i="4" s="1"/>
  <c r="W630" i="4"/>
  <c r="X630" i="4" s="1"/>
  <c r="Y630" i="4" s="1"/>
  <c r="W638" i="4"/>
  <c r="X638" i="4" s="1"/>
  <c r="Y638" i="4" s="1"/>
  <c r="W646" i="4"/>
  <c r="X646" i="4" s="1"/>
  <c r="Y646" i="4" s="1"/>
  <c r="W654" i="4"/>
  <c r="X654" i="4" s="1"/>
  <c r="Y654" i="4" s="1"/>
  <c r="W662" i="4"/>
  <c r="X662" i="4" s="1"/>
  <c r="Y662" i="4" s="1"/>
  <c r="W670" i="4"/>
  <c r="X670" i="4" s="1"/>
  <c r="Y670" i="4" s="1"/>
  <c r="W7" i="4"/>
  <c r="X7" i="4" s="1"/>
  <c r="Y7" i="4" s="1"/>
  <c r="W15" i="4"/>
  <c r="X15" i="4" s="1"/>
  <c r="Y15" i="4" s="1"/>
  <c r="W23" i="4"/>
  <c r="X23" i="4" s="1"/>
  <c r="Y23" i="4" s="1"/>
  <c r="W31" i="4"/>
  <c r="X31" i="4" s="1"/>
  <c r="Y31" i="4" s="1"/>
  <c r="W39" i="4"/>
  <c r="X39" i="4" s="1"/>
  <c r="Y39" i="4" s="1"/>
  <c r="W47" i="4"/>
  <c r="X47" i="4" s="1"/>
  <c r="Y47" i="4" s="1"/>
  <c r="W55" i="4"/>
  <c r="X55" i="4" s="1"/>
  <c r="Y55" i="4" s="1"/>
  <c r="W63" i="4"/>
  <c r="X63" i="4" s="1"/>
  <c r="Y63" i="4" s="1"/>
  <c r="W71" i="4"/>
  <c r="X71" i="4" s="1"/>
  <c r="Y71" i="4" s="1"/>
  <c r="W79" i="4"/>
  <c r="X79" i="4" s="1"/>
  <c r="Y79" i="4" s="1"/>
  <c r="W87" i="4"/>
  <c r="X87" i="4" s="1"/>
  <c r="Y87" i="4" s="1"/>
  <c r="W95" i="4"/>
  <c r="X95" i="4" s="1"/>
  <c r="Y95" i="4" s="1"/>
  <c r="W103" i="4"/>
  <c r="X103" i="4" s="1"/>
  <c r="Y103" i="4" s="1"/>
  <c r="W111" i="4"/>
  <c r="X111" i="4" s="1"/>
  <c r="Y111" i="4" s="1"/>
  <c r="W119" i="4"/>
  <c r="X119" i="4" s="1"/>
  <c r="Y119" i="4" s="1"/>
  <c r="W127" i="4"/>
  <c r="X127" i="4" s="1"/>
  <c r="Y127" i="4" s="1"/>
  <c r="W135" i="4"/>
  <c r="X135" i="4" s="1"/>
  <c r="Y135" i="4" s="1"/>
  <c r="W143" i="4"/>
  <c r="X143" i="4" s="1"/>
  <c r="Y143" i="4" s="1"/>
  <c r="W151" i="4"/>
  <c r="X151" i="4" s="1"/>
  <c r="Y151" i="4" s="1"/>
  <c r="W159" i="4"/>
  <c r="X159" i="4" s="1"/>
  <c r="Y159" i="4" s="1"/>
  <c r="W167" i="4"/>
  <c r="X167" i="4" s="1"/>
  <c r="Y167" i="4" s="1"/>
  <c r="W175" i="4"/>
  <c r="X175" i="4" s="1"/>
  <c r="Y175" i="4" s="1"/>
  <c r="W183" i="4"/>
  <c r="X183" i="4" s="1"/>
  <c r="Y183" i="4" s="1"/>
  <c r="W191" i="4"/>
  <c r="X191" i="4" s="1"/>
  <c r="Y191" i="4" s="1"/>
  <c r="W199" i="4"/>
  <c r="X199" i="4" s="1"/>
  <c r="Y199" i="4" s="1"/>
  <c r="W207" i="4"/>
  <c r="X207" i="4" s="1"/>
  <c r="Y207" i="4" s="1"/>
  <c r="W215" i="4"/>
  <c r="X215" i="4" s="1"/>
  <c r="Y215" i="4" s="1"/>
  <c r="W223" i="4"/>
  <c r="X223" i="4" s="1"/>
  <c r="Y223" i="4" s="1"/>
  <c r="W231" i="4"/>
  <c r="X231" i="4" s="1"/>
  <c r="Y231" i="4" s="1"/>
  <c r="W239" i="4"/>
  <c r="X239" i="4" s="1"/>
  <c r="Y239" i="4" s="1"/>
  <c r="W247" i="4"/>
  <c r="X247" i="4" s="1"/>
  <c r="Y247" i="4" s="1"/>
  <c r="W255" i="4"/>
  <c r="X255" i="4" s="1"/>
  <c r="Y255" i="4" s="1"/>
  <c r="W263" i="4"/>
  <c r="X263" i="4" s="1"/>
  <c r="Y263" i="4" s="1"/>
  <c r="W271" i="4"/>
  <c r="X271" i="4" s="1"/>
  <c r="Y271" i="4" s="1"/>
  <c r="W279" i="4"/>
  <c r="X279" i="4" s="1"/>
  <c r="Y279" i="4" s="1"/>
  <c r="W287" i="4"/>
  <c r="X287" i="4" s="1"/>
  <c r="Y287" i="4" s="1"/>
  <c r="W295" i="4"/>
  <c r="X295" i="4" s="1"/>
  <c r="Y295" i="4" s="1"/>
  <c r="W303" i="4"/>
  <c r="X303" i="4" s="1"/>
  <c r="Y303" i="4" s="1"/>
  <c r="W311" i="4"/>
  <c r="X311" i="4" s="1"/>
  <c r="Y311" i="4" s="1"/>
  <c r="W319" i="4"/>
  <c r="X319" i="4" s="1"/>
  <c r="Y319" i="4" s="1"/>
  <c r="W327" i="4"/>
  <c r="X327" i="4" s="1"/>
  <c r="Y327" i="4" s="1"/>
  <c r="W335" i="4"/>
  <c r="X335" i="4" s="1"/>
  <c r="Y335" i="4" s="1"/>
  <c r="W343" i="4"/>
  <c r="X343" i="4" s="1"/>
  <c r="Y343" i="4" s="1"/>
  <c r="W351" i="4"/>
  <c r="X351" i="4" s="1"/>
  <c r="Y351" i="4" s="1"/>
  <c r="W359" i="4"/>
  <c r="X359" i="4" s="1"/>
  <c r="Y359" i="4" s="1"/>
  <c r="W367" i="4"/>
  <c r="X367" i="4" s="1"/>
  <c r="Y367" i="4" s="1"/>
  <c r="W375" i="4"/>
  <c r="X375" i="4" s="1"/>
  <c r="Y375" i="4" s="1"/>
  <c r="W383" i="4"/>
  <c r="X383" i="4" s="1"/>
  <c r="Y383" i="4" s="1"/>
  <c r="W391" i="4"/>
  <c r="X391" i="4" s="1"/>
  <c r="Y391" i="4" s="1"/>
  <c r="W399" i="4"/>
  <c r="X399" i="4" s="1"/>
  <c r="Y399" i="4" s="1"/>
  <c r="W407" i="4"/>
  <c r="X407" i="4" s="1"/>
  <c r="Y407" i="4" s="1"/>
  <c r="W415" i="4"/>
  <c r="X415" i="4" s="1"/>
  <c r="Y415" i="4" s="1"/>
  <c r="W423" i="4"/>
  <c r="X423" i="4" s="1"/>
  <c r="Y423" i="4" s="1"/>
  <c r="W431" i="4"/>
  <c r="X431" i="4" s="1"/>
  <c r="Y431" i="4" s="1"/>
  <c r="W439" i="4"/>
  <c r="X439" i="4" s="1"/>
  <c r="Y439" i="4" s="1"/>
  <c r="W447" i="4"/>
  <c r="X447" i="4" s="1"/>
  <c r="Y447" i="4" s="1"/>
  <c r="W455" i="4"/>
  <c r="X455" i="4" s="1"/>
  <c r="Y455" i="4" s="1"/>
  <c r="W463" i="4"/>
  <c r="X463" i="4" s="1"/>
  <c r="Y463" i="4" s="1"/>
  <c r="W471" i="4"/>
  <c r="X471" i="4" s="1"/>
  <c r="Y471" i="4" s="1"/>
  <c r="W479" i="4"/>
  <c r="X479" i="4" s="1"/>
  <c r="Y479" i="4" s="1"/>
  <c r="W487" i="4"/>
  <c r="X487" i="4" s="1"/>
  <c r="Y487" i="4" s="1"/>
  <c r="W495" i="4"/>
  <c r="X495" i="4" s="1"/>
  <c r="Y495" i="4" s="1"/>
  <c r="W503" i="4"/>
  <c r="X503" i="4" s="1"/>
  <c r="Y503" i="4" s="1"/>
  <c r="W511" i="4"/>
  <c r="X511" i="4" s="1"/>
  <c r="Y511" i="4" s="1"/>
  <c r="W519" i="4"/>
  <c r="X519" i="4" s="1"/>
  <c r="Y519" i="4" s="1"/>
  <c r="W527" i="4"/>
  <c r="X527" i="4" s="1"/>
  <c r="Y527" i="4" s="1"/>
  <c r="W535" i="4"/>
  <c r="X535" i="4" s="1"/>
  <c r="Y535" i="4" s="1"/>
  <c r="W543" i="4"/>
  <c r="X543" i="4" s="1"/>
  <c r="Y543" i="4" s="1"/>
  <c r="W551" i="4"/>
  <c r="X551" i="4" s="1"/>
  <c r="Y551" i="4" s="1"/>
  <c r="W559" i="4"/>
  <c r="X559" i="4" s="1"/>
  <c r="Y559" i="4" s="1"/>
  <c r="W567" i="4"/>
  <c r="X567" i="4" s="1"/>
  <c r="Y567" i="4" s="1"/>
  <c r="W575" i="4"/>
  <c r="X575" i="4" s="1"/>
  <c r="Y575" i="4" s="1"/>
  <c r="W583" i="4"/>
  <c r="X583" i="4" s="1"/>
  <c r="Y583" i="4" s="1"/>
  <c r="W591" i="4"/>
  <c r="X591" i="4" s="1"/>
  <c r="Y591" i="4" s="1"/>
  <c r="W599" i="4"/>
  <c r="X599" i="4" s="1"/>
  <c r="Y599" i="4" s="1"/>
  <c r="W607" i="4"/>
  <c r="X607" i="4" s="1"/>
  <c r="Y607" i="4" s="1"/>
  <c r="W615" i="4"/>
  <c r="X615" i="4" s="1"/>
  <c r="Y615" i="4" s="1"/>
  <c r="W623" i="4"/>
  <c r="X623" i="4" s="1"/>
  <c r="Y623" i="4" s="1"/>
  <c r="W631" i="4"/>
  <c r="X631" i="4" s="1"/>
  <c r="Y631" i="4" s="1"/>
  <c r="W639" i="4"/>
  <c r="X639" i="4" s="1"/>
  <c r="Y639" i="4" s="1"/>
  <c r="W647" i="4"/>
  <c r="X647" i="4" s="1"/>
  <c r="Y647" i="4" s="1"/>
  <c r="W655" i="4"/>
  <c r="X655" i="4" s="1"/>
  <c r="Y655" i="4" s="1"/>
  <c r="W663" i="4"/>
  <c r="X663" i="4" s="1"/>
  <c r="Y663" i="4" s="1"/>
  <c r="W671" i="4"/>
  <c r="X671" i="4" s="1"/>
  <c r="Y671" i="4" s="1"/>
  <c r="W8" i="4"/>
  <c r="X8" i="4" s="1"/>
  <c r="Y8" i="4" s="1"/>
  <c r="W16" i="4"/>
  <c r="X16" i="4" s="1"/>
  <c r="Y16" i="4" s="1"/>
  <c r="W24" i="4"/>
  <c r="X24" i="4" s="1"/>
  <c r="Y24" i="4" s="1"/>
  <c r="W32" i="4"/>
  <c r="X32" i="4" s="1"/>
  <c r="Y32" i="4" s="1"/>
  <c r="W40" i="4"/>
  <c r="X40" i="4" s="1"/>
  <c r="Y40" i="4" s="1"/>
  <c r="W48" i="4"/>
  <c r="X48" i="4" s="1"/>
  <c r="Y48" i="4" s="1"/>
  <c r="W56" i="4"/>
  <c r="X56" i="4" s="1"/>
  <c r="Y56" i="4" s="1"/>
  <c r="W64" i="4"/>
  <c r="X64" i="4" s="1"/>
  <c r="Y64" i="4" s="1"/>
  <c r="W72" i="4"/>
  <c r="X72" i="4" s="1"/>
  <c r="Y72" i="4" s="1"/>
  <c r="W80" i="4"/>
  <c r="X80" i="4" s="1"/>
  <c r="Y80" i="4" s="1"/>
  <c r="W88" i="4"/>
  <c r="X88" i="4" s="1"/>
  <c r="Y88" i="4" s="1"/>
  <c r="W96" i="4"/>
  <c r="X96" i="4" s="1"/>
  <c r="Y96" i="4" s="1"/>
  <c r="W104" i="4"/>
  <c r="X104" i="4" s="1"/>
  <c r="Y104" i="4" s="1"/>
  <c r="W112" i="4"/>
  <c r="X112" i="4" s="1"/>
  <c r="Y112" i="4" s="1"/>
  <c r="W120" i="4"/>
  <c r="X120" i="4" s="1"/>
  <c r="Y120" i="4" s="1"/>
  <c r="W128" i="4"/>
  <c r="X128" i="4" s="1"/>
  <c r="Y128" i="4" s="1"/>
  <c r="W136" i="4"/>
  <c r="X136" i="4" s="1"/>
  <c r="Y136" i="4" s="1"/>
  <c r="W144" i="4"/>
  <c r="X144" i="4" s="1"/>
  <c r="Y144" i="4" s="1"/>
  <c r="W152" i="4"/>
  <c r="X152" i="4" s="1"/>
  <c r="Y152" i="4" s="1"/>
  <c r="W160" i="4"/>
  <c r="X160" i="4" s="1"/>
  <c r="Y160" i="4" s="1"/>
  <c r="W168" i="4"/>
  <c r="X168" i="4" s="1"/>
  <c r="Y168" i="4" s="1"/>
  <c r="W176" i="4"/>
  <c r="X176" i="4" s="1"/>
  <c r="Y176" i="4" s="1"/>
  <c r="W184" i="4"/>
  <c r="X184" i="4" s="1"/>
  <c r="Y184" i="4" s="1"/>
  <c r="W192" i="4"/>
  <c r="X192" i="4" s="1"/>
  <c r="Y192" i="4" s="1"/>
  <c r="W200" i="4"/>
  <c r="X200" i="4" s="1"/>
  <c r="Y200" i="4" s="1"/>
  <c r="W208" i="4"/>
  <c r="X208" i="4" s="1"/>
  <c r="Y208" i="4" s="1"/>
  <c r="W216" i="4"/>
  <c r="X216" i="4" s="1"/>
  <c r="Y216" i="4" s="1"/>
  <c r="W224" i="4"/>
  <c r="X224" i="4" s="1"/>
  <c r="Y224" i="4" s="1"/>
  <c r="W232" i="4"/>
  <c r="X232" i="4" s="1"/>
  <c r="Y232" i="4" s="1"/>
  <c r="W240" i="4"/>
  <c r="X240" i="4" s="1"/>
  <c r="Y240" i="4" s="1"/>
  <c r="W248" i="4"/>
  <c r="X248" i="4" s="1"/>
  <c r="Y248" i="4" s="1"/>
  <c r="W256" i="4"/>
  <c r="X256" i="4" s="1"/>
  <c r="Y256" i="4" s="1"/>
  <c r="W264" i="4"/>
  <c r="X264" i="4" s="1"/>
  <c r="Y264" i="4" s="1"/>
  <c r="W272" i="4"/>
  <c r="X272" i="4" s="1"/>
  <c r="Y272" i="4" s="1"/>
  <c r="W280" i="4"/>
  <c r="X280" i="4" s="1"/>
  <c r="Y280" i="4" s="1"/>
  <c r="W288" i="4"/>
  <c r="X288" i="4" s="1"/>
  <c r="Y288" i="4" s="1"/>
  <c r="W296" i="4"/>
  <c r="X296" i="4" s="1"/>
  <c r="Y296" i="4" s="1"/>
  <c r="W304" i="4"/>
  <c r="X304" i="4" s="1"/>
  <c r="Y304" i="4" s="1"/>
  <c r="W312" i="4"/>
  <c r="X312" i="4" s="1"/>
  <c r="Y312" i="4" s="1"/>
  <c r="W320" i="4"/>
  <c r="X320" i="4" s="1"/>
  <c r="Y320" i="4" s="1"/>
  <c r="W328" i="4"/>
  <c r="X328" i="4" s="1"/>
  <c r="Y328" i="4" s="1"/>
  <c r="W336" i="4"/>
  <c r="X336" i="4" s="1"/>
  <c r="Y336" i="4" s="1"/>
  <c r="W344" i="4"/>
  <c r="X344" i="4" s="1"/>
  <c r="Y344" i="4" s="1"/>
  <c r="W352" i="4"/>
  <c r="X352" i="4" s="1"/>
  <c r="Y352" i="4" s="1"/>
  <c r="W360" i="4"/>
  <c r="X360" i="4" s="1"/>
  <c r="Y360" i="4" s="1"/>
  <c r="W368" i="4"/>
  <c r="X368" i="4" s="1"/>
  <c r="Y368" i="4" s="1"/>
  <c r="W376" i="4"/>
  <c r="X376" i="4" s="1"/>
  <c r="Y376" i="4" s="1"/>
  <c r="W384" i="4"/>
  <c r="X384" i="4" s="1"/>
  <c r="Y384" i="4" s="1"/>
  <c r="W392" i="4"/>
  <c r="X392" i="4" s="1"/>
  <c r="Y392" i="4" s="1"/>
  <c r="W400" i="4"/>
  <c r="X400" i="4" s="1"/>
  <c r="Y400" i="4" s="1"/>
  <c r="W408" i="4"/>
  <c r="X408" i="4" s="1"/>
  <c r="Y408" i="4" s="1"/>
  <c r="W416" i="4"/>
  <c r="X416" i="4" s="1"/>
  <c r="Y416" i="4" s="1"/>
  <c r="W424" i="4"/>
  <c r="X424" i="4" s="1"/>
  <c r="Y424" i="4" s="1"/>
  <c r="W432" i="4"/>
  <c r="X432" i="4" s="1"/>
  <c r="Y432" i="4" s="1"/>
  <c r="W440" i="4"/>
  <c r="X440" i="4" s="1"/>
  <c r="Y440" i="4" s="1"/>
  <c r="W448" i="4"/>
  <c r="X448" i="4" s="1"/>
  <c r="Y448" i="4" s="1"/>
  <c r="W456" i="4"/>
  <c r="X456" i="4" s="1"/>
  <c r="Y456" i="4" s="1"/>
  <c r="W464" i="4"/>
  <c r="X464" i="4" s="1"/>
  <c r="Y464" i="4" s="1"/>
  <c r="W472" i="4"/>
  <c r="X472" i="4" s="1"/>
  <c r="Y472" i="4" s="1"/>
  <c r="W480" i="4"/>
  <c r="X480" i="4" s="1"/>
  <c r="Y480" i="4" s="1"/>
  <c r="W488" i="4"/>
  <c r="X488" i="4" s="1"/>
  <c r="Y488" i="4" s="1"/>
  <c r="W496" i="4"/>
  <c r="X496" i="4" s="1"/>
  <c r="Y496" i="4" s="1"/>
  <c r="W504" i="4"/>
  <c r="X504" i="4" s="1"/>
  <c r="Y504" i="4" s="1"/>
  <c r="W512" i="4"/>
  <c r="X512" i="4" s="1"/>
  <c r="Y512" i="4" s="1"/>
  <c r="W520" i="4"/>
  <c r="X520" i="4" s="1"/>
  <c r="Y520" i="4" s="1"/>
  <c r="W528" i="4"/>
  <c r="X528" i="4" s="1"/>
  <c r="Y528" i="4" s="1"/>
  <c r="W536" i="4"/>
  <c r="X536" i="4" s="1"/>
  <c r="Y536" i="4" s="1"/>
  <c r="W544" i="4"/>
  <c r="X544" i="4" s="1"/>
  <c r="Y544" i="4" s="1"/>
  <c r="W552" i="4"/>
  <c r="X552" i="4" s="1"/>
  <c r="Y552" i="4" s="1"/>
  <c r="W560" i="4"/>
  <c r="X560" i="4" s="1"/>
  <c r="Y560" i="4" s="1"/>
  <c r="W568" i="4"/>
  <c r="X568" i="4" s="1"/>
  <c r="Y568" i="4" s="1"/>
  <c r="W576" i="4"/>
  <c r="X576" i="4" s="1"/>
  <c r="Y576" i="4" s="1"/>
  <c r="W584" i="4"/>
  <c r="X584" i="4" s="1"/>
  <c r="Y584" i="4" s="1"/>
  <c r="W592" i="4"/>
  <c r="X592" i="4" s="1"/>
  <c r="Y592" i="4" s="1"/>
  <c r="W600" i="4"/>
  <c r="X600" i="4" s="1"/>
  <c r="Y600" i="4" s="1"/>
  <c r="W608" i="4"/>
  <c r="X608" i="4" s="1"/>
  <c r="Y608" i="4" s="1"/>
  <c r="W616" i="4"/>
  <c r="X616" i="4" s="1"/>
  <c r="Y616" i="4" s="1"/>
  <c r="W624" i="4"/>
  <c r="X624" i="4" s="1"/>
  <c r="Y624" i="4" s="1"/>
  <c r="W632" i="4"/>
  <c r="X632" i="4" s="1"/>
  <c r="Y632" i="4" s="1"/>
  <c r="W640" i="4"/>
  <c r="X640" i="4" s="1"/>
  <c r="Y640" i="4" s="1"/>
  <c r="W648" i="4"/>
  <c r="X648" i="4" s="1"/>
  <c r="Y648" i="4" s="1"/>
  <c r="W656" i="4"/>
  <c r="X656" i="4" s="1"/>
  <c r="Y656" i="4" s="1"/>
  <c r="W664" i="4"/>
  <c r="X664" i="4" s="1"/>
  <c r="Y664" i="4" s="1"/>
  <c r="W672" i="4"/>
  <c r="X672" i="4" s="1"/>
  <c r="Y672" i="4" s="1"/>
  <c r="W10" i="4"/>
  <c r="X10" i="4" s="1"/>
  <c r="Y10" i="4" s="1"/>
  <c r="W18" i="4"/>
  <c r="X18" i="4" s="1"/>
  <c r="Y18" i="4" s="1"/>
  <c r="W26" i="4"/>
  <c r="X26" i="4" s="1"/>
  <c r="Y26" i="4" s="1"/>
  <c r="W34" i="4"/>
  <c r="X34" i="4" s="1"/>
  <c r="Y34" i="4" s="1"/>
  <c r="W42" i="4"/>
  <c r="X42" i="4" s="1"/>
  <c r="Y42" i="4" s="1"/>
  <c r="W50" i="4"/>
  <c r="X50" i="4" s="1"/>
  <c r="Y50" i="4" s="1"/>
  <c r="W58" i="4"/>
  <c r="X58" i="4" s="1"/>
  <c r="Y58" i="4" s="1"/>
  <c r="W66" i="4"/>
  <c r="X66" i="4" s="1"/>
  <c r="Y66" i="4" s="1"/>
  <c r="W74" i="4"/>
  <c r="X74" i="4" s="1"/>
  <c r="Y74" i="4" s="1"/>
  <c r="W82" i="4"/>
  <c r="X82" i="4" s="1"/>
  <c r="Y82" i="4" s="1"/>
  <c r="W90" i="4"/>
  <c r="X90" i="4" s="1"/>
  <c r="Y90" i="4" s="1"/>
  <c r="W98" i="4"/>
  <c r="X98" i="4" s="1"/>
  <c r="Y98" i="4" s="1"/>
  <c r="W106" i="4"/>
  <c r="X106" i="4" s="1"/>
  <c r="Y106" i="4" s="1"/>
  <c r="W114" i="4"/>
  <c r="X114" i="4" s="1"/>
  <c r="Y114" i="4" s="1"/>
  <c r="W122" i="4"/>
  <c r="X122" i="4" s="1"/>
  <c r="Y122" i="4" s="1"/>
  <c r="W130" i="4"/>
  <c r="X130" i="4" s="1"/>
  <c r="Y130" i="4" s="1"/>
  <c r="W138" i="4"/>
  <c r="X138" i="4" s="1"/>
  <c r="Y138" i="4" s="1"/>
  <c r="W146" i="4"/>
  <c r="X146" i="4" s="1"/>
  <c r="Y146" i="4" s="1"/>
  <c r="W154" i="4"/>
  <c r="X154" i="4" s="1"/>
  <c r="Y154" i="4" s="1"/>
  <c r="W162" i="4"/>
  <c r="X162" i="4" s="1"/>
  <c r="Y162" i="4" s="1"/>
  <c r="W170" i="4"/>
  <c r="X170" i="4" s="1"/>
  <c r="Y170" i="4" s="1"/>
  <c r="W178" i="4"/>
  <c r="X178" i="4" s="1"/>
  <c r="Y178" i="4" s="1"/>
  <c r="W186" i="4"/>
  <c r="X186" i="4" s="1"/>
  <c r="Y186" i="4" s="1"/>
  <c r="W194" i="4"/>
  <c r="X194" i="4" s="1"/>
  <c r="Y194" i="4" s="1"/>
  <c r="W202" i="4"/>
  <c r="X202" i="4" s="1"/>
  <c r="Y202" i="4" s="1"/>
  <c r="W210" i="4"/>
  <c r="X210" i="4" s="1"/>
  <c r="Y210" i="4" s="1"/>
  <c r="W218" i="4"/>
  <c r="X218" i="4" s="1"/>
  <c r="Y218" i="4" s="1"/>
  <c r="W226" i="4"/>
  <c r="X226" i="4" s="1"/>
  <c r="Y226" i="4" s="1"/>
  <c r="W234" i="4"/>
  <c r="X234" i="4" s="1"/>
  <c r="Y234" i="4" s="1"/>
  <c r="W242" i="4"/>
  <c r="X242" i="4" s="1"/>
  <c r="Y242" i="4" s="1"/>
  <c r="W250" i="4"/>
  <c r="X250" i="4" s="1"/>
  <c r="Y250" i="4" s="1"/>
  <c r="W258" i="4"/>
  <c r="X258" i="4" s="1"/>
  <c r="Y258" i="4" s="1"/>
  <c r="W266" i="4"/>
  <c r="X266" i="4" s="1"/>
  <c r="Y266" i="4" s="1"/>
  <c r="W274" i="4"/>
  <c r="X274" i="4" s="1"/>
  <c r="Y274" i="4" s="1"/>
  <c r="W282" i="4"/>
  <c r="X282" i="4" s="1"/>
  <c r="Y282" i="4" s="1"/>
  <c r="W290" i="4"/>
  <c r="X290" i="4" s="1"/>
  <c r="Y290" i="4" s="1"/>
  <c r="W298" i="4"/>
  <c r="X298" i="4" s="1"/>
  <c r="Y298" i="4" s="1"/>
  <c r="W306" i="4"/>
  <c r="X306" i="4" s="1"/>
  <c r="Y306" i="4" s="1"/>
  <c r="W314" i="4"/>
  <c r="X314" i="4" s="1"/>
  <c r="Y314" i="4" s="1"/>
  <c r="W322" i="4"/>
  <c r="X322" i="4" s="1"/>
  <c r="Y322" i="4" s="1"/>
  <c r="W330" i="4"/>
  <c r="X330" i="4" s="1"/>
  <c r="Y330" i="4" s="1"/>
  <c r="W338" i="4"/>
  <c r="X338" i="4" s="1"/>
  <c r="Y338" i="4" s="1"/>
  <c r="W346" i="4"/>
  <c r="X346" i="4" s="1"/>
  <c r="Y346" i="4" s="1"/>
  <c r="W354" i="4"/>
  <c r="X354" i="4" s="1"/>
  <c r="Y354" i="4" s="1"/>
  <c r="W362" i="4"/>
  <c r="X362" i="4" s="1"/>
  <c r="Y362" i="4" s="1"/>
  <c r="W370" i="4"/>
  <c r="X370" i="4" s="1"/>
  <c r="Y370" i="4" s="1"/>
  <c r="W378" i="4"/>
  <c r="X378" i="4" s="1"/>
  <c r="Y378" i="4" s="1"/>
  <c r="W386" i="4"/>
  <c r="X386" i="4" s="1"/>
  <c r="Y386" i="4" s="1"/>
  <c r="W394" i="4"/>
  <c r="X394" i="4" s="1"/>
  <c r="Y394" i="4" s="1"/>
  <c r="W402" i="4"/>
  <c r="X402" i="4" s="1"/>
  <c r="Y402" i="4" s="1"/>
  <c r="W410" i="4"/>
  <c r="X410" i="4" s="1"/>
  <c r="Y410" i="4" s="1"/>
  <c r="W418" i="4"/>
  <c r="X418" i="4" s="1"/>
  <c r="Y418" i="4" s="1"/>
  <c r="W426" i="4"/>
  <c r="X426" i="4" s="1"/>
  <c r="Y426" i="4" s="1"/>
  <c r="W434" i="4"/>
  <c r="X434" i="4" s="1"/>
  <c r="Y434" i="4" s="1"/>
  <c r="W442" i="4"/>
  <c r="X442" i="4" s="1"/>
  <c r="Y442" i="4" s="1"/>
  <c r="W450" i="4"/>
  <c r="X450" i="4" s="1"/>
  <c r="Y450" i="4" s="1"/>
  <c r="W458" i="4"/>
  <c r="X458" i="4" s="1"/>
  <c r="Y458" i="4" s="1"/>
  <c r="W466" i="4"/>
  <c r="X466" i="4" s="1"/>
  <c r="Y466" i="4" s="1"/>
  <c r="W474" i="4"/>
  <c r="X474" i="4" s="1"/>
  <c r="Y474" i="4" s="1"/>
  <c r="W482" i="4"/>
  <c r="X482" i="4" s="1"/>
  <c r="Y482" i="4" s="1"/>
  <c r="W490" i="4"/>
  <c r="X490" i="4" s="1"/>
  <c r="Y490" i="4" s="1"/>
  <c r="W498" i="4"/>
  <c r="X498" i="4" s="1"/>
  <c r="Y498" i="4" s="1"/>
  <c r="W506" i="4"/>
  <c r="X506" i="4" s="1"/>
  <c r="Y506" i="4" s="1"/>
  <c r="W514" i="4"/>
  <c r="X514" i="4" s="1"/>
  <c r="Y514" i="4" s="1"/>
  <c r="W522" i="4"/>
  <c r="X522" i="4" s="1"/>
  <c r="Y522" i="4" s="1"/>
  <c r="W530" i="4"/>
  <c r="X530" i="4" s="1"/>
  <c r="Y530" i="4" s="1"/>
  <c r="W538" i="4"/>
  <c r="X538" i="4" s="1"/>
  <c r="Y538" i="4" s="1"/>
  <c r="W546" i="4"/>
  <c r="X546" i="4" s="1"/>
  <c r="Y546" i="4" s="1"/>
  <c r="W554" i="4"/>
  <c r="X554" i="4" s="1"/>
  <c r="Y554" i="4" s="1"/>
  <c r="W562" i="4"/>
  <c r="X562" i="4" s="1"/>
  <c r="Y562" i="4" s="1"/>
  <c r="W570" i="4"/>
  <c r="X570" i="4" s="1"/>
  <c r="Y570" i="4" s="1"/>
  <c r="W578" i="4"/>
  <c r="X578" i="4" s="1"/>
  <c r="Y578" i="4" s="1"/>
  <c r="W586" i="4"/>
  <c r="X586" i="4" s="1"/>
  <c r="Y586" i="4" s="1"/>
  <c r="W594" i="4"/>
  <c r="X594" i="4" s="1"/>
  <c r="Y594" i="4" s="1"/>
  <c r="W602" i="4"/>
  <c r="X602" i="4" s="1"/>
  <c r="Y602" i="4" s="1"/>
  <c r="W610" i="4"/>
  <c r="X610" i="4" s="1"/>
  <c r="Y610" i="4" s="1"/>
  <c r="W618" i="4"/>
  <c r="X618" i="4" s="1"/>
  <c r="Y618" i="4" s="1"/>
  <c r="W626" i="4"/>
  <c r="X626" i="4" s="1"/>
  <c r="Y626" i="4" s="1"/>
  <c r="W634" i="4"/>
  <c r="X634" i="4" s="1"/>
  <c r="Y634" i="4" s="1"/>
  <c r="W642" i="4"/>
  <c r="X642" i="4" s="1"/>
  <c r="Y642" i="4" s="1"/>
  <c r="W650" i="4"/>
  <c r="X650" i="4" s="1"/>
  <c r="Y650" i="4" s="1"/>
  <c r="W658" i="4"/>
  <c r="X658" i="4" s="1"/>
  <c r="Y658" i="4" s="1"/>
  <c r="W666" i="4"/>
  <c r="X666" i="4" s="1"/>
  <c r="Y666" i="4" s="1"/>
  <c r="W674" i="4"/>
  <c r="X674" i="4" s="1"/>
  <c r="Y674" i="4" s="1"/>
  <c r="W682" i="4"/>
  <c r="X682" i="4" s="1"/>
  <c r="Y682" i="4" s="1"/>
  <c r="W11" i="4"/>
  <c r="X11" i="4" s="1"/>
  <c r="Y11" i="4" s="1"/>
  <c r="W19" i="4"/>
  <c r="X19" i="4" s="1"/>
  <c r="Y19" i="4" s="1"/>
  <c r="W27" i="4"/>
  <c r="X27" i="4" s="1"/>
  <c r="Y27" i="4" s="1"/>
  <c r="W35" i="4"/>
  <c r="X35" i="4" s="1"/>
  <c r="Y35" i="4" s="1"/>
  <c r="W43" i="4"/>
  <c r="X43" i="4" s="1"/>
  <c r="Y43" i="4" s="1"/>
  <c r="W51" i="4"/>
  <c r="X51" i="4" s="1"/>
  <c r="Y51" i="4" s="1"/>
  <c r="W59" i="4"/>
  <c r="X59" i="4" s="1"/>
  <c r="Y59" i="4" s="1"/>
  <c r="W67" i="4"/>
  <c r="X67" i="4" s="1"/>
  <c r="Y67" i="4" s="1"/>
  <c r="W9" i="4"/>
  <c r="X9" i="4" s="1"/>
  <c r="Y9" i="4" s="1"/>
  <c r="W29" i="4"/>
  <c r="X29" i="4" s="1"/>
  <c r="Y29" i="4" s="1"/>
  <c r="W52" i="4"/>
  <c r="X52" i="4" s="1"/>
  <c r="Y52" i="4" s="1"/>
  <c r="W73" i="4"/>
  <c r="X73" i="4" s="1"/>
  <c r="Y73" i="4" s="1"/>
  <c r="W89" i="4"/>
  <c r="X89" i="4" s="1"/>
  <c r="Y89" i="4" s="1"/>
  <c r="W105" i="4"/>
  <c r="X105" i="4" s="1"/>
  <c r="Y105" i="4" s="1"/>
  <c r="W121" i="4"/>
  <c r="X121" i="4" s="1"/>
  <c r="Y121" i="4" s="1"/>
  <c r="W137" i="4"/>
  <c r="X137" i="4" s="1"/>
  <c r="Y137" i="4" s="1"/>
  <c r="W153" i="4"/>
  <c r="X153" i="4" s="1"/>
  <c r="Y153" i="4" s="1"/>
  <c r="W169" i="4"/>
  <c r="X169" i="4" s="1"/>
  <c r="Y169" i="4" s="1"/>
  <c r="W185" i="4"/>
  <c r="X185" i="4" s="1"/>
  <c r="Y185" i="4" s="1"/>
  <c r="W201" i="4"/>
  <c r="X201" i="4" s="1"/>
  <c r="Y201" i="4" s="1"/>
  <c r="W217" i="4"/>
  <c r="X217" i="4" s="1"/>
  <c r="Y217" i="4" s="1"/>
  <c r="W233" i="4"/>
  <c r="X233" i="4" s="1"/>
  <c r="Y233" i="4" s="1"/>
  <c r="W249" i="4"/>
  <c r="X249" i="4" s="1"/>
  <c r="Y249" i="4" s="1"/>
  <c r="W265" i="4"/>
  <c r="X265" i="4" s="1"/>
  <c r="Y265" i="4" s="1"/>
  <c r="W281" i="4"/>
  <c r="X281" i="4" s="1"/>
  <c r="Y281" i="4" s="1"/>
  <c r="W297" i="4"/>
  <c r="X297" i="4" s="1"/>
  <c r="Y297" i="4" s="1"/>
  <c r="W313" i="4"/>
  <c r="X313" i="4" s="1"/>
  <c r="Y313" i="4" s="1"/>
  <c r="W329" i="4"/>
  <c r="X329" i="4" s="1"/>
  <c r="Y329" i="4" s="1"/>
  <c r="W345" i="4"/>
  <c r="X345" i="4" s="1"/>
  <c r="Y345" i="4" s="1"/>
  <c r="W361" i="4"/>
  <c r="X361" i="4" s="1"/>
  <c r="Y361" i="4" s="1"/>
  <c r="W377" i="4"/>
  <c r="X377" i="4" s="1"/>
  <c r="Y377" i="4" s="1"/>
  <c r="W393" i="4"/>
  <c r="X393" i="4" s="1"/>
  <c r="Y393" i="4" s="1"/>
  <c r="W409" i="4"/>
  <c r="X409" i="4" s="1"/>
  <c r="Y409" i="4" s="1"/>
  <c r="W425" i="4"/>
  <c r="X425" i="4" s="1"/>
  <c r="Y425" i="4" s="1"/>
  <c r="W441" i="4"/>
  <c r="X441" i="4" s="1"/>
  <c r="Y441" i="4" s="1"/>
  <c r="W457" i="4"/>
  <c r="X457" i="4" s="1"/>
  <c r="Y457" i="4" s="1"/>
  <c r="W473" i="4"/>
  <c r="X473" i="4" s="1"/>
  <c r="Y473" i="4" s="1"/>
  <c r="W489" i="4"/>
  <c r="X489" i="4" s="1"/>
  <c r="Y489" i="4" s="1"/>
  <c r="W505" i="4"/>
  <c r="X505" i="4" s="1"/>
  <c r="Y505" i="4" s="1"/>
  <c r="W521" i="4"/>
  <c r="X521" i="4" s="1"/>
  <c r="Y521" i="4" s="1"/>
  <c r="W537" i="4"/>
  <c r="X537" i="4" s="1"/>
  <c r="Y537" i="4" s="1"/>
  <c r="W553" i="4"/>
  <c r="X553" i="4" s="1"/>
  <c r="Y553" i="4" s="1"/>
  <c r="W569" i="4"/>
  <c r="X569" i="4" s="1"/>
  <c r="Y569" i="4" s="1"/>
  <c r="W585" i="4"/>
  <c r="X585" i="4" s="1"/>
  <c r="Y585" i="4" s="1"/>
  <c r="W601" i="4"/>
  <c r="X601" i="4" s="1"/>
  <c r="Y601" i="4" s="1"/>
  <c r="W617" i="4"/>
  <c r="X617" i="4" s="1"/>
  <c r="Y617" i="4" s="1"/>
  <c r="W633" i="4"/>
  <c r="X633" i="4" s="1"/>
  <c r="Y633" i="4" s="1"/>
  <c r="W649" i="4"/>
  <c r="X649" i="4" s="1"/>
  <c r="Y649" i="4" s="1"/>
  <c r="W665" i="4"/>
  <c r="X665" i="4" s="1"/>
  <c r="Y665" i="4" s="1"/>
  <c r="W678" i="4"/>
  <c r="X678" i="4" s="1"/>
  <c r="Y678" i="4" s="1"/>
  <c r="W687" i="4"/>
  <c r="X687" i="4" s="1"/>
  <c r="Y687" i="4" s="1"/>
  <c r="W695" i="4"/>
  <c r="X695" i="4" s="1"/>
  <c r="Y695" i="4" s="1"/>
  <c r="W703" i="4"/>
  <c r="X703" i="4" s="1"/>
  <c r="Y703" i="4" s="1"/>
  <c r="W711" i="4"/>
  <c r="X711" i="4" s="1"/>
  <c r="Y711" i="4" s="1"/>
  <c r="W719" i="4"/>
  <c r="X719" i="4" s="1"/>
  <c r="Y719" i="4" s="1"/>
  <c r="W727" i="4"/>
  <c r="X727" i="4" s="1"/>
  <c r="Y727" i="4" s="1"/>
  <c r="W735" i="4"/>
  <c r="X735" i="4" s="1"/>
  <c r="Y735" i="4" s="1"/>
  <c r="W743" i="4"/>
  <c r="X743" i="4" s="1"/>
  <c r="Y743" i="4" s="1"/>
  <c r="W751" i="4"/>
  <c r="X751" i="4" s="1"/>
  <c r="Y751" i="4" s="1"/>
  <c r="W759" i="4"/>
  <c r="X759" i="4" s="1"/>
  <c r="Y759" i="4" s="1"/>
  <c r="W767" i="4"/>
  <c r="X767" i="4" s="1"/>
  <c r="Y767" i="4" s="1"/>
  <c r="W775" i="4"/>
  <c r="X775" i="4" s="1"/>
  <c r="Y775" i="4" s="1"/>
  <c r="W783" i="4"/>
  <c r="X783" i="4" s="1"/>
  <c r="Y783" i="4" s="1"/>
  <c r="W791" i="4"/>
  <c r="X791" i="4" s="1"/>
  <c r="Y791" i="4" s="1"/>
  <c r="W799" i="4"/>
  <c r="X799" i="4" s="1"/>
  <c r="Y799" i="4" s="1"/>
  <c r="W807" i="4"/>
  <c r="X807" i="4" s="1"/>
  <c r="Y807" i="4" s="1"/>
  <c r="W815" i="4"/>
  <c r="X815" i="4" s="1"/>
  <c r="Y815" i="4" s="1"/>
  <c r="W823" i="4"/>
  <c r="X823" i="4" s="1"/>
  <c r="Y823" i="4" s="1"/>
  <c r="W831" i="4"/>
  <c r="X831" i="4" s="1"/>
  <c r="Y831" i="4" s="1"/>
  <c r="W839" i="4"/>
  <c r="X839" i="4" s="1"/>
  <c r="Y839" i="4" s="1"/>
  <c r="W847" i="4"/>
  <c r="X847" i="4" s="1"/>
  <c r="Y847" i="4" s="1"/>
  <c r="W855" i="4"/>
  <c r="X855" i="4" s="1"/>
  <c r="Y855" i="4" s="1"/>
  <c r="W863" i="4"/>
  <c r="X863" i="4" s="1"/>
  <c r="Y863" i="4" s="1"/>
  <c r="W871" i="4"/>
  <c r="X871" i="4" s="1"/>
  <c r="Y871" i="4" s="1"/>
  <c r="W879" i="4"/>
  <c r="X879" i="4" s="1"/>
  <c r="Y879" i="4" s="1"/>
  <c r="W887" i="4"/>
  <c r="X887" i="4" s="1"/>
  <c r="Y887" i="4" s="1"/>
  <c r="W895" i="4"/>
  <c r="X895" i="4" s="1"/>
  <c r="Y895" i="4" s="1"/>
  <c r="W903" i="4"/>
  <c r="X903" i="4" s="1"/>
  <c r="Y903" i="4" s="1"/>
  <c r="W911" i="4"/>
  <c r="X911" i="4" s="1"/>
  <c r="Y911" i="4" s="1"/>
  <c r="W919" i="4"/>
  <c r="X919" i="4" s="1"/>
  <c r="Y919" i="4" s="1"/>
  <c r="W927" i="4"/>
  <c r="X927" i="4" s="1"/>
  <c r="Y927" i="4" s="1"/>
  <c r="W935" i="4"/>
  <c r="X935" i="4" s="1"/>
  <c r="Y935" i="4" s="1"/>
  <c r="W943" i="4"/>
  <c r="X943" i="4" s="1"/>
  <c r="Y943" i="4" s="1"/>
  <c r="W951" i="4"/>
  <c r="X951" i="4" s="1"/>
  <c r="Y951" i="4" s="1"/>
  <c r="W959" i="4"/>
  <c r="X959" i="4" s="1"/>
  <c r="Y959" i="4" s="1"/>
  <c r="W967" i="4"/>
  <c r="X967" i="4" s="1"/>
  <c r="Y967" i="4" s="1"/>
  <c r="W975" i="4"/>
  <c r="X975" i="4" s="1"/>
  <c r="Y975" i="4" s="1"/>
  <c r="W983" i="4"/>
  <c r="X983" i="4" s="1"/>
  <c r="Y983" i="4" s="1"/>
  <c r="W991" i="4"/>
  <c r="X991" i="4" s="1"/>
  <c r="Y991" i="4" s="1"/>
  <c r="W999" i="4"/>
  <c r="X999" i="4" s="1"/>
  <c r="Y999" i="4" s="1"/>
  <c r="W1007" i="4"/>
  <c r="X1007" i="4" s="1"/>
  <c r="Y1007" i="4" s="1"/>
  <c r="W1015" i="4"/>
  <c r="X1015" i="4" s="1"/>
  <c r="Y1015" i="4" s="1"/>
  <c r="W1023" i="4"/>
  <c r="X1023" i="4" s="1"/>
  <c r="Y1023" i="4" s="1"/>
  <c r="W12" i="4"/>
  <c r="X12" i="4" s="1"/>
  <c r="Y12" i="4" s="1"/>
  <c r="W33" i="4"/>
  <c r="X33" i="4" s="1"/>
  <c r="Y33" i="4" s="1"/>
  <c r="W53" i="4"/>
  <c r="X53" i="4" s="1"/>
  <c r="Y53" i="4" s="1"/>
  <c r="W75" i="4"/>
  <c r="X75" i="4" s="1"/>
  <c r="Y75" i="4" s="1"/>
  <c r="W91" i="4"/>
  <c r="X91" i="4" s="1"/>
  <c r="Y91" i="4" s="1"/>
  <c r="W107" i="4"/>
  <c r="X107" i="4" s="1"/>
  <c r="Y107" i="4" s="1"/>
  <c r="W123" i="4"/>
  <c r="X123" i="4" s="1"/>
  <c r="Y123" i="4" s="1"/>
  <c r="W139" i="4"/>
  <c r="X139" i="4" s="1"/>
  <c r="Y139" i="4" s="1"/>
  <c r="W155" i="4"/>
  <c r="X155" i="4" s="1"/>
  <c r="Y155" i="4" s="1"/>
  <c r="W171" i="4"/>
  <c r="X171" i="4" s="1"/>
  <c r="Y171" i="4" s="1"/>
  <c r="W187" i="4"/>
  <c r="X187" i="4" s="1"/>
  <c r="Y187" i="4" s="1"/>
  <c r="W203" i="4"/>
  <c r="X203" i="4" s="1"/>
  <c r="Y203" i="4" s="1"/>
  <c r="W219" i="4"/>
  <c r="X219" i="4" s="1"/>
  <c r="Y219" i="4" s="1"/>
  <c r="W235" i="4"/>
  <c r="X235" i="4" s="1"/>
  <c r="Y235" i="4" s="1"/>
  <c r="W251" i="4"/>
  <c r="X251" i="4" s="1"/>
  <c r="Y251" i="4" s="1"/>
  <c r="W267" i="4"/>
  <c r="X267" i="4" s="1"/>
  <c r="Y267" i="4" s="1"/>
  <c r="W283" i="4"/>
  <c r="X283" i="4" s="1"/>
  <c r="Y283" i="4" s="1"/>
  <c r="W299" i="4"/>
  <c r="X299" i="4" s="1"/>
  <c r="Y299" i="4" s="1"/>
  <c r="W315" i="4"/>
  <c r="X315" i="4" s="1"/>
  <c r="Y315" i="4" s="1"/>
  <c r="W331" i="4"/>
  <c r="X331" i="4" s="1"/>
  <c r="Y331" i="4" s="1"/>
  <c r="W347" i="4"/>
  <c r="X347" i="4" s="1"/>
  <c r="Y347" i="4" s="1"/>
  <c r="W363" i="4"/>
  <c r="X363" i="4" s="1"/>
  <c r="Y363" i="4" s="1"/>
  <c r="W379" i="4"/>
  <c r="X379" i="4" s="1"/>
  <c r="Y379" i="4" s="1"/>
  <c r="W395" i="4"/>
  <c r="X395" i="4" s="1"/>
  <c r="Y395" i="4" s="1"/>
  <c r="W411" i="4"/>
  <c r="X411" i="4" s="1"/>
  <c r="Y411" i="4" s="1"/>
  <c r="W427" i="4"/>
  <c r="X427" i="4" s="1"/>
  <c r="Y427" i="4" s="1"/>
  <c r="W443" i="4"/>
  <c r="X443" i="4" s="1"/>
  <c r="Y443" i="4" s="1"/>
  <c r="W459" i="4"/>
  <c r="X459" i="4" s="1"/>
  <c r="Y459" i="4" s="1"/>
  <c r="W475" i="4"/>
  <c r="X475" i="4" s="1"/>
  <c r="Y475" i="4" s="1"/>
  <c r="W491" i="4"/>
  <c r="X491" i="4" s="1"/>
  <c r="Y491" i="4" s="1"/>
  <c r="W507" i="4"/>
  <c r="X507" i="4" s="1"/>
  <c r="Y507" i="4" s="1"/>
  <c r="W523" i="4"/>
  <c r="X523" i="4" s="1"/>
  <c r="Y523" i="4" s="1"/>
  <c r="W539" i="4"/>
  <c r="X539" i="4" s="1"/>
  <c r="Y539" i="4" s="1"/>
  <c r="W555" i="4"/>
  <c r="X555" i="4" s="1"/>
  <c r="Y555" i="4" s="1"/>
  <c r="W571" i="4"/>
  <c r="X571" i="4" s="1"/>
  <c r="Y571" i="4" s="1"/>
  <c r="W587" i="4"/>
  <c r="X587" i="4" s="1"/>
  <c r="Y587" i="4" s="1"/>
  <c r="W603" i="4"/>
  <c r="X603" i="4" s="1"/>
  <c r="Y603" i="4" s="1"/>
  <c r="W619" i="4"/>
  <c r="X619" i="4" s="1"/>
  <c r="Y619" i="4" s="1"/>
  <c r="W635" i="4"/>
  <c r="X635" i="4" s="1"/>
  <c r="Y635" i="4" s="1"/>
  <c r="W651" i="4"/>
  <c r="X651" i="4" s="1"/>
  <c r="Y651" i="4" s="1"/>
  <c r="W667" i="4"/>
  <c r="X667" i="4" s="1"/>
  <c r="Y667" i="4" s="1"/>
  <c r="W679" i="4"/>
  <c r="X679" i="4" s="1"/>
  <c r="Y679" i="4" s="1"/>
  <c r="W688" i="4"/>
  <c r="X688" i="4" s="1"/>
  <c r="Y688" i="4" s="1"/>
  <c r="W696" i="4"/>
  <c r="X696" i="4" s="1"/>
  <c r="Y696" i="4" s="1"/>
  <c r="W704" i="4"/>
  <c r="X704" i="4" s="1"/>
  <c r="Y704" i="4" s="1"/>
  <c r="W712" i="4"/>
  <c r="X712" i="4" s="1"/>
  <c r="Y712" i="4" s="1"/>
  <c r="W720" i="4"/>
  <c r="X720" i="4" s="1"/>
  <c r="Y720" i="4" s="1"/>
  <c r="W728" i="4"/>
  <c r="X728" i="4" s="1"/>
  <c r="Y728" i="4" s="1"/>
  <c r="W736" i="4"/>
  <c r="X736" i="4" s="1"/>
  <c r="Y736" i="4" s="1"/>
  <c r="W744" i="4"/>
  <c r="X744" i="4" s="1"/>
  <c r="Y744" i="4" s="1"/>
  <c r="W752" i="4"/>
  <c r="X752" i="4" s="1"/>
  <c r="Y752" i="4" s="1"/>
  <c r="W760" i="4"/>
  <c r="X760" i="4" s="1"/>
  <c r="Y760" i="4" s="1"/>
  <c r="W768" i="4"/>
  <c r="X768" i="4" s="1"/>
  <c r="Y768" i="4" s="1"/>
  <c r="W776" i="4"/>
  <c r="X776" i="4" s="1"/>
  <c r="Y776" i="4" s="1"/>
  <c r="W784" i="4"/>
  <c r="X784" i="4" s="1"/>
  <c r="Y784" i="4" s="1"/>
  <c r="W792" i="4"/>
  <c r="X792" i="4" s="1"/>
  <c r="Y792" i="4" s="1"/>
  <c r="W800" i="4"/>
  <c r="X800" i="4" s="1"/>
  <c r="Y800" i="4" s="1"/>
  <c r="W808" i="4"/>
  <c r="X808" i="4" s="1"/>
  <c r="Y808" i="4" s="1"/>
  <c r="W816" i="4"/>
  <c r="X816" i="4" s="1"/>
  <c r="Y816" i="4" s="1"/>
  <c r="W824" i="4"/>
  <c r="X824" i="4" s="1"/>
  <c r="Y824" i="4" s="1"/>
  <c r="W832" i="4"/>
  <c r="X832" i="4" s="1"/>
  <c r="Y832" i="4" s="1"/>
  <c r="W840" i="4"/>
  <c r="X840" i="4" s="1"/>
  <c r="Y840" i="4" s="1"/>
  <c r="W848" i="4"/>
  <c r="X848" i="4" s="1"/>
  <c r="Y848" i="4" s="1"/>
  <c r="W856" i="4"/>
  <c r="X856" i="4" s="1"/>
  <c r="Y856" i="4" s="1"/>
  <c r="W20" i="4"/>
  <c r="X20" i="4" s="1"/>
  <c r="Y20" i="4" s="1"/>
  <c r="W41" i="4"/>
  <c r="X41" i="4" s="1"/>
  <c r="Y41" i="4" s="1"/>
  <c r="W61" i="4"/>
  <c r="X61" i="4" s="1"/>
  <c r="Y61" i="4" s="1"/>
  <c r="W81" i="4"/>
  <c r="X81" i="4" s="1"/>
  <c r="Y81" i="4" s="1"/>
  <c r="W97" i="4"/>
  <c r="X97" i="4" s="1"/>
  <c r="Y97" i="4" s="1"/>
  <c r="W113" i="4"/>
  <c r="X113" i="4" s="1"/>
  <c r="Y113" i="4" s="1"/>
  <c r="W129" i="4"/>
  <c r="X129" i="4" s="1"/>
  <c r="Y129" i="4" s="1"/>
  <c r="W145" i="4"/>
  <c r="X145" i="4" s="1"/>
  <c r="Y145" i="4" s="1"/>
  <c r="W161" i="4"/>
  <c r="X161" i="4" s="1"/>
  <c r="Y161" i="4" s="1"/>
  <c r="W177" i="4"/>
  <c r="X177" i="4" s="1"/>
  <c r="Y177" i="4" s="1"/>
  <c r="W193" i="4"/>
  <c r="X193" i="4" s="1"/>
  <c r="Y193" i="4" s="1"/>
  <c r="W209" i="4"/>
  <c r="X209" i="4" s="1"/>
  <c r="Y209" i="4" s="1"/>
  <c r="W225" i="4"/>
  <c r="X225" i="4" s="1"/>
  <c r="Y225" i="4" s="1"/>
  <c r="W241" i="4"/>
  <c r="X241" i="4" s="1"/>
  <c r="Y241" i="4" s="1"/>
  <c r="W257" i="4"/>
  <c r="X257" i="4" s="1"/>
  <c r="Y257" i="4" s="1"/>
  <c r="W273" i="4"/>
  <c r="X273" i="4" s="1"/>
  <c r="Y273" i="4" s="1"/>
  <c r="W289" i="4"/>
  <c r="X289" i="4" s="1"/>
  <c r="Y289" i="4" s="1"/>
  <c r="W305" i="4"/>
  <c r="X305" i="4" s="1"/>
  <c r="Y305" i="4" s="1"/>
  <c r="W321" i="4"/>
  <c r="X321" i="4" s="1"/>
  <c r="Y321" i="4" s="1"/>
  <c r="W337" i="4"/>
  <c r="X337" i="4" s="1"/>
  <c r="Y337" i="4" s="1"/>
  <c r="W353" i="4"/>
  <c r="X353" i="4" s="1"/>
  <c r="Y353" i="4" s="1"/>
  <c r="W369" i="4"/>
  <c r="X369" i="4" s="1"/>
  <c r="Y369" i="4" s="1"/>
  <c r="W385" i="4"/>
  <c r="X385" i="4" s="1"/>
  <c r="Y385" i="4" s="1"/>
  <c r="W401" i="4"/>
  <c r="X401" i="4" s="1"/>
  <c r="Y401" i="4" s="1"/>
  <c r="W417" i="4"/>
  <c r="X417" i="4" s="1"/>
  <c r="Y417" i="4" s="1"/>
  <c r="W433" i="4"/>
  <c r="X433" i="4" s="1"/>
  <c r="Y433" i="4" s="1"/>
  <c r="W449" i="4"/>
  <c r="X449" i="4" s="1"/>
  <c r="Y449" i="4" s="1"/>
  <c r="W465" i="4"/>
  <c r="X465" i="4" s="1"/>
  <c r="Y465" i="4" s="1"/>
  <c r="W481" i="4"/>
  <c r="X481" i="4" s="1"/>
  <c r="Y481" i="4" s="1"/>
  <c r="W497" i="4"/>
  <c r="X497" i="4" s="1"/>
  <c r="Y497" i="4" s="1"/>
  <c r="W513" i="4"/>
  <c r="X513" i="4" s="1"/>
  <c r="Y513" i="4" s="1"/>
  <c r="W529" i="4"/>
  <c r="X529" i="4" s="1"/>
  <c r="Y529" i="4" s="1"/>
  <c r="W545" i="4"/>
  <c r="X545" i="4" s="1"/>
  <c r="Y545" i="4" s="1"/>
  <c r="W561" i="4"/>
  <c r="X561" i="4" s="1"/>
  <c r="Y561" i="4" s="1"/>
  <c r="W577" i="4"/>
  <c r="X577" i="4" s="1"/>
  <c r="Y577" i="4" s="1"/>
  <c r="W593" i="4"/>
  <c r="X593" i="4" s="1"/>
  <c r="Y593" i="4" s="1"/>
  <c r="W609" i="4"/>
  <c r="X609" i="4" s="1"/>
  <c r="Y609" i="4" s="1"/>
  <c r="W625" i="4"/>
  <c r="X625" i="4" s="1"/>
  <c r="Y625" i="4" s="1"/>
  <c r="W641" i="4"/>
  <c r="X641" i="4" s="1"/>
  <c r="Y641" i="4" s="1"/>
  <c r="W657" i="4"/>
  <c r="X657" i="4" s="1"/>
  <c r="Y657" i="4" s="1"/>
  <c r="W673" i="4"/>
  <c r="X673" i="4" s="1"/>
  <c r="Y673" i="4" s="1"/>
  <c r="W683" i="4"/>
  <c r="X683" i="4" s="1"/>
  <c r="Y683" i="4" s="1"/>
  <c r="W691" i="4"/>
  <c r="X691" i="4" s="1"/>
  <c r="Y691" i="4" s="1"/>
  <c r="W699" i="4"/>
  <c r="X699" i="4" s="1"/>
  <c r="Y699" i="4" s="1"/>
  <c r="W707" i="4"/>
  <c r="X707" i="4" s="1"/>
  <c r="Y707" i="4" s="1"/>
  <c r="W715" i="4"/>
  <c r="X715" i="4" s="1"/>
  <c r="Y715" i="4" s="1"/>
  <c r="W723" i="4"/>
  <c r="X723" i="4" s="1"/>
  <c r="Y723" i="4" s="1"/>
  <c r="W731" i="4"/>
  <c r="X731" i="4" s="1"/>
  <c r="Y731" i="4" s="1"/>
  <c r="W739" i="4"/>
  <c r="X739" i="4" s="1"/>
  <c r="Y739" i="4" s="1"/>
  <c r="W747" i="4"/>
  <c r="X747" i="4" s="1"/>
  <c r="Y747" i="4" s="1"/>
  <c r="W755" i="4"/>
  <c r="X755" i="4" s="1"/>
  <c r="Y755" i="4" s="1"/>
  <c r="W763" i="4"/>
  <c r="X763" i="4" s="1"/>
  <c r="Y763" i="4" s="1"/>
  <c r="W771" i="4"/>
  <c r="X771" i="4" s="1"/>
  <c r="Y771" i="4" s="1"/>
  <c r="W779" i="4"/>
  <c r="X779" i="4" s="1"/>
  <c r="Y779" i="4" s="1"/>
  <c r="W787" i="4"/>
  <c r="X787" i="4" s="1"/>
  <c r="Y787" i="4" s="1"/>
  <c r="W795" i="4"/>
  <c r="X795" i="4" s="1"/>
  <c r="Y795" i="4" s="1"/>
  <c r="W803" i="4"/>
  <c r="X803" i="4" s="1"/>
  <c r="Y803" i="4" s="1"/>
  <c r="W811" i="4"/>
  <c r="X811" i="4" s="1"/>
  <c r="Y811" i="4" s="1"/>
  <c r="W819" i="4"/>
  <c r="X819" i="4" s="1"/>
  <c r="Y819" i="4" s="1"/>
  <c r="W827" i="4"/>
  <c r="X827" i="4" s="1"/>
  <c r="Y827" i="4" s="1"/>
  <c r="W835" i="4"/>
  <c r="X835" i="4" s="1"/>
  <c r="Y835" i="4" s="1"/>
  <c r="W843" i="4"/>
  <c r="X843" i="4" s="1"/>
  <c r="Y843" i="4" s="1"/>
  <c r="W851" i="4"/>
  <c r="X851" i="4" s="1"/>
  <c r="Y851" i="4" s="1"/>
  <c r="W859" i="4"/>
  <c r="X859" i="4" s="1"/>
  <c r="Y859" i="4" s="1"/>
  <c r="W867" i="4"/>
  <c r="X867" i="4" s="1"/>
  <c r="Y867" i="4" s="1"/>
  <c r="W875" i="4"/>
  <c r="X875" i="4" s="1"/>
  <c r="Y875" i="4" s="1"/>
  <c r="W883" i="4"/>
  <c r="X883" i="4" s="1"/>
  <c r="Y883" i="4" s="1"/>
  <c r="W891" i="4"/>
  <c r="X891" i="4" s="1"/>
  <c r="Y891" i="4" s="1"/>
  <c r="W899" i="4"/>
  <c r="X899" i="4" s="1"/>
  <c r="Y899" i="4" s="1"/>
  <c r="W907" i="4"/>
  <c r="X907" i="4" s="1"/>
  <c r="Y907" i="4" s="1"/>
  <c r="W915" i="4"/>
  <c r="X915" i="4" s="1"/>
  <c r="Y915" i="4" s="1"/>
  <c r="W923" i="4"/>
  <c r="X923" i="4" s="1"/>
  <c r="Y923" i="4" s="1"/>
  <c r="W931" i="4"/>
  <c r="X931" i="4" s="1"/>
  <c r="Y931" i="4" s="1"/>
  <c r="W939" i="4"/>
  <c r="X939" i="4" s="1"/>
  <c r="Y939" i="4" s="1"/>
  <c r="W947" i="4"/>
  <c r="X947" i="4" s="1"/>
  <c r="Y947" i="4" s="1"/>
  <c r="W955" i="4"/>
  <c r="X955" i="4" s="1"/>
  <c r="Y955" i="4" s="1"/>
  <c r="W963" i="4"/>
  <c r="X963" i="4" s="1"/>
  <c r="Y963" i="4" s="1"/>
  <c r="W971" i="4"/>
  <c r="X971" i="4" s="1"/>
  <c r="Y971" i="4" s="1"/>
  <c r="W979" i="4"/>
  <c r="X979" i="4" s="1"/>
  <c r="Y979" i="4" s="1"/>
  <c r="W987" i="4"/>
  <c r="X987" i="4" s="1"/>
  <c r="Y987" i="4" s="1"/>
  <c r="W995" i="4"/>
  <c r="X995" i="4" s="1"/>
  <c r="Y995" i="4" s="1"/>
  <c r="W1003" i="4"/>
  <c r="X1003" i="4" s="1"/>
  <c r="Y1003" i="4" s="1"/>
  <c r="W1011" i="4"/>
  <c r="X1011" i="4" s="1"/>
  <c r="Y1011" i="4" s="1"/>
  <c r="W1019" i="4"/>
  <c r="X1019" i="4" s="1"/>
  <c r="Y1019" i="4" s="1"/>
  <c r="W1027" i="4"/>
  <c r="X1027" i="4" s="1"/>
  <c r="Y1027" i="4" s="1"/>
  <c r="W13" i="4"/>
  <c r="X13" i="4" s="1"/>
  <c r="Y13" i="4" s="1"/>
  <c r="W45" i="4"/>
  <c r="X45" i="4" s="1"/>
  <c r="Y45" i="4" s="1"/>
  <c r="W77" i="4"/>
  <c r="X77" i="4" s="1"/>
  <c r="Y77" i="4" s="1"/>
  <c r="W101" i="4"/>
  <c r="X101" i="4" s="1"/>
  <c r="Y101" i="4" s="1"/>
  <c r="W131" i="4"/>
  <c r="X131" i="4" s="1"/>
  <c r="Y131" i="4" s="1"/>
  <c r="W156" i="4"/>
  <c r="X156" i="4" s="1"/>
  <c r="Y156" i="4" s="1"/>
  <c r="W180" i="4"/>
  <c r="X180" i="4" s="1"/>
  <c r="Y180" i="4" s="1"/>
  <c r="W205" i="4"/>
  <c r="X205" i="4" s="1"/>
  <c r="Y205" i="4" s="1"/>
  <c r="W229" i="4"/>
  <c r="X229" i="4" s="1"/>
  <c r="Y229" i="4" s="1"/>
  <c r="W259" i="4"/>
  <c r="X259" i="4" s="1"/>
  <c r="Y259" i="4" s="1"/>
  <c r="W284" i="4"/>
  <c r="X284" i="4" s="1"/>
  <c r="Y284" i="4" s="1"/>
  <c r="W308" i="4"/>
  <c r="X308" i="4" s="1"/>
  <c r="Y308" i="4" s="1"/>
  <c r="W333" i="4"/>
  <c r="X333" i="4" s="1"/>
  <c r="Y333" i="4" s="1"/>
  <c r="W357" i="4"/>
  <c r="X357" i="4" s="1"/>
  <c r="Y357" i="4" s="1"/>
  <c r="W387" i="4"/>
  <c r="X387" i="4" s="1"/>
  <c r="Y387" i="4" s="1"/>
  <c r="W412" i="4"/>
  <c r="X412" i="4" s="1"/>
  <c r="Y412" i="4" s="1"/>
  <c r="W436" i="4"/>
  <c r="X436" i="4" s="1"/>
  <c r="Y436" i="4" s="1"/>
  <c r="W461" i="4"/>
  <c r="X461" i="4" s="1"/>
  <c r="Y461" i="4" s="1"/>
  <c r="W485" i="4"/>
  <c r="X485" i="4" s="1"/>
  <c r="Y485" i="4" s="1"/>
  <c r="W515" i="4"/>
  <c r="X515" i="4" s="1"/>
  <c r="Y515" i="4" s="1"/>
  <c r="W540" i="4"/>
  <c r="X540" i="4" s="1"/>
  <c r="Y540" i="4" s="1"/>
  <c r="W564" i="4"/>
  <c r="X564" i="4" s="1"/>
  <c r="Y564" i="4" s="1"/>
  <c r="W589" i="4"/>
  <c r="X589" i="4" s="1"/>
  <c r="Y589" i="4" s="1"/>
  <c r="W613" i="4"/>
  <c r="X613" i="4" s="1"/>
  <c r="Y613" i="4" s="1"/>
  <c r="W643" i="4"/>
  <c r="X643" i="4" s="1"/>
  <c r="Y643" i="4" s="1"/>
  <c r="W668" i="4"/>
  <c r="X668" i="4" s="1"/>
  <c r="Y668" i="4" s="1"/>
  <c r="W685" i="4"/>
  <c r="X685" i="4" s="1"/>
  <c r="Y685" i="4" s="1"/>
  <c r="W698" i="4"/>
  <c r="X698" i="4" s="1"/>
  <c r="Y698" i="4" s="1"/>
  <c r="W710" i="4"/>
  <c r="X710" i="4" s="1"/>
  <c r="Y710" i="4" s="1"/>
  <c r="W724" i="4"/>
  <c r="X724" i="4" s="1"/>
  <c r="Y724" i="4" s="1"/>
  <c r="W737" i="4"/>
  <c r="X737" i="4" s="1"/>
  <c r="Y737" i="4" s="1"/>
  <c r="W749" i="4"/>
  <c r="X749" i="4" s="1"/>
  <c r="Y749" i="4" s="1"/>
  <c r="W762" i="4"/>
  <c r="X762" i="4" s="1"/>
  <c r="Y762" i="4" s="1"/>
  <c r="W774" i="4"/>
  <c r="X774" i="4" s="1"/>
  <c r="Y774" i="4" s="1"/>
  <c r="W788" i="4"/>
  <c r="X788" i="4" s="1"/>
  <c r="Y788" i="4" s="1"/>
  <c r="W801" i="4"/>
  <c r="X801" i="4" s="1"/>
  <c r="Y801" i="4" s="1"/>
  <c r="W813" i="4"/>
  <c r="X813" i="4" s="1"/>
  <c r="Y813" i="4" s="1"/>
  <c r="W826" i="4"/>
  <c r="X826" i="4" s="1"/>
  <c r="Y826" i="4" s="1"/>
  <c r="W838" i="4"/>
  <c r="X838" i="4" s="1"/>
  <c r="Y838" i="4" s="1"/>
  <c r="W852" i="4"/>
  <c r="X852" i="4" s="1"/>
  <c r="Y852" i="4" s="1"/>
  <c r="W864" i="4"/>
  <c r="X864" i="4" s="1"/>
  <c r="Y864" i="4" s="1"/>
  <c r="W874" i="4"/>
  <c r="X874" i="4" s="1"/>
  <c r="Y874" i="4" s="1"/>
  <c r="W885" i="4"/>
  <c r="X885" i="4" s="1"/>
  <c r="Y885" i="4" s="1"/>
  <c r="W896" i="4"/>
  <c r="X896" i="4" s="1"/>
  <c r="Y896" i="4" s="1"/>
  <c r="W906" i="4"/>
  <c r="X906" i="4" s="1"/>
  <c r="Y906" i="4" s="1"/>
  <c r="W917" i="4"/>
  <c r="X917" i="4" s="1"/>
  <c r="Y917" i="4" s="1"/>
  <c r="W928" i="4"/>
  <c r="X928" i="4" s="1"/>
  <c r="Y928" i="4" s="1"/>
  <c r="W938" i="4"/>
  <c r="X938" i="4" s="1"/>
  <c r="Y938" i="4" s="1"/>
  <c r="W949" i="4"/>
  <c r="X949" i="4" s="1"/>
  <c r="Y949" i="4" s="1"/>
  <c r="W960" i="4"/>
  <c r="X960" i="4" s="1"/>
  <c r="Y960" i="4" s="1"/>
  <c r="W970" i="4"/>
  <c r="X970" i="4" s="1"/>
  <c r="Y970" i="4" s="1"/>
  <c r="W981" i="4"/>
  <c r="X981" i="4" s="1"/>
  <c r="Y981" i="4" s="1"/>
  <c r="W992" i="4"/>
  <c r="X992" i="4" s="1"/>
  <c r="Y992" i="4" s="1"/>
  <c r="W1002" i="4"/>
  <c r="X1002" i="4" s="1"/>
  <c r="Y1002" i="4" s="1"/>
  <c r="W1013" i="4"/>
  <c r="X1013" i="4" s="1"/>
  <c r="Y1013" i="4" s="1"/>
  <c r="W1024" i="4"/>
  <c r="X1024" i="4" s="1"/>
  <c r="Y1024" i="4" s="1"/>
  <c r="W1033" i="4"/>
  <c r="X1033" i="4" s="1"/>
  <c r="Y1033" i="4" s="1"/>
  <c r="W1041" i="4"/>
  <c r="X1041" i="4" s="1"/>
  <c r="Y1041" i="4" s="1"/>
  <c r="W1049" i="4"/>
  <c r="X1049" i="4" s="1"/>
  <c r="Y1049" i="4" s="1"/>
  <c r="W1057" i="4"/>
  <c r="X1057" i="4" s="1"/>
  <c r="Y1057" i="4" s="1"/>
  <c r="W17" i="4"/>
  <c r="X17" i="4" s="1"/>
  <c r="Y17" i="4" s="1"/>
  <c r="W49" i="4"/>
  <c r="X49" i="4" s="1"/>
  <c r="Y49" i="4" s="1"/>
  <c r="W83" i="4"/>
  <c r="X83" i="4" s="1"/>
  <c r="Y83" i="4" s="1"/>
  <c r="W108" i="4"/>
  <c r="X108" i="4" s="1"/>
  <c r="Y108" i="4" s="1"/>
  <c r="W132" i="4"/>
  <c r="X132" i="4" s="1"/>
  <c r="Y132" i="4" s="1"/>
  <c r="W157" i="4"/>
  <c r="X157" i="4" s="1"/>
  <c r="Y157" i="4" s="1"/>
  <c r="W181" i="4"/>
  <c r="X181" i="4" s="1"/>
  <c r="Y181" i="4" s="1"/>
  <c r="W211" i="4"/>
  <c r="X211" i="4" s="1"/>
  <c r="Y211" i="4" s="1"/>
  <c r="W236" i="4"/>
  <c r="X236" i="4" s="1"/>
  <c r="Y236" i="4" s="1"/>
  <c r="W260" i="4"/>
  <c r="X260" i="4" s="1"/>
  <c r="Y260" i="4" s="1"/>
  <c r="W285" i="4"/>
  <c r="X285" i="4" s="1"/>
  <c r="Y285" i="4" s="1"/>
  <c r="W309" i="4"/>
  <c r="X309" i="4" s="1"/>
  <c r="Y309" i="4" s="1"/>
  <c r="W339" i="4"/>
  <c r="X339" i="4" s="1"/>
  <c r="Y339" i="4" s="1"/>
  <c r="W364" i="4"/>
  <c r="X364" i="4" s="1"/>
  <c r="Y364" i="4" s="1"/>
  <c r="W388" i="4"/>
  <c r="X388" i="4" s="1"/>
  <c r="Y388" i="4" s="1"/>
  <c r="W413" i="4"/>
  <c r="X413" i="4" s="1"/>
  <c r="Y413" i="4" s="1"/>
  <c r="W437" i="4"/>
  <c r="X437" i="4" s="1"/>
  <c r="Y437" i="4" s="1"/>
  <c r="W467" i="4"/>
  <c r="X467" i="4" s="1"/>
  <c r="Y467" i="4" s="1"/>
  <c r="W492" i="4"/>
  <c r="X492" i="4" s="1"/>
  <c r="Y492" i="4" s="1"/>
  <c r="W516" i="4"/>
  <c r="X516" i="4" s="1"/>
  <c r="Y516" i="4" s="1"/>
  <c r="W541" i="4"/>
  <c r="X541" i="4" s="1"/>
  <c r="Y541" i="4" s="1"/>
  <c r="W565" i="4"/>
  <c r="X565" i="4" s="1"/>
  <c r="Y565" i="4" s="1"/>
  <c r="W595" i="4"/>
  <c r="X595" i="4" s="1"/>
  <c r="Y595" i="4" s="1"/>
  <c r="W620" i="4"/>
  <c r="X620" i="4" s="1"/>
  <c r="Y620" i="4" s="1"/>
  <c r="W644" i="4"/>
  <c r="X644" i="4" s="1"/>
  <c r="Y644" i="4" s="1"/>
  <c r="W669" i="4"/>
  <c r="X669" i="4" s="1"/>
  <c r="Y669" i="4" s="1"/>
  <c r="W686" i="4"/>
  <c r="X686" i="4" s="1"/>
  <c r="Y686" i="4" s="1"/>
  <c r="W700" i="4"/>
  <c r="X700" i="4" s="1"/>
  <c r="Y700" i="4" s="1"/>
  <c r="W713" i="4"/>
  <c r="X713" i="4" s="1"/>
  <c r="Y713" i="4" s="1"/>
  <c r="W725" i="4"/>
  <c r="X725" i="4" s="1"/>
  <c r="Y725" i="4" s="1"/>
  <c r="W738" i="4"/>
  <c r="X738" i="4" s="1"/>
  <c r="Y738" i="4" s="1"/>
  <c r="W750" i="4"/>
  <c r="X750" i="4" s="1"/>
  <c r="Y750" i="4" s="1"/>
  <c r="W764" i="4"/>
  <c r="X764" i="4" s="1"/>
  <c r="Y764" i="4" s="1"/>
  <c r="W777" i="4"/>
  <c r="X777" i="4" s="1"/>
  <c r="Y777" i="4" s="1"/>
  <c r="W789" i="4"/>
  <c r="X789" i="4" s="1"/>
  <c r="Y789" i="4" s="1"/>
  <c r="W802" i="4"/>
  <c r="X802" i="4" s="1"/>
  <c r="Y802" i="4" s="1"/>
  <c r="W814" i="4"/>
  <c r="X814" i="4" s="1"/>
  <c r="Y814" i="4" s="1"/>
  <c r="W828" i="4"/>
  <c r="X828" i="4" s="1"/>
  <c r="Y828" i="4" s="1"/>
  <c r="W841" i="4"/>
  <c r="X841" i="4" s="1"/>
  <c r="Y841" i="4" s="1"/>
  <c r="W853" i="4"/>
  <c r="X853" i="4" s="1"/>
  <c r="Y853" i="4" s="1"/>
  <c r="W865" i="4"/>
  <c r="X865" i="4" s="1"/>
  <c r="Y865" i="4" s="1"/>
  <c r="W876" i="4"/>
  <c r="X876" i="4" s="1"/>
  <c r="Y876" i="4" s="1"/>
  <c r="W886" i="4"/>
  <c r="X886" i="4" s="1"/>
  <c r="Y886" i="4" s="1"/>
  <c r="W897" i="4"/>
  <c r="X897" i="4" s="1"/>
  <c r="Y897" i="4" s="1"/>
  <c r="W908" i="4"/>
  <c r="X908" i="4" s="1"/>
  <c r="Y908" i="4" s="1"/>
  <c r="W918" i="4"/>
  <c r="X918" i="4" s="1"/>
  <c r="Y918" i="4" s="1"/>
  <c r="W929" i="4"/>
  <c r="X929" i="4" s="1"/>
  <c r="Y929" i="4" s="1"/>
  <c r="W940" i="4"/>
  <c r="X940" i="4" s="1"/>
  <c r="Y940" i="4" s="1"/>
  <c r="W950" i="4"/>
  <c r="X950" i="4" s="1"/>
  <c r="Y950" i="4" s="1"/>
  <c r="W961" i="4"/>
  <c r="X961" i="4" s="1"/>
  <c r="Y961" i="4" s="1"/>
  <c r="W972" i="4"/>
  <c r="X972" i="4" s="1"/>
  <c r="Y972" i="4" s="1"/>
  <c r="W982" i="4"/>
  <c r="X982" i="4" s="1"/>
  <c r="Y982" i="4" s="1"/>
  <c r="W993" i="4"/>
  <c r="X993" i="4" s="1"/>
  <c r="Y993" i="4" s="1"/>
  <c r="W1004" i="4"/>
  <c r="X1004" i="4" s="1"/>
  <c r="Y1004" i="4" s="1"/>
  <c r="W1014" i="4"/>
  <c r="X1014" i="4" s="1"/>
  <c r="Y1014" i="4" s="1"/>
  <c r="W1025" i="4"/>
  <c r="X1025" i="4" s="1"/>
  <c r="Y1025" i="4" s="1"/>
  <c r="W1034" i="4"/>
  <c r="X1034" i="4" s="1"/>
  <c r="Y1034" i="4" s="1"/>
  <c r="W1042" i="4"/>
  <c r="X1042" i="4" s="1"/>
  <c r="Y1042" i="4" s="1"/>
  <c r="W1050" i="4"/>
  <c r="X1050" i="4" s="1"/>
  <c r="Y1050" i="4" s="1"/>
  <c r="W1058" i="4"/>
  <c r="X1058" i="4" s="1"/>
  <c r="Y1058" i="4" s="1"/>
  <c r="W1066" i="4"/>
  <c r="X1066" i="4" s="1"/>
  <c r="Y1066" i="4" s="1"/>
  <c r="W1074" i="4"/>
  <c r="X1074" i="4" s="1"/>
  <c r="Y1074" i="4" s="1"/>
  <c r="W1082" i="4"/>
  <c r="X1082" i="4" s="1"/>
  <c r="Y1082" i="4" s="1"/>
  <c r="W1090" i="4"/>
  <c r="X1090" i="4" s="1"/>
  <c r="Y1090" i="4" s="1"/>
  <c r="W1098" i="4"/>
  <c r="X1098" i="4" s="1"/>
  <c r="Y1098" i="4" s="1"/>
  <c r="W1106" i="4"/>
  <c r="X1106" i="4" s="1"/>
  <c r="Y1106" i="4" s="1"/>
  <c r="W1114" i="4"/>
  <c r="X1114" i="4" s="1"/>
  <c r="Y1114" i="4" s="1"/>
  <c r="W1122" i="4"/>
  <c r="X1122" i="4" s="1"/>
  <c r="Y1122" i="4" s="1"/>
  <c r="W1130" i="4"/>
  <c r="X1130" i="4" s="1"/>
  <c r="Y1130" i="4" s="1"/>
  <c r="W1138" i="4"/>
  <c r="X1138" i="4" s="1"/>
  <c r="Y1138" i="4" s="1"/>
  <c r="W1146" i="4"/>
  <c r="X1146" i="4" s="1"/>
  <c r="Y1146" i="4" s="1"/>
  <c r="W1154" i="4"/>
  <c r="X1154" i="4" s="1"/>
  <c r="Y1154" i="4" s="1"/>
  <c r="W1162" i="4"/>
  <c r="X1162" i="4" s="1"/>
  <c r="Y1162" i="4" s="1"/>
  <c r="W1170" i="4"/>
  <c r="X1170" i="4" s="1"/>
  <c r="Y1170" i="4" s="1"/>
  <c r="W1178" i="4"/>
  <c r="X1178" i="4" s="1"/>
  <c r="Y1178" i="4" s="1"/>
  <c r="W1186" i="4"/>
  <c r="X1186" i="4" s="1"/>
  <c r="Y1186" i="4" s="1"/>
  <c r="W1194" i="4"/>
  <c r="X1194" i="4" s="1"/>
  <c r="Y1194" i="4" s="1"/>
  <c r="W1202" i="4"/>
  <c r="X1202" i="4" s="1"/>
  <c r="Y1202" i="4" s="1"/>
  <c r="W1210" i="4"/>
  <c r="X1210" i="4" s="1"/>
  <c r="Y1210" i="4" s="1"/>
  <c r="W1218" i="4"/>
  <c r="X1218" i="4" s="1"/>
  <c r="Y1218" i="4" s="1"/>
  <c r="W1226" i="4"/>
  <c r="X1226" i="4" s="1"/>
  <c r="Y1226" i="4" s="1"/>
  <c r="W1234" i="4"/>
  <c r="X1234" i="4" s="1"/>
  <c r="Y1234" i="4" s="1"/>
  <c r="W1242" i="4"/>
  <c r="X1242" i="4" s="1"/>
  <c r="Y1242" i="4" s="1"/>
  <c r="W1250" i="4"/>
  <c r="X1250" i="4" s="1"/>
  <c r="Y1250" i="4" s="1"/>
  <c r="W1258" i="4"/>
  <c r="X1258" i="4" s="1"/>
  <c r="Y1258" i="4" s="1"/>
  <c r="W21" i="4"/>
  <c r="X21" i="4" s="1"/>
  <c r="Y21" i="4" s="1"/>
  <c r="W57" i="4"/>
  <c r="X57" i="4" s="1"/>
  <c r="Y57" i="4" s="1"/>
  <c r="W84" i="4"/>
  <c r="X84" i="4" s="1"/>
  <c r="Y84" i="4" s="1"/>
  <c r="W109" i="4"/>
  <c r="X109" i="4" s="1"/>
  <c r="Y109" i="4" s="1"/>
  <c r="W133" i="4"/>
  <c r="X133" i="4" s="1"/>
  <c r="Y133" i="4" s="1"/>
  <c r="W163" i="4"/>
  <c r="X163" i="4" s="1"/>
  <c r="Y163" i="4" s="1"/>
  <c r="W188" i="4"/>
  <c r="X188" i="4" s="1"/>
  <c r="Y188" i="4" s="1"/>
  <c r="W212" i="4"/>
  <c r="X212" i="4" s="1"/>
  <c r="Y212" i="4" s="1"/>
  <c r="W237" i="4"/>
  <c r="X237" i="4" s="1"/>
  <c r="Y237" i="4" s="1"/>
  <c r="W261" i="4"/>
  <c r="X261" i="4" s="1"/>
  <c r="Y261" i="4" s="1"/>
  <c r="W291" i="4"/>
  <c r="X291" i="4" s="1"/>
  <c r="Y291" i="4" s="1"/>
  <c r="W316" i="4"/>
  <c r="X316" i="4" s="1"/>
  <c r="Y316" i="4" s="1"/>
  <c r="W340" i="4"/>
  <c r="X340" i="4" s="1"/>
  <c r="Y340" i="4" s="1"/>
  <c r="W365" i="4"/>
  <c r="X365" i="4" s="1"/>
  <c r="Y365" i="4" s="1"/>
  <c r="W389" i="4"/>
  <c r="X389" i="4" s="1"/>
  <c r="Y389" i="4" s="1"/>
  <c r="W419" i="4"/>
  <c r="X419" i="4" s="1"/>
  <c r="Y419" i="4" s="1"/>
  <c r="W444" i="4"/>
  <c r="X444" i="4" s="1"/>
  <c r="Y444" i="4" s="1"/>
  <c r="W468" i="4"/>
  <c r="X468" i="4" s="1"/>
  <c r="Y468" i="4" s="1"/>
  <c r="W493" i="4"/>
  <c r="X493" i="4" s="1"/>
  <c r="Y493" i="4" s="1"/>
  <c r="W517" i="4"/>
  <c r="X517" i="4" s="1"/>
  <c r="Y517" i="4" s="1"/>
  <c r="W547" i="4"/>
  <c r="X547" i="4" s="1"/>
  <c r="Y547" i="4" s="1"/>
  <c r="W572" i="4"/>
  <c r="X572" i="4" s="1"/>
  <c r="Y572" i="4" s="1"/>
  <c r="W596" i="4"/>
  <c r="X596" i="4" s="1"/>
  <c r="Y596" i="4" s="1"/>
  <c r="W621" i="4"/>
  <c r="X621" i="4" s="1"/>
  <c r="Y621" i="4" s="1"/>
  <c r="W645" i="4"/>
  <c r="X645" i="4" s="1"/>
  <c r="Y645" i="4" s="1"/>
  <c r="W675" i="4"/>
  <c r="X675" i="4" s="1"/>
  <c r="Y675" i="4" s="1"/>
  <c r="W689" i="4"/>
  <c r="X689" i="4" s="1"/>
  <c r="Y689" i="4" s="1"/>
  <c r="W701" i="4"/>
  <c r="X701" i="4" s="1"/>
  <c r="Y701" i="4" s="1"/>
  <c r="W714" i="4"/>
  <c r="X714" i="4" s="1"/>
  <c r="Y714" i="4" s="1"/>
  <c r="W726" i="4"/>
  <c r="X726" i="4" s="1"/>
  <c r="Y726" i="4" s="1"/>
  <c r="W740" i="4"/>
  <c r="X740" i="4" s="1"/>
  <c r="Y740" i="4" s="1"/>
  <c r="W753" i="4"/>
  <c r="X753" i="4" s="1"/>
  <c r="Y753" i="4" s="1"/>
  <c r="W765" i="4"/>
  <c r="X765" i="4" s="1"/>
  <c r="Y765" i="4" s="1"/>
  <c r="W778" i="4"/>
  <c r="X778" i="4" s="1"/>
  <c r="Y778" i="4" s="1"/>
  <c r="W790" i="4"/>
  <c r="X790" i="4" s="1"/>
  <c r="Y790" i="4" s="1"/>
  <c r="W804" i="4"/>
  <c r="X804" i="4" s="1"/>
  <c r="Y804" i="4" s="1"/>
  <c r="W817" i="4"/>
  <c r="X817" i="4" s="1"/>
  <c r="Y817" i="4" s="1"/>
  <c r="W829" i="4"/>
  <c r="X829" i="4" s="1"/>
  <c r="Y829" i="4" s="1"/>
  <c r="W842" i="4"/>
  <c r="X842" i="4" s="1"/>
  <c r="Y842" i="4" s="1"/>
  <c r="W854" i="4"/>
  <c r="X854" i="4" s="1"/>
  <c r="Y854" i="4" s="1"/>
  <c r="W866" i="4"/>
  <c r="X866" i="4" s="1"/>
  <c r="Y866" i="4" s="1"/>
  <c r="W877" i="4"/>
  <c r="X877" i="4" s="1"/>
  <c r="Y877" i="4" s="1"/>
  <c r="W888" i="4"/>
  <c r="X888" i="4" s="1"/>
  <c r="Y888" i="4" s="1"/>
  <c r="W898" i="4"/>
  <c r="X898" i="4" s="1"/>
  <c r="Y898" i="4" s="1"/>
  <c r="W909" i="4"/>
  <c r="X909" i="4" s="1"/>
  <c r="Y909" i="4" s="1"/>
  <c r="W920" i="4"/>
  <c r="X920" i="4" s="1"/>
  <c r="Y920" i="4" s="1"/>
  <c r="W930" i="4"/>
  <c r="X930" i="4" s="1"/>
  <c r="Y930" i="4" s="1"/>
  <c r="W941" i="4"/>
  <c r="X941" i="4" s="1"/>
  <c r="Y941" i="4" s="1"/>
  <c r="W952" i="4"/>
  <c r="X952" i="4" s="1"/>
  <c r="Y952" i="4" s="1"/>
  <c r="W962" i="4"/>
  <c r="X962" i="4" s="1"/>
  <c r="Y962" i="4" s="1"/>
  <c r="W973" i="4"/>
  <c r="X973" i="4" s="1"/>
  <c r="Y973" i="4" s="1"/>
  <c r="W984" i="4"/>
  <c r="X984" i="4" s="1"/>
  <c r="Y984" i="4" s="1"/>
  <c r="W994" i="4"/>
  <c r="X994" i="4" s="1"/>
  <c r="Y994" i="4" s="1"/>
  <c r="W1005" i="4"/>
  <c r="X1005" i="4" s="1"/>
  <c r="Y1005" i="4" s="1"/>
  <c r="W1016" i="4"/>
  <c r="X1016" i="4" s="1"/>
  <c r="Y1016" i="4" s="1"/>
  <c r="W1026" i="4"/>
  <c r="X1026" i="4" s="1"/>
  <c r="Y1026" i="4" s="1"/>
  <c r="W1035" i="4"/>
  <c r="X1035" i="4" s="1"/>
  <c r="Y1035" i="4" s="1"/>
  <c r="W1043" i="4"/>
  <c r="X1043" i="4" s="1"/>
  <c r="Y1043" i="4" s="1"/>
  <c r="W1051" i="4"/>
  <c r="X1051" i="4" s="1"/>
  <c r="Y1051" i="4" s="1"/>
  <c r="W1059" i="4"/>
  <c r="X1059" i="4" s="1"/>
  <c r="Y1059" i="4" s="1"/>
  <c r="W28" i="4"/>
  <c r="X28" i="4" s="1"/>
  <c r="Y28" i="4" s="1"/>
  <c r="W65" i="4"/>
  <c r="X65" i="4" s="1"/>
  <c r="Y65" i="4" s="1"/>
  <c r="W92" i="4"/>
  <c r="X92" i="4" s="1"/>
  <c r="Y92" i="4" s="1"/>
  <c r="W116" i="4"/>
  <c r="X116" i="4" s="1"/>
  <c r="Y116" i="4" s="1"/>
  <c r="W141" i="4"/>
  <c r="X141" i="4" s="1"/>
  <c r="Y141" i="4" s="1"/>
  <c r="W165" i="4"/>
  <c r="X165" i="4" s="1"/>
  <c r="Y165" i="4" s="1"/>
  <c r="W195" i="4"/>
  <c r="X195" i="4" s="1"/>
  <c r="Y195" i="4" s="1"/>
  <c r="W220" i="4"/>
  <c r="X220" i="4" s="1"/>
  <c r="Y220" i="4" s="1"/>
  <c r="W244" i="4"/>
  <c r="X244" i="4" s="1"/>
  <c r="Y244" i="4" s="1"/>
  <c r="W269" i="4"/>
  <c r="X269" i="4" s="1"/>
  <c r="Y269" i="4" s="1"/>
  <c r="W293" i="4"/>
  <c r="X293" i="4" s="1"/>
  <c r="Y293" i="4" s="1"/>
  <c r="W323" i="4"/>
  <c r="X323" i="4" s="1"/>
  <c r="Y323" i="4" s="1"/>
  <c r="W348" i="4"/>
  <c r="X348" i="4" s="1"/>
  <c r="Y348" i="4" s="1"/>
  <c r="W372" i="4"/>
  <c r="X372" i="4" s="1"/>
  <c r="Y372" i="4" s="1"/>
  <c r="W397" i="4"/>
  <c r="X397" i="4" s="1"/>
  <c r="Y397" i="4" s="1"/>
  <c r="W421" i="4"/>
  <c r="X421" i="4" s="1"/>
  <c r="Y421" i="4" s="1"/>
  <c r="W451" i="4"/>
  <c r="X451" i="4" s="1"/>
  <c r="Y451" i="4" s="1"/>
  <c r="W476" i="4"/>
  <c r="X476" i="4" s="1"/>
  <c r="Y476" i="4" s="1"/>
  <c r="W500" i="4"/>
  <c r="X500" i="4" s="1"/>
  <c r="Y500" i="4" s="1"/>
  <c r="W525" i="4"/>
  <c r="X525" i="4" s="1"/>
  <c r="Y525" i="4" s="1"/>
  <c r="W549" i="4"/>
  <c r="X549" i="4" s="1"/>
  <c r="Y549" i="4" s="1"/>
  <c r="W579" i="4"/>
  <c r="X579" i="4" s="1"/>
  <c r="Y579" i="4" s="1"/>
  <c r="W604" i="4"/>
  <c r="X604" i="4" s="1"/>
  <c r="Y604" i="4" s="1"/>
  <c r="W628" i="4"/>
  <c r="X628" i="4" s="1"/>
  <c r="Y628" i="4" s="1"/>
  <c r="W653" i="4"/>
  <c r="X653" i="4" s="1"/>
  <c r="Y653" i="4" s="1"/>
  <c r="W677" i="4"/>
  <c r="X677" i="4" s="1"/>
  <c r="Y677" i="4" s="1"/>
  <c r="W692" i="4"/>
  <c r="X692" i="4" s="1"/>
  <c r="Y692" i="4" s="1"/>
  <c r="W705" i="4"/>
  <c r="X705" i="4" s="1"/>
  <c r="Y705" i="4" s="1"/>
  <c r="W717" i="4"/>
  <c r="X717" i="4" s="1"/>
  <c r="Y717" i="4" s="1"/>
  <c r="W730" i="4"/>
  <c r="X730" i="4" s="1"/>
  <c r="Y730" i="4" s="1"/>
  <c r="W742" i="4"/>
  <c r="X742" i="4" s="1"/>
  <c r="Y742" i="4" s="1"/>
  <c r="W756" i="4"/>
  <c r="X756" i="4" s="1"/>
  <c r="Y756" i="4" s="1"/>
  <c r="W769" i="4"/>
  <c r="X769" i="4" s="1"/>
  <c r="Y769" i="4" s="1"/>
  <c r="W781" i="4"/>
  <c r="X781" i="4" s="1"/>
  <c r="Y781" i="4" s="1"/>
  <c r="W794" i="4"/>
  <c r="X794" i="4" s="1"/>
  <c r="Y794" i="4" s="1"/>
  <c r="W806" i="4"/>
  <c r="X806" i="4" s="1"/>
  <c r="Y806" i="4" s="1"/>
  <c r="W820" i="4"/>
  <c r="X820" i="4" s="1"/>
  <c r="Y820" i="4" s="1"/>
  <c r="W833" i="4"/>
  <c r="X833" i="4" s="1"/>
  <c r="Y833" i="4" s="1"/>
  <c r="W845" i="4"/>
  <c r="X845" i="4" s="1"/>
  <c r="Y845" i="4" s="1"/>
  <c r="W858" i="4"/>
  <c r="X858" i="4" s="1"/>
  <c r="Y858" i="4" s="1"/>
  <c r="W869" i="4"/>
  <c r="X869" i="4" s="1"/>
  <c r="Y869" i="4" s="1"/>
  <c r="W880" i="4"/>
  <c r="X880" i="4" s="1"/>
  <c r="Y880" i="4" s="1"/>
  <c r="W890" i="4"/>
  <c r="X890" i="4" s="1"/>
  <c r="Y890" i="4" s="1"/>
  <c r="W901" i="4"/>
  <c r="X901" i="4" s="1"/>
  <c r="Y901" i="4" s="1"/>
  <c r="W912" i="4"/>
  <c r="X912" i="4" s="1"/>
  <c r="Y912" i="4" s="1"/>
  <c r="W922" i="4"/>
  <c r="X922" i="4" s="1"/>
  <c r="Y922" i="4" s="1"/>
  <c r="W933" i="4"/>
  <c r="X933" i="4" s="1"/>
  <c r="Y933" i="4" s="1"/>
  <c r="W944" i="4"/>
  <c r="X944" i="4" s="1"/>
  <c r="Y944" i="4" s="1"/>
  <c r="W954" i="4"/>
  <c r="X954" i="4" s="1"/>
  <c r="Y954" i="4" s="1"/>
  <c r="W965" i="4"/>
  <c r="X965" i="4" s="1"/>
  <c r="Y965" i="4" s="1"/>
  <c r="W976" i="4"/>
  <c r="X976" i="4" s="1"/>
  <c r="Y976" i="4" s="1"/>
  <c r="W986" i="4"/>
  <c r="X986" i="4" s="1"/>
  <c r="Y986" i="4" s="1"/>
  <c r="W997" i="4"/>
  <c r="X997" i="4" s="1"/>
  <c r="Y997" i="4" s="1"/>
  <c r="W1008" i="4"/>
  <c r="X1008" i="4" s="1"/>
  <c r="Y1008" i="4" s="1"/>
  <c r="W1018" i="4"/>
  <c r="X1018" i="4" s="1"/>
  <c r="Y1018" i="4" s="1"/>
  <c r="W1029" i="4"/>
  <c r="X1029" i="4" s="1"/>
  <c r="Y1029" i="4" s="1"/>
  <c r="W1037" i="4"/>
  <c r="X1037" i="4" s="1"/>
  <c r="Y1037" i="4" s="1"/>
  <c r="W1045" i="4"/>
  <c r="X1045" i="4" s="1"/>
  <c r="Y1045" i="4" s="1"/>
  <c r="W1053" i="4"/>
  <c r="X1053" i="4" s="1"/>
  <c r="Y1053" i="4" s="1"/>
  <c r="W1061" i="4"/>
  <c r="X1061" i="4" s="1"/>
  <c r="Y1061" i="4" s="1"/>
  <c r="W1069" i="4"/>
  <c r="X1069" i="4" s="1"/>
  <c r="Y1069" i="4" s="1"/>
  <c r="W1077" i="4"/>
  <c r="X1077" i="4" s="1"/>
  <c r="Y1077" i="4" s="1"/>
  <c r="W1085" i="4"/>
  <c r="X1085" i="4" s="1"/>
  <c r="Y1085" i="4" s="1"/>
  <c r="W1093" i="4"/>
  <c r="X1093" i="4" s="1"/>
  <c r="Y1093" i="4" s="1"/>
  <c r="W1101" i="4"/>
  <c r="X1101" i="4" s="1"/>
  <c r="Y1101" i="4" s="1"/>
  <c r="W1109" i="4"/>
  <c r="X1109" i="4" s="1"/>
  <c r="Y1109" i="4" s="1"/>
  <c r="W1117" i="4"/>
  <c r="X1117" i="4" s="1"/>
  <c r="Y1117" i="4" s="1"/>
  <c r="W1125" i="4"/>
  <c r="X1125" i="4" s="1"/>
  <c r="Y1125" i="4" s="1"/>
  <c r="W1133" i="4"/>
  <c r="X1133" i="4" s="1"/>
  <c r="Y1133" i="4" s="1"/>
  <c r="W1141" i="4"/>
  <c r="X1141" i="4" s="1"/>
  <c r="Y1141" i="4" s="1"/>
  <c r="W1149" i="4"/>
  <c r="X1149" i="4" s="1"/>
  <c r="Y1149" i="4" s="1"/>
  <c r="W1157" i="4"/>
  <c r="X1157" i="4" s="1"/>
  <c r="Y1157" i="4" s="1"/>
  <c r="W1165" i="4"/>
  <c r="X1165" i="4" s="1"/>
  <c r="Y1165" i="4" s="1"/>
  <c r="W1173" i="4"/>
  <c r="X1173" i="4" s="1"/>
  <c r="Y1173" i="4" s="1"/>
  <c r="W1181" i="4"/>
  <c r="X1181" i="4" s="1"/>
  <c r="Y1181" i="4" s="1"/>
  <c r="W1189" i="4"/>
  <c r="X1189" i="4" s="1"/>
  <c r="Y1189" i="4" s="1"/>
  <c r="W1197" i="4"/>
  <c r="X1197" i="4" s="1"/>
  <c r="Y1197" i="4" s="1"/>
  <c r="W1205" i="4"/>
  <c r="X1205" i="4" s="1"/>
  <c r="Y1205" i="4" s="1"/>
  <c r="W1213" i="4"/>
  <c r="X1213" i="4" s="1"/>
  <c r="Y1213" i="4" s="1"/>
  <c r="W1221" i="4"/>
  <c r="X1221" i="4" s="1"/>
  <c r="Y1221" i="4" s="1"/>
  <c r="W1229" i="4"/>
  <c r="X1229" i="4" s="1"/>
  <c r="Y1229" i="4" s="1"/>
  <c r="W1237" i="4"/>
  <c r="X1237" i="4" s="1"/>
  <c r="Y1237" i="4" s="1"/>
  <c r="W1245" i="4"/>
  <c r="X1245" i="4" s="1"/>
  <c r="Y1245" i="4" s="1"/>
  <c r="W1253" i="4"/>
  <c r="X1253" i="4" s="1"/>
  <c r="Y1253" i="4" s="1"/>
  <c r="W1261" i="4"/>
  <c r="X1261" i="4" s="1"/>
  <c r="Y1261" i="4" s="1"/>
  <c r="W1269" i="4"/>
  <c r="X1269" i="4" s="1"/>
  <c r="Y1269" i="4" s="1"/>
  <c r="W25" i="4"/>
  <c r="X25" i="4" s="1"/>
  <c r="Y25" i="4" s="1"/>
  <c r="W85" i="4"/>
  <c r="X85" i="4" s="1"/>
  <c r="Y85" i="4" s="1"/>
  <c r="W140" i="4"/>
  <c r="X140" i="4" s="1"/>
  <c r="Y140" i="4" s="1"/>
  <c r="W189" i="4"/>
  <c r="X189" i="4" s="1"/>
  <c r="Y189" i="4" s="1"/>
  <c r="W243" i="4"/>
  <c r="X243" i="4" s="1"/>
  <c r="Y243" i="4" s="1"/>
  <c r="W292" i="4"/>
  <c r="X292" i="4" s="1"/>
  <c r="Y292" i="4" s="1"/>
  <c r="W341" i="4"/>
  <c r="X341" i="4" s="1"/>
  <c r="Y341" i="4" s="1"/>
  <c r="W396" i="4"/>
  <c r="X396" i="4" s="1"/>
  <c r="Y396" i="4" s="1"/>
  <c r="W445" i="4"/>
  <c r="X445" i="4" s="1"/>
  <c r="Y445" i="4" s="1"/>
  <c r="W499" i="4"/>
  <c r="X499" i="4" s="1"/>
  <c r="Y499" i="4" s="1"/>
  <c r="W548" i="4"/>
  <c r="X548" i="4" s="1"/>
  <c r="Y548" i="4" s="1"/>
  <c r="W597" i="4"/>
  <c r="X597" i="4" s="1"/>
  <c r="Y597" i="4" s="1"/>
  <c r="W652" i="4"/>
  <c r="X652" i="4" s="1"/>
  <c r="Y652" i="4" s="1"/>
  <c r="W690" i="4"/>
  <c r="X690" i="4" s="1"/>
  <c r="Y690" i="4" s="1"/>
  <c r="W716" i="4"/>
  <c r="X716" i="4" s="1"/>
  <c r="Y716" i="4" s="1"/>
  <c r="W741" i="4"/>
  <c r="X741" i="4" s="1"/>
  <c r="Y741" i="4" s="1"/>
  <c r="W766" i="4"/>
  <c r="X766" i="4" s="1"/>
  <c r="Y766" i="4" s="1"/>
  <c r="W793" i="4"/>
  <c r="X793" i="4" s="1"/>
  <c r="Y793" i="4" s="1"/>
  <c r="W818" i="4"/>
  <c r="X818" i="4" s="1"/>
  <c r="Y818" i="4" s="1"/>
  <c r="W844" i="4"/>
  <c r="X844" i="4" s="1"/>
  <c r="Y844" i="4" s="1"/>
  <c r="W868" i="4"/>
  <c r="X868" i="4" s="1"/>
  <c r="Y868" i="4" s="1"/>
  <c r="W889" i="4"/>
  <c r="X889" i="4" s="1"/>
  <c r="Y889" i="4" s="1"/>
  <c r="W910" i="4"/>
  <c r="X910" i="4" s="1"/>
  <c r="Y910" i="4" s="1"/>
  <c r="W932" i="4"/>
  <c r="X932" i="4" s="1"/>
  <c r="Y932" i="4" s="1"/>
  <c r="W953" i="4"/>
  <c r="X953" i="4" s="1"/>
  <c r="Y953" i="4" s="1"/>
  <c r="W974" i="4"/>
  <c r="X974" i="4" s="1"/>
  <c r="Y974" i="4" s="1"/>
  <c r="W996" i="4"/>
  <c r="X996" i="4" s="1"/>
  <c r="Y996" i="4" s="1"/>
  <c r="W1017" i="4"/>
  <c r="X1017" i="4" s="1"/>
  <c r="Y1017" i="4" s="1"/>
  <c r="W1036" i="4"/>
  <c r="X1036" i="4" s="1"/>
  <c r="Y1036" i="4" s="1"/>
  <c r="W1052" i="4"/>
  <c r="X1052" i="4" s="1"/>
  <c r="Y1052" i="4" s="1"/>
  <c r="W1065" i="4"/>
  <c r="X1065" i="4" s="1"/>
  <c r="Y1065" i="4" s="1"/>
  <c r="W1076" i="4"/>
  <c r="X1076" i="4" s="1"/>
  <c r="Y1076" i="4" s="1"/>
  <c r="W1087" i="4"/>
  <c r="X1087" i="4" s="1"/>
  <c r="Y1087" i="4" s="1"/>
  <c r="W1097" i="4"/>
  <c r="X1097" i="4" s="1"/>
  <c r="Y1097" i="4" s="1"/>
  <c r="W1108" i="4"/>
  <c r="X1108" i="4" s="1"/>
  <c r="Y1108" i="4" s="1"/>
  <c r="W1119" i="4"/>
  <c r="X1119" i="4" s="1"/>
  <c r="Y1119" i="4" s="1"/>
  <c r="W1129" i="4"/>
  <c r="X1129" i="4" s="1"/>
  <c r="Y1129" i="4" s="1"/>
  <c r="W1140" i="4"/>
  <c r="X1140" i="4" s="1"/>
  <c r="Y1140" i="4" s="1"/>
  <c r="W1151" i="4"/>
  <c r="X1151" i="4" s="1"/>
  <c r="Y1151" i="4" s="1"/>
  <c r="W1161" i="4"/>
  <c r="X1161" i="4" s="1"/>
  <c r="Y1161" i="4" s="1"/>
  <c r="W1172" i="4"/>
  <c r="X1172" i="4" s="1"/>
  <c r="Y1172" i="4" s="1"/>
  <c r="W1183" i="4"/>
  <c r="X1183" i="4" s="1"/>
  <c r="Y1183" i="4" s="1"/>
  <c r="W1193" i="4"/>
  <c r="X1193" i="4" s="1"/>
  <c r="Y1193" i="4" s="1"/>
  <c r="W1204" i="4"/>
  <c r="X1204" i="4" s="1"/>
  <c r="Y1204" i="4" s="1"/>
  <c r="W1215" i="4"/>
  <c r="X1215" i="4" s="1"/>
  <c r="Y1215" i="4" s="1"/>
  <c r="W1225" i="4"/>
  <c r="X1225" i="4" s="1"/>
  <c r="Y1225" i="4" s="1"/>
  <c r="W1236" i="4"/>
  <c r="X1236" i="4" s="1"/>
  <c r="Y1236" i="4" s="1"/>
  <c r="W1247" i="4"/>
  <c r="X1247" i="4" s="1"/>
  <c r="Y1247" i="4" s="1"/>
  <c r="W1257" i="4"/>
  <c r="X1257" i="4" s="1"/>
  <c r="Y1257" i="4" s="1"/>
  <c r="W1267" i="4"/>
  <c r="X1267" i="4" s="1"/>
  <c r="Y1267" i="4" s="1"/>
  <c r="W1276" i="4"/>
  <c r="X1276" i="4" s="1"/>
  <c r="Y1276" i="4" s="1"/>
  <c r="W1284" i="4"/>
  <c r="X1284" i="4" s="1"/>
  <c r="Y1284" i="4" s="1"/>
  <c r="W1292" i="4"/>
  <c r="X1292" i="4" s="1"/>
  <c r="Y1292" i="4" s="1"/>
  <c r="W1300" i="4"/>
  <c r="X1300" i="4" s="1"/>
  <c r="Y1300" i="4" s="1"/>
  <c r="W1308" i="4"/>
  <c r="X1308" i="4" s="1"/>
  <c r="Y1308" i="4" s="1"/>
  <c r="W1316" i="4"/>
  <c r="X1316" i="4" s="1"/>
  <c r="Y1316" i="4" s="1"/>
  <c r="W1324" i="4"/>
  <c r="X1324" i="4" s="1"/>
  <c r="Y1324" i="4" s="1"/>
  <c r="W1332" i="4"/>
  <c r="X1332" i="4" s="1"/>
  <c r="Y1332" i="4" s="1"/>
  <c r="W1340" i="4"/>
  <c r="X1340" i="4" s="1"/>
  <c r="Y1340" i="4" s="1"/>
  <c r="W1348" i="4"/>
  <c r="X1348" i="4" s="1"/>
  <c r="Y1348" i="4" s="1"/>
  <c r="W1356" i="4"/>
  <c r="X1356" i="4" s="1"/>
  <c r="Y1356" i="4" s="1"/>
  <c r="W1364" i="4"/>
  <c r="X1364" i="4" s="1"/>
  <c r="Y1364" i="4" s="1"/>
  <c r="W1372" i="4"/>
  <c r="X1372" i="4" s="1"/>
  <c r="Y1372" i="4" s="1"/>
  <c r="W1380" i="4"/>
  <c r="X1380" i="4" s="1"/>
  <c r="Y1380" i="4" s="1"/>
  <c r="W1388" i="4"/>
  <c r="X1388" i="4" s="1"/>
  <c r="Y1388" i="4" s="1"/>
  <c r="W1396" i="4"/>
  <c r="X1396" i="4" s="1"/>
  <c r="Y1396" i="4" s="1"/>
  <c r="W1404" i="4"/>
  <c r="X1404" i="4" s="1"/>
  <c r="Y1404" i="4" s="1"/>
  <c r="W1412" i="4"/>
  <c r="X1412" i="4" s="1"/>
  <c r="Y1412" i="4" s="1"/>
  <c r="W1420" i="4"/>
  <c r="X1420" i="4" s="1"/>
  <c r="Y1420" i="4" s="1"/>
  <c r="W1428" i="4"/>
  <c r="X1428" i="4" s="1"/>
  <c r="Y1428" i="4" s="1"/>
  <c r="W1436" i="4"/>
  <c r="X1436" i="4" s="1"/>
  <c r="Y1436" i="4" s="1"/>
  <c r="W1444" i="4"/>
  <c r="X1444" i="4" s="1"/>
  <c r="Y1444" i="4" s="1"/>
  <c r="W1452" i="4"/>
  <c r="X1452" i="4" s="1"/>
  <c r="Y1452" i="4" s="1"/>
  <c r="W1460" i="4"/>
  <c r="X1460" i="4" s="1"/>
  <c r="Y1460" i="4" s="1"/>
  <c r="W1468" i="4"/>
  <c r="X1468" i="4" s="1"/>
  <c r="Y1468" i="4" s="1"/>
  <c r="W1476" i="4"/>
  <c r="X1476" i="4" s="1"/>
  <c r="Y1476" i="4" s="1"/>
  <c r="W1484" i="4"/>
  <c r="X1484" i="4" s="1"/>
  <c r="Y1484" i="4" s="1"/>
  <c r="W1492" i="4"/>
  <c r="X1492" i="4" s="1"/>
  <c r="Y1492" i="4" s="1"/>
  <c r="W1500" i="4"/>
  <c r="X1500" i="4" s="1"/>
  <c r="Y1500" i="4" s="1"/>
  <c r="W1508" i="4"/>
  <c r="X1508" i="4" s="1"/>
  <c r="Y1508" i="4" s="1"/>
  <c r="W1516" i="4"/>
  <c r="X1516" i="4" s="1"/>
  <c r="Y1516" i="4" s="1"/>
  <c r="W1524" i="4"/>
  <c r="X1524" i="4" s="1"/>
  <c r="Y1524" i="4" s="1"/>
  <c r="W1532" i="4"/>
  <c r="X1532" i="4" s="1"/>
  <c r="Y1532" i="4" s="1"/>
  <c r="W1540" i="4"/>
  <c r="X1540" i="4" s="1"/>
  <c r="Y1540" i="4" s="1"/>
  <c r="W1548" i="4"/>
  <c r="X1548" i="4" s="1"/>
  <c r="Y1548" i="4" s="1"/>
  <c r="W1556" i="4"/>
  <c r="X1556" i="4" s="1"/>
  <c r="Y1556" i="4" s="1"/>
  <c r="W1564" i="4"/>
  <c r="X1564" i="4" s="1"/>
  <c r="Y1564" i="4" s="1"/>
  <c r="W1572" i="4"/>
  <c r="X1572" i="4" s="1"/>
  <c r="Y1572" i="4" s="1"/>
  <c r="W1580" i="4"/>
  <c r="X1580" i="4" s="1"/>
  <c r="Y1580" i="4" s="1"/>
  <c r="W1588" i="4"/>
  <c r="X1588" i="4" s="1"/>
  <c r="Y1588" i="4" s="1"/>
  <c r="W1596" i="4"/>
  <c r="X1596" i="4" s="1"/>
  <c r="Y1596" i="4" s="1"/>
  <c r="W1604" i="4"/>
  <c r="X1604" i="4" s="1"/>
  <c r="Y1604" i="4" s="1"/>
  <c r="W1612" i="4"/>
  <c r="X1612" i="4" s="1"/>
  <c r="Y1612" i="4" s="1"/>
  <c r="W1620" i="4"/>
  <c r="X1620" i="4" s="1"/>
  <c r="Y1620" i="4" s="1"/>
  <c r="W1628" i="4"/>
  <c r="X1628" i="4" s="1"/>
  <c r="Y1628" i="4" s="1"/>
  <c r="W1636" i="4"/>
  <c r="X1636" i="4" s="1"/>
  <c r="Y1636" i="4" s="1"/>
  <c r="W1644" i="4"/>
  <c r="X1644" i="4" s="1"/>
  <c r="Y1644" i="4" s="1"/>
  <c r="W1652" i="4"/>
  <c r="X1652" i="4" s="1"/>
  <c r="Y1652" i="4" s="1"/>
  <c r="W1660" i="4"/>
  <c r="X1660" i="4" s="1"/>
  <c r="Y1660" i="4" s="1"/>
  <c r="W1668" i="4"/>
  <c r="X1668" i="4" s="1"/>
  <c r="Y1668" i="4" s="1"/>
  <c r="W1676" i="4"/>
  <c r="X1676" i="4" s="1"/>
  <c r="Y1676" i="4" s="1"/>
  <c r="W1684" i="4"/>
  <c r="X1684" i="4" s="1"/>
  <c r="Y1684" i="4" s="1"/>
  <c r="W1692" i="4"/>
  <c r="X1692" i="4" s="1"/>
  <c r="Y1692" i="4" s="1"/>
  <c r="W1700" i="4"/>
  <c r="X1700" i="4" s="1"/>
  <c r="Y1700" i="4" s="1"/>
  <c r="W1708" i="4"/>
  <c r="X1708" i="4" s="1"/>
  <c r="Y1708" i="4" s="1"/>
  <c r="W1716" i="4"/>
  <c r="X1716" i="4" s="1"/>
  <c r="Y1716" i="4" s="1"/>
  <c r="W1724" i="4"/>
  <c r="X1724" i="4" s="1"/>
  <c r="Y1724" i="4" s="1"/>
  <c r="W1732" i="4"/>
  <c r="X1732" i="4" s="1"/>
  <c r="Y1732" i="4" s="1"/>
  <c r="W1740" i="4"/>
  <c r="X1740" i="4" s="1"/>
  <c r="Y1740" i="4" s="1"/>
  <c r="W1748" i="4"/>
  <c r="X1748" i="4" s="1"/>
  <c r="Y1748" i="4" s="1"/>
  <c r="W1756" i="4"/>
  <c r="X1756" i="4" s="1"/>
  <c r="Y1756" i="4" s="1"/>
  <c r="W1764" i="4"/>
  <c r="X1764" i="4" s="1"/>
  <c r="Y1764" i="4" s="1"/>
  <c r="W36" i="4"/>
  <c r="X36" i="4" s="1"/>
  <c r="Y36" i="4" s="1"/>
  <c r="W93" i="4"/>
  <c r="X93" i="4" s="1"/>
  <c r="Y93" i="4" s="1"/>
  <c r="W147" i="4"/>
  <c r="X147" i="4" s="1"/>
  <c r="Y147" i="4" s="1"/>
  <c r="W196" i="4"/>
  <c r="X196" i="4" s="1"/>
  <c r="Y196" i="4" s="1"/>
  <c r="W245" i="4"/>
  <c r="X245" i="4" s="1"/>
  <c r="Y245" i="4" s="1"/>
  <c r="W300" i="4"/>
  <c r="X300" i="4" s="1"/>
  <c r="Y300" i="4" s="1"/>
  <c r="W349" i="4"/>
  <c r="X349" i="4" s="1"/>
  <c r="Y349" i="4" s="1"/>
  <c r="W403" i="4"/>
  <c r="X403" i="4" s="1"/>
  <c r="Y403" i="4" s="1"/>
  <c r="W452" i="4"/>
  <c r="X452" i="4" s="1"/>
  <c r="Y452" i="4" s="1"/>
  <c r="W501" i="4"/>
  <c r="X501" i="4" s="1"/>
  <c r="Y501" i="4" s="1"/>
  <c r="W556" i="4"/>
  <c r="X556" i="4" s="1"/>
  <c r="Y556" i="4" s="1"/>
  <c r="W605" i="4"/>
  <c r="X605" i="4" s="1"/>
  <c r="Y605" i="4" s="1"/>
  <c r="W659" i="4"/>
  <c r="X659" i="4" s="1"/>
  <c r="Y659" i="4" s="1"/>
  <c r="W693" i="4"/>
  <c r="X693" i="4" s="1"/>
  <c r="Y693" i="4" s="1"/>
  <c r="W718" i="4"/>
  <c r="X718" i="4" s="1"/>
  <c r="Y718" i="4" s="1"/>
  <c r="W745" i="4"/>
  <c r="X745" i="4" s="1"/>
  <c r="Y745" i="4" s="1"/>
  <c r="W770" i="4"/>
  <c r="X770" i="4" s="1"/>
  <c r="Y770" i="4" s="1"/>
  <c r="W796" i="4"/>
  <c r="X796" i="4" s="1"/>
  <c r="Y796" i="4" s="1"/>
  <c r="W821" i="4"/>
  <c r="X821" i="4" s="1"/>
  <c r="Y821" i="4" s="1"/>
  <c r="W846" i="4"/>
  <c r="X846" i="4" s="1"/>
  <c r="Y846" i="4" s="1"/>
  <c r="W870" i="4"/>
  <c r="X870" i="4" s="1"/>
  <c r="Y870" i="4" s="1"/>
  <c r="W892" i="4"/>
  <c r="X892" i="4" s="1"/>
  <c r="Y892" i="4" s="1"/>
  <c r="W913" i="4"/>
  <c r="X913" i="4" s="1"/>
  <c r="Y913" i="4" s="1"/>
  <c r="W934" i="4"/>
  <c r="X934" i="4" s="1"/>
  <c r="Y934" i="4" s="1"/>
  <c r="W956" i="4"/>
  <c r="X956" i="4" s="1"/>
  <c r="Y956" i="4" s="1"/>
  <c r="W977" i="4"/>
  <c r="X977" i="4" s="1"/>
  <c r="Y977" i="4" s="1"/>
  <c r="W998" i="4"/>
  <c r="X998" i="4" s="1"/>
  <c r="Y998" i="4" s="1"/>
  <c r="W1020" i="4"/>
  <c r="X1020" i="4" s="1"/>
  <c r="Y1020" i="4" s="1"/>
  <c r="W1038" i="4"/>
  <c r="X1038" i="4" s="1"/>
  <c r="Y1038" i="4" s="1"/>
  <c r="W1054" i="4"/>
  <c r="X1054" i="4" s="1"/>
  <c r="Y1054" i="4" s="1"/>
  <c r="W1067" i="4"/>
  <c r="X1067" i="4" s="1"/>
  <c r="Y1067" i="4" s="1"/>
  <c r="W1078" i="4"/>
  <c r="X1078" i="4" s="1"/>
  <c r="Y1078" i="4" s="1"/>
  <c r="W1088" i="4"/>
  <c r="X1088" i="4" s="1"/>
  <c r="Y1088" i="4" s="1"/>
  <c r="W1099" i="4"/>
  <c r="X1099" i="4" s="1"/>
  <c r="Y1099" i="4" s="1"/>
  <c r="W1110" i="4"/>
  <c r="X1110" i="4" s="1"/>
  <c r="Y1110" i="4" s="1"/>
  <c r="W1120" i="4"/>
  <c r="X1120" i="4" s="1"/>
  <c r="Y1120" i="4" s="1"/>
  <c r="W1131" i="4"/>
  <c r="X1131" i="4" s="1"/>
  <c r="Y1131" i="4" s="1"/>
  <c r="W1142" i="4"/>
  <c r="X1142" i="4" s="1"/>
  <c r="Y1142" i="4" s="1"/>
  <c r="W1152" i="4"/>
  <c r="X1152" i="4" s="1"/>
  <c r="Y1152" i="4" s="1"/>
  <c r="W1163" i="4"/>
  <c r="X1163" i="4" s="1"/>
  <c r="Y1163" i="4" s="1"/>
  <c r="W1174" i="4"/>
  <c r="X1174" i="4" s="1"/>
  <c r="Y1174" i="4" s="1"/>
  <c r="W1184" i="4"/>
  <c r="X1184" i="4" s="1"/>
  <c r="Y1184" i="4" s="1"/>
  <c r="W1195" i="4"/>
  <c r="X1195" i="4" s="1"/>
  <c r="Y1195" i="4" s="1"/>
  <c r="W1206" i="4"/>
  <c r="X1206" i="4" s="1"/>
  <c r="Y1206" i="4" s="1"/>
  <c r="W1216" i="4"/>
  <c r="X1216" i="4" s="1"/>
  <c r="Y1216" i="4" s="1"/>
  <c r="W1227" i="4"/>
  <c r="X1227" i="4" s="1"/>
  <c r="Y1227" i="4" s="1"/>
  <c r="W1238" i="4"/>
  <c r="X1238" i="4" s="1"/>
  <c r="Y1238" i="4" s="1"/>
  <c r="W1248" i="4"/>
  <c r="X1248" i="4" s="1"/>
  <c r="Y1248" i="4" s="1"/>
  <c r="W1259" i="4"/>
  <c r="X1259" i="4" s="1"/>
  <c r="Y1259" i="4" s="1"/>
  <c r="W1268" i="4"/>
  <c r="X1268" i="4" s="1"/>
  <c r="Y1268" i="4" s="1"/>
  <c r="W1277" i="4"/>
  <c r="X1277" i="4" s="1"/>
  <c r="Y1277" i="4" s="1"/>
  <c r="W1285" i="4"/>
  <c r="X1285" i="4" s="1"/>
  <c r="Y1285" i="4" s="1"/>
  <c r="W1293" i="4"/>
  <c r="X1293" i="4" s="1"/>
  <c r="Y1293" i="4" s="1"/>
  <c r="W1301" i="4"/>
  <c r="X1301" i="4" s="1"/>
  <c r="Y1301" i="4" s="1"/>
  <c r="W1309" i="4"/>
  <c r="X1309" i="4" s="1"/>
  <c r="Y1309" i="4" s="1"/>
  <c r="W1317" i="4"/>
  <c r="X1317" i="4" s="1"/>
  <c r="Y1317" i="4" s="1"/>
  <c r="W1325" i="4"/>
  <c r="X1325" i="4" s="1"/>
  <c r="Y1325" i="4" s="1"/>
  <c r="W1333" i="4"/>
  <c r="X1333" i="4" s="1"/>
  <c r="Y1333" i="4" s="1"/>
  <c r="W1341" i="4"/>
  <c r="X1341" i="4" s="1"/>
  <c r="Y1341" i="4" s="1"/>
  <c r="W1349" i="4"/>
  <c r="X1349" i="4" s="1"/>
  <c r="Y1349" i="4" s="1"/>
  <c r="W1357" i="4"/>
  <c r="X1357" i="4" s="1"/>
  <c r="Y1357" i="4" s="1"/>
  <c r="W1365" i="4"/>
  <c r="X1365" i="4" s="1"/>
  <c r="Y1365" i="4" s="1"/>
  <c r="W1373" i="4"/>
  <c r="X1373" i="4" s="1"/>
  <c r="Y1373" i="4" s="1"/>
  <c r="W1381" i="4"/>
  <c r="X1381" i="4" s="1"/>
  <c r="Y1381" i="4" s="1"/>
  <c r="W1389" i="4"/>
  <c r="X1389" i="4" s="1"/>
  <c r="Y1389" i="4" s="1"/>
  <c r="W1397" i="4"/>
  <c r="X1397" i="4" s="1"/>
  <c r="Y1397" i="4" s="1"/>
  <c r="W1405" i="4"/>
  <c r="X1405" i="4" s="1"/>
  <c r="Y1405" i="4" s="1"/>
  <c r="W1413" i="4"/>
  <c r="X1413" i="4" s="1"/>
  <c r="Y1413" i="4" s="1"/>
  <c r="W1421" i="4"/>
  <c r="X1421" i="4" s="1"/>
  <c r="Y1421" i="4" s="1"/>
  <c r="W1429" i="4"/>
  <c r="X1429" i="4" s="1"/>
  <c r="Y1429" i="4" s="1"/>
  <c r="W1437" i="4"/>
  <c r="X1437" i="4" s="1"/>
  <c r="Y1437" i="4" s="1"/>
  <c r="W1445" i="4"/>
  <c r="X1445" i="4" s="1"/>
  <c r="Y1445" i="4" s="1"/>
  <c r="W1453" i="4"/>
  <c r="X1453" i="4" s="1"/>
  <c r="Y1453" i="4" s="1"/>
  <c r="W1461" i="4"/>
  <c r="X1461" i="4" s="1"/>
  <c r="Y1461" i="4" s="1"/>
  <c r="W1469" i="4"/>
  <c r="X1469" i="4" s="1"/>
  <c r="Y1469" i="4" s="1"/>
  <c r="W1477" i="4"/>
  <c r="X1477" i="4" s="1"/>
  <c r="Y1477" i="4" s="1"/>
  <c r="W1485" i="4"/>
  <c r="X1485" i="4" s="1"/>
  <c r="Y1485" i="4" s="1"/>
  <c r="W1493" i="4"/>
  <c r="X1493" i="4" s="1"/>
  <c r="Y1493" i="4" s="1"/>
  <c r="W1501" i="4"/>
  <c r="X1501" i="4" s="1"/>
  <c r="Y1501" i="4" s="1"/>
  <c r="W1509" i="4"/>
  <c r="X1509" i="4" s="1"/>
  <c r="Y1509" i="4" s="1"/>
  <c r="W1517" i="4"/>
  <c r="X1517" i="4" s="1"/>
  <c r="Y1517" i="4" s="1"/>
  <c r="W1525" i="4"/>
  <c r="X1525" i="4" s="1"/>
  <c r="Y1525" i="4" s="1"/>
  <c r="W1533" i="4"/>
  <c r="X1533" i="4" s="1"/>
  <c r="Y1533" i="4" s="1"/>
  <c r="W1541" i="4"/>
  <c r="X1541" i="4" s="1"/>
  <c r="Y1541" i="4" s="1"/>
  <c r="W1549" i="4"/>
  <c r="X1549" i="4" s="1"/>
  <c r="Y1549" i="4" s="1"/>
  <c r="W1557" i="4"/>
  <c r="X1557" i="4" s="1"/>
  <c r="Y1557" i="4" s="1"/>
  <c r="W1565" i="4"/>
  <c r="X1565" i="4" s="1"/>
  <c r="Y1565" i="4" s="1"/>
  <c r="W1573" i="4"/>
  <c r="X1573" i="4" s="1"/>
  <c r="Y1573" i="4" s="1"/>
  <c r="W1581" i="4"/>
  <c r="X1581" i="4" s="1"/>
  <c r="Y1581" i="4" s="1"/>
  <c r="W1589" i="4"/>
  <c r="X1589" i="4" s="1"/>
  <c r="Y1589" i="4" s="1"/>
  <c r="W1597" i="4"/>
  <c r="X1597" i="4" s="1"/>
  <c r="Y1597" i="4" s="1"/>
  <c r="W1605" i="4"/>
  <c r="X1605" i="4" s="1"/>
  <c r="Y1605" i="4" s="1"/>
  <c r="W1613" i="4"/>
  <c r="X1613" i="4" s="1"/>
  <c r="Y1613" i="4" s="1"/>
  <c r="W1621" i="4"/>
  <c r="X1621" i="4" s="1"/>
  <c r="Y1621" i="4" s="1"/>
  <c r="W1629" i="4"/>
  <c r="X1629" i="4" s="1"/>
  <c r="Y1629" i="4" s="1"/>
  <c r="W37" i="4"/>
  <c r="X37" i="4" s="1"/>
  <c r="Y37" i="4" s="1"/>
  <c r="W99" i="4"/>
  <c r="X99" i="4" s="1"/>
  <c r="Y99" i="4" s="1"/>
  <c r="W148" i="4"/>
  <c r="X148" i="4" s="1"/>
  <c r="Y148" i="4" s="1"/>
  <c r="W197" i="4"/>
  <c r="X197" i="4" s="1"/>
  <c r="Y197" i="4" s="1"/>
  <c r="W252" i="4"/>
  <c r="X252" i="4" s="1"/>
  <c r="Y252" i="4" s="1"/>
  <c r="W301" i="4"/>
  <c r="X301" i="4" s="1"/>
  <c r="Y301" i="4" s="1"/>
  <c r="W355" i="4"/>
  <c r="X355" i="4" s="1"/>
  <c r="Y355" i="4" s="1"/>
  <c r="W404" i="4"/>
  <c r="X404" i="4" s="1"/>
  <c r="Y404" i="4" s="1"/>
  <c r="W453" i="4"/>
  <c r="X453" i="4" s="1"/>
  <c r="Y453" i="4" s="1"/>
  <c r="W508" i="4"/>
  <c r="X508" i="4" s="1"/>
  <c r="Y508" i="4" s="1"/>
  <c r="W557" i="4"/>
  <c r="X557" i="4" s="1"/>
  <c r="Y557" i="4" s="1"/>
  <c r="W611" i="4"/>
  <c r="X611" i="4" s="1"/>
  <c r="Y611" i="4" s="1"/>
  <c r="W660" i="4"/>
  <c r="X660" i="4" s="1"/>
  <c r="Y660" i="4" s="1"/>
  <c r="W694" i="4"/>
  <c r="X694" i="4" s="1"/>
  <c r="Y694" i="4" s="1"/>
  <c r="W721" i="4"/>
  <c r="X721" i="4" s="1"/>
  <c r="Y721" i="4" s="1"/>
  <c r="W746" i="4"/>
  <c r="X746" i="4" s="1"/>
  <c r="Y746" i="4" s="1"/>
  <c r="W772" i="4"/>
  <c r="X772" i="4" s="1"/>
  <c r="Y772" i="4" s="1"/>
  <c r="W797" i="4"/>
  <c r="X797" i="4" s="1"/>
  <c r="Y797" i="4" s="1"/>
  <c r="W822" i="4"/>
  <c r="X822" i="4" s="1"/>
  <c r="Y822" i="4" s="1"/>
  <c r="W849" i="4"/>
  <c r="X849" i="4" s="1"/>
  <c r="Y849" i="4" s="1"/>
  <c r="W872" i="4"/>
  <c r="X872" i="4" s="1"/>
  <c r="Y872" i="4" s="1"/>
  <c r="W893" i="4"/>
  <c r="X893" i="4" s="1"/>
  <c r="Y893" i="4" s="1"/>
  <c r="W914" i="4"/>
  <c r="X914" i="4" s="1"/>
  <c r="Y914" i="4" s="1"/>
  <c r="W936" i="4"/>
  <c r="X936" i="4" s="1"/>
  <c r="Y936" i="4" s="1"/>
  <c r="W957" i="4"/>
  <c r="X957" i="4" s="1"/>
  <c r="Y957" i="4" s="1"/>
  <c r="W978" i="4"/>
  <c r="X978" i="4" s="1"/>
  <c r="Y978" i="4" s="1"/>
  <c r="W1000" i="4"/>
  <c r="X1000" i="4" s="1"/>
  <c r="Y1000" i="4" s="1"/>
  <c r="W1021" i="4"/>
  <c r="X1021" i="4" s="1"/>
  <c r="Y1021" i="4" s="1"/>
  <c r="W1039" i="4"/>
  <c r="X1039" i="4" s="1"/>
  <c r="Y1039" i="4" s="1"/>
  <c r="W1055" i="4"/>
  <c r="X1055" i="4" s="1"/>
  <c r="Y1055" i="4" s="1"/>
  <c r="W1068" i="4"/>
  <c r="X1068" i="4" s="1"/>
  <c r="Y1068" i="4" s="1"/>
  <c r="W1079" i="4"/>
  <c r="X1079" i="4" s="1"/>
  <c r="Y1079" i="4" s="1"/>
  <c r="W1089" i="4"/>
  <c r="X1089" i="4" s="1"/>
  <c r="Y1089" i="4" s="1"/>
  <c r="W1100" i="4"/>
  <c r="X1100" i="4" s="1"/>
  <c r="Y1100" i="4" s="1"/>
  <c r="W1111" i="4"/>
  <c r="X1111" i="4" s="1"/>
  <c r="Y1111" i="4" s="1"/>
  <c r="W1121" i="4"/>
  <c r="X1121" i="4" s="1"/>
  <c r="Y1121" i="4" s="1"/>
  <c r="W1132" i="4"/>
  <c r="X1132" i="4" s="1"/>
  <c r="Y1132" i="4" s="1"/>
  <c r="W1143" i="4"/>
  <c r="X1143" i="4" s="1"/>
  <c r="Y1143" i="4" s="1"/>
  <c r="W1153" i="4"/>
  <c r="X1153" i="4" s="1"/>
  <c r="Y1153" i="4" s="1"/>
  <c r="W1164" i="4"/>
  <c r="X1164" i="4" s="1"/>
  <c r="Y1164" i="4" s="1"/>
  <c r="W1175" i="4"/>
  <c r="X1175" i="4" s="1"/>
  <c r="Y1175" i="4" s="1"/>
  <c r="W1185" i="4"/>
  <c r="X1185" i="4" s="1"/>
  <c r="Y1185" i="4" s="1"/>
  <c r="W1196" i="4"/>
  <c r="X1196" i="4" s="1"/>
  <c r="Y1196" i="4" s="1"/>
  <c r="W1207" i="4"/>
  <c r="X1207" i="4" s="1"/>
  <c r="Y1207" i="4" s="1"/>
  <c r="W1217" i="4"/>
  <c r="X1217" i="4" s="1"/>
  <c r="Y1217" i="4" s="1"/>
  <c r="W1228" i="4"/>
  <c r="X1228" i="4" s="1"/>
  <c r="Y1228" i="4" s="1"/>
  <c r="W1239" i="4"/>
  <c r="X1239" i="4" s="1"/>
  <c r="Y1239" i="4" s="1"/>
  <c r="W1249" i="4"/>
  <c r="X1249" i="4" s="1"/>
  <c r="Y1249" i="4" s="1"/>
  <c r="W1260" i="4"/>
  <c r="X1260" i="4" s="1"/>
  <c r="Y1260" i="4" s="1"/>
  <c r="W1270" i="4"/>
  <c r="X1270" i="4" s="1"/>
  <c r="Y1270" i="4" s="1"/>
  <c r="W1278" i="4"/>
  <c r="X1278" i="4" s="1"/>
  <c r="Y1278" i="4" s="1"/>
  <c r="W1286" i="4"/>
  <c r="X1286" i="4" s="1"/>
  <c r="Y1286" i="4" s="1"/>
  <c r="W1294" i="4"/>
  <c r="X1294" i="4" s="1"/>
  <c r="Y1294" i="4" s="1"/>
  <c r="W1302" i="4"/>
  <c r="X1302" i="4" s="1"/>
  <c r="Y1302" i="4" s="1"/>
  <c r="W1310" i="4"/>
  <c r="X1310" i="4" s="1"/>
  <c r="Y1310" i="4" s="1"/>
  <c r="W1318" i="4"/>
  <c r="X1318" i="4" s="1"/>
  <c r="Y1318" i="4" s="1"/>
  <c r="W1326" i="4"/>
  <c r="X1326" i="4" s="1"/>
  <c r="Y1326" i="4" s="1"/>
  <c r="W1334" i="4"/>
  <c r="X1334" i="4" s="1"/>
  <c r="Y1334" i="4" s="1"/>
  <c r="W1342" i="4"/>
  <c r="X1342" i="4" s="1"/>
  <c r="Y1342" i="4" s="1"/>
  <c r="W1350" i="4"/>
  <c r="X1350" i="4" s="1"/>
  <c r="Y1350" i="4" s="1"/>
  <c r="W1358" i="4"/>
  <c r="X1358" i="4" s="1"/>
  <c r="Y1358" i="4" s="1"/>
  <c r="W1366" i="4"/>
  <c r="X1366" i="4" s="1"/>
  <c r="Y1366" i="4" s="1"/>
  <c r="W1374" i="4"/>
  <c r="X1374" i="4" s="1"/>
  <c r="Y1374" i="4" s="1"/>
  <c r="W1382" i="4"/>
  <c r="X1382" i="4" s="1"/>
  <c r="Y1382" i="4" s="1"/>
  <c r="W1390" i="4"/>
  <c r="X1390" i="4" s="1"/>
  <c r="Y1390" i="4" s="1"/>
  <c r="W1398" i="4"/>
  <c r="X1398" i="4" s="1"/>
  <c r="Y1398" i="4" s="1"/>
  <c r="W1406" i="4"/>
  <c r="X1406" i="4" s="1"/>
  <c r="Y1406" i="4" s="1"/>
  <c r="W1414" i="4"/>
  <c r="X1414" i="4" s="1"/>
  <c r="Y1414" i="4" s="1"/>
  <c r="W1422" i="4"/>
  <c r="X1422" i="4" s="1"/>
  <c r="Y1422" i="4" s="1"/>
  <c r="W1430" i="4"/>
  <c r="X1430" i="4" s="1"/>
  <c r="Y1430" i="4" s="1"/>
  <c r="W1438" i="4"/>
  <c r="X1438" i="4" s="1"/>
  <c r="Y1438" i="4" s="1"/>
  <c r="W1446" i="4"/>
  <c r="X1446" i="4" s="1"/>
  <c r="Y1446" i="4" s="1"/>
  <c r="W1454" i="4"/>
  <c r="X1454" i="4" s="1"/>
  <c r="Y1454" i="4" s="1"/>
  <c r="W1462" i="4"/>
  <c r="X1462" i="4" s="1"/>
  <c r="Y1462" i="4" s="1"/>
  <c r="W1470" i="4"/>
  <c r="X1470" i="4" s="1"/>
  <c r="Y1470" i="4" s="1"/>
  <c r="W1478" i="4"/>
  <c r="X1478" i="4" s="1"/>
  <c r="Y1478" i="4" s="1"/>
  <c r="W1486" i="4"/>
  <c r="X1486" i="4" s="1"/>
  <c r="Y1486" i="4" s="1"/>
  <c r="W1494" i="4"/>
  <c r="X1494" i="4" s="1"/>
  <c r="Y1494" i="4" s="1"/>
  <c r="W1502" i="4"/>
  <c r="X1502" i="4" s="1"/>
  <c r="Y1502" i="4" s="1"/>
  <c r="W1510" i="4"/>
  <c r="X1510" i="4" s="1"/>
  <c r="Y1510" i="4" s="1"/>
  <c r="W1518" i="4"/>
  <c r="X1518" i="4" s="1"/>
  <c r="Y1518" i="4" s="1"/>
  <c r="W1526" i="4"/>
  <c r="X1526" i="4" s="1"/>
  <c r="Y1526" i="4" s="1"/>
  <c r="W1534" i="4"/>
  <c r="X1534" i="4" s="1"/>
  <c r="Y1534" i="4" s="1"/>
  <c r="W1542" i="4"/>
  <c r="X1542" i="4" s="1"/>
  <c r="Y1542" i="4" s="1"/>
  <c r="W1550" i="4"/>
  <c r="X1550" i="4" s="1"/>
  <c r="Y1550" i="4" s="1"/>
  <c r="W60" i="4"/>
  <c r="X60" i="4" s="1"/>
  <c r="Y60" i="4" s="1"/>
  <c r="W115" i="4"/>
  <c r="X115" i="4" s="1"/>
  <c r="Y115" i="4" s="1"/>
  <c r="W164" i="4"/>
  <c r="X164" i="4" s="1"/>
  <c r="Y164" i="4" s="1"/>
  <c r="W213" i="4"/>
  <c r="X213" i="4" s="1"/>
  <c r="Y213" i="4" s="1"/>
  <c r="W268" i="4"/>
  <c r="X268" i="4" s="1"/>
  <c r="Y268" i="4" s="1"/>
  <c r="W317" i="4"/>
  <c r="X317" i="4" s="1"/>
  <c r="Y317" i="4" s="1"/>
  <c r="W371" i="4"/>
  <c r="X371" i="4" s="1"/>
  <c r="Y371" i="4" s="1"/>
  <c r="W420" i="4"/>
  <c r="X420" i="4" s="1"/>
  <c r="Y420" i="4" s="1"/>
  <c r="W469" i="4"/>
  <c r="X469" i="4" s="1"/>
  <c r="Y469" i="4" s="1"/>
  <c r="W524" i="4"/>
  <c r="X524" i="4" s="1"/>
  <c r="Y524" i="4" s="1"/>
  <c r="W573" i="4"/>
  <c r="X573" i="4" s="1"/>
  <c r="Y573" i="4" s="1"/>
  <c r="W627" i="4"/>
  <c r="X627" i="4" s="1"/>
  <c r="Y627" i="4" s="1"/>
  <c r="W676" i="4"/>
  <c r="X676" i="4" s="1"/>
  <c r="Y676" i="4" s="1"/>
  <c r="W702" i="4"/>
  <c r="X702" i="4" s="1"/>
  <c r="Y702" i="4" s="1"/>
  <c r="W729" i="4"/>
  <c r="X729" i="4" s="1"/>
  <c r="Y729" i="4" s="1"/>
  <c r="W754" i="4"/>
  <c r="X754" i="4" s="1"/>
  <c r="Y754" i="4" s="1"/>
  <c r="W780" i="4"/>
  <c r="X780" i="4" s="1"/>
  <c r="Y780" i="4" s="1"/>
  <c r="W805" i="4"/>
  <c r="X805" i="4" s="1"/>
  <c r="Y805" i="4" s="1"/>
  <c r="W830" i="4"/>
  <c r="X830" i="4" s="1"/>
  <c r="Y830" i="4" s="1"/>
  <c r="W857" i="4"/>
  <c r="X857" i="4" s="1"/>
  <c r="Y857" i="4" s="1"/>
  <c r="W878" i="4"/>
  <c r="X878" i="4" s="1"/>
  <c r="Y878" i="4" s="1"/>
  <c r="W900" i="4"/>
  <c r="X900" i="4" s="1"/>
  <c r="Y900" i="4" s="1"/>
  <c r="W921" i="4"/>
  <c r="X921" i="4" s="1"/>
  <c r="Y921" i="4" s="1"/>
  <c r="W942" i="4"/>
  <c r="X942" i="4" s="1"/>
  <c r="Y942" i="4" s="1"/>
  <c r="W964" i="4"/>
  <c r="X964" i="4" s="1"/>
  <c r="Y964" i="4" s="1"/>
  <c r="W985" i="4"/>
  <c r="X985" i="4" s="1"/>
  <c r="Y985" i="4" s="1"/>
  <c r="W1006" i="4"/>
  <c r="X1006" i="4" s="1"/>
  <c r="Y1006" i="4" s="1"/>
  <c r="W1028" i="4"/>
  <c r="X1028" i="4" s="1"/>
  <c r="Y1028" i="4" s="1"/>
  <c r="W1044" i="4"/>
  <c r="X1044" i="4" s="1"/>
  <c r="Y1044" i="4" s="1"/>
  <c r="W1060" i="4"/>
  <c r="X1060" i="4" s="1"/>
  <c r="Y1060" i="4" s="1"/>
  <c r="W1071" i="4"/>
  <c r="X1071" i="4" s="1"/>
  <c r="Y1071" i="4" s="1"/>
  <c r="W1081" i="4"/>
  <c r="X1081" i="4" s="1"/>
  <c r="Y1081" i="4" s="1"/>
  <c r="W1092" i="4"/>
  <c r="X1092" i="4" s="1"/>
  <c r="Y1092" i="4" s="1"/>
  <c r="W1103" i="4"/>
  <c r="X1103" i="4" s="1"/>
  <c r="Y1103" i="4" s="1"/>
  <c r="W1113" i="4"/>
  <c r="X1113" i="4" s="1"/>
  <c r="Y1113" i="4" s="1"/>
  <c r="W1124" i="4"/>
  <c r="X1124" i="4" s="1"/>
  <c r="Y1124" i="4" s="1"/>
  <c r="W1135" i="4"/>
  <c r="X1135" i="4" s="1"/>
  <c r="Y1135" i="4" s="1"/>
  <c r="W1145" i="4"/>
  <c r="X1145" i="4" s="1"/>
  <c r="Y1145" i="4" s="1"/>
  <c r="W1156" i="4"/>
  <c r="X1156" i="4" s="1"/>
  <c r="Y1156" i="4" s="1"/>
  <c r="W1167" i="4"/>
  <c r="X1167" i="4" s="1"/>
  <c r="Y1167" i="4" s="1"/>
  <c r="W1177" i="4"/>
  <c r="X1177" i="4" s="1"/>
  <c r="Y1177" i="4" s="1"/>
  <c r="W1188" i="4"/>
  <c r="X1188" i="4" s="1"/>
  <c r="Y1188" i="4" s="1"/>
  <c r="W1199" i="4"/>
  <c r="X1199" i="4" s="1"/>
  <c r="Y1199" i="4" s="1"/>
  <c r="W1209" i="4"/>
  <c r="X1209" i="4" s="1"/>
  <c r="Y1209" i="4" s="1"/>
  <c r="W1220" i="4"/>
  <c r="X1220" i="4" s="1"/>
  <c r="Y1220" i="4" s="1"/>
  <c r="W1231" i="4"/>
  <c r="X1231" i="4" s="1"/>
  <c r="Y1231" i="4" s="1"/>
  <c r="W1241" i="4"/>
  <c r="X1241" i="4" s="1"/>
  <c r="Y1241" i="4" s="1"/>
  <c r="W1252" i="4"/>
  <c r="X1252" i="4" s="1"/>
  <c r="Y1252" i="4" s="1"/>
  <c r="W1263" i="4"/>
  <c r="X1263" i="4" s="1"/>
  <c r="Y1263" i="4" s="1"/>
  <c r="W1272" i="4"/>
  <c r="X1272" i="4" s="1"/>
  <c r="Y1272" i="4" s="1"/>
  <c r="W1280" i="4"/>
  <c r="X1280" i="4" s="1"/>
  <c r="Y1280" i="4" s="1"/>
  <c r="W1288" i="4"/>
  <c r="X1288" i="4" s="1"/>
  <c r="Y1288" i="4" s="1"/>
  <c r="W1296" i="4"/>
  <c r="X1296" i="4" s="1"/>
  <c r="Y1296" i="4" s="1"/>
  <c r="W1304" i="4"/>
  <c r="X1304" i="4" s="1"/>
  <c r="Y1304" i="4" s="1"/>
  <c r="W1312" i="4"/>
  <c r="X1312" i="4" s="1"/>
  <c r="Y1312" i="4" s="1"/>
  <c r="W1320" i="4"/>
  <c r="X1320" i="4" s="1"/>
  <c r="Y1320" i="4" s="1"/>
  <c r="W1328" i="4"/>
  <c r="X1328" i="4" s="1"/>
  <c r="Y1328" i="4" s="1"/>
  <c r="W1336" i="4"/>
  <c r="X1336" i="4" s="1"/>
  <c r="Y1336" i="4" s="1"/>
  <c r="W1344" i="4"/>
  <c r="X1344" i="4" s="1"/>
  <c r="Y1344" i="4" s="1"/>
  <c r="W1352" i="4"/>
  <c r="X1352" i="4" s="1"/>
  <c r="Y1352" i="4" s="1"/>
  <c r="W1360" i="4"/>
  <c r="X1360" i="4" s="1"/>
  <c r="Y1360" i="4" s="1"/>
  <c r="W1368" i="4"/>
  <c r="X1368" i="4" s="1"/>
  <c r="Y1368" i="4" s="1"/>
  <c r="W1376" i="4"/>
  <c r="X1376" i="4" s="1"/>
  <c r="Y1376" i="4" s="1"/>
  <c r="W1384" i="4"/>
  <c r="X1384" i="4" s="1"/>
  <c r="Y1384" i="4" s="1"/>
  <c r="W1392" i="4"/>
  <c r="X1392" i="4" s="1"/>
  <c r="Y1392" i="4" s="1"/>
  <c r="W1400" i="4"/>
  <c r="X1400" i="4" s="1"/>
  <c r="Y1400" i="4" s="1"/>
  <c r="W1408" i="4"/>
  <c r="X1408" i="4" s="1"/>
  <c r="Y1408" i="4" s="1"/>
  <c r="W1416" i="4"/>
  <c r="X1416" i="4" s="1"/>
  <c r="Y1416" i="4" s="1"/>
  <c r="W1424" i="4"/>
  <c r="X1424" i="4" s="1"/>
  <c r="Y1424" i="4" s="1"/>
  <c r="W1432" i="4"/>
  <c r="X1432" i="4" s="1"/>
  <c r="Y1432" i="4" s="1"/>
  <c r="W1440" i="4"/>
  <c r="X1440" i="4" s="1"/>
  <c r="Y1440" i="4" s="1"/>
  <c r="W1448" i="4"/>
  <c r="X1448" i="4" s="1"/>
  <c r="Y1448" i="4" s="1"/>
  <c r="W1456" i="4"/>
  <c r="X1456" i="4" s="1"/>
  <c r="Y1456" i="4" s="1"/>
  <c r="W1464" i="4"/>
  <c r="X1464" i="4" s="1"/>
  <c r="Y1464" i="4" s="1"/>
  <c r="W1472" i="4"/>
  <c r="X1472" i="4" s="1"/>
  <c r="Y1472" i="4" s="1"/>
  <c r="W1480" i="4"/>
  <c r="X1480" i="4" s="1"/>
  <c r="Y1480" i="4" s="1"/>
  <c r="W1488" i="4"/>
  <c r="X1488" i="4" s="1"/>
  <c r="Y1488" i="4" s="1"/>
  <c r="W1496" i="4"/>
  <c r="X1496" i="4" s="1"/>
  <c r="Y1496" i="4" s="1"/>
  <c r="W1504" i="4"/>
  <c r="X1504" i="4" s="1"/>
  <c r="Y1504" i="4" s="1"/>
  <c r="W1512" i="4"/>
  <c r="X1512" i="4" s="1"/>
  <c r="Y1512" i="4" s="1"/>
  <c r="W1520" i="4"/>
  <c r="X1520" i="4" s="1"/>
  <c r="Y1520" i="4" s="1"/>
  <c r="W1528" i="4"/>
  <c r="X1528" i="4" s="1"/>
  <c r="Y1528" i="4" s="1"/>
  <c r="W1536" i="4"/>
  <c r="X1536" i="4" s="1"/>
  <c r="Y1536" i="4" s="1"/>
  <c r="W1544" i="4"/>
  <c r="X1544" i="4" s="1"/>
  <c r="Y1544" i="4" s="1"/>
  <c r="W1552" i="4"/>
  <c r="X1552" i="4" s="1"/>
  <c r="Y1552" i="4" s="1"/>
  <c r="W1560" i="4"/>
  <c r="X1560" i="4" s="1"/>
  <c r="Y1560" i="4" s="1"/>
  <c r="W1568" i="4"/>
  <c r="X1568" i="4" s="1"/>
  <c r="Y1568" i="4" s="1"/>
  <c r="W1576" i="4"/>
  <c r="X1576" i="4" s="1"/>
  <c r="Y1576" i="4" s="1"/>
  <c r="W1584" i="4"/>
  <c r="X1584" i="4" s="1"/>
  <c r="Y1584" i="4" s="1"/>
  <c r="W1592" i="4"/>
  <c r="X1592" i="4" s="1"/>
  <c r="Y1592" i="4" s="1"/>
  <c r="W1600" i="4"/>
  <c r="X1600" i="4" s="1"/>
  <c r="Y1600" i="4" s="1"/>
  <c r="W1608" i="4"/>
  <c r="X1608" i="4" s="1"/>
  <c r="Y1608" i="4" s="1"/>
  <c r="W1616" i="4"/>
  <c r="X1616" i="4" s="1"/>
  <c r="Y1616" i="4" s="1"/>
  <c r="W1624" i="4"/>
  <c r="X1624" i="4" s="1"/>
  <c r="Y1624" i="4" s="1"/>
  <c r="W1632" i="4"/>
  <c r="X1632" i="4" s="1"/>
  <c r="Y1632" i="4" s="1"/>
  <c r="W1640" i="4"/>
  <c r="X1640" i="4" s="1"/>
  <c r="Y1640" i="4" s="1"/>
  <c r="W1648" i="4"/>
  <c r="X1648" i="4" s="1"/>
  <c r="Y1648" i="4" s="1"/>
  <c r="W1656" i="4"/>
  <c r="X1656" i="4" s="1"/>
  <c r="Y1656" i="4" s="1"/>
  <c r="W1664" i="4"/>
  <c r="X1664" i="4" s="1"/>
  <c r="Y1664" i="4" s="1"/>
  <c r="W1672" i="4"/>
  <c r="X1672" i="4" s="1"/>
  <c r="Y1672" i="4" s="1"/>
  <c r="W1680" i="4"/>
  <c r="X1680" i="4" s="1"/>
  <c r="Y1680" i="4" s="1"/>
  <c r="W1688" i="4"/>
  <c r="X1688" i="4" s="1"/>
  <c r="Y1688" i="4" s="1"/>
  <c r="W1696" i="4"/>
  <c r="X1696" i="4" s="1"/>
  <c r="Y1696" i="4" s="1"/>
  <c r="W1704" i="4"/>
  <c r="X1704" i="4" s="1"/>
  <c r="Y1704" i="4" s="1"/>
  <c r="W1712" i="4"/>
  <c r="X1712" i="4" s="1"/>
  <c r="Y1712" i="4" s="1"/>
  <c r="W1720" i="4"/>
  <c r="X1720" i="4" s="1"/>
  <c r="Y1720" i="4" s="1"/>
  <c r="W1728" i="4"/>
  <c r="X1728" i="4" s="1"/>
  <c r="Y1728" i="4" s="1"/>
  <c r="W1736" i="4"/>
  <c r="X1736" i="4" s="1"/>
  <c r="Y1736" i="4" s="1"/>
  <c r="W1744" i="4"/>
  <c r="X1744" i="4" s="1"/>
  <c r="Y1744" i="4" s="1"/>
  <c r="W44" i="4"/>
  <c r="X44" i="4" s="1"/>
  <c r="Y44" i="4" s="1"/>
  <c r="W149" i="4"/>
  <c r="X149" i="4" s="1"/>
  <c r="Y149" i="4" s="1"/>
  <c r="W253" i="4"/>
  <c r="X253" i="4" s="1"/>
  <c r="Y253" i="4" s="1"/>
  <c r="W356" i="4"/>
  <c r="X356" i="4" s="1"/>
  <c r="Y356" i="4" s="1"/>
  <c r="W460" i="4"/>
  <c r="X460" i="4" s="1"/>
  <c r="Y460" i="4" s="1"/>
  <c r="W563" i="4"/>
  <c r="X563" i="4" s="1"/>
  <c r="Y563" i="4" s="1"/>
  <c r="W661" i="4"/>
  <c r="X661" i="4" s="1"/>
  <c r="Y661" i="4" s="1"/>
  <c r="W722" i="4"/>
  <c r="X722" i="4" s="1"/>
  <c r="Y722" i="4" s="1"/>
  <c r="W773" i="4"/>
  <c r="X773" i="4" s="1"/>
  <c r="Y773" i="4" s="1"/>
  <c r="W825" i="4"/>
  <c r="X825" i="4" s="1"/>
  <c r="Y825" i="4" s="1"/>
  <c r="W873" i="4"/>
  <c r="X873" i="4" s="1"/>
  <c r="Y873" i="4" s="1"/>
  <c r="W916" i="4"/>
  <c r="X916" i="4" s="1"/>
  <c r="Y916" i="4" s="1"/>
  <c r="W958" i="4"/>
  <c r="X958" i="4" s="1"/>
  <c r="Y958" i="4" s="1"/>
  <c r="W1001" i="4"/>
  <c r="X1001" i="4" s="1"/>
  <c r="Y1001" i="4" s="1"/>
  <c r="W1040" i="4"/>
  <c r="X1040" i="4" s="1"/>
  <c r="Y1040" i="4" s="1"/>
  <c r="W1070" i="4"/>
  <c r="X1070" i="4" s="1"/>
  <c r="Y1070" i="4" s="1"/>
  <c r="W1091" i="4"/>
  <c r="X1091" i="4" s="1"/>
  <c r="Y1091" i="4" s="1"/>
  <c r="W1112" i="4"/>
  <c r="X1112" i="4" s="1"/>
  <c r="Y1112" i="4" s="1"/>
  <c r="W1134" i="4"/>
  <c r="X1134" i="4" s="1"/>
  <c r="Y1134" i="4" s="1"/>
  <c r="W1155" i="4"/>
  <c r="X1155" i="4" s="1"/>
  <c r="Y1155" i="4" s="1"/>
  <c r="W1176" i="4"/>
  <c r="X1176" i="4" s="1"/>
  <c r="Y1176" i="4" s="1"/>
  <c r="W1198" i="4"/>
  <c r="X1198" i="4" s="1"/>
  <c r="Y1198" i="4" s="1"/>
  <c r="W1219" i="4"/>
  <c r="X1219" i="4" s="1"/>
  <c r="Y1219" i="4" s="1"/>
  <c r="W1240" i="4"/>
  <c r="X1240" i="4" s="1"/>
  <c r="Y1240" i="4" s="1"/>
  <c r="W1262" i="4"/>
  <c r="X1262" i="4" s="1"/>
  <c r="Y1262" i="4" s="1"/>
  <c r="W1279" i="4"/>
  <c r="X1279" i="4" s="1"/>
  <c r="Y1279" i="4" s="1"/>
  <c r="W1295" i="4"/>
  <c r="X1295" i="4" s="1"/>
  <c r="Y1295" i="4" s="1"/>
  <c r="W1311" i="4"/>
  <c r="X1311" i="4" s="1"/>
  <c r="Y1311" i="4" s="1"/>
  <c r="W1327" i="4"/>
  <c r="X1327" i="4" s="1"/>
  <c r="Y1327" i="4" s="1"/>
  <c r="W1343" i="4"/>
  <c r="X1343" i="4" s="1"/>
  <c r="Y1343" i="4" s="1"/>
  <c r="W1359" i="4"/>
  <c r="X1359" i="4" s="1"/>
  <c r="Y1359" i="4" s="1"/>
  <c r="W1375" i="4"/>
  <c r="X1375" i="4" s="1"/>
  <c r="Y1375" i="4" s="1"/>
  <c r="W1391" i="4"/>
  <c r="X1391" i="4" s="1"/>
  <c r="Y1391" i="4" s="1"/>
  <c r="W1407" i="4"/>
  <c r="X1407" i="4" s="1"/>
  <c r="Y1407" i="4" s="1"/>
  <c r="W1423" i="4"/>
  <c r="X1423" i="4" s="1"/>
  <c r="Y1423" i="4" s="1"/>
  <c r="W1439" i="4"/>
  <c r="X1439" i="4" s="1"/>
  <c r="Y1439" i="4" s="1"/>
  <c r="W1455" i="4"/>
  <c r="X1455" i="4" s="1"/>
  <c r="Y1455" i="4" s="1"/>
  <c r="W1471" i="4"/>
  <c r="X1471" i="4" s="1"/>
  <c r="Y1471" i="4" s="1"/>
  <c r="W1487" i="4"/>
  <c r="X1487" i="4" s="1"/>
  <c r="Y1487" i="4" s="1"/>
  <c r="W1503" i="4"/>
  <c r="X1503" i="4" s="1"/>
  <c r="Y1503" i="4" s="1"/>
  <c r="W1519" i="4"/>
  <c r="X1519" i="4" s="1"/>
  <c r="Y1519" i="4" s="1"/>
  <c r="W1535" i="4"/>
  <c r="X1535" i="4" s="1"/>
  <c r="Y1535" i="4" s="1"/>
  <c r="W1551" i="4"/>
  <c r="X1551" i="4" s="1"/>
  <c r="Y1551" i="4" s="1"/>
  <c r="W1563" i="4"/>
  <c r="X1563" i="4" s="1"/>
  <c r="Y1563" i="4" s="1"/>
  <c r="W1577" i="4"/>
  <c r="X1577" i="4" s="1"/>
  <c r="Y1577" i="4" s="1"/>
  <c r="W1590" i="4"/>
  <c r="X1590" i="4" s="1"/>
  <c r="Y1590" i="4" s="1"/>
  <c r="W1602" i="4"/>
  <c r="X1602" i="4" s="1"/>
  <c r="Y1602" i="4" s="1"/>
  <c r="W1615" i="4"/>
  <c r="X1615" i="4" s="1"/>
  <c r="Y1615" i="4" s="1"/>
  <c r="W1627" i="4"/>
  <c r="X1627" i="4" s="1"/>
  <c r="Y1627" i="4" s="1"/>
  <c r="W1639" i="4"/>
  <c r="X1639" i="4" s="1"/>
  <c r="Y1639" i="4" s="1"/>
  <c r="W1650" i="4"/>
  <c r="X1650" i="4" s="1"/>
  <c r="Y1650" i="4" s="1"/>
  <c r="W1661" i="4"/>
  <c r="X1661" i="4" s="1"/>
  <c r="Y1661" i="4" s="1"/>
  <c r="W1671" i="4"/>
  <c r="X1671" i="4" s="1"/>
  <c r="Y1671" i="4" s="1"/>
  <c r="W1682" i="4"/>
  <c r="X1682" i="4" s="1"/>
  <c r="Y1682" i="4" s="1"/>
  <c r="W1693" i="4"/>
  <c r="X1693" i="4" s="1"/>
  <c r="Y1693" i="4" s="1"/>
  <c r="W1703" i="4"/>
  <c r="X1703" i="4" s="1"/>
  <c r="Y1703" i="4" s="1"/>
  <c r="W1714" i="4"/>
  <c r="X1714" i="4" s="1"/>
  <c r="Y1714" i="4" s="1"/>
  <c r="W1725" i="4"/>
  <c r="X1725" i="4" s="1"/>
  <c r="Y1725" i="4" s="1"/>
  <c r="W1735" i="4"/>
  <c r="X1735" i="4" s="1"/>
  <c r="Y1735" i="4" s="1"/>
  <c r="W1746" i="4"/>
  <c r="X1746" i="4" s="1"/>
  <c r="Y1746" i="4" s="1"/>
  <c r="W1755" i="4"/>
  <c r="X1755" i="4" s="1"/>
  <c r="Y1755" i="4" s="1"/>
  <c r="W1765" i="4"/>
  <c r="X1765" i="4" s="1"/>
  <c r="Y1765" i="4" s="1"/>
  <c r="W1773" i="4"/>
  <c r="X1773" i="4" s="1"/>
  <c r="Y1773" i="4" s="1"/>
  <c r="W1781" i="4"/>
  <c r="X1781" i="4" s="1"/>
  <c r="Y1781" i="4" s="1"/>
  <c r="W1789" i="4"/>
  <c r="X1789" i="4" s="1"/>
  <c r="Y1789" i="4" s="1"/>
  <c r="W1797" i="4"/>
  <c r="X1797" i="4" s="1"/>
  <c r="Y1797" i="4" s="1"/>
  <c r="W5" i="4"/>
  <c r="X5" i="4" s="1"/>
  <c r="Y5" i="4" s="1"/>
  <c r="W1457" i="4"/>
  <c r="X1457" i="4" s="1"/>
  <c r="Y1457" i="4" s="1"/>
  <c r="W1521" i="4"/>
  <c r="X1521" i="4" s="1"/>
  <c r="Y1521" i="4" s="1"/>
  <c r="W1553" i="4"/>
  <c r="X1553" i="4" s="1"/>
  <c r="Y1553" i="4" s="1"/>
  <c r="W1578" i="4"/>
  <c r="X1578" i="4" s="1"/>
  <c r="Y1578" i="4" s="1"/>
  <c r="W1591" i="4"/>
  <c r="X1591" i="4" s="1"/>
  <c r="Y1591" i="4" s="1"/>
  <c r="W1617" i="4"/>
  <c r="X1617" i="4" s="1"/>
  <c r="Y1617" i="4" s="1"/>
  <c r="W1641" i="4"/>
  <c r="X1641" i="4" s="1"/>
  <c r="Y1641" i="4" s="1"/>
  <c r="W1651" i="4"/>
  <c r="X1651" i="4" s="1"/>
  <c r="Y1651" i="4" s="1"/>
  <c r="W1662" i="4"/>
  <c r="X1662" i="4" s="1"/>
  <c r="Y1662" i="4" s="1"/>
  <c r="W1683" i="4"/>
  <c r="X1683" i="4" s="1"/>
  <c r="Y1683" i="4" s="1"/>
  <c r="W1694" i="4"/>
  <c r="X1694" i="4" s="1"/>
  <c r="Y1694" i="4" s="1"/>
  <c r="W1715" i="4"/>
  <c r="X1715" i="4" s="1"/>
  <c r="Y1715" i="4" s="1"/>
  <c r="W1737" i="4"/>
  <c r="X1737" i="4" s="1"/>
  <c r="Y1737" i="4" s="1"/>
  <c r="W1757" i="4"/>
  <c r="X1757" i="4" s="1"/>
  <c r="Y1757" i="4" s="1"/>
  <c r="W1766" i="4"/>
  <c r="X1766" i="4" s="1"/>
  <c r="Y1766" i="4" s="1"/>
  <c r="W1782" i="4"/>
  <c r="X1782" i="4" s="1"/>
  <c r="Y1782" i="4" s="1"/>
  <c r="W1798" i="4"/>
  <c r="X1798" i="4" s="1"/>
  <c r="Y1798" i="4" s="1"/>
  <c r="W681" i="4"/>
  <c r="X681" i="4" s="1"/>
  <c r="Y681" i="4" s="1"/>
  <c r="W1116" i="4"/>
  <c r="X1116" i="4" s="1"/>
  <c r="Y1116" i="4" s="1"/>
  <c r="W1159" i="4"/>
  <c r="X1159" i="4" s="1"/>
  <c r="Y1159" i="4" s="1"/>
  <c r="W1201" i="4"/>
  <c r="X1201" i="4" s="1"/>
  <c r="Y1201" i="4" s="1"/>
  <c r="W1223" i="4"/>
  <c r="X1223" i="4" s="1"/>
  <c r="Y1223" i="4" s="1"/>
  <c r="W1265" i="4"/>
  <c r="X1265" i="4" s="1"/>
  <c r="Y1265" i="4" s="1"/>
  <c r="W1282" i="4"/>
  <c r="X1282" i="4" s="1"/>
  <c r="Y1282" i="4" s="1"/>
  <c r="W1314" i="4"/>
  <c r="X1314" i="4" s="1"/>
  <c r="Y1314" i="4" s="1"/>
  <c r="W1346" i="4"/>
  <c r="X1346" i="4" s="1"/>
  <c r="Y1346" i="4" s="1"/>
  <c r="W1378" i="4"/>
  <c r="X1378" i="4" s="1"/>
  <c r="Y1378" i="4" s="1"/>
  <c r="W1410" i="4"/>
  <c r="X1410" i="4" s="1"/>
  <c r="Y1410" i="4" s="1"/>
  <c r="W1458" i="4"/>
  <c r="X1458" i="4" s="1"/>
  <c r="Y1458" i="4" s="1"/>
  <c r="W1490" i="4"/>
  <c r="X1490" i="4" s="1"/>
  <c r="Y1490" i="4" s="1"/>
  <c r="W1522" i="4"/>
  <c r="X1522" i="4" s="1"/>
  <c r="Y1522" i="4" s="1"/>
  <c r="W1554" i="4"/>
  <c r="X1554" i="4" s="1"/>
  <c r="Y1554" i="4" s="1"/>
  <c r="W1593" i="4"/>
  <c r="X1593" i="4" s="1"/>
  <c r="Y1593" i="4" s="1"/>
  <c r="W1618" i="4"/>
  <c r="X1618" i="4" s="1"/>
  <c r="Y1618" i="4" s="1"/>
  <c r="W1653" i="4"/>
  <c r="X1653" i="4" s="1"/>
  <c r="Y1653" i="4" s="1"/>
  <c r="W1685" i="4"/>
  <c r="X1685" i="4" s="1"/>
  <c r="Y1685" i="4" s="1"/>
  <c r="W1706" i="4"/>
  <c r="X1706" i="4" s="1"/>
  <c r="Y1706" i="4" s="1"/>
  <c r="W1738" i="4"/>
  <c r="X1738" i="4" s="1"/>
  <c r="Y1738" i="4" s="1"/>
  <c r="W1767" i="4"/>
  <c r="X1767" i="4" s="1"/>
  <c r="Y1767" i="4" s="1"/>
  <c r="W1791" i="4"/>
  <c r="X1791" i="4" s="1"/>
  <c r="Y1791" i="4" s="1"/>
  <c r="W76" i="4"/>
  <c r="X76" i="4" s="1"/>
  <c r="Y76" i="4" s="1"/>
  <c r="W381" i="4"/>
  <c r="X381" i="4" s="1"/>
  <c r="Y381" i="4" s="1"/>
  <c r="W684" i="4"/>
  <c r="X684" i="4" s="1"/>
  <c r="Y684" i="4" s="1"/>
  <c r="W837" i="4"/>
  <c r="X837" i="4" s="1"/>
  <c r="Y837" i="4" s="1"/>
  <c r="W969" i="4"/>
  <c r="X969" i="4" s="1"/>
  <c r="Y969" i="4" s="1"/>
  <c r="W1075" i="4"/>
  <c r="X1075" i="4" s="1"/>
  <c r="Y1075" i="4" s="1"/>
  <c r="W1139" i="4"/>
  <c r="X1139" i="4" s="1"/>
  <c r="Y1139" i="4" s="1"/>
  <c r="W1203" i="4"/>
  <c r="X1203" i="4" s="1"/>
  <c r="Y1203" i="4" s="1"/>
  <c r="W1266" i="4"/>
  <c r="X1266" i="4" s="1"/>
  <c r="Y1266" i="4" s="1"/>
  <c r="W1315" i="4"/>
  <c r="X1315" i="4" s="1"/>
  <c r="Y1315" i="4" s="1"/>
  <c r="W1347" i="4"/>
  <c r="X1347" i="4" s="1"/>
  <c r="Y1347" i="4" s="1"/>
  <c r="W1395" i="4"/>
  <c r="X1395" i="4" s="1"/>
  <c r="Y1395" i="4" s="1"/>
  <c r="W1443" i="4"/>
  <c r="X1443" i="4" s="1"/>
  <c r="Y1443" i="4" s="1"/>
  <c r="W1491" i="4"/>
  <c r="X1491" i="4" s="1"/>
  <c r="Y1491" i="4" s="1"/>
  <c r="W1523" i="4"/>
  <c r="X1523" i="4" s="1"/>
  <c r="Y1523" i="4" s="1"/>
  <c r="W1569" i="4"/>
  <c r="X1569" i="4" s="1"/>
  <c r="Y1569" i="4" s="1"/>
  <c r="W1607" i="4"/>
  <c r="X1607" i="4" s="1"/>
  <c r="Y1607" i="4" s="1"/>
  <c r="W1643" i="4"/>
  <c r="X1643" i="4" s="1"/>
  <c r="Y1643" i="4" s="1"/>
  <c r="W1675" i="4"/>
  <c r="X1675" i="4" s="1"/>
  <c r="Y1675" i="4" s="1"/>
  <c r="W1707" i="4"/>
  <c r="X1707" i="4" s="1"/>
  <c r="Y1707" i="4" s="1"/>
  <c r="W1739" i="4"/>
  <c r="X1739" i="4" s="1"/>
  <c r="Y1739" i="4" s="1"/>
  <c r="W1768" i="4"/>
  <c r="X1768" i="4" s="1"/>
  <c r="Y1768" i="4" s="1"/>
  <c r="W1784" i="4"/>
  <c r="X1784" i="4" s="1"/>
  <c r="Y1784" i="4" s="1"/>
  <c r="W1701" i="4"/>
  <c r="X1701" i="4" s="1"/>
  <c r="Y1701" i="4" s="1"/>
  <c r="W1762" i="4"/>
  <c r="X1762" i="4" s="1"/>
  <c r="Y1762" i="4" s="1"/>
  <c r="W1803" i="4"/>
  <c r="X1803" i="4" s="1"/>
  <c r="Y1803" i="4" s="1"/>
  <c r="W332" i="4"/>
  <c r="X332" i="4" s="1"/>
  <c r="Y332" i="4" s="1"/>
  <c r="W637" i="4"/>
  <c r="X637" i="4" s="1"/>
  <c r="Y637" i="4" s="1"/>
  <c r="W812" i="4"/>
  <c r="X812" i="4" s="1"/>
  <c r="Y812" i="4" s="1"/>
  <c r="W948" i="4"/>
  <c r="X948" i="4" s="1"/>
  <c r="Y948" i="4" s="1"/>
  <c r="W1032" i="4"/>
  <c r="X1032" i="4" s="1"/>
  <c r="Y1032" i="4" s="1"/>
  <c r="W1128" i="4"/>
  <c r="X1128" i="4" s="1"/>
  <c r="Y1128" i="4" s="1"/>
  <c r="W1214" i="4"/>
  <c r="X1214" i="4" s="1"/>
  <c r="Y1214" i="4" s="1"/>
  <c r="W1307" i="4"/>
  <c r="X1307" i="4" s="1"/>
  <c r="Y1307" i="4" s="1"/>
  <c r="W1371" i="4"/>
  <c r="X1371" i="4" s="1"/>
  <c r="Y1371" i="4" s="1"/>
  <c r="W1435" i="4"/>
  <c r="X1435" i="4" s="1"/>
  <c r="Y1435" i="4" s="1"/>
  <c r="W1499" i="4"/>
  <c r="X1499" i="4" s="1"/>
  <c r="Y1499" i="4" s="1"/>
  <c r="W1562" i="4"/>
  <c r="X1562" i="4" s="1"/>
  <c r="Y1562" i="4" s="1"/>
  <c r="W1614" i="4"/>
  <c r="X1614" i="4" s="1"/>
  <c r="Y1614" i="4" s="1"/>
  <c r="W1670" i="4"/>
  <c r="X1670" i="4" s="1"/>
  <c r="Y1670" i="4" s="1"/>
  <c r="W1713" i="4"/>
  <c r="X1713" i="4" s="1"/>
  <c r="Y1713" i="4" s="1"/>
  <c r="W1745" i="4"/>
  <c r="X1745" i="4" s="1"/>
  <c r="Y1745" i="4" s="1"/>
  <c r="W1780" i="4"/>
  <c r="X1780" i="4" s="1"/>
  <c r="Y1780" i="4" s="1"/>
  <c r="W68" i="4"/>
  <c r="X68" i="4" s="1"/>
  <c r="Y68" i="4" s="1"/>
  <c r="W172" i="4"/>
  <c r="X172" i="4" s="1"/>
  <c r="Y172" i="4" s="1"/>
  <c r="W275" i="4"/>
  <c r="X275" i="4" s="1"/>
  <c r="Y275" i="4" s="1"/>
  <c r="W373" i="4"/>
  <c r="X373" i="4" s="1"/>
  <c r="Y373" i="4" s="1"/>
  <c r="W477" i="4"/>
  <c r="X477" i="4" s="1"/>
  <c r="Y477" i="4" s="1"/>
  <c r="W580" i="4"/>
  <c r="X580" i="4" s="1"/>
  <c r="Y580" i="4" s="1"/>
  <c r="W680" i="4"/>
  <c r="X680" i="4" s="1"/>
  <c r="Y680" i="4" s="1"/>
  <c r="W732" i="4"/>
  <c r="X732" i="4" s="1"/>
  <c r="Y732" i="4" s="1"/>
  <c r="W782" i="4"/>
  <c r="X782" i="4" s="1"/>
  <c r="Y782" i="4" s="1"/>
  <c r="W834" i="4"/>
  <c r="X834" i="4" s="1"/>
  <c r="Y834" i="4" s="1"/>
  <c r="W881" i="4"/>
  <c r="X881" i="4" s="1"/>
  <c r="Y881" i="4" s="1"/>
  <c r="W924" i="4"/>
  <c r="X924" i="4" s="1"/>
  <c r="Y924" i="4" s="1"/>
  <c r="W966" i="4"/>
  <c r="X966" i="4" s="1"/>
  <c r="Y966" i="4" s="1"/>
  <c r="W1009" i="4"/>
  <c r="X1009" i="4" s="1"/>
  <c r="Y1009" i="4" s="1"/>
  <c r="W1046" i="4"/>
  <c r="X1046" i="4" s="1"/>
  <c r="Y1046" i="4" s="1"/>
  <c r="W1072" i="4"/>
  <c r="X1072" i="4" s="1"/>
  <c r="Y1072" i="4" s="1"/>
  <c r="W1094" i="4"/>
  <c r="X1094" i="4" s="1"/>
  <c r="Y1094" i="4" s="1"/>
  <c r="W1115" i="4"/>
  <c r="X1115" i="4" s="1"/>
  <c r="Y1115" i="4" s="1"/>
  <c r="W1136" i="4"/>
  <c r="X1136" i="4" s="1"/>
  <c r="Y1136" i="4" s="1"/>
  <c r="W1158" i="4"/>
  <c r="X1158" i="4" s="1"/>
  <c r="Y1158" i="4" s="1"/>
  <c r="W1179" i="4"/>
  <c r="X1179" i="4" s="1"/>
  <c r="Y1179" i="4" s="1"/>
  <c r="W1200" i="4"/>
  <c r="X1200" i="4" s="1"/>
  <c r="Y1200" i="4" s="1"/>
  <c r="W1222" i="4"/>
  <c r="X1222" i="4" s="1"/>
  <c r="Y1222" i="4" s="1"/>
  <c r="W1243" i="4"/>
  <c r="X1243" i="4" s="1"/>
  <c r="Y1243" i="4" s="1"/>
  <c r="W1264" i="4"/>
  <c r="X1264" i="4" s="1"/>
  <c r="Y1264" i="4" s="1"/>
  <c r="W1281" i="4"/>
  <c r="X1281" i="4" s="1"/>
  <c r="Y1281" i="4" s="1"/>
  <c r="W1297" i="4"/>
  <c r="X1297" i="4" s="1"/>
  <c r="Y1297" i="4" s="1"/>
  <c r="W1313" i="4"/>
  <c r="X1313" i="4" s="1"/>
  <c r="Y1313" i="4" s="1"/>
  <c r="W1329" i="4"/>
  <c r="X1329" i="4" s="1"/>
  <c r="Y1329" i="4" s="1"/>
  <c r="W1345" i="4"/>
  <c r="X1345" i="4" s="1"/>
  <c r="Y1345" i="4" s="1"/>
  <c r="W1361" i="4"/>
  <c r="X1361" i="4" s="1"/>
  <c r="Y1361" i="4" s="1"/>
  <c r="W1377" i="4"/>
  <c r="X1377" i="4" s="1"/>
  <c r="Y1377" i="4" s="1"/>
  <c r="W1393" i="4"/>
  <c r="X1393" i="4" s="1"/>
  <c r="Y1393" i="4" s="1"/>
  <c r="W1409" i="4"/>
  <c r="X1409" i="4" s="1"/>
  <c r="Y1409" i="4" s="1"/>
  <c r="W1425" i="4"/>
  <c r="X1425" i="4" s="1"/>
  <c r="Y1425" i="4" s="1"/>
  <c r="W1441" i="4"/>
  <c r="X1441" i="4" s="1"/>
  <c r="Y1441" i="4" s="1"/>
  <c r="W1473" i="4"/>
  <c r="X1473" i="4" s="1"/>
  <c r="Y1473" i="4" s="1"/>
  <c r="W1489" i="4"/>
  <c r="X1489" i="4" s="1"/>
  <c r="Y1489" i="4" s="1"/>
  <c r="W1505" i="4"/>
  <c r="X1505" i="4" s="1"/>
  <c r="Y1505" i="4" s="1"/>
  <c r="W1537" i="4"/>
  <c r="X1537" i="4" s="1"/>
  <c r="Y1537" i="4" s="1"/>
  <c r="W1566" i="4"/>
  <c r="X1566" i="4" s="1"/>
  <c r="Y1566" i="4" s="1"/>
  <c r="W1603" i="4"/>
  <c r="X1603" i="4" s="1"/>
  <c r="Y1603" i="4" s="1"/>
  <c r="W1630" i="4"/>
  <c r="X1630" i="4" s="1"/>
  <c r="Y1630" i="4" s="1"/>
  <c r="W1673" i="4"/>
  <c r="X1673" i="4" s="1"/>
  <c r="Y1673" i="4" s="1"/>
  <c r="W1705" i="4"/>
  <c r="X1705" i="4" s="1"/>
  <c r="Y1705" i="4" s="1"/>
  <c r="W1726" i="4"/>
  <c r="X1726" i="4" s="1"/>
  <c r="Y1726" i="4" s="1"/>
  <c r="W1747" i="4"/>
  <c r="X1747" i="4" s="1"/>
  <c r="Y1747" i="4" s="1"/>
  <c r="W1774" i="4"/>
  <c r="X1774" i="4" s="1"/>
  <c r="Y1774" i="4" s="1"/>
  <c r="W1790" i="4"/>
  <c r="X1790" i="4" s="1"/>
  <c r="Y1790" i="4" s="1"/>
  <c r="W1047" i="4"/>
  <c r="X1047" i="4" s="1"/>
  <c r="Y1047" i="4" s="1"/>
  <c r="W1362" i="4"/>
  <c r="X1362" i="4" s="1"/>
  <c r="Y1362" i="4" s="1"/>
  <c r="W1426" i="4"/>
  <c r="X1426" i="4" s="1"/>
  <c r="Y1426" i="4" s="1"/>
  <c r="W1474" i="4"/>
  <c r="X1474" i="4" s="1"/>
  <c r="Y1474" i="4" s="1"/>
  <c r="W1538" i="4"/>
  <c r="X1538" i="4" s="1"/>
  <c r="Y1538" i="4" s="1"/>
  <c r="W1567" i="4"/>
  <c r="X1567" i="4" s="1"/>
  <c r="Y1567" i="4" s="1"/>
  <c r="W1606" i="4"/>
  <c r="X1606" i="4" s="1"/>
  <c r="Y1606" i="4" s="1"/>
  <c r="W1642" i="4"/>
  <c r="X1642" i="4" s="1"/>
  <c r="Y1642" i="4" s="1"/>
  <c r="W1663" i="4"/>
  <c r="X1663" i="4" s="1"/>
  <c r="Y1663" i="4" s="1"/>
  <c r="W1695" i="4"/>
  <c r="X1695" i="4" s="1"/>
  <c r="Y1695" i="4" s="1"/>
  <c r="W1727" i="4"/>
  <c r="X1727" i="4" s="1"/>
  <c r="Y1727" i="4" s="1"/>
  <c r="W1758" i="4"/>
  <c r="X1758" i="4" s="1"/>
  <c r="Y1758" i="4" s="1"/>
  <c r="W1775" i="4"/>
  <c r="X1775" i="4" s="1"/>
  <c r="Y1775" i="4" s="1"/>
  <c r="W1799" i="4"/>
  <c r="X1799" i="4" s="1"/>
  <c r="Y1799" i="4" s="1"/>
  <c r="W277" i="4"/>
  <c r="X277" i="4" s="1"/>
  <c r="Y277" i="4" s="1"/>
  <c r="W588" i="4"/>
  <c r="X588" i="4" s="1"/>
  <c r="Y588" i="4" s="1"/>
  <c r="W786" i="4"/>
  <c r="X786" i="4" s="1"/>
  <c r="Y786" i="4" s="1"/>
  <c r="W926" i="4"/>
  <c r="X926" i="4" s="1"/>
  <c r="Y926" i="4" s="1"/>
  <c r="W1048" i="4"/>
  <c r="X1048" i="4" s="1"/>
  <c r="Y1048" i="4" s="1"/>
  <c r="W1096" i="4"/>
  <c r="X1096" i="4" s="1"/>
  <c r="Y1096" i="4" s="1"/>
  <c r="W1160" i="4"/>
  <c r="X1160" i="4" s="1"/>
  <c r="Y1160" i="4" s="1"/>
  <c r="W1224" i="4"/>
  <c r="X1224" i="4" s="1"/>
  <c r="Y1224" i="4" s="1"/>
  <c r="W1299" i="4"/>
  <c r="X1299" i="4" s="1"/>
  <c r="Y1299" i="4" s="1"/>
  <c r="W1363" i="4"/>
  <c r="X1363" i="4" s="1"/>
  <c r="Y1363" i="4" s="1"/>
  <c r="W1411" i="4"/>
  <c r="X1411" i="4" s="1"/>
  <c r="Y1411" i="4" s="1"/>
  <c r="W1459" i="4"/>
  <c r="X1459" i="4" s="1"/>
  <c r="Y1459" i="4" s="1"/>
  <c r="W1507" i="4"/>
  <c r="X1507" i="4" s="1"/>
  <c r="Y1507" i="4" s="1"/>
  <c r="W1555" i="4"/>
  <c r="X1555" i="4" s="1"/>
  <c r="Y1555" i="4" s="1"/>
  <c r="W1594" i="4"/>
  <c r="X1594" i="4" s="1"/>
  <c r="Y1594" i="4" s="1"/>
  <c r="W1633" i="4"/>
  <c r="X1633" i="4" s="1"/>
  <c r="Y1633" i="4" s="1"/>
  <c r="W1665" i="4"/>
  <c r="X1665" i="4" s="1"/>
  <c r="Y1665" i="4" s="1"/>
  <c r="W1697" i="4"/>
  <c r="X1697" i="4" s="1"/>
  <c r="Y1697" i="4" s="1"/>
  <c r="W1729" i="4"/>
  <c r="X1729" i="4" s="1"/>
  <c r="Y1729" i="4" s="1"/>
  <c r="W1759" i="4"/>
  <c r="X1759" i="4" s="1"/>
  <c r="Y1759" i="4" s="1"/>
  <c r="W1792" i="4"/>
  <c r="X1792" i="4" s="1"/>
  <c r="Y1792" i="4" s="1"/>
  <c r="W1722" i="4"/>
  <c r="X1722" i="4" s="1"/>
  <c r="Y1722" i="4" s="1"/>
  <c r="W1771" i="4"/>
  <c r="X1771" i="4" s="1"/>
  <c r="Y1771" i="4" s="1"/>
  <c r="W228" i="4"/>
  <c r="X228" i="4" s="1"/>
  <c r="Y228" i="4" s="1"/>
  <c r="W1086" i="4"/>
  <c r="X1086" i="4" s="1"/>
  <c r="Y1086" i="4" s="1"/>
  <c r="W1291" i="4"/>
  <c r="X1291" i="4" s="1"/>
  <c r="Y1291" i="4" s="1"/>
  <c r="W1403" i="4"/>
  <c r="X1403" i="4" s="1"/>
  <c r="Y1403" i="4" s="1"/>
  <c r="W1515" i="4"/>
  <c r="X1515" i="4" s="1"/>
  <c r="Y1515" i="4" s="1"/>
  <c r="W1601" i="4"/>
  <c r="X1601" i="4" s="1"/>
  <c r="Y1601" i="4" s="1"/>
  <c r="W1659" i="4"/>
  <c r="X1659" i="4" s="1"/>
  <c r="Y1659" i="4" s="1"/>
  <c r="W1723" i="4"/>
  <c r="X1723" i="4" s="1"/>
  <c r="Y1723" i="4" s="1"/>
  <c r="W1772" i="4"/>
  <c r="X1772" i="4" s="1"/>
  <c r="Y1772" i="4" s="1"/>
  <c r="W69" i="4"/>
  <c r="X69" i="4" s="1"/>
  <c r="Y69" i="4" s="1"/>
  <c r="W173" i="4"/>
  <c r="X173" i="4" s="1"/>
  <c r="Y173" i="4" s="1"/>
  <c r="W276" i="4"/>
  <c r="X276" i="4" s="1"/>
  <c r="Y276" i="4" s="1"/>
  <c r="W380" i="4"/>
  <c r="X380" i="4" s="1"/>
  <c r="Y380" i="4" s="1"/>
  <c r="W483" i="4"/>
  <c r="X483" i="4" s="1"/>
  <c r="Y483" i="4" s="1"/>
  <c r="W581" i="4"/>
  <c r="X581" i="4" s="1"/>
  <c r="Y581" i="4" s="1"/>
  <c r="W733" i="4"/>
  <c r="X733" i="4" s="1"/>
  <c r="Y733" i="4" s="1"/>
  <c r="W785" i="4"/>
  <c r="X785" i="4" s="1"/>
  <c r="Y785" i="4" s="1"/>
  <c r="W836" i="4"/>
  <c r="X836" i="4" s="1"/>
  <c r="Y836" i="4" s="1"/>
  <c r="W882" i="4"/>
  <c r="X882" i="4" s="1"/>
  <c r="Y882" i="4" s="1"/>
  <c r="W925" i="4"/>
  <c r="X925" i="4" s="1"/>
  <c r="Y925" i="4" s="1"/>
  <c r="W968" i="4"/>
  <c r="X968" i="4" s="1"/>
  <c r="Y968" i="4" s="1"/>
  <c r="W1010" i="4"/>
  <c r="X1010" i="4" s="1"/>
  <c r="Y1010" i="4" s="1"/>
  <c r="W1073" i="4"/>
  <c r="X1073" i="4" s="1"/>
  <c r="Y1073" i="4" s="1"/>
  <c r="W1095" i="4"/>
  <c r="X1095" i="4" s="1"/>
  <c r="Y1095" i="4" s="1"/>
  <c r="W1137" i="4"/>
  <c r="X1137" i="4" s="1"/>
  <c r="Y1137" i="4" s="1"/>
  <c r="W1180" i="4"/>
  <c r="X1180" i="4" s="1"/>
  <c r="Y1180" i="4" s="1"/>
  <c r="W1244" i="4"/>
  <c r="X1244" i="4" s="1"/>
  <c r="Y1244" i="4" s="1"/>
  <c r="W1298" i="4"/>
  <c r="X1298" i="4" s="1"/>
  <c r="Y1298" i="4" s="1"/>
  <c r="W1330" i="4"/>
  <c r="X1330" i="4" s="1"/>
  <c r="Y1330" i="4" s="1"/>
  <c r="W1394" i="4"/>
  <c r="X1394" i="4" s="1"/>
  <c r="Y1394" i="4" s="1"/>
  <c r="W1442" i="4"/>
  <c r="X1442" i="4" s="1"/>
  <c r="Y1442" i="4" s="1"/>
  <c r="W1506" i="4"/>
  <c r="X1506" i="4" s="1"/>
  <c r="Y1506" i="4" s="1"/>
  <c r="W1579" i="4"/>
  <c r="X1579" i="4" s="1"/>
  <c r="Y1579" i="4" s="1"/>
  <c r="W1631" i="4"/>
  <c r="X1631" i="4" s="1"/>
  <c r="Y1631" i="4" s="1"/>
  <c r="W1674" i="4"/>
  <c r="X1674" i="4" s="1"/>
  <c r="Y1674" i="4" s="1"/>
  <c r="W1717" i="4"/>
  <c r="X1717" i="4" s="1"/>
  <c r="Y1717" i="4" s="1"/>
  <c r="W1749" i="4"/>
  <c r="X1749" i="4" s="1"/>
  <c r="Y1749" i="4" s="1"/>
  <c r="W1783" i="4"/>
  <c r="X1783" i="4" s="1"/>
  <c r="Y1783" i="4" s="1"/>
  <c r="W179" i="4"/>
  <c r="X179" i="4" s="1"/>
  <c r="Y179" i="4" s="1"/>
  <c r="W484" i="4"/>
  <c r="X484" i="4" s="1"/>
  <c r="Y484" i="4" s="1"/>
  <c r="W734" i="4"/>
  <c r="X734" i="4" s="1"/>
  <c r="Y734" i="4" s="1"/>
  <c r="W884" i="4"/>
  <c r="X884" i="4" s="1"/>
  <c r="Y884" i="4" s="1"/>
  <c r="W1012" i="4"/>
  <c r="X1012" i="4" s="1"/>
  <c r="Y1012" i="4" s="1"/>
  <c r="W1118" i="4"/>
  <c r="X1118" i="4" s="1"/>
  <c r="Y1118" i="4" s="1"/>
  <c r="W1182" i="4"/>
  <c r="X1182" i="4" s="1"/>
  <c r="Y1182" i="4" s="1"/>
  <c r="W1246" i="4"/>
  <c r="X1246" i="4" s="1"/>
  <c r="Y1246" i="4" s="1"/>
  <c r="W1283" i="4"/>
  <c r="X1283" i="4" s="1"/>
  <c r="Y1283" i="4" s="1"/>
  <c r="W1331" i="4"/>
  <c r="X1331" i="4" s="1"/>
  <c r="Y1331" i="4" s="1"/>
  <c r="W1379" i="4"/>
  <c r="X1379" i="4" s="1"/>
  <c r="Y1379" i="4" s="1"/>
  <c r="W1427" i="4"/>
  <c r="X1427" i="4" s="1"/>
  <c r="Y1427" i="4" s="1"/>
  <c r="W1475" i="4"/>
  <c r="X1475" i="4" s="1"/>
  <c r="Y1475" i="4" s="1"/>
  <c r="W1539" i="4"/>
  <c r="X1539" i="4" s="1"/>
  <c r="Y1539" i="4" s="1"/>
  <c r="W1582" i="4"/>
  <c r="X1582" i="4" s="1"/>
  <c r="Y1582" i="4" s="1"/>
  <c r="W1619" i="4"/>
  <c r="X1619" i="4" s="1"/>
  <c r="Y1619" i="4" s="1"/>
  <c r="W1654" i="4"/>
  <c r="X1654" i="4" s="1"/>
  <c r="Y1654" i="4" s="1"/>
  <c r="W1686" i="4"/>
  <c r="X1686" i="4" s="1"/>
  <c r="Y1686" i="4" s="1"/>
  <c r="W1718" i="4"/>
  <c r="X1718" i="4" s="1"/>
  <c r="Y1718" i="4" s="1"/>
  <c r="W1750" i="4"/>
  <c r="X1750" i="4" s="1"/>
  <c r="Y1750" i="4" s="1"/>
  <c r="W1776" i="4"/>
  <c r="X1776" i="4" s="1"/>
  <c r="Y1776" i="4" s="1"/>
  <c r="W1800" i="4"/>
  <c r="X1800" i="4" s="1"/>
  <c r="Y1800" i="4" s="1"/>
  <c r="W1733" i="4"/>
  <c r="X1733" i="4" s="1"/>
  <c r="Y1733" i="4" s="1"/>
  <c r="W1779" i="4"/>
  <c r="X1779" i="4" s="1"/>
  <c r="Y1779" i="4" s="1"/>
  <c r="W435" i="4"/>
  <c r="X435" i="4" s="1"/>
  <c r="Y435" i="4" s="1"/>
  <c r="W1107" i="4"/>
  <c r="X1107" i="4" s="1"/>
  <c r="Y1107" i="4" s="1"/>
  <c r="W1235" i="4"/>
  <c r="X1235" i="4" s="1"/>
  <c r="Y1235" i="4" s="1"/>
  <c r="W1355" i="4"/>
  <c r="X1355" i="4" s="1"/>
  <c r="Y1355" i="4" s="1"/>
  <c r="W1451" i="4"/>
  <c r="X1451" i="4" s="1"/>
  <c r="Y1451" i="4" s="1"/>
  <c r="W1547" i="4"/>
  <c r="X1547" i="4" s="1"/>
  <c r="Y1547" i="4" s="1"/>
  <c r="W1626" i="4"/>
  <c r="X1626" i="4" s="1"/>
  <c r="Y1626" i="4" s="1"/>
  <c r="W1691" i="4"/>
  <c r="X1691" i="4" s="1"/>
  <c r="Y1691" i="4" s="1"/>
  <c r="W1754" i="4"/>
  <c r="X1754" i="4" s="1"/>
  <c r="Y1754" i="4" s="1"/>
  <c r="W1804" i="4"/>
  <c r="X1804" i="4" s="1"/>
  <c r="Y1804" i="4" s="1"/>
  <c r="W100" i="4"/>
  <c r="X100" i="4" s="1"/>
  <c r="Y100" i="4" s="1"/>
  <c r="W204" i="4"/>
  <c r="X204" i="4" s="1"/>
  <c r="Y204" i="4" s="1"/>
  <c r="W307" i="4"/>
  <c r="X307" i="4" s="1"/>
  <c r="Y307" i="4" s="1"/>
  <c r="W405" i="4"/>
  <c r="X405" i="4" s="1"/>
  <c r="Y405" i="4" s="1"/>
  <c r="W509" i="4"/>
  <c r="X509" i="4" s="1"/>
  <c r="Y509" i="4" s="1"/>
  <c r="W612" i="4"/>
  <c r="X612" i="4" s="1"/>
  <c r="Y612" i="4" s="1"/>
  <c r="W697" i="4"/>
  <c r="X697" i="4" s="1"/>
  <c r="Y697" i="4" s="1"/>
  <c r="W748" i="4"/>
  <c r="X748" i="4" s="1"/>
  <c r="Y748" i="4" s="1"/>
  <c r="W798" i="4"/>
  <c r="X798" i="4" s="1"/>
  <c r="Y798" i="4" s="1"/>
  <c r="W850" i="4"/>
  <c r="X850" i="4" s="1"/>
  <c r="Y850" i="4" s="1"/>
  <c r="W894" i="4"/>
  <c r="X894" i="4" s="1"/>
  <c r="Y894" i="4" s="1"/>
  <c r="W937" i="4"/>
  <c r="X937" i="4" s="1"/>
  <c r="Y937" i="4" s="1"/>
  <c r="W980" i="4"/>
  <c r="X980" i="4" s="1"/>
  <c r="Y980" i="4" s="1"/>
  <c r="W1022" i="4"/>
  <c r="X1022" i="4" s="1"/>
  <c r="Y1022" i="4" s="1"/>
  <c r="W1056" i="4"/>
  <c r="X1056" i="4" s="1"/>
  <c r="Y1056" i="4" s="1"/>
  <c r="W1080" i="4"/>
  <c r="X1080" i="4" s="1"/>
  <c r="Y1080" i="4" s="1"/>
  <c r="W1102" i="4"/>
  <c r="X1102" i="4" s="1"/>
  <c r="Y1102" i="4" s="1"/>
  <c r="W1123" i="4"/>
  <c r="X1123" i="4" s="1"/>
  <c r="Y1123" i="4" s="1"/>
  <c r="W1144" i="4"/>
  <c r="X1144" i="4" s="1"/>
  <c r="Y1144" i="4" s="1"/>
  <c r="W1166" i="4"/>
  <c r="X1166" i="4" s="1"/>
  <c r="Y1166" i="4" s="1"/>
  <c r="W1187" i="4"/>
  <c r="X1187" i="4" s="1"/>
  <c r="Y1187" i="4" s="1"/>
  <c r="W1208" i="4"/>
  <c r="X1208" i="4" s="1"/>
  <c r="Y1208" i="4" s="1"/>
  <c r="W1230" i="4"/>
  <c r="X1230" i="4" s="1"/>
  <c r="Y1230" i="4" s="1"/>
  <c r="W1251" i="4"/>
  <c r="X1251" i="4" s="1"/>
  <c r="Y1251" i="4" s="1"/>
  <c r="W1271" i="4"/>
  <c r="X1271" i="4" s="1"/>
  <c r="Y1271" i="4" s="1"/>
  <c r="W1287" i="4"/>
  <c r="X1287" i="4" s="1"/>
  <c r="Y1287" i="4" s="1"/>
  <c r="W1303" i="4"/>
  <c r="X1303" i="4" s="1"/>
  <c r="Y1303" i="4" s="1"/>
  <c r="W1319" i="4"/>
  <c r="X1319" i="4" s="1"/>
  <c r="Y1319" i="4" s="1"/>
  <c r="W1335" i="4"/>
  <c r="X1335" i="4" s="1"/>
  <c r="Y1335" i="4" s="1"/>
  <c r="W1351" i="4"/>
  <c r="X1351" i="4" s="1"/>
  <c r="Y1351" i="4" s="1"/>
  <c r="W1367" i="4"/>
  <c r="X1367" i="4" s="1"/>
  <c r="Y1367" i="4" s="1"/>
  <c r="W1383" i="4"/>
  <c r="X1383" i="4" s="1"/>
  <c r="Y1383" i="4" s="1"/>
  <c r="W1399" i="4"/>
  <c r="X1399" i="4" s="1"/>
  <c r="Y1399" i="4" s="1"/>
  <c r="W1415" i="4"/>
  <c r="X1415" i="4" s="1"/>
  <c r="Y1415" i="4" s="1"/>
  <c r="W1431" i="4"/>
  <c r="X1431" i="4" s="1"/>
  <c r="Y1431" i="4" s="1"/>
  <c r="W1447" i="4"/>
  <c r="X1447" i="4" s="1"/>
  <c r="Y1447" i="4" s="1"/>
  <c r="W1463" i="4"/>
  <c r="X1463" i="4" s="1"/>
  <c r="Y1463" i="4" s="1"/>
  <c r="W1479" i="4"/>
  <c r="X1479" i="4" s="1"/>
  <c r="Y1479" i="4" s="1"/>
  <c r="W1495" i="4"/>
  <c r="X1495" i="4" s="1"/>
  <c r="Y1495" i="4" s="1"/>
  <c r="W1511" i="4"/>
  <c r="X1511" i="4" s="1"/>
  <c r="Y1511" i="4" s="1"/>
  <c r="W1527" i="4"/>
  <c r="X1527" i="4" s="1"/>
  <c r="Y1527" i="4" s="1"/>
  <c r="W1543" i="4"/>
  <c r="X1543" i="4" s="1"/>
  <c r="Y1543" i="4" s="1"/>
  <c r="W1558" i="4"/>
  <c r="X1558" i="4" s="1"/>
  <c r="Y1558" i="4" s="1"/>
  <c r="W1570" i="4"/>
  <c r="X1570" i="4" s="1"/>
  <c r="Y1570" i="4" s="1"/>
  <c r="W1583" i="4"/>
  <c r="X1583" i="4" s="1"/>
  <c r="Y1583" i="4" s="1"/>
  <c r="W1595" i="4"/>
  <c r="X1595" i="4" s="1"/>
  <c r="Y1595" i="4" s="1"/>
  <c r="W1609" i="4"/>
  <c r="X1609" i="4" s="1"/>
  <c r="Y1609" i="4" s="1"/>
  <c r="W1622" i="4"/>
  <c r="X1622" i="4" s="1"/>
  <c r="Y1622" i="4" s="1"/>
  <c r="W1634" i="4"/>
  <c r="X1634" i="4" s="1"/>
  <c r="Y1634" i="4" s="1"/>
  <c r="W1645" i="4"/>
  <c r="X1645" i="4" s="1"/>
  <c r="Y1645" i="4" s="1"/>
  <c r="W1655" i="4"/>
  <c r="X1655" i="4" s="1"/>
  <c r="Y1655" i="4" s="1"/>
  <c r="W1666" i="4"/>
  <c r="X1666" i="4" s="1"/>
  <c r="Y1666" i="4" s="1"/>
  <c r="W1677" i="4"/>
  <c r="X1677" i="4" s="1"/>
  <c r="Y1677" i="4" s="1"/>
  <c r="W1687" i="4"/>
  <c r="X1687" i="4" s="1"/>
  <c r="Y1687" i="4" s="1"/>
  <c r="W1698" i="4"/>
  <c r="X1698" i="4" s="1"/>
  <c r="Y1698" i="4" s="1"/>
  <c r="W1709" i="4"/>
  <c r="X1709" i="4" s="1"/>
  <c r="Y1709" i="4" s="1"/>
  <c r="W1719" i="4"/>
  <c r="X1719" i="4" s="1"/>
  <c r="Y1719" i="4" s="1"/>
  <c r="W1730" i="4"/>
  <c r="X1730" i="4" s="1"/>
  <c r="Y1730" i="4" s="1"/>
  <c r="W1741" i="4"/>
  <c r="X1741" i="4" s="1"/>
  <c r="Y1741" i="4" s="1"/>
  <c r="W1751" i="4"/>
  <c r="X1751" i="4" s="1"/>
  <c r="Y1751" i="4" s="1"/>
  <c r="W1760" i="4"/>
  <c r="X1760" i="4" s="1"/>
  <c r="Y1760" i="4" s="1"/>
  <c r="W1769" i="4"/>
  <c r="X1769" i="4" s="1"/>
  <c r="Y1769" i="4" s="1"/>
  <c r="W1777" i="4"/>
  <c r="X1777" i="4" s="1"/>
  <c r="Y1777" i="4" s="1"/>
  <c r="W1785" i="4"/>
  <c r="X1785" i="4" s="1"/>
  <c r="Y1785" i="4" s="1"/>
  <c r="W1793" i="4"/>
  <c r="X1793" i="4" s="1"/>
  <c r="Y1793" i="4" s="1"/>
  <c r="W1801" i="4"/>
  <c r="X1801" i="4" s="1"/>
  <c r="Y1801" i="4" s="1"/>
  <c r="W706" i="4"/>
  <c r="X706" i="4" s="1"/>
  <c r="Y706" i="4" s="1"/>
  <c r="W1104" i="4"/>
  <c r="X1104" i="4" s="1"/>
  <c r="Y1104" i="4" s="1"/>
  <c r="W1147" i="4"/>
  <c r="X1147" i="4" s="1"/>
  <c r="Y1147" i="4" s="1"/>
  <c r="W1190" i="4"/>
  <c r="X1190" i="4" s="1"/>
  <c r="Y1190" i="4" s="1"/>
  <c r="W1211" i="4"/>
  <c r="X1211" i="4" s="1"/>
  <c r="Y1211" i="4" s="1"/>
  <c r="W1254" i="4"/>
  <c r="X1254" i="4" s="1"/>
  <c r="Y1254" i="4" s="1"/>
  <c r="W1273" i="4"/>
  <c r="X1273" i="4" s="1"/>
  <c r="Y1273" i="4" s="1"/>
  <c r="W1305" i="4"/>
  <c r="X1305" i="4" s="1"/>
  <c r="Y1305" i="4" s="1"/>
  <c r="W1321" i="4"/>
  <c r="X1321" i="4" s="1"/>
  <c r="Y1321" i="4" s="1"/>
  <c r="W1353" i="4"/>
  <c r="X1353" i="4" s="1"/>
  <c r="Y1353" i="4" s="1"/>
  <c r="W1385" i="4"/>
  <c r="X1385" i="4" s="1"/>
  <c r="Y1385" i="4" s="1"/>
  <c r="W1401" i="4"/>
  <c r="X1401" i="4" s="1"/>
  <c r="Y1401" i="4" s="1"/>
  <c r="W1433" i="4"/>
  <c r="X1433" i="4" s="1"/>
  <c r="Y1433" i="4" s="1"/>
  <c r="W1465" i="4"/>
  <c r="X1465" i="4" s="1"/>
  <c r="Y1465" i="4" s="1"/>
  <c r="W1497" i="4"/>
  <c r="X1497" i="4" s="1"/>
  <c r="Y1497" i="4" s="1"/>
  <c r="W1513" i="4"/>
  <c r="X1513" i="4" s="1"/>
  <c r="Y1513" i="4" s="1"/>
  <c r="W1545" i="4"/>
  <c r="X1545" i="4" s="1"/>
  <c r="Y1545" i="4" s="1"/>
  <c r="W1559" i="4"/>
  <c r="X1559" i="4" s="1"/>
  <c r="Y1559" i="4" s="1"/>
  <c r="W1585" i="4"/>
  <c r="X1585" i="4" s="1"/>
  <c r="Y1585" i="4" s="1"/>
  <c r="W1610" i="4"/>
  <c r="X1610" i="4" s="1"/>
  <c r="Y1610" i="4" s="1"/>
  <c r="W1623" i="4"/>
  <c r="X1623" i="4" s="1"/>
  <c r="Y1623" i="4" s="1"/>
  <c r="W1646" i="4"/>
  <c r="X1646" i="4" s="1"/>
  <c r="Y1646" i="4" s="1"/>
  <c r="W1667" i="4"/>
  <c r="X1667" i="4" s="1"/>
  <c r="Y1667" i="4" s="1"/>
  <c r="W1689" i="4"/>
  <c r="X1689" i="4" s="1"/>
  <c r="Y1689" i="4" s="1"/>
  <c r="W1710" i="4"/>
  <c r="X1710" i="4" s="1"/>
  <c r="Y1710" i="4" s="1"/>
  <c r="W1731" i="4"/>
  <c r="X1731" i="4" s="1"/>
  <c r="Y1731" i="4" s="1"/>
  <c r="W1752" i="4"/>
  <c r="X1752" i="4" s="1"/>
  <c r="Y1752" i="4" s="1"/>
  <c r="W1770" i="4"/>
  <c r="X1770" i="4" s="1"/>
  <c r="Y1770" i="4" s="1"/>
  <c r="W1786" i="4"/>
  <c r="X1786" i="4" s="1"/>
  <c r="Y1786" i="4" s="1"/>
  <c r="W1802" i="4"/>
  <c r="X1802" i="4" s="1"/>
  <c r="Y1802" i="4" s="1"/>
  <c r="W124" i="4"/>
  <c r="X124" i="4" s="1"/>
  <c r="Y124" i="4" s="1"/>
  <c r="W325" i="4"/>
  <c r="X325" i="4" s="1"/>
  <c r="Y325" i="4" s="1"/>
  <c r="W429" i="4"/>
  <c r="X429" i="4" s="1"/>
  <c r="Y429" i="4" s="1"/>
  <c r="W532" i="4"/>
  <c r="X532" i="4" s="1"/>
  <c r="Y532" i="4" s="1"/>
  <c r="W708" i="4"/>
  <c r="X708" i="4" s="1"/>
  <c r="Y708" i="4" s="1"/>
  <c r="W810" i="4"/>
  <c r="X810" i="4" s="1"/>
  <c r="Y810" i="4" s="1"/>
  <c r="W904" i="4"/>
  <c r="X904" i="4" s="1"/>
  <c r="Y904" i="4" s="1"/>
  <c r="W989" i="4"/>
  <c r="X989" i="4" s="1"/>
  <c r="Y989" i="4" s="1"/>
  <c r="W1063" i="4"/>
  <c r="X1063" i="4" s="1"/>
  <c r="Y1063" i="4" s="1"/>
  <c r="W1105" i="4"/>
  <c r="X1105" i="4" s="1"/>
  <c r="Y1105" i="4" s="1"/>
  <c r="W1148" i="4"/>
  <c r="X1148" i="4" s="1"/>
  <c r="Y1148" i="4" s="1"/>
  <c r="W1191" i="4"/>
  <c r="X1191" i="4" s="1"/>
  <c r="Y1191" i="4" s="1"/>
  <c r="W1233" i="4"/>
  <c r="X1233" i="4" s="1"/>
  <c r="Y1233" i="4" s="1"/>
  <c r="W1274" i="4"/>
  <c r="X1274" i="4" s="1"/>
  <c r="Y1274" i="4" s="1"/>
  <c r="W1306" i="4"/>
  <c r="X1306" i="4" s="1"/>
  <c r="Y1306" i="4" s="1"/>
  <c r="W1338" i="4"/>
  <c r="X1338" i="4" s="1"/>
  <c r="Y1338" i="4" s="1"/>
  <c r="W1370" i="4"/>
  <c r="X1370" i="4" s="1"/>
  <c r="Y1370" i="4" s="1"/>
  <c r="W1402" i="4"/>
  <c r="X1402" i="4" s="1"/>
  <c r="Y1402" i="4" s="1"/>
  <c r="W1434" i="4"/>
  <c r="X1434" i="4" s="1"/>
  <c r="Y1434" i="4" s="1"/>
  <c r="W1466" i="4"/>
  <c r="X1466" i="4" s="1"/>
  <c r="Y1466" i="4" s="1"/>
  <c r="W1498" i="4"/>
  <c r="X1498" i="4" s="1"/>
  <c r="Y1498" i="4" s="1"/>
  <c r="W1530" i="4"/>
  <c r="X1530" i="4" s="1"/>
  <c r="Y1530" i="4" s="1"/>
  <c r="W1561" i="4"/>
  <c r="X1561" i="4" s="1"/>
  <c r="Y1561" i="4" s="1"/>
  <c r="W1586" i="4"/>
  <c r="X1586" i="4" s="1"/>
  <c r="Y1586" i="4" s="1"/>
  <c r="W1611" i="4"/>
  <c r="X1611" i="4" s="1"/>
  <c r="Y1611" i="4" s="1"/>
  <c r="W1637" i="4"/>
  <c r="X1637" i="4" s="1"/>
  <c r="Y1637" i="4" s="1"/>
  <c r="W1658" i="4"/>
  <c r="X1658" i="4" s="1"/>
  <c r="Y1658" i="4" s="1"/>
  <c r="W1679" i="4"/>
  <c r="X1679" i="4" s="1"/>
  <c r="Y1679" i="4" s="1"/>
  <c r="W1711" i="4"/>
  <c r="X1711" i="4" s="1"/>
  <c r="Y1711" i="4" s="1"/>
  <c r="W1753" i="4"/>
  <c r="X1753" i="4" s="1"/>
  <c r="Y1753" i="4" s="1"/>
  <c r="W1787" i="4"/>
  <c r="X1787" i="4" s="1"/>
  <c r="Y1787" i="4" s="1"/>
  <c r="W125" i="4"/>
  <c r="X125" i="4" s="1"/>
  <c r="Y125" i="4" s="1"/>
  <c r="W709" i="4"/>
  <c r="X709" i="4" s="1"/>
  <c r="Y709" i="4" s="1"/>
  <c r="W862" i="4"/>
  <c r="X862" i="4" s="1"/>
  <c r="Y862" i="4" s="1"/>
  <c r="W990" i="4"/>
  <c r="X990" i="4" s="1"/>
  <c r="Y990" i="4" s="1"/>
  <c r="W1064" i="4"/>
  <c r="X1064" i="4" s="1"/>
  <c r="Y1064" i="4" s="1"/>
  <c r="W1150" i="4"/>
  <c r="X1150" i="4" s="1"/>
  <c r="Y1150" i="4" s="1"/>
  <c r="W1192" i="4"/>
  <c r="X1192" i="4" s="1"/>
  <c r="Y1192" i="4" s="1"/>
  <c r="W1256" i="4"/>
  <c r="X1256" i="4" s="1"/>
  <c r="Y1256" i="4" s="1"/>
  <c r="W1323" i="4"/>
  <c r="X1323" i="4" s="1"/>
  <c r="Y1323" i="4" s="1"/>
  <c r="W1387" i="4"/>
  <c r="X1387" i="4" s="1"/>
  <c r="Y1387" i="4" s="1"/>
  <c r="W1467" i="4"/>
  <c r="X1467" i="4" s="1"/>
  <c r="Y1467" i="4" s="1"/>
  <c r="W1531" i="4"/>
  <c r="X1531" i="4" s="1"/>
  <c r="Y1531" i="4" s="1"/>
  <c r="W1587" i="4"/>
  <c r="X1587" i="4" s="1"/>
  <c r="Y1587" i="4" s="1"/>
  <c r="W1649" i="4"/>
  <c r="X1649" i="4" s="1"/>
  <c r="Y1649" i="4" s="1"/>
  <c r="W1702" i="4"/>
  <c r="X1702" i="4" s="1"/>
  <c r="Y1702" i="4" s="1"/>
  <c r="W1763" i="4"/>
  <c r="X1763" i="4" s="1"/>
  <c r="Y1763" i="4" s="1"/>
  <c r="W1796" i="4"/>
  <c r="X1796" i="4" s="1"/>
  <c r="Y1796" i="4" s="1"/>
  <c r="W117" i="4"/>
  <c r="X117" i="4" s="1"/>
  <c r="Y117" i="4" s="1"/>
  <c r="W221" i="4"/>
  <c r="X221" i="4" s="1"/>
  <c r="Y221" i="4" s="1"/>
  <c r="W324" i="4"/>
  <c r="X324" i="4" s="1"/>
  <c r="Y324" i="4" s="1"/>
  <c r="W428" i="4"/>
  <c r="X428" i="4" s="1"/>
  <c r="Y428" i="4" s="1"/>
  <c r="W531" i="4"/>
  <c r="X531" i="4" s="1"/>
  <c r="Y531" i="4" s="1"/>
  <c r="W629" i="4"/>
  <c r="X629" i="4" s="1"/>
  <c r="Y629" i="4" s="1"/>
  <c r="W757" i="4"/>
  <c r="X757" i="4" s="1"/>
  <c r="Y757" i="4" s="1"/>
  <c r="W809" i="4"/>
  <c r="X809" i="4" s="1"/>
  <c r="Y809" i="4" s="1"/>
  <c r="W860" i="4"/>
  <c r="X860" i="4" s="1"/>
  <c r="Y860" i="4" s="1"/>
  <c r="W902" i="4"/>
  <c r="X902" i="4" s="1"/>
  <c r="Y902" i="4" s="1"/>
  <c r="W945" i="4"/>
  <c r="X945" i="4" s="1"/>
  <c r="Y945" i="4" s="1"/>
  <c r="W988" i="4"/>
  <c r="X988" i="4" s="1"/>
  <c r="Y988" i="4" s="1"/>
  <c r="W1030" i="4"/>
  <c r="X1030" i="4" s="1"/>
  <c r="Y1030" i="4" s="1"/>
  <c r="W1062" i="4"/>
  <c r="X1062" i="4" s="1"/>
  <c r="Y1062" i="4" s="1"/>
  <c r="W1083" i="4"/>
  <c r="X1083" i="4" s="1"/>
  <c r="Y1083" i="4" s="1"/>
  <c r="W1126" i="4"/>
  <c r="X1126" i="4" s="1"/>
  <c r="Y1126" i="4" s="1"/>
  <c r="W1168" i="4"/>
  <c r="X1168" i="4" s="1"/>
  <c r="Y1168" i="4" s="1"/>
  <c r="W1232" i="4"/>
  <c r="X1232" i="4" s="1"/>
  <c r="Y1232" i="4" s="1"/>
  <c r="W1289" i="4"/>
  <c r="X1289" i="4" s="1"/>
  <c r="Y1289" i="4" s="1"/>
  <c r="W1337" i="4"/>
  <c r="X1337" i="4" s="1"/>
  <c r="Y1337" i="4" s="1"/>
  <c r="W1369" i="4"/>
  <c r="X1369" i="4" s="1"/>
  <c r="Y1369" i="4" s="1"/>
  <c r="W1417" i="4"/>
  <c r="X1417" i="4" s="1"/>
  <c r="Y1417" i="4" s="1"/>
  <c r="W1449" i="4"/>
  <c r="X1449" i="4" s="1"/>
  <c r="Y1449" i="4" s="1"/>
  <c r="W1481" i="4"/>
  <c r="X1481" i="4" s="1"/>
  <c r="Y1481" i="4" s="1"/>
  <c r="W1529" i="4"/>
  <c r="X1529" i="4" s="1"/>
  <c r="Y1529" i="4" s="1"/>
  <c r="W1571" i="4"/>
  <c r="X1571" i="4" s="1"/>
  <c r="Y1571" i="4" s="1"/>
  <c r="W1598" i="4"/>
  <c r="X1598" i="4" s="1"/>
  <c r="Y1598" i="4" s="1"/>
  <c r="W1635" i="4"/>
  <c r="X1635" i="4" s="1"/>
  <c r="Y1635" i="4" s="1"/>
  <c r="W1657" i="4"/>
  <c r="X1657" i="4" s="1"/>
  <c r="Y1657" i="4" s="1"/>
  <c r="W1678" i="4"/>
  <c r="X1678" i="4" s="1"/>
  <c r="Y1678" i="4" s="1"/>
  <c r="W1699" i="4"/>
  <c r="X1699" i="4" s="1"/>
  <c r="Y1699" i="4" s="1"/>
  <c r="W1721" i="4"/>
  <c r="X1721" i="4" s="1"/>
  <c r="Y1721" i="4" s="1"/>
  <c r="W1742" i="4"/>
  <c r="X1742" i="4" s="1"/>
  <c r="Y1742" i="4" s="1"/>
  <c r="W1761" i="4"/>
  <c r="X1761" i="4" s="1"/>
  <c r="Y1761" i="4" s="1"/>
  <c r="W1778" i="4"/>
  <c r="X1778" i="4" s="1"/>
  <c r="Y1778" i="4" s="1"/>
  <c r="W1794" i="4"/>
  <c r="X1794" i="4" s="1"/>
  <c r="Y1794" i="4" s="1"/>
  <c r="W227" i="4"/>
  <c r="X227" i="4" s="1"/>
  <c r="Y227" i="4" s="1"/>
  <c r="W636" i="4"/>
  <c r="X636" i="4" s="1"/>
  <c r="Y636" i="4" s="1"/>
  <c r="W758" i="4"/>
  <c r="X758" i="4" s="1"/>
  <c r="Y758" i="4" s="1"/>
  <c r="W861" i="4"/>
  <c r="X861" i="4" s="1"/>
  <c r="Y861" i="4" s="1"/>
  <c r="W946" i="4"/>
  <c r="X946" i="4" s="1"/>
  <c r="Y946" i="4" s="1"/>
  <c r="W1031" i="4"/>
  <c r="X1031" i="4" s="1"/>
  <c r="Y1031" i="4" s="1"/>
  <c r="W1084" i="4"/>
  <c r="X1084" i="4" s="1"/>
  <c r="Y1084" i="4" s="1"/>
  <c r="W1127" i="4"/>
  <c r="X1127" i="4" s="1"/>
  <c r="Y1127" i="4" s="1"/>
  <c r="W1169" i="4"/>
  <c r="X1169" i="4" s="1"/>
  <c r="Y1169" i="4" s="1"/>
  <c r="W1212" i="4"/>
  <c r="X1212" i="4" s="1"/>
  <c r="Y1212" i="4" s="1"/>
  <c r="W1255" i="4"/>
  <c r="X1255" i="4" s="1"/>
  <c r="Y1255" i="4" s="1"/>
  <c r="W1290" i="4"/>
  <c r="X1290" i="4" s="1"/>
  <c r="Y1290" i="4" s="1"/>
  <c r="W1322" i="4"/>
  <c r="X1322" i="4" s="1"/>
  <c r="Y1322" i="4" s="1"/>
  <c r="W1354" i="4"/>
  <c r="X1354" i="4" s="1"/>
  <c r="Y1354" i="4" s="1"/>
  <c r="W1386" i="4"/>
  <c r="X1386" i="4" s="1"/>
  <c r="Y1386" i="4" s="1"/>
  <c r="W1418" i="4"/>
  <c r="X1418" i="4" s="1"/>
  <c r="Y1418" i="4" s="1"/>
  <c r="W1450" i="4"/>
  <c r="X1450" i="4" s="1"/>
  <c r="Y1450" i="4" s="1"/>
  <c r="W1482" i="4"/>
  <c r="X1482" i="4" s="1"/>
  <c r="Y1482" i="4" s="1"/>
  <c r="W1514" i="4"/>
  <c r="X1514" i="4" s="1"/>
  <c r="Y1514" i="4" s="1"/>
  <c r="W1546" i="4"/>
  <c r="X1546" i="4" s="1"/>
  <c r="Y1546" i="4" s="1"/>
  <c r="W1574" i="4"/>
  <c r="X1574" i="4" s="1"/>
  <c r="Y1574" i="4" s="1"/>
  <c r="W1599" i="4"/>
  <c r="X1599" i="4" s="1"/>
  <c r="Y1599" i="4" s="1"/>
  <c r="W1625" i="4"/>
  <c r="X1625" i="4" s="1"/>
  <c r="Y1625" i="4" s="1"/>
  <c r="W1647" i="4"/>
  <c r="X1647" i="4" s="1"/>
  <c r="Y1647" i="4" s="1"/>
  <c r="W1669" i="4"/>
  <c r="X1669" i="4" s="1"/>
  <c r="Y1669" i="4" s="1"/>
  <c r="W1690" i="4"/>
  <c r="X1690" i="4" s="1"/>
  <c r="Y1690" i="4" s="1"/>
  <c r="W1743" i="4"/>
  <c r="X1743" i="4" s="1"/>
  <c r="Y1743" i="4" s="1"/>
  <c r="W1795" i="4"/>
  <c r="X1795" i="4" s="1"/>
  <c r="Y1795" i="4" s="1"/>
  <c r="W533" i="4"/>
  <c r="X533" i="4" s="1"/>
  <c r="Y533" i="4" s="1"/>
  <c r="W761" i="4"/>
  <c r="X761" i="4" s="1"/>
  <c r="Y761" i="4" s="1"/>
  <c r="W905" i="4"/>
  <c r="X905" i="4" s="1"/>
  <c r="Y905" i="4" s="1"/>
  <c r="W1171" i="4"/>
  <c r="X1171" i="4" s="1"/>
  <c r="Y1171" i="4" s="1"/>
  <c r="W1275" i="4"/>
  <c r="X1275" i="4" s="1"/>
  <c r="Y1275" i="4" s="1"/>
  <c r="W1339" i="4"/>
  <c r="X1339" i="4" s="1"/>
  <c r="Y1339" i="4" s="1"/>
  <c r="W1419" i="4"/>
  <c r="X1419" i="4" s="1"/>
  <c r="Y1419" i="4" s="1"/>
  <c r="W1483" i="4"/>
  <c r="X1483" i="4" s="1"/>
  <c r="Y1483" i="4" s="1"/>
  <c r="W1575" i="4"/>
  <c r="X1575" i="4" s="1"/>
  <c r="Y1575" i="4" s="1"/>
  <c r="W1638" i="4"/>
  <c r="X1638" i="4" s="1"/>
  <c r="Y1638" i="4" s="1"/>
  <c r="W1681" i="4"/>
  <c r="X1681" i="4" s="1"/>
  <c r="Y1681" i="4" s="1"/>
  <c r="W1734" i="4"/>
  <c r="X1734" i="4" s="1"/>
  <c r="Y1734" i="4" s="1"/>
  <c r="W1788" i="4"/>
  <c r="X1788" i="4" s="1"/>
  <c r="Y1788" i="4" s="1"/>
  <c r="X4" i="4"/>
  <c r="Y4" i="4" s="1"/>
  <c r="K1053" i="4"/>
  <c r="G604" i="4"/>
  <c r="G580" i="4"/>
  <c r="G572" i="4"/>
  <c r="G596" i="4"/>
  <c r="G588" i="4"/>
  <c r="G564" i="4"/>
  <c r="G556" i="4"/>
  <c r="G548" i="4"/>
  <c r="G540" i="4"/>
  <c r="K1773" i="4"/>
  <c r="K1702" i="4"/>
  <c r="K1632" i="4"/>
  <c r="K1535" i="4"/>
  <c r="K1503" i="4"/>
  <c r="K1423" i="4"/>
  <c r="K893" i="4"/>
  <c r="K1358" i="4"/>
  <c r="K1789" i="4"/>
  <c r="K1152" i="4"/>
  <c r="G1758" i="4"/>
  <c r="G1718" i="4"/>
  <c r="G1686" i="4"/>
  <c r="G1638" i="4"/>
  <c r="G1598" i="4"/>
  <c r="G1550" i="4"/>
  <c r="G1518" i="4"/>
  <c r="G1470" i="4"/>
  <c r="P1471" i="4"/>
  <c r="G1430" i="4"/>
  <c r="G1390" i="4"/>
  <c r="G1358" i="4"/>
  <c r="G1790" i="4"/>
  <c r="G1750" i="4"/>
  <c r="G1726" i="4"/>
  <c r="G1694" i="4"/>
  <c r="G1654" i="4"/>
  <c r="G1614" i="4"/>
  <c r="G1582" i="4"/>
  <c r="G1542" i="4"/>
  <c r="G1494" i="4"/>
  <c r="G1462" i="4"/>
  <c r="P1463" i="4"/>
  <c r="G1422" i="4"/>
  <c r="G1398" i="4"/>
  <c r="G1374" i="4"/>
  <c r="G1342" i="4"/>
  <c r="G1766" i="4"/>
  <c r="G1734" i="4"/>
  <c r="G1702" i="4"/>
  <c r="G1662" i="4"/>
  <c r="G1630" i="4"/>
  <c r="G1606" i="4"/>
  <c r="G1574" i="4"/>
  <c r="G1534" i="4"/>
  <c r="G1510" i="4"/>
  <c r="G1486" i="4"/>
  <c r="G1446" i="4"/>
  <c r="G1406" i="4"/>
  <c r="G1366" i="4"/>
  <c r="G988" i="4"/>
  <c r="G980" i="4"/>
  <c r="G972" i="4"/>
  <c r="G964" i="4"/>
  <c r="G956" i="4"/>
  <c r="G948" i="4"/>
  <c r="G940" i="4"/>
  <c r="G932" i="4"/>
  <c r="G924" i="4"/>
  <c r="G916" i="4"/>
  <c r="G908" i="4"/>
  <c r="G900" i="4"/>
  <c r="G892" i="4"/>
  <c r="G884" i="4"/>
  <c r="G876" i="4"/>
  <c r="G868" i="4"/>
  <c r="G860" i="4"/>
  <c r="G852" i="4"/>
  <c r="G844" i="4"/>
  <c r="G836" i="4"/>
  <c r="G828" i="4"/>
  <c r="G820" i="4"/>
  <c r="G812" i="4"/>
  <c r="G804" i="4"/>
  <c r="G796" i="4"/>
  <c r="G788" i="4"/>
  <c r="G780" i="4"/>
  <c r="G772" i="4"/>
  <c r="G764" i="4"/>
  <c r="G756" i="4"/>
  <c r="G748" i="4"/>
  <c r="G740" i="4"/>
  <c r="G732" i="4"/>
  <c r="G724" i="4"/>
  <c r="G716" i="4"/>
  <c r="G708" i="4"/>
  <c r="G700" i="4"/>
  <c r="G692" i="4"/>
  <c r="G684" i="4"/>
  <c r="G676" i="4"/>
  <c r="G668" i="4"/>
  <c r="G660" i="4"/>
  <c r="G652" i="4"/>
  <c r="G644" i="4"/>
  <c r="G636" i="4"/>
  <c r="G628" i="4"/>
  <c r="G620" i="4"/>
  <c r="G612" i="4"/>
  <c r="G1782" i="4"/>
  <c r="G1670" i="4"/>
  <c r="G1566" i="4"/>
  <c r="G1454" i="4"/>
  <c r="G1798" i="4"/>
  <c r="P1799" i="4"/>
  <c r="G1774" i="4"/>
  <c r="G1742" i="4"/>
  <c r="G1710" i="4"/>
  <c r="G1678" i="4"/>
  <c r="G1646" i="4"/>
  <c r="G1622" i="4"/>
  <c r="G1590" i="4"/>
  <c r="G1558" i="4"/>
  <c r="G1526" i="4"/>
  <c r="G1502" i="4"/>
  <c r="G1478" i="4"/>
  <c r="P1479" i="4"/>
  <c r="G1438" i="4"/>
  <c r="G1414" i="4"/>
  <c r="G1382" i="4"/>
  <c r="G1350" i="4"/>
  <c r="G1485" i="4"/>
  <c r="G1794" i="4"/>
  <c r="G1786" i="4"/>
  <c r="G1778" i="4"/>
  <c r="G1770" i="4"/>
  <c r="G1762" i="4"/>
  <c r="G1754" i="4"/>
  <c r="G1746" i="4"/>
  <c r="G1738" i="4"/>
  <c r="G1730" i="4"/>
  <c r="G1722" i="4"/>
  <c r="G1714" i="4"/>
  <c r="G1706" i="4"/>
  <c r="G1698" i="4"/>
  <c r="G1690" i="4"/>
  <c r="G1682" i="4"/>
  <c r="G1674" i="4"/>
  <c r="G1666" i="4"/>
  <c r="G1658" i="4"/>
  <c r="G1650" i="4"/>
  <c r="G1642" i="4"/>
  <c r="G1634" i="4"/>
  <c r="G1626" i="4"/>
  <c r="G1618" i="4"/>
  <c r="G1610" i="4"/>
  <c r="G1602" i="4"/>
  <c r="G1594" i="4"/>
  <c r="G1586" i="4"/>
  <c r="G1578" i="4"/>
  <c r="G1570" i="4"/>
  <c r="G1562" i="4"/>
  <c r="G1554" i="4"/>
  <c r="G1546" i="4"/>
  <c r="G1538" i="4"/>
  <c r="G1530" i="4"/>
  <c r="G1522" i="4"/>
  <c r="G1514" i="4"/>
  <c r="G1506" i="4"/>
  <c r="G1498" i="4"/>
  <c r="G1490" i="4"/>
  <c r="G1482" i="4"/>
  <c r="G1474" i="4"/>
  <c r="P1475" i="4"/>
  <c r="G1466" i="4"/>
  <c r="P1467" i="4"/>
  <c r="G1458" i="4"/>
  <c r="P1459" i="4"/>
  <c r="G1450" i="4"/>
  <c r="G1442" i="4"/>
  <c r="G1434" i="4"/>
  <c r="G1426" i="4"/>
  <c r="G1418" i="4"/>
  <c r="G1410" i="4"/>
  <c r="G1402" i="4"/>
  <c r="G1394" i="4"/>
  <c r="G1386" i="4"/>
  <c r="G1378" i="4"/>
  <c r="G1370" i="4"/>
  <c r="G1362" i="4"/>
  <c r="G1354" i="4"/>
  <c r="G1346" i="4"/>
  <c r="G1338" i="4"/>
  <c r="G1330" i="4"/>
  <c r="G1322" i="4"/>
  <c r="G1314" i="4"/>
  <c r="G1306" i="4"/>
  <c r="G1298" i="4"/>
  <c r="G1290" i="4"/>
  <c r="G1282" i="4"/>
  <c r="G1274" i="4"/>
  <c r="G1266" i="4"/>
  <c r="G1258" i="4"/>
  <c r="G1250" i="4"/>
  <c r="G1242" i="4"/>
  <c r="G1234" i="4"/>
  <c r="G1226" i="4"/>
  <c r="G1218" i="4"/>
  <c r="G1210" i="4"/>
  <c r="G1202" i="4"/>
  <c r="G1194" i="4"/>
  <c r="G1186" i="4"/>
  <c r="G1178" i="4"/>
  <c r="G1170" i="4"/>
  <c r="G1162" i="4"/>
  <c r="G1154" i="4"/>
  <c r="G1146" i="4"/>
  <c r="G1138" i="4"/>
  <c r="G1130" i="4"/>
  <c r="G1122" i="4"/>
  <c r="G1114" i="4"/>
  <c r="G1106" i="4"/>
  <c r="G1098" i="4"/>
  <c r="G1090" i="4"/>
  <c r="G1082" i="4"/>
  <c r="G1074" i="4"/>
  <c r="G1066" i="4"/>
  <c r="G1058" i="4"/>
  <c r="G1050" i="4"/>
  <c r="G1042" i="4"/>
  <c r="G1034" i="4"/>
  <c r="G1026" i="4"/>
  <c r="P1027" i="4"/>
  <c r="G1018" i="4"/>
  <c r="P1019" i="4"/>
  <c r="G1010" i="4"/>
  <c r="P1011" i="4"/>
  <c r="G1002" i="4"/>
  <c r="P1003" i="4"/>
  <c r="G994" i="4"/>
  <c r="P995" i="4"/>
  <c r="G986" i="4"/>
  <c r="G978" i="4"/>
  <c r="G970" i="4"/>
  <c r="G962" i="4"/>
  <c r="G954" i="4"/>
  <c r="G946" i="4"/>
  <c r="G938" i="4"/>
  <c r="G532" i="4"/>
  <c r="G524" i="4"/>
  <c r="G516" i="4"/>
  <c r="G508" i="4"/>
  <c r="P509" i="4"/>
  <c r="G500" i="4"/>
  <c r="P501" i="4"/>
  <c r="G492" i="4"/>
  <c r="P493" i="4"/>
  <c r="G484" i="4"/>
  <c r="P485" i="4"/>
  <c r="G476" i="4"/>
  <c r="P477" i="4"/>
  <c r="G468" i="4"/>
  <c r="P469" i="4"/>
  <c r="G460" i="4"/>
  <c r="P461" i="4"/>
  <c r="G452" i="4"/>
  <c r="P453" i="4"/>
  <c r="K1765" i="4"/>
  <c r="K1631" i="4"/>
  <c r="K1463" i="4"/>
  <c r="K1334" i="4"/>
  <c r="K882" i="4"/>
  <c r="K1736" i="4"/>
  <c r="K1607" i="4"/>
  <c r="K1462" i="4"/>
  <c r="K1328" i="4"/>
  <c r="K766" i="4"/>
  <c r="G930" i="4"/>
  <c r="G922" i="4"/>
  <c r="G914" i="4"/>
  <c r="G906" i="4"/>
  <c r="G898" i="4"/>
  <c r="G890" i="4"/>
  <c r="G882" i="4"/>
  <c r="G874" i="4"/>
  <c r="G866" i="4"/>
  <c r="G858" i="4"/>
  <c r="G850" i="4"/>
  <c r="G842" i="4"/>
  <c r="G834" i="4"/>
  <c r="G826" i="4"/>
  <c r="G818" i="4"/>
  <c r="G810" i="4"/>
  <c r="G802" i="4"/>
  <c r="G794" i="4"/>
  <c r="G786" i="4"/>
  <c r="G778" i="4"/>
  <c r="G770" i="4"/>
  <c r="G762" i="4"/>
  <c r="G754" i="4"/>
  <c r="G746" i="4"/>
  <c r="G738" i="4"/>
  <c r="G730" i="4"/>
  <c r="G722" i="4"/>
  <c r="G514" i="4"/>
  <c r="P515" i="4"/>
  <c r="G506" i="4"/>
  <c r="P507" i="4"/>
  <c r="G498" i="4"/>
  <c r="P499" i="4"/>
  <c r="G490" i="4"/>
  <c r="P491" i="4"/>
  <c r="G482" i="4"/>
  <c r="P483" i="4"/>
  <c r="G474" i="4"/>
  <c r="P475" i="4"/>
  <c r="G466" i="4"/>
  <c r="P467" i="4"/>
  <c r="G458" i="4"/>
  <c r="P459" i="4"/>
  <c r="G450" i="4"/>
  <c r="P451" i="4"/>
  <c r="G442" i="4"/>
  <c r="G434" i="4"/>
  <c r="G418" i="4"/>
  <c r="G410" i="4"/>
  <c r="G402" i="4"/>
  <c r="G394" i="4"/>
  <c r="P395" i="4"/>
  <c r="G386" i="4"/>
  <c r="G378" i="4"/>
  <c r="G370" i="4"/>
  <c r="G346" i="4"/>
  <c r="G338" i="4"/>
  <c r="G330" i="4"/>
  <c r="G322" i="4"/>
  <c r="G314" i="4"/>
  <c r="G306" i="4"/>
  <c r="G298" i="4"/>
  <c r="G290" i="4"/>
  <c r="G282" i="4"/>
  <c r="G258" i="4"/>
  <c r="G250" i="4"/>
  <c r="G242" i="4"/>
  <c r="G234" i="4"/>
  <c r="G226" i="4"/>
  <c r="G218" i="4"/>
  <c r="G210" i="4"/>
  <c r="G202" i="4"/>
  <c r="G194" i="4"/>
  <c r="G186" i="4"/>
  <c r="G178" i="4"/>
  <c r="G162" i="4"/>
  <c r="G138" i="4"/>
  <c r="P139" i="4"/>
  <c r="G130" i="4"/>
  <c r="P131" i="4"/>
  <c r="G114" i="4"/>
  <c r="P115" i="4"/>
  <c r="G106" i="4"/>
  <c r="P107" i="4"/>
  <c r="G98" i="4"/>
  <c r="G90" i="4"/>
  <c r="G10" i="4"/>
  <c r="P11" i="4"/>
  <c r="K1804" i="4"/>
  <c r="K1735" i="4"/>
  <c r="K1599" i="4"/>
  <c r="K1438" i="4"/>
  <c r="K1248" i="4"/>
  <c r="K750" i="4"/>
  <c r="P597" i="4"/>
  <c r="P581" i="4"/>
  <c r="K1790" i="4"/>
  <c r="K1704" i="4"/>
  <c r="K1566" i="4"/>
  <c r="K1430" i="4"/>
  <c r="K1176" i="4"/>
  <c r="K705" i="4"/>
  <c r="K1788" i="4"/>
  <c r="K1696" i="4"/>
  <c r="K1528" i="4"/>
  <c r="K1366" i="4"/>
  <c r="K1136" i="4"/>
  <c r="G726" i="4"/>
  <c r="G718" i="4"/>
  <c r="G710" i="4"/>
  <c r="G702" i="4"/>
  <c r="G694" i="4"/>
  <c r="G686" i="4"/>
  <c r="G678" i="4"/>
  <c r="G670" i="4"/>
  <c r="G662" i="4"/>
  <c r="G654" i="4"/>
  <c r="G646" i="4"/>
  <c r="G638" i="4"/>
  <c r="G630" i="4"/>
  <c r="G622" i="4"/>
  <c r="G614" i="4"/>
  <c r="G606" i="4"/>
  <c r="G598" i="4"/>
  <c r="P599" i="4"/>
  <c r="G590" i="4"/>
  <c r="P591" i="4"/>
  <c r="G582" i="4"/>
  <c r="P583" i="4"/>
  <c r="G574" i="4"/>
  <c r="P575" i="4"/>
  <c r="G566" i="4"/>
  <c r="G558" i="4"/>
  <c r="G550" i="4"/>
  <c r="G542" i="4"/>
  <c r="G534" i="4"/>
  <c r="P535" i="4"/>
  <c r="G526" i="4"/>
  <c r="G518" i="4"/>
  <c r="G510" i="4"/>
  <c r="P511" i="4"/>
  <c r="G502" i="4"/>
  <c r="P503" i="4"/>
  <c r="K1784" i="4"/>
  <c r="K1638" i="4"/>
  <c r="K1527" i="4"/>
  <c r="K1359" i="4"/>
  <c r="P589" i="4"/>
  <c r="P573" i="4"/>
  <c r="G1334" i="4"/>
  <c r="G1326" i="4"/>
  <c r="G1318" i="4"/>
  <c r="G1310" i="4"/>
  <c r="G1302" i="4"/>
  <c r="G1294" i="4"/>
  <c r="G1286" i="4"/>
  <c r="G1278" i="4"/>
  <c r="G1270" i="4"/>
  <c r="G1262" i="4"/>
  <c r="G1254" i="4"/>
  <c r="G1246" i="4"/>
  <c r="G1238" i="4"/>
  <c r="K308" i="4"/>
  <c r="K493" i="4"/>
  <c r="K779" i="4"/>
  <c r="K946" i="4"/>
  <c r="K1064" i="4"/>
  <c r="K1184" i="4"/>
  <c r="K1280" i="4"/>
  <c r="K1335" i="4"/>
  <c r="K1374" i="4"/>
  <c r="K1400" i="4"/>
  <c r="K1439" i="4"/>
  <c r="K1471" i="4"/>
  <c r="K1504" i="4"/>
  <c r="K1543" i="4"/>
  <c r="K1574" i="4"/>
  <c r="K1608" i="4"/>
  <c r="K1640" i="4"/>
  <c r="K1678" i="4"/>
  <c r="K1712" i="4"/>
  <c r="K1743" i="4"/>
  <c r="K1774" i="4"/>
  <c r="K1792" i="4"/>
  <c r="K71" i="4"/>
  <c r="K578" i="4"/>
  <c r="K793" i="4"/>
  <c r="K957" i="4"/>
  <c r="K1085" i="4"/>
  <c r="K1192" i="4"/>
  <c r="K1304" i="4"/>
  <c r="K1336" i="4"/>
  <c r="K1375" i="4"/>
  <c r="K1407" i="4"/>
  <c r="K1440" i="4"/>
  <c r="K1479" i="4"/>
  <c r="K1510" i="4"/>
  <c r="K1544" i="4"/>
  <c r="K1576" i="4"/>
  <c r="K1614" i="4"/>
  <c r="K1648" i="4"/>
  <c r="K1679" i="4"/>
  <c r="K1718" i="4"/>
  <c r="K1750" i="4"/>
  <c r="K1775" i="4"/>
  <c r="K1798" i="4"/>
  <c r="K139" i="4"/>
  <c r="K606" i="4"/>
  <c r="K821" i="4"/>
  <c r="K968" i="4"/>
  <c r="K1112" i="4"/>
  <c r="K1200" i="4"/>
  <c r="K1311" i="4"/>
  <c r="K1343" i="4"/>
  <c r="K1376" i="4"/>
  <c r="K1415" i="4"/>
  <c r="K1446" i="4"/>
  <c r="K1480" i="4"/>
  <c r="K1512" i="4"/>
  <c r="K1550" i="4"/>
  <c r="K1584" i="4"/>
  <c r="K1615" i="4"/>
  <c r="K1654" i="4"/>
  <c r="K1686" i="4"/>
  <c r="K1719" i="4"/>
  <c r="K1758" i="4"/>
  <c r="K1776" i="4"/>
  <c r="K1799" i="4"/>
  <c r="K227" i="4"/>
  <c r="K637" i="4"/>
  <c r="K857" i="4"/>
  <c r="K978" i="4"/>
  <c r="K1120" i="4"/>
  <c r="K1216" i="4"/>
  <c r="K1312" i="4"/>
  <c r="K1351" i="4"/>
  <c r="K1382" i="4"/>
  <c r="K1416" i="4"/>
  <c r="K1448" i="4"/>
  <c r="K1486" i="4"/>
  <c r="K1520" i="4"/>
  <c r="K1551" i="4"/>
  <c r="K1590" i="4"/>
  <c r="K1622" i="4"/>
  <c r="K1655" i="4"/>
  <c r="K1694" i="4"/>
  <c r="K1720" i="4"/>
  <c r="K1759" i="4"/>
  <c r="K1781" i="4"/>
  <c r="K346" i="4"/>
  <c r="K664" i="4"/>
  <c r="K869" i="4"/>
  <c r="K1000" i="4"/>
  <c r="K1128" i="4"/>
  <c r="K1240" i="4"/>
  <c r="K1318" i="4"/>
  <c r="K1352" i="4"/>
  <c r="K1384" i="4"/>
  <c r="K1422" i="4"/>
  <c r="K1456" i="4"/>
  <c r="K1487" i="4"/>
  <c r="K1526" i="4"/>
  <c r="K1558" i="4"/>
  <c r="K1591" i="4"/>
  <c r="K1630" i="4"/>
  <c r="K1656" i="4"/>
  <c r="K1695" i="4"/>
  <c r="K1727" i="4"/>
  <c r="K1760" i="4"/>
  <c r="K1767" i="4"/>
  <c r="K1672" i="4"/>
  <c r="K1592" i="4"/>
  <c r="K1502" i="4"/>
  <c r="K1399" i="4"/>
  <c r="K1320" i="4"/>
  <c r="K1042" i="4"/>
  <c r="K435" i="4"/>
  <c r="G714" i="4"/>
  <c r="G706" i="4"/>
  <c r="G698" i="4"/>
  <c r="G690" i="4"/>
  <c r="G682" i="4"/>
  <c r="G674" i="4"/>
  <c r="G666" i="4"/>
  <c r="G658" i="4"/>
  <c r="G650" i="4"/>
  <c r="G642" i="4"/>
  <c r="G634" i="4"/>
  <c r="G626" i="4"/>
  <c r="G618" i="4"/>
  <c r="G610" i="4"/>
  <c r="G602" i="4"/>
  <c r="G594" i="4"/>
  <c r="G586" i="4"/>
  <c r="G578" i="4"/>
  <c r="G570" i="4"/>
  <c r="G562" i="4"/>
  <c r="G554" i="4"/>
  <c r="G546" i="4"/>
  <c r="G538" i="4"/>
  <c r="G530" i="4"/>
  <c r="G522" i="4"/>
  <c r="K1671" i="4"/>
  <c r="K1568" i="4"/>
  <c r="K1494" i="4"/>
  <c r="K1398" i="4"/>
  <c r="K1264" i="4"/>
  <c r="K1032" i="4"/>
  <c r="K408" i="4"/>
  <c r="K1800" i="4"/>
  <c r="K1742" i="4"/>
  <c r="K1663" i="4"/>
  <c r="K1567" i="4"/>
  <c r="K1464" i="4"/>
  <c r="K1392" i="4"/>
  <c r="K1256" i="4"/>
  <c r="K914" i="4"/>
  <c r="K381" i="4"/>
  <c r="G7" i="4"/>
  <c r="G494" i="4"/>
  <c r="G486" i="4"/>
  <c r="G478" i="4"/>
  <c r="G470" i="4"/>
  <c r="G6" i="4"/>
  <c r="G1796" i="4"/>
  <c r="G1780" i="4"/>
  <c r="G1764" i="4"/>
  <c r="G1748" i="4"/>
  <c r="G1732" i="4"/>
  <c r="G1716" i="4"/>
  <c r="G1700" i="4"/>
  <c r="G1684" i="4"/>
  <c r="G1668" i="4"/>
  <c r="G1652" i="4"/>
  <c r="G1636" i="4"/>
  <c r="G1620" i="4"/>
  <c r="G1604" i="4"/>
  <c r="G1588" i="4"/>
  <c r="G1572" i="4"/>
  <c r="G1556" i="4"/>
  <c r="G1540" i="4"/>
  <c r="G1524" i="4"/>
  <c r="G1508" i="4"/>
  <c r="G1492" i="4"/>
  <c r="G1476" i="4"/>
  <c r="G1460" i="4"/>
  <c r="G1444" i="4"/>
  <c r="G1428" i="4"/>
  <c r="G1412" i="4"/>
  <c r="G1396" i="4"/>
  <c r="G1380" i="4"/>
  <c r="G1364" i="4"/>
  <c r="G1348" i="4"/>
  <c r="G1332" i="4"/>
  <c r="G1316" i="4"/>
  <c r="G1308" i="4"/>
  <c r="G1292" i="4"/>
  <c r="G1276" i="4"/>
  <c r="G1260" i="4"/>
  <c r="G1244" i="4"/>
  <c r="G1228" i="4"/>
  <c r="G1212" i="4"/>
  <c r="G1196" i="4"/>
  <c r="G1180" i="4"/>
  <c r="G1172" i="4"/>
  <c r="G1156" i="4"/>
  <c r="G1140" i="4"/>
  <c r="G1124" i="4"/>
  <c r="G1108" i="4"/>
  <c r="G1092" i="4"/>
  <c r="G1076" i="4"/>
  <c r="G1068" i="4"/>
  <c r="G1052" i="4"/>
  <c r="G1036" i="4"/>
  <c r="G1028" i="4"/>
  <c r="G1012" i="4"/>
  <c r="G996" i="4"/>
  <c r="L4" i="4" a="1"/>
  <c r="G1788" i="4"/>
  <c r="G1772" i="4"/>
  <c r="G1756" i="4"/>
  <c r="G1740" i="4"/>
  <c r="G1724" i="4"/>
  <c r="G1708" i="4"/>
  <c r="G1692" i="4"/>
  <c r="G1676" i="4"/>
  <c r="G1660" i="4"/>
  <c r="G1644" i="4"/>
  <c r="G1628" i="4"/>
  <c r="G1612" i="4"/>
  <c r="G1596" i="4"/>
  <c r="G1580" i="4"/>
  <c r="G1564" i="4"/>
  <c r="G1548" i="4"/>
  <c r="G1532" i="4"/>
  <c r="G1516" i="4"/>
  <c r="G1500" i="4"/>
  <c r="G1484" i="4"/>
  <c r="G1468" i="4"/>
  <c r="G1452" i="4"/>
  <c r="G1436" i="4"/>
  <c r="G1420" i="4"/>
  <c r="G1404" i="4"/>
  <c r="G1388" i="4"/>
  <c r="G1372" i="4"/>
  <c r="G1356" i="4"/>
  <c r="G1340" i="4"/>
  <c r="G1324" i="4"/>
  <c r="G1300" i="4"/>
  <c r="G1284" i="4"/>
  <c r="G1268" i="4"/>
  <c r="G1252" i="4"/>
  <c r="G1236" i="4"/>
  <c r="G1220" i="4"/>
  <c r="G1204" i="4"/>
  <c r="G1188" i="4"/>
  <c r="G1164" i="4"/>
  <c r="G1148" i="4"/>
  <c r="G1132" i="4"/>
  <c r="G1116" i="4"/>
  <c r="G1100" i="4"/>
  <c r="G1084" i="4"/>
  <c r="G1060" i="4"/>
  <c r="G1044" i="4"/>
  <c r="G1020" i="4"/>
  <c r="G1004" i="4"/>
  <c r="G5" i="4"/>
  <c r="K1797" i="4"/>
  <c r="K1783" i="4"/>
  <c r="K1772" i="4"/>
  <c r="K1752" i="4"/>
  <c r="K1734" i="4"/>
  <c r="K1711" i="4"/>
  <c r="K1688" i="4"/>
  <c r="K1670" i="4"/>
  <c r="K1647" i="4"/>
  <c r="K1624" i="4"/>
  <c r="K1606" i="4"/>
  <c r="K1583" i="4"/>
  <c r="K1560" i="4"/>
  <c r="K1542" i="4"/>
  <c r="K1519" i="4"/>
  <c r="K1496" i="4"/>
  <c r="K1478" i="4"/>
  <c r="K1455" i="4"/>
  <c r="K1432" i="4"/>
  <c r="K1414" i="4"/>
  <c r="K1391" i="4"/>
  <c r="K1368" i="4"/>
  <c r="K1350" i="4"/>
  <c r="K1327" i="4"/>
  <c r="K1296" i="4"/>
  <c r="K1232" i="4"/>
  <c r="K1168" i="4"/>
  <c r="K1104" i="4"/>
  <c r="K1021" i="4"/>
  <c r="K936" i="4"/>
  <c r="K845" i="4"/>
  <c r="K737" i="4"/>
  <c r="K552" i="4"/>
  <c r="K8" i="4"/>
  <c r="K16" i="4"/>
  <c r="K24" i="4"/>
  <c r="K32" i="4"/>
  <c r="K40" i="4"/>
  <c r="K48" i="4"/>
  <c r="K56" i="4"/>
  <c r="K64" i="4"/>
  <c r="K72" i="4"/>
  <c r="K80" i="4"/>
  <c r="K88" i="4"/>
  <c r="K96" i="4"/>
  <c r="K104" i="4"/>
  <c r="K112" i="4"/>
  <c r="K120" i="4"/>
  <c r="K128" i="4"/>
  <c r="K136" i="4"/>
  <c r="K144" i="4"/>
  <c r="K152" i="4"/>
  <c r="K160" i="4"/>
  <c r="K168" i="4"/>
  <c r="K176" i="4"/>
  <c r="K184" i="4"/>
  <c r="K192" i="4"/>
  <c r="K200" i="4"/>
  <c r="K208" i="4"/>
  <c r="K216" i="4"/>
  <c r="K224" i="4"/>
  <c r="K232" i="4"/>
  <c r="K240" i="4"/>
  <c r="K248" i="4"/>
  <c r="K256" i="4"/>
  <c r="K264" i="4"/>
  <c r="K272" i="4"/>
  <c r="K280" i="4"/>
  <c r="K288" i="4"/>
  <c r="K296" i="4"/>
  <c r="K304" i="4"/>
  <c r="K312" i="4"/>
  <c r="K320" i="4"/>
  <c r="K328" i="4"/>
  <c r="K336" i="4"/>
  <c r="K344" i="4"/>
  <c r="K352" i="4"/>
  <c r="K360" i="4"/>
  <c r="K9" i="4"/>
  <c r="K17" i="4"/>
  <c r="K25" i="4"/>
  <c r="K33" i="4"/>
  <c r="K41" i="4"/>
  <c r="K49" i="4"/>
  <c r="K57" i="4"/>
  <c r="K65" i="4"/>
  <c r="K73" i="4"/>
  <c r="K81" i="4"/>
  <c r="K89" i="4"/>
  <c r="K97" i="4"/>
  <c r="K105" i="4"/>
  <c r="K113" i="4"/>
  <c r="K121" i="4"/>
  <c r="K129" i="4"/>
  <c r="K137" i="4"/>
  <c r="K145" i="4"/>
  <c r="K153" i="4"/>
  <c r="K161" i="4"/>
  <c r="K169" i="4"/>
  <c r="K177" i="4"/>
  <c r="K185" i="4"/>
  <c r="K193" i="4"/>
  <c r="K201" i="4"/>
  <c r="K209" i="4"/>
  <c r="K217" i="4"/>
  <c r="K225" i="4"/>
  <c r="K233" i="4"/>
  <c r="K241" i="4"/>
  <c r="K249" i="4"/>
  <c r="K257" i="4"/>
  <c r="K265" i="4"/>
  <c r="K273" i="4"/>
  <c r="K281" i="4"/>
  <c r="K289" i="4"/>
  <c r="K297" i="4"/>
  <c r="K305" i="4"/>
  <c r="K313" i="4"/>
  <c r="K321" i="4"/>
  <c r="K329" i="4"/>
  <c r="K337" i="4"/>
  <c r="K345" i="4"/>
  <c r="K353" i="4"/>
  <c r="K361" i="4"/>
  <c r="K10" i="4"/>
  <c r="K18" i="4"/>
  <c r="K26" i="4"/>
  <c r="K34" i="4"/>
  <c r="K42" i="4"/>
  <c r="K50" i="4"/>
  <c r="K58" i="4"/>
  <c r="K66" i="4"/>
  <c r="K74" i="4"/>
  <c r="K82" i="4"/>
  <c r="K90" i="4"/>
  <c r="K98" i="4"/>
  <c r="K106" i="4"/>
  <c r="K114" i="4"/>
  <c r="K122" i="4"/>
  <c r="K130" i="4"/>
  <c r="K138" i="4"/>
  <c r="K146" i="4"/>
  <c r="K154" i="4"/>
  <c r="K162" i="4"/>
  <c r="K170" i="4"/>
  <c r="K178" i="4"/>
  <c r="K186" i="4"/>
  <c r="K194" i="4"/>
  <c r="K202" i="4"/>
  <c r="K210" i="4"/>
  <c r="K218" i="4"/>
  <c r="K226" i="4"/>
  <c r="K234" i="4"/>
  <c r="K242" i="4"/>
  <c r="K250" i="4"/>
  <c r="K258" i="4"/>
  <c r="K13" i="4"/>
  <c r="K27" i="4"/>
  <c r="K38" i="4"/>
  <c r="K52" i="4"/>
  <c r="K63" i="4"/>
  <c r="K77" i="4"/>
  <c r="K91" i="4"/>
  <c r="K102" i="4"/>
  <c r="K116" i="4"/>
  <c r="K127" i="4"/>
  <c r="K141" i="4"/>
  <c r="K155" i="4"/>
  <c r="K166" i="4"/>
  <c r="K180" i="4"/>
  <c r="K191" i="4"/>
  <c r="K205" i="4"/>
  <c r="K219" i="4"/>
  <c r="K230" i="4"/>
  <c r="K244" i="4"/>
  <c r="K255" i="4"/>
  <c r="K268" i="4"/>
  <c r="K278" i="4"/>
  <c r="K290" i="4"/>
  <c r="K300" i="4"/>
  <c r="K310" i="4"/>
  <c r="K322" i="4"/>
  <c r="K332" i="4"/>
  <c r="K342" i="4"/>
  <c r="K354" i="4"/>
  <c r="K364" i="4"/>
  <c r="K372" i="4"/>
  <c r="K380" i="4"/>
  <c r="K388" i="4"/>
  <c r="K396" i="4"/>
  <c r="K404" i="4"/>
  <c r="K412" i="4"/>
  <c r="K420" i="4"/>
  <c r="K428" i="4"/>
  <c r="K436" i="4"/>
  <c r="K444" i="4"/>
  <c r="K452" i="4"/>
  <c r="K460" i="4"/>
  <c r="K468" i="4"/>
  <c r="K476" i="4"/>
  <c r="K484" i="4"/>
  <c r="K492" i="4"/>
  <c r="K500" i="4"/>
  <c r="K508" i="4"/>
  <c r="K516" i="4"/>
  <c r="K524" i="4"/>
  <c r="K532" i="4"/>
  <c r="K540" i="4"/>
  <c r="K548" i="4"/>
  <c r="K556" i="4"/>
  <c r="K564" i="4"/>
  <c r="K572" i="4"/>
  <c r="K580" i="4"/>
  <c r="K588" i="4"/>
  <c r="K596" i="4"/>
  <c r="K604" i="4"/>
  <c r="K612" i="4"/>
  <c r="K620" i="4"/>
  <c r="K628" i="4"/>
  <c r="K636" i="4"/>
  <c r="K644" i="4"/>
  <c r="K652" i="4"/>
  <c r="K660" i="4"/>
  <c r="K668" i="4"/>
  <c r="K676" i="4"/>
  <c r="K684" i="4"/>
  <c r="K692" i="4"/>
  <c r="K700" i="4"/>
  <c r="K708" i="4"/>
  <c r="K716" i="4"/>
  <c r="K724" i="4"/>
  <c r="K732" i="4"/>
  <c r="K740" i="4"/>
  <c r="K748" i="4"/>
  <c r="K756" i="4"/>
  <c r="K764" i="4"/>
  <c r="K772" i="4"/>
  <c r="K780" i="4"/>
  <c r="K788" i="4"/>
  <c r="K796" i="4"/>
  <c r="K804" i="4"/>
  <c r="K812" i="4"/>
  <c r="K820" i="4"/>
  <c r="K828" i="4"/>
  <c r="K836" i="4"/>
  <c r="K844" i="4"/>
  <c r="K852" i="4"/>
  <c r="K860" i="4"/>
  <c r="K868" i="4"/>
  <c r="K876" i="4"/>
  <c r="K884" i="4"/>
  <c r="K892" i="4"/>
  <c r="K900" i="4"/>
  <c r="K908" i="4"/>
  <c r="K916" i="4"/>
  <c r="K924" i="4"/>
  <c r="K932" i="4"/>
  <c r="K940" i="4"/>
  <c r="K948" i="4"/>
  <c r="K956" i="4"/>
  <c r="K964" i="4"/>
  <c r="K972" i="4"/>
  <c r="K980" i="4"/>
  <c r="K988" i="4"/>
  <c r="K996" i="4"/>
  <c r="K1004" i="4"/>
  <c r="K1012" i="4"/>
  <c r="K1020" i="4"/>
  <c r="K1028" i="4"/>
  <c r="K1036" i="4"/>
  <c r="K1044" i="4"/>
  <c r="K1052" i="4"/>
  <c r="K1060" i="4"/>
  <c r="K1068" i="4"/>
  <c r="K1076" i="4"/>
  <c r="K1084" i="4"/>
  <c r="K1092" i="4"/>
  <c r="K1100" i="4"/>
  <c r="K14" i="4"/>
  <c r="K28" i="4"/>
  <c r="K39" i="4"/>
  <c r="K53" i="4"/>
  <c r="K67" i="4"/>
  <c r="K78" i="4"/>
  <c r="K92" i="4"/>
  <c r="K103" i="4"/>
  <c r="K117" i="4"/>
  <c r="K131" i="4"/>
  <c r="K5" i="4"/>
  <c r="K19" i="4"/>
  <c r="K30" i="4"/>
  <c r="K44" i="4"/>
  <c r="K55" i="4"/>
  <c r="K69" i="4"/>
  <c r="K83" i="4"/>
  <c r="K94" i="4"/>
  <c r="K108" i="4"/>
  <c r="K119" i="4"/>
  <c r="K133" i="4"/>
  <c r="K147" i="4"/>
  <c r="K158" i="4"/>
  <c r="K172" i="4"/>
  <c r="K183" i="4"/>
  <c r="K197" i="4"/>
  <c r="K211" i="4"/>
  <c r="K222" i="4"/>
  <c r="K236" i="4"/>
  <c r="K247" i="4"/>
  <c r="K261" i="4"/>
  <c r="K271" i="4"/>
  <c r="K283" i="4"/>
  <c r="K293" i="4"/>
  <c r="K303" i="4"/>
  <c r="K315" i="4"/>
  <c r="K325" i="4"/>
  <c r="K335" i="4"/>
  <c r="K347" i="4"/>
  <c r="K357" i="4"/>
  <c r="K367" i="4"/>
  <c r="K375" i="4"/>
  <c r="K383" i="4"/>
  <c r="K391" i="4"/>
  <c r="K399" i="4"/>
  <c r="K407" i="4"/>
  <c r="K415" i="4"/>
  <c r="K423" i="4"/>
  <c r="K431" i="4"/>
  <c r="K439" i="4"/>
  <c r="K447" i="4"/>
  <c r="K455" i="4"/>
  <c r="K463" i="4"/>
  <c r="K471" i="4"/>
  <c r="K479" i="4"/>
  <c r="K487" i="4"/>
  <c r="K495" i="4"/>
  <c r="K503" i="4"/>
  <c r="K511" i="4"/>
  <c r="K519" i="4"/>
  <c r="K527" i="4"/>
  <c r="K535" i="4"/>
  <c r="K543" i="4"/>
  <c r="K551" i="4"/>
  <c r="K559" i="4"/>
  <c r="K567" i="4"/>
  <c r="K575" i="4"/>
  <c r="K583" i="4"/>
  <c r="K591" i="4"/>
  <c r="K599" i="4"/>
  <c r="K607" i="4"/>
  <c r="K615" i="4"/>
  <c r="K623" i="4"/>
  <c r="K631" i="4"/>
  <c r="K639" i="4"/>
  <c r="K647" i="4"/>
  <c r="K655" i="4"/>
  <c r="K663" i="4"/>
  <c r="K671" i="4"/>
  <c r="K679" i="4"/>
  <c r="K687" i="4"/>
  <c r="K695" i="4"/>
  <c r="K703" i="4"/>
  <c r="K711" i="4"/>
  <c r="K719" i="4"/>
  <c r="K727" i="4"/>
  <c r="K735" i="4"/>
  <c r="K743" i="4"/>
  <c r="K751" i="4"/>
  <c r="K759" i="4"/>
  <c r="K767" i="4"/>
  <c r="K775" i="4"/>
  <c r="K783" i="4"/>
  <c r="K791" i="4"/>
  <c r="K799" i="4"/>
  <c r="K807" i="4"/>
  <c r="K815" i="4"/>
  <c r="K823" i="4"/>
  <c r="K831" i="4"/>
  <c r="K839" i="4"/>
  <c r="K847" i="4"/>
  <c r="K855" i="4"/>
  <c r="K863" i="4"/>
  <c r="K871" i="4"/>
  <c r="K879" i="4"/>
  <c r="K887" i="4"/>
  <c r="K895" i="4"/>
  <c r="K903" i="4"/>
  <c r="K911" i="4"/>
  <c r="K919" i="4"/>
  <c r="K927" i="4"/>
  <c r="K935" i="4"/>
  <c r="K943" i="4"/>
  <c r="K951" i="4"/>
  <c r="K959" i="4"/>
  <c r="K967" i="4"/>
  <c r="K975" i="4"/>
  <c r="K983" i="4"/>
  <c r="K991" i="4"/>
  <c r="K999" i="4"/>
  <c r="K1007" i="4"/>
  <c r="K1015" i="4"/>
  <c r="K1023" i="4"/>
  <c r="K1031" i="4"/>
  <c r="K1039" i="4"/>
  <c r="K1047" i="4"/>
  <c r="K1055" i="4"/>
  <c r="K1063" i="4"/>
  <c r="K1071" i="4"/>
  <c r="K1079" i="4"/>
  <c r="K1087" i="4"/>
  <c r="K6" i="4"/>
  <c r="K20" i="4"/>
  <c r="K31" i="4"/>
  <c r="K45" i="4"/>
  <c r="K59" i="4"/>
  <c r="K70" i="4"/>
  <c r="K84" i="4"/>
  <c r="K95" i="4"/>
  <c r="K109" i="4"/>
  <c r="K22" i="4"/>
  <c r="K47" i="4"/>
  <c r="K75" i="4"/>
  <c r="K100" i="4"/>
  <c r="K124" i="4"/>
  <c r="K142" i="4"/>
  <c r="K159" i="4"/>
  <c r="K175" i="4"/>
  <c r="K195" i="4"/>
  <c r="K212" i="4"/>
  <c r="K228" i="4"/>
  <c r="K245" i="4"/>
  <c r="K262" i="4"/>
  <c r="K276" i="4"/>
  <c r="K291" i="4"/>
  <c r="K306" i="4"/>
  <c r="K318" i="4"/>
  <c r="K333" i="4"/>
  <c r="K348" i="4"/>
  <c r="K362" i="4"/>
  <c r="K373" i="4"/>
  <c r="K384" i="4"/>
  <c r="K394" i="4"/>
  <c r="K405" i="4"/>
  <c r="K416" i="4"/>
  <c r="K426" i="4"/>
  <c r="K437" i="4"/>
  <c r="K448" i="4"/>
  <c r="K458" i="4"/>
  <c r="K469" i="4"/>
  <c r="K480" i="4"/>
  <c r="K490" i="4"/>
  <c r="K501" i="4"/>
  <c r="K512" i="4"/>
  <c r="K522" i="4"/>
  <c r="K533" i="4"/>
  <c r="K544" i="4"/>
  <c r="K554" i="4"/>
  <c r="K565" i="4"/>
  <c r="K576" i="4"/>
  <c r="K586" i="4"/>
  <c r="K597" i="4"/>
  <c r="K608" i="4"/>
  <c r="K618" i="4"/>
  <c r="K629" i="4"/>
  <c r="K640" i="4"/>
  <c r="K650" i="4"/>
  <c r="K661" i="4"/>
  <c r="K672" i="4"/>
  <c r="K682" i="4"/>
  <c r="K693" i="4"/>
  <c r="K704" i="4"/>
  <c r="K714" i="4"/>
  <c r="K725" i="4"/>
  <c r="K23" i="4"/>
  <c r="K51" i="4"/>
  <c r="K76" i="4"/>
  <c r="K101" i="4"/>
  <c r="K125" i="4"/>
  <c r="K143" i="4"/>
  <c r="K163" i="4"/>
  <c r="K179" i="4"/>
  <c r="K196" i="4"/>
  <c r="K213" i="4"/>
  <c r="K229" i="4"/>
  <c r="K246" i="4"/>
  <c r="K263" i="4"/>
  <c r="K277" i="4"/>
  <c r="K292" i="4"/>
  <c r="K307" i="4"/>
  <c r="K319" i="4"/>
  <c r="K334" i="4"/>
  <c r="K349" i="4"/>
  <c r="K363" i="4"/>
  <c r="K374" i="4"/>
  <c r="K385" i="4"/>
  <c r="K395" i="4"/>
  <c r="K406" i="4"/>
  <c r="K417" i="4"/>
  <c r="K427" i="4"/>
  <c r="K438" i="4"/>
  <c r="K449" i="4"/>
  <c r="K459" i="4"/>
  <c r="K470" i="4"/>
  <c r="K481" i="4"/>
  <c r="K491" i="4"/>
  <c r="K502" i="4"/>
  <c r="K513" i="4"/>
  <c r="K523" i="4"/>
  <c r="K534" i="4"/>
  <c r="K545" i="4"/>
  <c r="K555" i="4"/>
  <c r="K566" i="4"/>
  <c r="K577" i="4"/>
  <c r="K587" i="4"/>
  <c r="K598" i="4"/>
  <c r="K609" i="4"/>
  <c r="K619" i="4"/>
  <c r="K630" i="4"/>
  <c r="K641" i="4"/>
  <c r="K651" i="4"/>
  <c r="K662" i="4"/>
  <c r="K7" i="4"/>
  <c r="K35" i="4"/>
  <c r="K60" i="4"/>
  <c r="K85" i="4"/>
  <c r="K110" i="4"/>
  <c r="K132" i="4"/>
  <c r="K149" i="4"/>
  <c r="K165" i="4"/>
  <c r="K182" i="4"/>
  <c r="K199" i="4"/>
  <c r="K215" i="4"/>
  <c r="K235" i="4"/>
  <c r="K252" i="4"/>
  <c r="K267" i="4"/>
  <c r="K282" i="4"/>
  <c r="K295" i="4"/>
  <c r="K309" i="4"/>
  <c r="K324" i="4"/>
  <c r="K339" i="4"/>
  <c r="K351" i="4"/>
  <c r="K366" i="4"/>
  <c r="K377" i="4"/>
  <c r="K387" i="4"/>
  <c r="K398" i="4"/>
  <c r="K409" i="4"/>
  <c r="K419" i="4"/>
  <c r="K430" i="4"/>
  <c r="K441" i="4"/>
  <c r="K451" i="4"/>
  <c r="K462" i="4"/>
  <c r="K473" i="4"/>
  <c r="K483" i="4"/>
  <c r="K494" i="4"/>
  <c r="K505" i="4"/>
  <c r="K515" i="4"/>
  <c r="K526" i="4"/>
  <c r="K537" i="4"/>
  <c r="K547" i="4"/>
  <c r="K558" i="4"/>
  <c r="K569" i="4"/>
  <c r="K579" i="4"/>
  <c r="K590" i="4"/>
  <c r="K601" i="4"/>
  <c r="K611" i="4"/>
  <c r="K622" i="4"/>
  <c r="K633" i="4"/>
  <c r="K643" i="4"/>
  <c r="K654" i="4"/>
  <c r="K665" i="4"/>
  <c r="K675" i="4"/>
  <c r="K686" i="4"/>
  <c r="K11" i="4"/>
  <c r="K36" i="4"/>
  <c r="K61" i="4"/>
  <c r="K86" i="4"/>
  <c r="K111" i="4"/>
  <c r="K134" i="4"/>
  <c r="K150" i="4"/>
  <c r="K167" i="4"/>
  <c r="K187" i="4"/>
  <c r="K203" i="4"/>
  <c r="K220" i="4"/>
  <c r="K237" i="4"/>
  <c r="K253" i="4"/>
  <c r="K269" i="4"/>
  <c r="K284" i="4"/>
  <c r="K298" i="4"/>
  <c r="K311" i="4"/>
  <c r="K326" i="4"/>
  <c r="K340" i="4"/>
  <c r="K355" i="4"/>
  <c r="K368" i="4"/>
  <c r="K378" i="4"/>
  <c r="K389" i="4"/>
  <c r="K400" i="4"/>
  <c r="K410" i="4"/>
  <c r="K421" i="4"/>
  <c r="K432" i="4"/>
  <c r="K442" i="4"/>
  <c r="K453" i="4"/>
  <c r="K464" i="4"/>
  <c r="K474" i="4"/>
  <c r="K485" i="4"/>
  <c r="K496" i="4"/>
  <c r="K506" i="4"/>
  <c r="K517" i="4"/>
  <c r="K528" i="4"/>
  <c r="K538" i="4"/>
  <c r="K549" i="4"/>
  <c r="K560" i="4"/>
  <c r="K570" i="4"/>
  <c r="K581" i="4"/>
  <c r="K592" i="4"/>
  <c r="K602" i="4"/>
  <c r="K613" i="4"/>
  <c r="K624" i="4"/>
  <c r="K634" i="4"/>
  <c r="K645" i="4"/>
  <c r="K656" i="4"/>
  <c r="K666" i="4"/>
  <c r="K677" i="4"/>
  <c r="K688" i="4"/>
  <c r="K698" i="4"/>
  <c r="K709" i="4"/>
  <c r="K720" i="4"/>
  <c r="K730" i="4"/>
  <c r="K741" i="4"/>
  <c r="K752" i="4"/>
  <c r="K762" i="4"/>
  <c r="K773" i="4"/>
  <c r="K784" i="4"/>
  <c r="K794" i="4"/>
  <c r="K805" i="4"/>
  <c r="K12" i="4"/>
  <c r="K37" i="4"/>
  <c r="K62" i="4"/>
  <c r="K87" i="4"/>
  <c r="K115" i="4"/>
  <c r="K135" i="4"/>
  <c r="K151" i="4"/>
  <c r="K171" i="4"/>
  <c r="K188" i="4"/>
  <c r="K204" i="4"/>
  <c r="K221" i="4"/>
  <c r="K238" i="4"/>
  <c r="K254" i="4"/>
  <c r="K270" i="4"/>
  <c r="K285" i="4"/>
  <c r="K299" i="4"/>
  <c r="K314" i="4"/>
  <c r="K327" i="4"/>
  <c r="K341" i="4"/>
  <c r="K356" i="4"/>
  <c r="K369" i="4"/>
  <c r="K379" i="4"/>
  <c r="K390" i="4"/>
  <c r="K401" i="4"/>
  <c r="K411" i="4"/>
  <c r="K422" i="4"/>
  <c r="K433" i="4"/>
  <c r="K443" i="4"/>
  <c r="K454" i="4"/>
  <c r="K465" i="4"/>
  <c r="K475" i="4"/>
  <c r="K486" i="4"/>
  <c r="K497" i="4"/>
  <c r="K507" i="4"/>
  <c r="K518" i="4"/>
  <c r="K529" i="4"/>
  <c r="K539" i="4"/>
  <c r="K550" i="4"/>
  <c r="K561" i="4"/>
  <c r="K571" i="4"/>
  <c r="K582" i="4"/>
  <c r="K593" i="4"/>
  <c r="K603" i="4"/>
  <c r="K614" i="4"/>
  <c r="K625" i="4"/>
  <c r="K635" i="4"/>
  <c r="K646" i="4"/>
  <c r="K657" i="4"/>
  <c r="K667" i="4"/>
  <c r="K678" i="4"/>
  <c r="K689" i="4"/>
  <c r="K699" i="4"/>
  <c r="K710" i="4"/>
  <c r="K721" i="4"/>
  <c r="K731" i="4"/>
  <c r="K742" i="4"/>
  <c r="K753" i="4"/>
  <c r="K763" i="4"/>
  <c r="K774" i="4"/>
  <c r="K785" i="4"/>
  <c r="K795" i="4"/>
  <c r="K806" i="4"/>
  <c r="K817" i="4"/>
  <c r="K827" i="4"/>
  <c r="K838" i="4"/>
  <c r="K849" i="4"/>
  <c r="K859" i="4"/>
  <c r="K870" i="4"/>
  <c r="K881" i="4"/>
  <c r="K15" i="4"/>
  <c r="K79" i="4"/>
  <c r="K140" i="4"/>
  <c r="K189" i="4"/>
  <c r="K231" i="4"/>
  <c r="K275" i="4"/>
  <c r="K316" i="4"/>
  <c r="K350" i="4"/>
  <c r="K382" i="4"/>
  <c r="K413" i="4"/>
  <c r="K440" i="4"/>
  <c r="K467" i="4"/>
  <c r="K498" i="4"/>
  <c r="K525" i="4"/>
  <c r="K553" i="4"/>
  <c r="K584" i="4"/>
  <c r="K610" i="4"/>
  <c r="K638" i="4"/>
  <c r="K669" i="4"/>
  <c r="K690" i="4"/>
  <c r="K706" i="4"/>
  <c r="K723" i="4"/>
  <c r="K738" i="4"/>
  <c r="K754" i="4"/>
  <c r="K768" i="4"/>
  <c r="K781" i="4"/>
  <c r="K797" i="4"/>
  <c r="K810" i="4"/>
  <c r="K822" i="4"/>
  <c r="K834" i="4"/>
  <c r="K846" i="4"/>
  <c r="K858" i="4"/>
  <c r="K872" i="4"/>
  <c r="K883" i="4"/>
  <c r="K894" i="4"/>
  <c r="K905" i="4"/>
  <c r="K915" i="4"/>
  <c r="K926" i="4"/>
  <c r="K937" i="4"/>
  <c r="K947" i="4"/>
  <c r="K958" i="4"/>
  <c r="K969" i="4"/>
  <c r="K979" i="4"/>
  <c r="K990" i="4"/>
  <c r="K1001" i="4"/>
  <c r="K1011" i="4"/>
  <c r="K1022" i="4"/>
  <c r="K1033" i="4"/>
  <c r="K1043" i="4"/>
  <c r="K1054" i="4"/>
  <c r="K1065" i="4"/>
  <c r="K1075" i="4"/>
  <c r="K1086" i="4"/>
  <c r="K1096" i="4"/>
  <c r="K1105" i="4"/>
  <c r="K1113" i="4"/>
  <c r="K1121" i="4"/>
  <c r="K1129" i="4"/>
  <c r="K1137" i="4"/>
  <c r="K1145" i="4"/>
  <c r="K1153" i="4"/>
  <c r="K1161" i="4"/>
  <c r="K1169" i="4"/>
  <c r="K1177" i="4"/>
  <c r="K1185" i="4"/>
  <c r="K1193" i="4"/>
  <c r="K1201" i="4"/>
  <c r="K1209" i="4"/>
  <c r="K1217" i="4"/>
  <c r="K1225" i="4"/>
  <c r="K1233" i="4"/>
  <c r="K1241" i="4"/>
  <c r="K1249" i="4"/>
  <c r="K1257" i="4"/>
  <c r="K1265" i="4"/>
  <c r="K1273" i="4"/>
  <c r="K1281" i="4"/>
  <c r="K1289" i="4"/>
  <c r="K1297" i="4"/>
  <c r="K1305" i="4"/>
  <c r="K1313" i="4"/>
  <c r="K1321" i="4"/>
  <c r="K1329" i="4"/>
  <c r="K1337" i="4"/>
  <c r="K1345" i="4"/>
  <c r="K1353" i="4"/>
  <c r="K1361" i="4"/>
  <c r="K1369" i="4"/>
  <c r="K1377" i="4"/>
  <c r="K1385" i="4"/>
  <c r="K1393" i="4"/>
  <c r="K1401" i="4"/>
  <c r="K1409" i="4"/>
  <c r="K1417" i="4"/>
  <c r="K1425" i="4"/>
  <c r="K1433" i="4"/>
  <c r="K1441" i="4"/>
  <c r="K1449" i="4"/>
  <c r="K1457" i="4"/>
  <c r="K1465" i="4"/>
  <c r="K1473" i="4"/>
  <c r="K1481" i="4"/>
  <c r="K1489" i="4"/>
  <c r="K1497" i="4"/>
  <c r="K1505" i="4"/>
  <c r="K1513" i="4"/>
  <c r="K1521" i="4"/>
  <c r="K1529" i="4"/>
  <c r="K1537" i="4"/>
  <c r="K1545" i="4"/>
  <c r="K1553" i="4"/>
  <c r="K1561" i="4"/>
  <c r="K1569" i="4"/>
  <c r="K1577" i="4"/>
  <c r="K1585" i="4"/>
  <c r="K1593" i="4"/>
  <c r="K1601" i="4"/>
  <c r="K1609" i="4"/>
  <c r="K1617" i="4"/>
  <c r="K1625" i="4"/>
  <c r="K1633" i="4"/>
  <c r="K1641" i="4"/>
  <c r="K1649" i="4"/>
  <c r="K1657" i="4"/>
  <c r="K1665" i="4"/>
  <c r="K1673" i="4"/>
  <c r="K1681" i="4"/>
  <c r="K1689" i="4"/>
  <c r="K1697" i="4"/>
  <c r="K1705" i="4"/>
  <c r="K1713" i="4"/>
  <c r="K1721" i="4"/>
  <c r="K1729" i="4"/>
  <c r="K1737" i="4"/>
  <c r="K1745" i="4"/>
  <c r="K1753" i="4"/>
  <c r="K1761" i="4"/>
  <c r="K1769" i="4"/>
  <c r="K1777" i="4"/>
  <c r="K1785" i="4"/>
  <c r="K1793" i="4"/>
  <c r="K1801" i="4"/>
  <c r="K21" i="4"/>
  <c r="K93" i="4"/>
  <c r="K148" i="4"/>
  <c r="K190" i="4"/>
  <c r="K239" i="4"/>
  <c r="K279" i="4"/>
  <c r="K317" i="4"/>
  <c r="K358" i="4"/>
  <c r="K386" i="4"/>
  <c r="K414" i="4"/>
  <c r="K445" i="4"/>
  <c r="K472" i="4"/>
  <c r="K499" i="4"/>
  <c r="K530" i="4"/>
  <c r="K557" i="4"/>
  <c r="K585" i="4"/>
  <c r="K616" i="4"/>
  <c r="K642" i="4"/>
  <c r="K670" i="4"/>
  <c r="K691" i="4"/>
  <c r="K707" i="4"/>
  <c r="K726" i="4"/>
  <c r="K739" i="4"/>
  <c r="K755" i="4"/>
  <c r="K769" i="4"/>
  <c r="K782" i="4"/>
  <c r="K798" i="4"/>
  <c r="K811" i="4"/>
  <c r="K824" i="4"/>
  <c r="K835" i="4"/>
  <c r="K848" i="4"/>
  <c r="K861" i="4"/>
  <c r="K873" i="4"/>
  <c r="K885" i="4"/>
  <c r="K896" i="4"/>
  <c r="K906" i="4"/>
  <c r="K917" i="4"/>
  <c r="K928" i="4"/>
  <c r="K938" i="4"/>
  <c r="K949" i="4"/>
  <c r="K960" i="4"/>
  <c r="K970" i="4"/>
  <c r="K981" i="4"/>
  <c r="K992" i="4"/>
  <c r="K1002" i="4"/>
  <c r="K1013" i="4"/>
  <c r="K1024" i="4"/>
  <c r="K1034" i="4"/>
  <c r="K1045" i="4"/>
  <c r="K1056" i="4"/>
  <c r="K1066" i="4"/>
  <c r="K1077" i="4"/>
  <c r="K1088" i="4"/>
  <c r="K1097" i="4"/>
  <c r="K1106" i="4"/>
  <c r="K1114" i="4"/>
  <c r="K1122" i="4"/>
  <c r="K1130" i="4"/>
  <c r="K1138" i="4"/>
  <c r="K1146" i="4"/>
  <c r="K1154" i="4"/>
  <c r="K1162" i="4"/>
  <c r="K1170" i="4"/>
  <c r="K1178" i="4"/>
  <c r="K1186" i="4"/>
  <c r="K1194" i="4"/>
  <c r="K1202" i="4"/>
  <c r="K1210" i="4"/>
  <c r="K1218" i="4"/>
  <c r="K1226" i="4"/>
  <c r="K1234" i="4"/>
  <c r="K1242" i="4"/>
  <c r="K1250" i="4"/>
  <c r="K1258" i="4"/>
  <c r="K1266" i="4"/>
  <c r="K1274" i="4"/>
  <c r="K1282" i="4"/>
  <c r="K1290" i="4"/>
  <c r="K1298" i="4"/>
  <c r="K1306" i="4"/>
  <c r="K1314" i="4"/>
  <c r="K1322" i="4"/>
  <c r="K1330" i="4"/>
  <c r="K1338" i="4"/>
  <c r="K1346" i="4"/>
  <c r="K1354" i="4"/>
  <c r="K1362" i="4"/>
  <c r="K1370" i="4"/>
  <c r="K1378" i="4"/>
  <c r="K1386" i="4"/>
  <c r="K1394" i="4"/>
  <c r="K1402" i="4"/>
  <c r="K1410" i="4"/>
  <c r="K1418" i="4"/>
  <c r="K1426" i="4"/>
  <c r="K1434" i="4"/>
  <c r="K1442" i="4"/>
  <c r="K1450" i="4"/>
  <c r="K1458" i="4"/>
  <c r="K1466" i="4"/>
  <c r="K1474" i="4"/>
  <c r="K1482" i="4"/>
  <c r="K1490" i="4"/>
  <c r="K1498" i="4"/>
  <c r="K1506" i="4"/>
  <c r="K1514" i="4"/>
  <c r="K1522" i="4"/>
  <c r="K1530" i="4"/>
  <c r="K1538" i="4"/>
  <c r="K1546" i="4"/>
  <c r="K1554" i="4"/>
  <c r="K1562" i="4"/>
  <c r="K1570" i="4"/>
  <c r="K1578" i="4"/>
  <c r="K1586" i="4"/>
  <c r="K1594" i="4"/>
  <c r="K1602" i="4"/>
  <c r="K1610" i="4"/>
  <c r="K1618" i="4"/>
  <c r="K1626" i="4"/>
  <c r="K1634" i="4"/>
  <c r="K1642" i="4"/>
  <c r="K1650" i="4"/>
  <c r="K1658" i="4"/>
  <c r="K1666" i="4"/>
  <c r="K1674" i="4"/>
  <c r="K1682" i="4"/>
  <c r="K1690" i="4"/>
  <c r="K1698" i="4"/>
  <c r="K1706" i="4"/>
  <c r="K1714" i="4"/>
  <c r="K1722" i="4"/>
  <c r="K1730" i="4"/>
  <c r="K1738" i="4"/>
  <c r="K1746" i="4"/>
  <c r="K1754" i="4"/>
  <c r="K1762" i="4"/>
  <c r="K1770" i="4"/>
  <c r="K1778" i="4"/>
  <c r="K1786" i="4"/>
  <c r="K1794" i="4"/>
  <c r="K1802" i="4"/>
  <c r="K29" i="4"/>
  <c r="K99" i="4"/>
  <c r="K156" i="4"/>
  <c r="K198" i="4"/>
  <c r="K243" i="4"/>
  <c r="K286" i="4"/>
  <c r="K323" i="4"/>
  <c r="K359" i="4"/>
  <c r="K392" i="4"/>
  <c r="K418" i="4"/>
  <c r="K446" i="4"/>
  <c r="K477" i="4"/>
  <c r="K504" i="4"/>
  <c r="K531" i="4"/>
  <c r="K562" i="4"/>
  <c r="K589" i="4"/>
  <c r="K617" i="4"/>
  <c r="K648" i="4"/>
  <c r="K673" i="4"/>
  <c r="K694" i="4"/>
  <c r="K712" i="4"/>
  <c r="K728" i="4"/>
  <c r="K744" i="4"/>
  <c r="K757" i="4"/>
  <c r="K770" i="4"/>
  <c r="K786" i="4"/>
  <c r="K800" i="4"/>
  <c r="K813" i="4"/>
  <c r="K825" i="4"/>
  <c r="K837" i="4"/>
  <c r="K850" i="4"/>
  <c r="K862" i="4"/>
  <c r="K874" i="4"/>
  <c r="K886" i="4"/>
  <c r="K897" i="4"/>
  <c r="K907" i="4"/>
  <c r="K918" i="4"/>
  <c r="K929" i="4"/>
  <c r="K939" i="4"/>
  <c r="K950" i="4"/>
  <c r="K961" i="4"/>
  <c r="K971" i="4"/>
  <c r="K982" i="4"/>
  <c r="K993" i="4"/>
  <c r="K1003" i="4"/>
  <c r="K1014" i="4"/>
  <c r="K1025" i="4"/>
  <c r="K1035" i="4"/>
  <c r="K1046" i="4"/>
  <c r="K1057" i="4"/>
  <c r="K1067" i="4"/>
  <c r="K1078" i="4"/>
  <c r="K1089" i="4"/>
  <c r="K1098" i="4"/>
  <c r="K1107" i="4"/>
  <c r="K1115" i="4"/>
  <c r="K1123" i="4"/>
  <c r="K1131" i="4"/>
  <c r="K1139" i="4"/>
  <c r="K1147" i="4"/>
  <c r="K1155" i="4"/>
  <c r="K1163" i="4"/>
  <c r="K1171" i="4"/>
  <c r="K1179" i="4"/>
  <c r="K1187" i="4"/>
  <c r="K1195" i="4"/>
  <c r="K1203" i="4"/>
  <c r="K1211" i="4"/>
  <c r="K1219" i="4"/>
  <c r="K1227" i="4"/>
  <c r="K1235" i="4"/>
  <c r="K1243" i="4"/>
  <c r="K1251" i="4"/>
  <c r="K1259" i="4"/>
  <c r="K1267" i="4"/>
  <c r="K1275" i="4"/>
  <c r="K1283" i="4"/>
  <c r="K1291" i="4"/>
  <c r="K1299" i="4"/>
  <c r="K1307" i="4"/>
  <c r="K1315" i="4"/>
  <c r="K1323" i="4"/>
  <c r="K1331" i="4"/>
  <c r="K1339" i="4"/>
  <c r="K1347" i="4"/>
  <c r="K1355" i="4"/>
  <c r="K1363" i="4"/>
  <c r="K1371" i="4"/>
  <c r="K1379" i="4"/>
  <c r="K1387" i="4"/>
  <c r="K1395" i="4"/>
  <c r="K1403" i="4"/>
  <c r="K1411" i="4"/>
  <c r="K1419" i="4"/>
  <c r="K1427" i="4"/>
  <c r="K1435" i="4"/>
  <c r="K1443" i="4"/>
  <c r="K1451" i="4"/>
  <c r="K1459" i="4"/>
  <c r="K1467" i="4"/>
  <c r="K1475" i="4"/>
  <c r="K1483" i="4"/>
  <c r="K1491" i="4"/>
  <c r="K1499" i="4"/>
  <c r="K1507" i="4"/>
  <c r="K1515" i="4"/>
  <c r="K1523" i="4"/>
  <c r="K1531" i="4"/>
  <c r="K1539" i="4"/>
  <c r="K1547" i="4"/>
  <c r="K1555" i="4"/>
  <c r="K1563" i="4"/>
  <c r="K1571" i="4"/>
  <c r="K1579" i="4"/>
  <c r="K1587" i="4"/>
  <c r="K1595" i="4"/>
  <c r="K1603" i="4"/>
  <c r="K1611" i="4"/>
  <c r="K1619" i="4"/>
  <c r="K1627" i="4"/>
  <c r="K1635" i="4"/>
  <c r="K1643" i="4"/>
  <c r="K1651" i="4"/>
  <c r="K1659" i="4"/>
  <c r="K1667" i="4"/>
  <c r="K1675" i="4"/>
  <c r="K1683" i="4"/>
  <c r="K1691" i="4"/>
  <c r="K1699" i="4"/>
  <c r="K1707" i="4"/>
  <c r="K1715" i="4"/>
  <c r="K1723" i="4"/>
  <c r="K1731" i="4"/>
  <c r="K1739" i="4"/>
  <c r="K1747" i="4"/>
  <c r="K1755" i="4"/>
  <c r="K1763" i="4"/>
  <c r="K1771" i="4"/>
  <c r="K1779" i="4"/>
  <c r="K1787" i="4"/>
  <c r="K1795" i="4"/>
  <c r="K1803" i="4"/>
  <c r="K43" i="4"/>
  <c r="K107" i="4"/>
  <c r="K157" i="4"/>
  <c r="K206" i="4"/>
  <c r="K251" i="4"/>
  <c r="K287" i="4"/>
  <c r="K330" i="4"/>
  <c r="K365" i="4"/>
  <c r="K393" i="4"/>
  <c r="K424" i="4"/>
  <c r="K450" i="4"/>
  <c r="K478" i="4"/>
  <c r="K509" i="4"/>
  <c r="K536" i="4"/>
  <c r="K563" i="4"/>
  <c r="K594" i="4"/>
  <c r="K621" i="4"/>
  <c r="K649" i="4"/>
  <c r="K674" i="4"/>
  <c r="K696" i="4"/>
  <c r="K713" i="4"/>
  <c r="K729" i="4"/>
  <c r="K745" i="4"/>
  <c r="K758" i="4"/>
  <c r="K771" i="4"/>
  <c r="K787" i="4"/>
  <c r="K801" i="4"/>
  <c r="K814" i="4"/>
  <c r="K826" i="4"/>
  <c r="K840" i="4"/>
  <c r="K851" i="4"/>
  <c r="K864" i="4"/>
  <c r="K875" i="4"/>
  <c r="K888" i="4"/>
  <c r="K898" i="4"/>
  <c r="K909" i="4"/>
  <c r="K920" i="4"/>
  <c r="K930" i="4"/>
  <c r="K941" i="4"/>
  <c r="K952" i="4"/>
  <c r="K962" i="4"/>
  <c r="K973" i="4"/>
  <c r="K984" i="4"/>
  <c r="K994" i="4"/>
  <c r="K1005" i="4"/>
  <c r="K1016" i="4"/>
  <c r="K1026" i="4"/>
  <c r="K1037" i="4"/>
  <c r="K1048" i="4"/>
  <c r="K1058" i="4"/>
  <c r="K1069" i="4"/>
  <c r="K1080" i="4"/>
  <c r="K1090" i="4"/>
  <c r="K1099" i="4"/>
  <c r="K1108" i="4"/>
  <c r="K1116" i="4"/>
  <c r="K1124" i="4"/>
  <c r="K1132" i="4"/>
  <c r="K1140" i="4"/>
  <c r="K1148" i="4"/>
  <c r="K1156" i="4"/>
  <c r="K1164" i="4"/>
  <c r="K1172" i="4"/>
  <c r="K1180" i="4"/>
  <c r="K1188" i="4"/>
  <c r="K1196" i="4"/>
  <c r="K1204" i="4"/>
  <c r="K1212" i="4"/>
  <c r="K1220" i="4"/>
  <c r="K1228" i="4"/>
  <c r="K1236" i="4"/>
  <c r="K1244" i="4"/>
  <c r="K1252" i="4"/>
  <c r="K1260" i="4"/>
  <c r="K1268" i="4"/>
  <c r="K1276" i="4"/>
  <c r="K1284" i="4"/>
  <c r="K1292" i="4"/>
  <c r="K1300" i="4"/>
  <c r="K1308" i="4"/>
  <c r="K1316" i="4"/>
  <c r="K1324" i="4"/>
  <c r="K1332" i="4"/>
  <c r="K1340" i="4"/>
  <c r="K1348" i="4"/>
  <c r="K1356" i="4"/>
  <c r="K1364" i="4"/>
  <c r="K1372" i="4"/>
  <c r="K1380" i="4"/>
  <c r="K1388" i="4"/>
  <c r="K1396" i="4"/>
  <c r="K1404" i="4"/>
  <c r="K1412" i="4"/>
  <c r="K1420" i="4"/>
  <c r="K1428" i="4"/>
  <c r="K1436" i="4"/>
  <c r="K1444" i="4"/>
  <c r="K1452" i="4"/>
  <c r="K1460" i="4"/>
  <c r="K1468" i="4"/>
  <c r="K1476" i="4"/>
  <c r="K1484" i="4"/>
  <c r="K1492" i="4"/>
  <c r="K1500" i="4"/>
  <c r="K1508" i="4"/>
  <c r="K1516" i="4"/>
  <c r="K1524" i="4"/>
  <c r="K1532" i="4"/>
  <c r="K1540" i="4"/>
  <c r="K1548" i="4"/>
  <c r="K1556" i="4"/>
  <c r="K1564" i="4"/>
  <c r="K1572" i="4"/>
  <c r="K1580" i="4"/>
  <c r="K1588" i="4"/>
  <c r="K1596" i="4"/>
  <c r="K1604" i="4"/>
  <c r="K1612" i="4"/>
  <c r="K1620" i="4"/>
  <c r="K1628" i="4"/>
  <c r="K1636" i="4"/>
  <c r="K1644" i="4"/>
  <c r="K1652" i="4"/>
  <c r="K1660" i="4"/>
  <c r="K1668" i="4"/>
  <c r="K1676" i="4"/>
  <c r="K1684" i="4"/>
  <c r="K1692" i="4"/>
  <c r="K1700" i="4"/>
  <c r="K1708" i="4"/>
  <c r="K1724" i="4"/>
  <c r="K1732" i="4"/>
  <c r="K1740" i="4"/>
  <c r="K1748" i="4"/>
  <c r="K1756" i="4"/>
  <c r="K1764" i="4"/>
  <c r="K46" i="4"/>
  <c r="K118" i="4"/>
  <c r="K164" i="4"/>
  <c r="K207" i="4"/>
  <c r="K259" i="4"/>
  <c r="K294" i="4"/>
  <c r="K331" i="4"/>
  <c r="K370" i="4"/>
  <c r="K397" i="4"/>
  <c r="K425" i="4"/>
  <c r="K456" i="4"/>
  <c r="K482" i="4"/>
  <c r="K510" i="4"/>
  <c r="K541" i="4"/>
  <c r="K568" i="4"/>
  <c r="K595" i="4"/>
  <c r="K626" i="4"/>
  <c r="K653" i="4"/>
  <c r="K680" i="4"/>
  <c r="K697" i="4"/>
  <c r="K715" i="4"/>
  <c r="K733" i="4"/>
  <c r="K746" i="4"/>
  <c r="K760" i="4"/>
  <c r="K776" i="4"/>
  <c r="K789" i="4"/>
  <c r="K802" i="4"/>
  <c r="K816" i="4"/>
  <c r="K829" i="4"/>
  <c r="K841" i="4"/>
  <c r="K853" i="4"/>
  <c r="K865" i="4"/>
  <c r="K877" i="4"/>
  <c r="K889" i="4"/>
  <c r="K899" i="4"/>
  <c r="K910" i="4"/>
  <c r="K921" i="4"/>
  <c r="K931" i="4"/>
  <c r="K942" i="4"/>
  <c r="K953" i="4"/>
  <c r="K963" i="4"/>
  <c r="K974" i="4"/>
  <c r="K985" i="4"/>
  <c r="K995" i="4"/>
  <c r="K1006" i="4"/>
  <c r="K1017" i="4"/>
  <c r="K1027" i="4"/>
  <c r="K1038" i="4"/>
  <c r="K1049" i="4"/>
  <c r="K1059" i="4"/>
  <c r="K1070" i="4"/>
  <c r="K1081" i="4"/>
  <c r="K1091" i="4"/>
  <c r="K1101" i="4"/>
  <c r="K1109" i="4"/>
  <c r="K1117" i="4"/>
  <c r="K1125" i="4"/>
  <c r="K1133" i="4"/>
  <c r="K1141" i="4"/>
  <c r="K1149" i="4"/>
  <c r="K1157" i="4"/>
  <c r="K1165" i="4"/>
  <c r="K1173" i="4"/>
  <c r="K1181" i="4"/>
  <c r="K1189" i="4"/>
  <c r="K1197" i="4"/>
  <c r="K1205" i="4"/>
  <c r="K1213" i="4"/>
  <c r="K1221" i="4"/>
  <c r="K1229" i="4"/>
  <c r="K1237" i="4"/>
  <c r="K1245" i="4"/>
  <c r="K1253" i="4"/>
  <c r="K1261" i="4"/>
  <c r="K1269" i="4"/>
  <c r="K1277" i="4"/>
  <c r="K1285" i="4"/>
  <c r="K1293" i="4"/>
  <c r="K1301" i="4"/>
  <c r="K1309" i="4"/>
  <c r="K1317" i="4"/>
  <c r="K1325" i="4"/>
  <c r="K1333" i="4"/>
  <c r="K1341" i="4"/>
  <c r="K1349" i="4"/>
  <c r="K1357" i="4"/>
  <c r="K1365" i="4"/>
  <c r="K1373" i="4"/>
  <c r="K1381" i="4"/>
  <c r="K1389" i="4"/>
  <c r="K1397" i="4"/>
  <c r="K1405" i="4"/>
  <c r="K1413" i="4"/>
  <c r="K1421" i="4"/>
  <c r="K1429" i="4"/>
  <c r="K1437" i="4"/>
  <c r="K1445" i="4"/>
  <c r="K1453" i="4"/>
  <c r="K1461" i="4"/>
  <c r="K1469" i="4"/>
  <c r="K1477" i="4"/>
  <c r="K1485" i="4"/>
  <c r="K1493" i="4"/>
  <c r="K1501" i="4"/>
  <c r="K1509" i="4"/>
  <c r="K1517" i="4"/>
  <c r="K1525" i="4"/>
  <c r="K1533" i="4"/>
  <c r="K1541" i="4"/>
  <c r="K1549" i="4"/>
  <c r="K1557" i="4"/>
  <c r="K1565" i="4"/>
  <c r="K1573" i="4"/>
  <c r="K1581" i="4"/>
  <c r="K1589" i="4"/>
  <c r="K1597" i="4"/>
  <c r="K1605" i="4"/>
  <c r="K1613" i="4"/>
  <c r="K1621" i="4"/>
  <c r="K1629" i="4"/>
  <c r="K1637" i="4"/>
  <c r="K1645" i="4"/>
  <c r="K1653" i="4"/>
  <c r="K1661" i="4"/>
  <c r="K1669" i="4"/>
  <c r="K1677" i="4"/>
  <c r="K1685" i="4"/>
  <c r="K1693" i="4"/>
  <c r="K1701" i="4"/>
  <c r="K1709" i="4"/>
  <c r="K1717" i="4"/>
  <c r="K1725" i="4"/>
  <c r="K1733" i="4"/>
  <c r="K1741" i="4"/>
  <c r="K1749" i="4"/>
  <c r="K1757" i="4"/>
  <c r="K54" i="4"/>
  <c r="K123" i="4"/>
  <c r="K173" i="4"/>
  <c r="K214" i="4"/>
  <c r="K260" i="4"/>
  <c r="K301" i="4"/>
  <c r="K338" i="4"/>
  <c r="K371" i="4"/>
  <c r="K402" i="4"/>
  <c r="K429" i="4"/>
  <c r="K457" i="4"/>
  <c r="K488" i="4"/>
  <c r="K514" i="4"/>
  <c r="K542" i="4"/>
  <c r="K573" i="4"/>
  <c r="K600" i="4"/>
  <c r="K627" i="4"/>
  <c r="K658" i="4"/>
  <c r="K681" i="4"/>
  <c r="K701" i="4"/>
  <c r="K717" i="4"/>
  <c r="K734" i="4"/>
  <c r="K747" i="4"/>
  <c r="K761" i="4"/>
  <c r="K777" i="4"/>
  <c r="K790" i="4"/>
  <c r="K803" i="4"/>
  <c r="K818" i="4"/>
  <c r="K830" i="4"/>
  <c r="K842" i="4"/>
  <c r="K854" i="4"/>
  <c r="K866" i="4"/>
  <c r="K878" i="4"/>
  <c r="K890" i="4"/>
  <c r="K901" i="4"/>
  <c r="K912" i="4"/>
  <c r="K922" i="4"/>
  <c r="K933" i="4"/>
  <c r="K944" i="4"/>
  <c r="K954" i="4"/>
  <c r="K965" i="4"/>
  <c r="K976" i="4"/>
  <c r="K986" i="4"/>
  <c r="K997" i="4"/>
  <c r="K1008" i="4"/>
  <c r="K1018" i="4"/>
  <c r="K1029" i="4"/>
  <c r="K1040" i="4"/>
  <c r="K1050" i="4"/>
  <c r="K1061" i="4"/>
  <c r="K1072" i="4"/>
  <c r="K1082" i="4"/>
  <c r="K1093" i="4"/>
  <c r="K1102" i="4"/>
  <c r="K1110" i="4"/>
  <c r="K1118" i="4"/>
  <c r="K1126" i="4"/>
  <c r="K1134" i="4"/>
  <c r="K1142" i="4"/>
  <c r="K1150" i="4"/>
  <c r="K1158" i="4"/>
  <c r="K1166" i="4"/>
  <c r="K1174" i="4"/>
  <c r="K1182" i="4"/>
  <c r="K1190" i="4"/>
  <c r="K1198" i="4"/>
  <c r="K1206" i="4"/>
  <c r="K1214" i="4"/>
  <c r="K1222" i="4"/>
  <c r="K1230" i="4"/>
  <c r="K1238" i="4"/>
  <c r="K1246" i="4"/>
  <c r="K1254" i="4"/>
  <c r="K1262" i="4"/>
  <c r="K1270" i="4"/>
  <c r="K1278" i="4"/>
  <c r="K1286" i="4"/>
  <c r="K1294" i="4"/>
  <c r="K1302" i="4"/>
  <c r="K1310" i="4"/>
  <c r="K68" i="4"/>
  <c r="K126" i="4"/>
  <c r="K174" i="4"/>
  <c r="K223" i="4"/>
  <c r="K266" i="4"/>
  <c r="K302" i="4"/>
  <c r="K343" i="4"/>
  <c r="K376" i="4"/>
  <c r="K403" i="4"/>
  <c r="K434" i="4"/>
  <c r="K461" i="4"/>
  <c r="K489" i="4"/>
  <c r="K520" i="4"/>
  <c r="K546" i="4"/>
  <c r="K574" i="4"/>
  <c r="K605" i="4"/>
  <c r="K632" i="4"/>
  <c r="K659" i="4"/>
  <c r="K683" i="4"/>
  <c r="K702" i="4"/>
  <c r="K718" i="4"/>
  <c r="K736" i="4"/>
  <c r="K749" i="4"/>
  <c r="K765" i="4"/>
  <c r="K778" i="4"/>
  <c r="K792" i="4"/>
  <c r="K808" i="4"/>
  <c r="K819" i="4"/>
  <c r="K832" i="4"/>
  <c r="K843" i="4"/>
  <c r="K856" i="4"/>
  <c r="K867" i="4"/>
  <c r="K880" i="4"/>
  <c r="K891" i="4"/>
  <c r="K902" i="4"/>
  <c r="K913" i="4"/>
  <c r="K923" i="4"/>
  <c r="K934" i="4"/>
  <c r="K945" i="4"/>
  <c r="K955" i="4"/>
  <c r="K966" i="4"/>
  <c r="K977" i="4"/>
  <c r="K987" i="4"/>
  <c r="K998" i="4"/>
  <c r="K1009" i="4"/>
  <c r="K1019" i="4"/>
  <c r="K1030" i="4"/>
  <c r="K1041" i="4"/>
  <c r="K1051" i="4"/>
  <c r="K1062" i="4"/>
  <c r="K1073" i="4"/>
  <c r="K1083" i="4"/>
  <c r="K1094" i="4"/>
  <c r="K1103" i="4"/>
  <c r="K1111" i="4"/>
  <c r="K1119" i="4"/>
  <c r="K1127" i="4"/>
  <c r="K1135" i="4"/>
  <c r="K1143" i="4"/>
  <c r="K1151" i="4"/>
  <c r="K1159" i="4"/>
  <c r="K1167" i="4"/>
  <c r="K1175" i="4"/>
  <c r="K1183" i="4"/>
  <c r="K1191" i="4"/>
  <c r="K1199" i="4"/>
  <c r="K1207" i="4"/>
  <c r="K1215" i="4"/>
  <c r="K1223" i="4"/>
  <c r="K1231" i="4"/>
  <c r="K1239" i="4"/>
  <c r="K1247" i="4"/>
  <c r="K1255" i="4"/>
  <c r="K1263" i="4"/>
  <c r="K1271" i="4"/>
  <c r="K1279" i="4"/>
  <c r="K1287" i="4"/>
  <c r="K1295" i="4"/>
  <c r="K1303" i="4"/>
  <c r="K1796" i="4"/>
  <c r="K1782" i="4"/>
  <c r="K1768" i="4"/>
  <c r="K1751" i="4"/>
  <c r="K1728" i="4"/>
  <c r="K1710" i="4"/>
  <c r="K1687" i="4"/>
  <c r="K1664" i="4"/>
  <c r="K1646" i="4"/>
  <c r="K1623" i="4"/>
  <c r="K1600" i="4"/>
  <c r="K1582" i="4"/>
  <c r="K1559" i="4"/>
  <c r="K1536" i="4"/>
  <c r="K1518" i="4"/>
  <c r="K1495" i="4"/>
  <c r="K1472" i="4"/>
  <c r="K1454" i="4"/>
  <c r="K1431" i="4"/>
  <c r="K1408" i="4"/>
  <c r="K1390" i="4"/>
  <c r="K1367" i="4"/>
  <c r="K1344" i="4"/>
  <c r="K1326" i="4"/>
  <c r="K1288" i="4"/>
  <c r="K1224" i="4"/>
  <c r="K1160" i="4"/>
  <c r="K1095" i="4"/>
  <c r="K1010" i="4"/>
  <c r="K925" i="4"/>
  <c r="K833" i="4"/>
  <c r="K722" i="4"/>
  <c r="K521" i="4"/>
  <c r="K274" i="4"/>
  <c r="G1801" i="4"/>
  <c r="G1793" i="4"/>
  <c r="G1785" i="4"/>
  <c r="G1777" i="4"/>
  <c r="G1769" i="4"/>
  <c r="G1761" i="4"/>
  <c r="G1753" i="4"/>
  <c r="G1745" i="4"/>
  <c r="G1737" i="4"/>
  <c r="G1729" i="4"/>
  <c r="G1721" i="4"/>
  <c r="G1713" i="4"/>
  <c r="G1705" i="4"/>
  <c r="G1697" i="4"/>
  <c r="G1689" i="4"/>
  <c r="G1681" i="4"/>
  <c r="G1673" i="4"/>
  <c r="G1665" i="4"/>
  <c r="G1657" i="4"/>
  <c r="G1649" i="4"/>
  <c r="G1641" i="4"/>
  <c r="G1633" i="4"/>
  <c r="G1625" i="4"/>
  <c r="G1617" i="4"/>
  <c r="G1609" i="4"/>
  <c r="G1601" i="4"/>
  <c r="G1593" i="4"/>
  <c r="G1585" i="4"/>
  <c r="G1577" i="4"/>
  <c r="G1569" i="4"/>
  <c r="G1561" i="4"/>
  <c r="G1553" i="4"/>
  <c r="G1545" i="4"/>
  <c r="G1537" i="4"/>
  <c r="G1529" i="4"/>
  <c r="G1521" i="4"/>
  <c r="G1513" i="4"/>
  <c r="G1505" i="4"/>
  <c r="G1497" i="4"/>
  <c r="G1489" i="4"/>
  <c r="G1481" i="4"/>
  <c r="G1473" i="4"/>
  <c r="G1465" i="4"/>
  <c r="G1457" i="4"/>
  <c r="G1449" i="4"/>
  <c r="G1441" i="4"/>
  <c r="G1433" i="4"/>
  <c r="G1425" i="4"/>
  <c r="G1417" i="4"/>
  <c r="G1409" i="4"/>
  <c r="G1401" i="4"/>
  <c r="G1393" i="4"/>
  <c r="G1385" i="4"/>
  <c r="G1377" i="4"/>
  <c r="G1369" i="4"/>
  <c r="G1361" i="4"/>
  <c r="G1353" i="4"/>
  <c r="G1345" i="4"/>
  <c r="G1337" i="4"/>
  <c r="G1329" i="4"/>
  <c r="G1321" i="4"/>
  <c r="G1313" i="4"/>
  <c r="G1305" i="4"/>
  <c r="G1297" i="4"/>
  <c r="G1289" i="4"/>
  <c r="G1281" i="4"/>
  <c r="G1273" i="4"/>
  <c r="G1265" i="4"/>
  <c r="G1257" i="4"/>
  <c r="G1249" i="4"/>
  <c r="G1241" i="4"/>
  <c r="G1233" i="4"/>
  <c r="G1225" i="4"/>
  <c r="G1217" i="4"/>
  <c r="G1209" i="4"/>
  <c r="G1201" i="4"/>
  <c r="G1193" i="4"/>
  <c r="G1185" i="4"/>
  <c r="G1177" i="4"/>
  <c r="G1169" i="4"/>
  <c r="G1161" i="4"/>
  <c r="G1153" i="4"/>
  <c r="G1145" i="4"/>
  <c r="G1137" i="4"/>
  <c r="G1129" i="4"/>
  <c r="G1121" i="4"/>
  <c r="G1113" i="4"/>
  <c r="G1105" i="4"/>
  <c r="G1097" i="4"/>
  <c r="G1089" i="4"/>
  <c r="G1081" i="4"/>
  <c r="G1073" i="4"/>
  <c r="G1065" i="4"/>
  <c r="G1057" i="4"/>
  <c r="G1049" i="4"/>
  <c r="G1041" i="4"/>
  <c r="G1033" i="4"/>
  <c r="G1025" i="4"/>
  <c r="G1017" i="4"/>
  <c r="G1009" i="4"/>
  <c r="G1001" i="4"/>
  <c r="G993" i="4"/>
  <c r="G985" i="4"/>
  <c r="G977" i="4"/>
  <c r="G969" i="4"/>
  <c r="G961" i="4"/>
  <c r="G953" i="4"/>
  <c r="G945" i="4"/>
  <c r="G937" i="4"/>
  <c r="G929" i="4"/>
  <c r="G921" i="4"/>
  <c r="G913" i="4"/>
  <c r="G905" i="4"/>
  <c r="G897" i="4"/>
  <c r="G889" i="4"/>
  <c r="G881" i="4"/>
  <c r="G873" i="4"/>
  <c r="G865" i="4"/>
  <c r="G857" i="4"/>
  <c r="G849" i="4"/>
  <c r="G841" i="4"/>
  <c r="G833" i="4"/>
  <c r="G825" i="4"/>
  <c r="G817" i="4"/>
  <c r="G809" i="4"/>
  <c r="G801" i="4"/>
  <c r="G793" i="4"/>
  <c r="G785" i="4"/>
  <c r="G777" i="4"/>
  <c r="G769" i="4"/>
  <c r="G761" i="4"/>
  <c r="G753" i="4"/>
  <c r="G745" i="4"/>
  <c r="G737" i="4"/>
  <c r="G729" i="4"/>
  <c r="G721" i="4"/>
  <c r="G713" i="4"/>
  <c r="G705" i="4"/>
  <c r="G697" i="4"/>
  <c r="G689" i="4"/>
  <c r="G681" i="4"/>
  <c r="G673" i="4"/>
  <c r="G665" i="4"/>
  <c r="G657" i="4"/>
  <c r="G649" i="4"/>
  <c r="G641" i="4"/>
  <c r="G633" i="4"/>
  <c r="G625" i="4"/>
  <c r="G617" i="4"/>
  <c r="G609" i="4"/>
  <c r="G601" i="4"/>
  <c r="G593" i="4"/>
  <c r="G585" i="4"/>
  <c r="G577" i="4"/>
  <c r="G569" i="4"/>
  <c r="G561" i="4"/>
  <c r="G553" i="4"/>
  <c r="G545" i="4"/>
  <c r="G537" i="4"/>
  <c r="G529" i="4"/>
  <c r="G521" i="4"/>
  <c r="G513" i="4"/>
  <c r="G505" i="4"/>
  <c r="G497" i="4"/>
  <c r="G489" i="4"/>
  <c r="G481" i="4"/>
  <c r="G473" i="4"/>
  <c r="G465" i="4"/>
  <c r="G457" i="4"/>
  <c r="G449" i="4"/>
  <c r="G441" i="4"/>
  <c r="G433" i="4"/>
  <c r="G425" i="4"/>
  <c r="G417" i="4"/>
  <c r="G409" i="4"/>
  <c r="G401" i="4"/>
  <c r="G393" i="4"/>
  <c r="G385" i="4"/>
  <c r="G377" i="4"/>
  <c r="G369" i="4"/>
  <c r="G361" i="4"/>
  <c r="G353" i="4"/>
  <c r="G345" i="4"/>
  <c r="G337" i="4"/>
  <c r="G321" i="4"/>
  <c r="K4" i="4"/>
  <c r="K1791" i="4"/>
  <c r="K1780" i="4"/>
  <c r="K1766" i="4"/>
  <c r="K1744" i="4"/>
  <c r="K1726" i="4"/>
  <c r="K1703" i="4"/>
  <c r="K1680" i="4"/>
  <c r="K1662" i="4"/>
  <c r="K1639" i="4"/>
  <c r="K1616" i="4"/>
  <c r="K1598" i="4"/>
  <c r="K1575" i="4"/>
  <c r="K1552" i="4"/>
  <c r="K1534" i="4"/>
  <c r="K1511" i="4"/>
  <c r="K1488" i="4"/>
  <c r="K1470" i="4"/>
  <c r="K1447" i="4"/>
  <c r="K1424" i="4"/>
  <c r="K1406" i="4"/>
  <c r="K1383" i="4"/>
  <c r="K1360" i="4"/>
  <c r="K1342" i="4"/>
  <c r="K1319" i="4"/>
  <c r="K1272" i="4"/>
  <c r="K1208" i="4"/>
  <c r="K1144" i="4"/>
  <c r="K1074" i="4"/>
  <c r="K989" i="4"/>
  <c r="K904" i="4"/>
  <c r="K809" i="4"/>
  <c r="K685" i="4"/>
  <c r="K466" i="4"/>
  <c r="K181" i="4"/>
  <c r="G444" i="4"/>
  <c r="G436" i="4"/>
  <c r="G428" i="4"/>
  <c r="G420" i="4"/>
  <c r="G412" i="4"/>
  <c r="G404" i="4"/>
  <c r="G396" i="4"/>
  <c r="G388" i="4"/>
  <c r="G380" i="4"/>
  <c r="G372" i="4"/>
  <c r="G364" i="4"/>
  <c r="G356" i="4"/>
  <c r="G348" i="4"/>
  <c r="G340" i="4"/>
  <c r="G332" i="4"/>
  <c r="G324" i="4"/>
  <c r="G316" i="4"/>
  <c r="G308" i="4"/>
  <c r="G424" i="4"/>
  <c r="G1407" i="4"/>
  <c r="G1375" i="4"/>
  <c r="G1343" i="4"/>
  <c r="G1311" i="4"/>
  <c r="G1279" i="4"/>
  <c r="G1247" i="4"/>
  <c r="G1215" i="4"/>
  <c r="G1183" i="4"/>
  <c r="G1151" i="4"/>
  <c r="G1119" i="4"/>
  <c r="G47" i="4"/>
  <c r="G39" i="4"/>
  <c r="G31" i="4"/>
  <c r="G23" i="4"/>
  <c r="G15" i="4"/>
  <c r="G1795" i="4"/>
  <c r="G1771" i="4"/>
  <c r="G1755" i="4"/>
  <c r="G1739" i="4"/>
  <c r="G1723" i="4"/>
  <c r="G1699" i="4"/>
  <c r="G1675" i="4"/>
  <c r="G1651" i="4"/>
  <c r="G1635" i="4"/>
  <c r="G1611" i="4"/>
  <c r="G1595" i="4"/>
  <c r="G1571" i="4"/>
  <c r="G1555" i="4"/>
  <c r="G1531" i="4"/>
  <c r="G1507" i="4"/>
  <c r="G1491" i="4"/>
  <c r="G1467" i="4"/>
  <c r="G1451" i="4"/>
  <c r="G1435" i="4"/>
  <c r="G1419" i="4"/>
  <c r="G1395" i="4"/>
  <c r="G1371" i="4"/>
  <c r="G1355" i="4"/>
  <c r="G1339" i="4"/>
  <c r="G1323" i="4"/>
  <c r="G1299" i="4"/>
  <c r="G1283" i="4"/>
  <c r="G1259" i="4"/>
  <c r="G1243" i="4"/>
  <c r="G1227" i="4"/>
  <c r="G1203" i="4"/>
  <c r="G1195" i="4"/>
  <c r="G1171" i="4"/>
  <c r="G1147" i="4"/>
  <c r="G1131" i="4"/>
  <c r="G1115" i="4"/>
  <c r="G1099" i="4"/>
  <c r="G1075" i="4"/>
  <c r="G1059" i="4"/>
  <c r="G1043" i="4"/>
  <c r="G1019" i="4"/>
  <c r="G1003" i="4"/>
  <c r="G987" i="4"/>
  <c r="G971" i="4"/>
  <c r="G955" i="4"/>
  <c r="G939" i="4"/>
  <c r="G923" i="4"/>
  <c r="G907" i="4"/>
  <c r="G891" i="4"/>
  <c r="G875" i="4"/>
  <c r="G851" i="4"/>
  <c r="G835" i="4"/>
  <c r="G819" i="4"/>
  <c r="G795" i="4"/>
  <c r="G779" i="4"/>
  <c r="G763" i="4"/>
  <c r="G739" i="4"/>
  <c r="G723" i="4"/>
  <c r="G707" i="4"/>
  <c r="G691" i="4"/>
  <c r="G675" i="4"/>
  <c r="G659" i="4"/>
  <c r="G651" i="4"/>
  <c r="G643" i="4"/>
  <c r="G635" i="4"/>
  <c r="G627" i="4"/>
  <c r="G611" i="4"/>
  <c r="G571" i="4"/>
  <c r="G1803" i="4"/>
  <c r="G1787" i="4"/>
  <c r="G1779" i="4"/>
  <c r="G1763" i="4"/>
  <c r="G1747" i="4"/>
  <c r="G1731" i="4"/>
  <c r="G1715" i="4"/>
  <c r="G1707" i="4"/>
  <c r="G1691" i="4"/>
  <c r="G1683" i="4"/>
  <c r="G1667" i="4"/>
  <c r="G1659" i="4"/>
  <c r="G1643" i="4"/>
  <c r="G1627" i="4"/>
  <c r="G1619" i="4"/>
  <c r="G1603" i="4"/>
  <c r="G1587" i="4"/>
  <c r="G1579" i="4"/>
  <c r="G1563" i="4"/>
  <c r="G1547" i="4"/>
  <c r="G1539" i="4"/>
  <c r="G1523" i="4"/>
  <c r="G1515" i="4"/>
  <c r="G1499" i="4"/>
  <c r="G1483" i="4"/>
  <c r="G1475" i="4"/>
  <c r="G1459" i="4"/>
  <c r="G1443" i="4"/>
  <c r="G1427" i="4"/>
  <c r="G1411" i="4"/>
  <c r="G1403" i="4"/>
  <c r="G1387" i="4"/>
  <c r="G1379" i="4"/>
  <c r="G1363" i="4"/>
  <c r="G1347" i="4"/>
  <c r="G1331" i="4"/>
  <c r="G1315" i="4"/>
  <c r="G1307" i="4"/>
  <c r="G1291" i="4"/>
  <c r="G1275" i="4"/>
  <c r="G1267" i="4"/>
  <c r="G1251" i="4"/>
  <c r="G1235" i="4"/>
  <c r="G1219" i="4"/>
  <c r="G1211" i="4"/>
  <c r="G1187" i="4"/>
  <c r="G1179" i="4"/>
  <c r="G1163" i="4"/>
  <c r="G1155" i="4"/>
  <c r="G1139" i="4"/>
  <c r="G1123" i="4"/>
  <c r="G1107" i="4"/>
  <c r="G1091" i="4"/>
  <c r="G1083" i="4"/>
  <c r="G1067" i="4"/>
  <c r="G1051" i="4"/>
  <c r="G1035" i="4"/>
  <c r="G1027" i="4"/>
  <c r="G1011" i="4"/>
  <c r="G995" i="4"/>
  <c r="G979" i="4"/>
  <c r="G963" i="4"/>
  <c r="G947" i="4"/>
  <c r="G931" i="4"/>
  <c r="G915" i="4"/>
  <c r="G899" i="4"/>
  <c r="G883" i="4"/>
  <c r="G867" i="4"/>
  <c r="G859" i="4"/>
  <c r="G843" i="4"/>
  <c r="G827" i="4"/>
  <c r="G811" i="4"/>
  <c r="G803" i="4"/>
  <c r="G787" i="4"/>
  <c r="G771" i="4"/>
  <c r="G755" i="4"/>
  <c r="G747" i="4"/>
  <c r="G731" i="4"/>
  <c r="G715" i="4"/>
  <c r="G699" i="4"/>
  <c r="G683" i="4"/>
  <c r="G619" i="4"/>
  <c r="G329" i="4"/>
  <c r="G313" i="4"/>
  <c r="G305" i="4"/>
  <c r="G297" i="4"/>
  <c r="G289" i="4"/>
  <c r="G281" i="4"/>
  <c r="G603" i="4"/>
  <c r="G595" i="4"/>
  <c r="G587" i="4"/>
  <c r="G579" i="4"/>
  <c r="G563" i="4"/>
  <c r="G555" i="4"/>
  <c r="G547" i="4"/>
  <c r="G539" i="4"/>
  <c r="G531" i="4"/>
  <c r="G523" i="4"/>
  <c r="G515" i="4"/>
  <c r="G507" i="4"/>
  <c r="G499" i="4"/>
  <c r="G491" i="4"/>
  <c r="G483" i="4"/>
  <c r="G475" i="4"/>
  <c r="G467" i="4"/>
  <c r="G459" i="4"/>
  <c r="G451" i="4"/>
  <c r="G443" i="4"/>
  <c r="G435" i="4"/>
  <c r="G427" i="4"/>
  <c r="G419" i="4"/>
  <c r="G411" i="4"/>
  <c r="G403" i="4"/>
  <c r="G395" i="4"/>
  <c r="G387" i="4"/>
  <c r="G379" i="4"/>
  <c r="G371" i="4"/>
  <c r="G363" i="4"/>
  <c r="G355" i="4"/>
  <c r="G347" i="4"/>
  <c r="G339" i="4"/>
  <c r="G331" i="4"/>
  <c r="G323" i="4"/>
  <c r="G315" i="4"/>
  <c r="G307" i="4"/>
  <c r="G299" i="4"/>
  <c r="G291" i="4"/>
  <c r="G283" i="4"/>
  <c r="G275" i="4"/>
  <c r="G267" i="4"/>
  <c r="G259" i="4"/>
  <c r="G251" i="4"/>
  <c r="G243" i="4"/>
  <c r="G235" i="4"/>
  <c r="G227" i="4"/>
  <c r="G219" i="4"/>
  <c r="G211" i="4"/>
  <c r="G203" i="4"/>
  <c r="G195" i="4"/>
  <c r="G187" i="4"/>
  <c r="G179" i="4"/>
  <c r="G171" i="4"/>
  <c r="G163" i="4"/>
  <c r="G155" i="4"/>
  <c r="G147" i="4"/>
  <c r="G139" i="4"/>
  <c r="G131" i="4"/>
  <c r="G123" i="4"/>
  <c r="G115" i="4"/>
  <c r="G107" i="4"/>
  <c r="G99" i="4"/>
  <c r="G91" i="4"/>
  <c r="G83" i="4"/>
  <c r="G75" i="4"/>
  <c r="G67" i="4"/>
  <c r="G59" i="4"/>
  <c r="G51" i="4"/>
  <c r="G43" i="4"/>
  <c r="G35" i="4"/>
  <c r="G27" i="4"/>
  <c r="G19" i="4"/>
  <c r="G11" i="4"/>
  <c r="G426" i="4"/>
  <c r="G362" i="4"/>
  <c r="G354" i="4"/>
  <c r="G274" i="4"/>
  <c r="G266" i="4"/>
  <c r="G170" i="4"/>
  <c r="G154" i="4"/>
  <c r="G146" i="4"/>
  <c r="G122" i="4"/>
  <c r="G82" i="4"/>
  <c r="G74" i="4"/>
  <c r="G66" i="4"/>
  <c r="G58" i="4"/>
  <c r="G50" i="4"/>
  <c r="G42" i="4"/>
  <c r="G34" i="4"/>
  <c r="G26" i="4"/>
  <c r="G18" i="4"/>
  <c r="G273" i="4"/>
  <c r="G265" i="4"/>
  <c r="G257" i="4"/>
  <c r="G249" i="4"/>
  <c r="G241" i="4"/>
  <c r="G233" i="4"/>
  <c r="G225" i="4"/>
  <c r="G217" i="4"/>
  <c r="G209" i="4"/>
  <c r="G201" i="4"/>
  <c r="G193" i="4"/>
  <c r="G185" i="4"/>
  <c r="G177" i="4"/>
  <c r="G169" i="4"/>
  <c r="G161" i="4"/>
  <c r="G153" i="4"/>
  <c r="G145" i="4"/>
  <c r="G137" i="4"/>
  <c r="G129" i="4"/>
  <c r="G121" i="4"/>
  <c r="G113" i="4"/>
  <c r="G105" i="4"/>
  <c r="G97" i="4"/>
  <c r="G89" i="4"/>
  <c r="G81" i="4"/>
  <c r="G73" i="4"/>
  <c r="G65" i="4"/>
  <c r="G57" i="4"/>
  <c r="G49" i="4"/>
  <c r="G41" i="4"/>
  <c r="G33" i="4"/>
  <c r="G25" i="4"/>
  <c r="G17" i="4"/>
  <c r="G9" i="4"/>
  <c r="G464" i="4"/>
  <c r="G456" i="4"/>
  <c r="G448" i="4"/>
  <c r="G440" i="4"/>
  <c r="G432" i="4"/>
  <c r="G416" i="4"/>
  <c r="G408" i="4"/>
  <c r="G400" i="4"/>
  <c r="G392" i="4"/>
  <c r="G384" i="4"/>
  <c r="G376" i="4"/>
  <c r="G368" i="4"/>
  <c r="G360" i="4"/>
  <c r="G352" i="4"/>
  <c r="G344" i="4"/>
  <c r="G336" i="4"/>
  <c r="G328" i="4"/>
  <c r="G320" i="4"/>
  <c r="G312" i="4"/>
  <c r="G304" i="4"/>
  <c r="G296" i="4"/>
  <c r="G288" i="4"/>
  <c r="G280" i="4"/>
  <c r="G272" i="4"/>
  <c r="G264" i="4"/>
  <c r="G256" i="4"/>
  <c r="G248" i="4"/>
  <c r="G240" i="4"/>
  <c r="G232" i="4"/>
  <c r="G224" i="4"/>
  <c r="G216" i="4"/>
  <c r="G208" i="4"/>
  <c r="G200" i="4"/>
  <c r="G192" i="4"/>
  <c r="G184" i="4"/>
  <c r="G176" i="4"/>
  <c r="G168" i="4"/>
  <c r="G160" i="4"/>
  <c r="G152" i="4"/>
  <c r="G144" i="4"/>
  <c r="G136" i="4"/>
  <c r="G128" i="4"/>
  <c r="G120" i="4"/>
  <c r="G112" i="4"/>
  <c r="G104" i="4"/>
  <c r="G96" i="4"/>
  <c r="G48" i="4"/>
  <c r="G32" i="4"/>
  <c r="G24" i="4"/>
  <c r="G16" i="4"/>
  <c r="G8" i="4"/>
  <c r="G1230" i="4"/>
  <c r="G1222" i="4"/>
  <c r="G1214" i="4"/>
  <c r="G1206" i="4"/>
  <c r="G1198" i="4"/>
  <c r="G1190" i="4"/>
  <c r="G1182" i="4"/>
  <c r="G1174" i="4"/>
  <c r="G1166" i="4"/>
  <c r="G1158" i="4"/>
  <c r="G1150" i="4"/>
  <c r="G1142" i="4"/>
  <c r="G1134" i="4"/>
  <c r="G1126" i="4"/>
  <c r="G1118" i="4"/>
  <c r="G1110" i="4"/>
  <c r="G1102" i="4"/>
  <c r="G1094" i="4"/>
  <c r="G1086" i="4"/>
  <c r="G1078" i="4"/>
  <c r="G1070" i="4"/>
  <c r="G1062" i="4"/>
  <c r="G1054" i="4"/>
  <c r="G1046" i="4"/>
  <c r="G1038" i="4"/>
  <c r="G1030" i="4"/>
  <c r="G1022" i="4"/>
  <c r="G1014" i="4"/>
  <c r="G1006" i="4"/>
  <c r="G998" i="4"/>
  <c r="G990" i="4"/>
  <c r="G982" i="4"/>
  <c r="G974" i="4"/>
  <c r="G966" i="4"/>
  <c r="G958" i="4"/>
  <c r="G950" i="4"/>
  <c r="G942" i="4"/>
  <c r="G934" i="4"/>
  <c r="G926" i="4"/>
  <c r="G918" i="4"/>
  <c r="G910" i="4"/>
  <c r="G902" i="4"/>
  <c r="G894" i="4"/>
  <c r="G886" i="4"/>
  <c r="G878" i="4"/>
  <c r="G870" i="4"/>
  <c r="G862" i="4"/>
  <c r="G854" i="4"/>
  <c r="G846" i="4"/>
  <c r="G838" i="4"/>
  <c r="G830" i="4"/>
  <c r="G822" i="4"/>
  <c r="G814" i="4"/>
  <c r="G806" i="4"/>
  <c r="G798" i="4"/>
  <c r="G790" i="4"/>
  <c r="G782" i="4"/>
  <c r="G774" i="4"/>
  <c r="G766" i="4"/>
  <c r="G758" i="4"/>
  <c r="G750" i="4"/>
  <c r="G742" i="4"/>
  <c r="G734" i="4"/>
  <c r="G1229" i="4"/>
  <c r="G1797" i="4"/>
  <c r="G1789" i="4"/>
  <c r="G1781" i="4"/>
  <c r="G1773" i="4"/>
  <c r="G1765" i="4"/>
  <c r="G1757" i="4"/>
  <c r="G1749" i="4"/>
  <c r="G1741" i="4"/>
  <c r="G1733" i="4"/>
  <c r="G1725" i="4"/>
  <c r="G1717" i="4"/>
  <c r="G1709" i="4"/>
  <c r="G1701" i="4"/>
  <c r="G1693" i="4"/>
  <c r="G1685" i="4"/>
  <c r="G1677" i="4"/>
  <c r="G1669" i="4"/>
  <c r="G1661" i="4"/>
  <c r="G1653" i="4"/>
  <c r="G1645" i="4"/>
  <c r="G1637" i="4"/>
  <c r="G1629" i="4"/>
  <c r="G1621" i="4"/>
  <c r="G1613" i="4"/>
  <c r="G1605" i="4"/>
  <c r="G1597" i="4"/>
  <c r="G1589" i="4"/>
  <c r="G1581" i="4"/>
  <c r="G1573" i="4"/>
  <c r="G1565" i="4"/>
  <c r="G1557" i="4"/>
  <c r="G1549" i="4"/>
  <c r="G1541" i="4"/>
  <c r="G1533" i="4"/>
  <c r="G1525" i="4"/>
  <c r="G1517" i="4"/>
  <c r="G1509" i="4"/>
  <c r="G1501" i="4"/>
  <c r="G1493" i="4"/>
  <c r="G1477" i="4"/>
  <c r="G1469" i="4"/>
  <c r="G1461" i="4"/>
  <c r="G1453" i="4"/>
  <c r="G1445" i="4"/>
  <c r="G1437" i="4"/>
  <c r="G1429" i="4"/>
  <c r="G1389" i="4"/>
  <c r="G1325" i="4"/>
  <c r="G1261" i="4"/>
  <c r="G1197" i="4"/>
  <c r="G1133" i="4"/>
  <c r="G933" i="4"/>
  <c r="G917" i="4"/>
  <c r="G893" i="4"/>
  <c r="G845" i="4"/>
  <c r="G637" i="4"/>
  <c r="G589" i="4"/>
  <c r="G1165" i="4"/>
  <c r="G667" i="4"/>
  <c r="G669" i="4"/>
  <c r="G1421" i="4"/>
  <c r="G493" i="4"/>
  <c r="G1800" i="4"/>
  <c r="G1784" i="4"/>
  <c r="G1768" i="4"/>
  <c r="G1752" i="4"/>
  <c r="G1728" i="4"/>
  <c r="G1480" i="4"/>
  <c r="G1448" i="4"/>
  <c r="G1416" i="4"/>
  <c r="G1384" i="4"/>
  <c r="G1352" i="4"/>
  <c r="G1320" i="4"/>
  <c r="G1288" i="4"/>
  <c r="G1256" i="4"/>
  <c r="G1224" i="4"/>
  <c r="G1192" i="4"/>
  <c r="G1160" i="4"/>
  <c r="G1128" i="4"/>
  <c r="G504" i="4"/>
  <c r="G472" i="4"/>
  <c r="G1357" i="4"/>
  <c r="G1802" i="4"/>
  <c r="G1804" i="4"/>
  <c r="G1792" i="4"/>
  <c r="G1776" i="4"/>
  <c r="G1760" i="4"/>
  <c r="G1744" i="4"/>
  <c r="G1736" i="4"/>
  <c r="G1720" i="4"/>
  <c r="G1799" i="4"/>
  <c r="G1791" i="4"/>
  <c r="G1783" i="4"/>
  <c r="G1511" i="4"/>
  <c r="G1471" i="4"/>
  <c r="G1439" i="4"/>
  <c r="G1293" i="4"/>
  <c r="G1413" i="4"/>
  <c r="G1405" i="4"/>
  <c r="G1397" i="4"/>
  <c r="G1381" i="4"/>
  <c r="G1373" i="4"/>
  <c r="G1365" i="4"/>
  <c r="G1349" i="4"/>
  <c r="G1341" i="4"/>
  <c r="G1333" i="4"/>
  <c r="G1317" i="4"/>
  <c r="G1309" i="4"/>
  <c r="G1301" i="4"/>
  <c r="G1285" i="4"/>
  <c r="G1277" i="4"/>
  <c r="G1269" i="4"/>
  <c r="G1253" i="4"/>
  <c r="G1245" i="4"/>
  <c r="G1237" i="4"/>
  <c r="G1221" i="4"/>
  <c r="G1213" i="4"/>
  <c r="G1205" i="4"/>
  <c r="G1189" i="4"/>
  <c r="G1181" i="4"/>
  <c r="G1173" i="4"/>
  <c r="G1157" i="4"/>
  <c r="G1149" i="4"/>
  <c r="G1141" i="4"/>
  <c r="G1125" i="4"/>
  <c r="G1117" i="4"/>
  <c r="G1109" i="4"/>
  <c r="G1101" i="4"/>
  <c r="G1093" i="4"/>
  <c r="G1085" i="4"/>
  <c r="G1077" i="4"/>
  <c r="G1069" i="4"/>
  <c r="G1061" i="4"/>
  <c r="G1053" i="4"/>
  <c r="G1045" i="4"/>
  <c r="G1037" i="4"/>
  <c r="G1029" i="4"/>
  <c r="G1021" i="4"/>
  <c r="G1013" i="4"/>
  <c r="G1005" i="4"/>
  <c r="G997" i="4"/>
  <c r="G989" i="4"/>
  <c r="G981" i="4"/>
  <c r="G973" i="4"/>
  <c r="G965" i="4"/>
  <c r="G957" i="4"/>
  <c r="G949" i="4"/>
  <c r="G941" i="4"/>
  <c r="G925" i="4"/>
  <c r="G909" i="4"/>
  <c r="G901" i="4"/>
  <c r="G885" i="4"/>
  <c r="G877" i="4"/>
  <c r="G869" i="4"/>
  <c r="G861" i="4"/>
  <c r="G853" i="4"/>
  <c r="G837" i="4"/>
  <c r="G829" i="4"/>
  <c r="G821" i="4"/>
  <c r="G813" i="4"/>
  <c r="G805" i="4"/>
  <c r="G797" i="4"/>
  <c r="G789" i="4"/>
  <c r="G781" i="4"/>
  <c r="G773" i="4"/>
  <c r="G765" i="4"/>
  <c r="G757" i="4"/>
  <c r="G749" i="4"/>
  <c r="G741" i="4"/>
  <c r="G733" i="4"/>
  <c r="G725" i="4"/>
  <c r="G717" i="4"/>
  <c r="G709" i="4"/>
  <c r="G701" i="4"/>
  <c r="G693" i="4"/>
  <c r="G685" i="4"/>
  <c r="G677" i="4"/>
  <c r="G661" i="4"/>
  <c r="G653" i="4"/>
  <c r="G645" i="4"/>
  <c r="G629" i="4"/>
  <c r="G621" i="4"/>
  <c r="G613" i="4"/>
  <c r="G605" i="4"/>
  <c r="G597" i="4"/>
  <c r="G581" i="4"/>
  <c r="G573" i="4"/>
  <c r="G565" i="4"/>
  <c r="G557" i="4"/>
  <c r="G549" i="4"/>
  <c r="G541" i="4"/>
  <c r="G533" i="4"/>
  <c r="G525" i="4"/>
  <c r="G517" i="4"/>
  <c r="G509" i="4"/>
  <c r="G501" i="4"/>
  <c r="G485" i="4"/>
  <c r="G477" i="4"/>
  <c r="G469" i="4"/>
  <c r="G461" i="4"/>
  <c r="G453" i="4"/>
  <c r="G445" i="4"/>
  <c r="G437" i="4"/>
  <c r="G429" i="4"/>
  <c r="G421" i="4"/>
  <c r="G413" i="4"/>
  <c r="G405" i="4"/>
  <c r="G397" i="4"/>
  <c r="G389" i="4"/>
  <c r="G381" i="4"/>
  <c r="G157" i="4"/>
  <c r="G93" i="4"/>
  <c r="G301" i="4"/>
  <c r="G1712" i="4"/>
  <c r="G1704" i="4"/>
  <c r="G1696" i="4"/>
  <c r="G1688" i="4"/>
  <c r="G1680" i="4"/>
  <c r="G1672" i="4"/>
  <c r="G1664" i="4"/>
  <c r="G1656" i="4"/>
  <c r="G1648" i="4"/>
  <c r="G1640" i="4"/>
  <c r="G1632" i="4"/>
  <c r="G1624" i="4"/>
  <c r="G1616" i="4"/>
  <c r="G1608" i="4"/>
  <c r="G1600" i="4"/>
  <c r="G1592" i="4"/>
  <c r="G1584" i="4"/>
  <c r="G1576" i="4"/>
  <c r="G1568" i="4"/>
  <c r="G1560" i="4"/>
  <c r="G1552" i="4"/>
  <c r="G1544" i="4"/>
  <c r="G1536" i="4"/>
  <c r="G1528" i="4"/>
  <c r="G1520" i="4"/>
  <c r="G1512" i="4"/>
  <c r="G1504" i="4"/>
  <c r="G1496" i="4"/>
  <c r="G1488" i="4"/>
  <c r="G1472" i="4"/>
  <c r="G1464" i="4"/>
  <c r="G1456" i="4"/>
  <c r="G1440" i="4"/>
  <c r="G1432" i="4"/>
  <c r="G1424" i="4"/>
  <c r="G1408" i="4"/>
  <c r="G1400" i="4"/>
  <c r="G1392" i="4"/>
  <c r="G1376" i="4"/>
  <c r="G1368" i="4"/>
  <c r="G1360" i="4"/>
  <c r="G1344" i="4"/>
  <c r="G1336" i="4"/>
  <c r="G1328" i="4"/>
  <c r="G1312" i="4"/>
  <c r="G1304" i="4"/>
  <c r="G1296" i="4"/>
  <c r="G1280" i="4"/>
  <c r="G1272" i="4"/>
  <c r="G1264" i="4"/>
  <c r="G1248" i="4"/>
  <c r="G1240" i="4"/>
  <c r="G1232" i="4"/>
  <c r="G1216" i="4"/>
  <c r="G1208" i="4"/>
  <c r="G1200" i="4"/>
  <c r="G1184" i="4"/>
  <c r="G1176" i="4"/>
  <c r="G1168" i="4"/>
  <c r="G1152" i="4"/>
  <c r="G1144" i="4"/>
  <c r="G1136" i="4"/>
  <c r="G1120" i="4"/>
  <c r="G1112" i="4"/>
  <c r="G1104" i="4"/>
  <c r="G1096" i="4"/>
  <c r="G1088" i="4"/>
  <c r="G1080" i="4"/>
  <c r="G1072" i="4"/>
  <c r="G1064" i="4"/>
  <c r="G1056" i="4"/>
  <c r="G1048" i="4"/>
  <c r="G1040" i="4"/>
  <c r="G1032" i="4"/>
  <c r="G1024" i="4"/>
  <c r="G1016" i="4"/>
  <c r="G1008" i="4"/>
  <c r="G1000" i="4"/>
  <c r="G992" i="4"/>
  <c r="G984" i="4"/>
  <c r="G976" i="4"/>
  <c r="G968" i="4"/>
  <c r="G960" i="4"/>
  <c r="G952" i="4"/>
  <c r="G944" i="4"/>
  <c r="G936" i="4"/>
  <c r="G928" i="4"/>
  <c r="G920" i="4"/>
  <c r="G912" i="4"/>
  <c r="G904" i="4"/>
  <c r="G896" i="4"/>
  <c r="G888" i="4"/>
  <c r="G880" i="4"/>
  <c r="G872" i="4"/>
  <c r="G864" i="4"/>
  <c r="G856" i="4"/>
  <c r="G848" i="4"/>
  <c r="G840" i="4"/>
  <c r="G832" i="4"/>
  <c r="G824" i="4"/>
  <c r="G816" i="4"/>
  <c r="G808" i="4"/>
  <c r="G800" i="4"/>
  <c r="G792" i="4"/>
  <c r="G784" i="4"/>
  <c r="G776" i="4"/>
  <c r="G768" i="4"/>
  <c r="G760" i="4"/>
  <c r="G752" i="4"/>
  <c r="G744" i="4"/>
  <c r="G736" i="4"/>
  <c r="G728" i="4"/>
  <c r="G720" i="4"/>
  <c r="G712" i="4"/>
  <c r="G704" i="4"/>
  <c r="G696" i="4"/>
  <c r="G688" i="4"/>
  <c r="G680" i="4"/>
  <c r="G672" i="4"/>
  <c r="G664" i="4"/>
  <c r="G656" i="4"/>
  <c r="G648" i="4"/>
  <c r="G640" i="4"/>
  <c r="G632" i="4"/>
  <c r="G624" i="4"/>
  <c r="G616" i="4"/>
  <c r="G608" i="4"/>
  <c r="G600" i="4"/>
  <c r="G592" i="4"/>
  <c r="G584" i="4"/>
  <c r="G576" i="4"/>
  <c r="G568" i="4"/>
  <c r="G560" i="4"/>
  <c r="G552" i="4"/>
  <c r="G544" i="4"/>
  <c r="G536" i="4"/>
  <c r="G528" i="4"/>
  <c r="G520" i="4"/>
  <c r="G512" i="4"/>
  <c r="G496" i="4"/>
  <c r="G488" i="4"/>
  <c r="G480" i="4"/>
  <c r="G1775" i="4"/>
  <c r="G1767" i="4"/>
  <c r="G1759" i="4"/>
  <c r="G1751" i="4"/>
  <c r="G1743" i="4"/>
  <c r="G1735" i="4"/>
  <c r="G1727" i="4"/>
  <c r="G1719" i="4"/>
  <c r="G1711" i="4"/>
  <c r="G1703" i="4"/>
  <c r="G1695" i="4"/>
  <c r="G1687" i="4"/>
  <c r="G1679" i="4"/>
  <c r="G1671" i="4"/>
  <c r="G1663" i="4"/>
  <c r="G1655" i="4"/>
  <c r="G1647" i="4"/>
  <c r="G1639" i="4"/>
  <c r="G1631" i="4"/>
  <c r="G1623" i="4"/>
  <c r="G1615" i="4"/>
  <c r="G1607" i="4"/>
  <c r="G1599" i="4"/>
  <c r="G1591" i="4"/>
  <c r="G1583" i="4"/>
  <c r="G1575" i="4"/>
  <c r="G1567" i="4"/>
  <c r="G1559" i="4"/>
  <c r="G1551" i="4"/>
  <c r="G1543" i="4"/>
  <c r="G1535" i="4"/>
  <c r="G1527" i="4"/>
  <c r="G1519" i="4"/>
  <c r="G1503" i="4"/>
  <c r="G1495" i="4"/>
  <c r="G1487" i="4"/>
  <c r="G1479" i="4"/>
  <c r="G1463" i="4"/>
  <c r="G1455" i="4"/>
  <c r="G1447" i="4"/>
  <c r="G1431" i="4"/>
  <c r="G1423" i="4"/>
  <c r="G1415" i="4"/>
  <c r="G1399" i="4"/>
  <c r="G1391" i="4"/>
  <c r="G1383" i="4"/>
  <c r="G1367" i="4"/>
  <c r="G1359" i="4"/>
  <c r="G1351" i="4"/>
  <c r="G1335" i="4"/>
  <c r="G1327" i="4"/>
  <c r="G1319" i="4"/>
  <c r="G1303" i="4"/>
  <c r="G1295" i="4"/>
  <c r="G1287" i="4"/>
  <c r="G1271" i="4"/>
  <c r="G1263" i="4"/>
  <c r="G1255" i="4"/>
  <c r="G1239" i="4"/>
  <c r="G1231" i="4"/>
  <c r="G1223" i="4"/>
  <c r="G1207" i="4"/>
  <c r="G1199" i="4"/>
  <c r="G1191" i="4"/>
  <c r="G1175" i="4"/>
  <c r="G1167" i="4"/>
  <c r="G1159" i="4"/>
  <c r="G1143" i="4"/>
  <c r="G1135" i="4"/>
  <c r="G1127" i="4"/>
  <c r="G1111" i="4"/>
  <c r="G1103" i="4"/>
  <c r="G1095" i="4"/>
  <c r="G1087" i="4"/>
  <c r="G1079" i="4"/>
  <c r="G1071" i="4"/>
  <c r="G1063" i="4"/>
  <c r="G1055" i="4"/>
  <c r="G1047" i="4"/>
  <c r="G1039" i="4"/>
  <c r="G1031" i="4"/>
  <c r="G1023" i="4"/>
  <c r="G1015" i="4"/>
  <c r="G1007" i="4"/>
  <c r="G999" i="4"/>
  <c r="G991" i="4"/>
  <c r="G983" i="4"/>
  <c r="G975" i="4"/>
  <c r="G967" i="4"/>
  <c r="G959" i="4"/>
  <c r="G951" i="4"/>
  <c r="G943" i="4"/>
  <c r="G935" i="4"/>
  <c r="G927" i="4"/>
  <c r="G919" i="4"/>
  <c r="G911" i="4"/>
  <c r="G903" i="4"/>
  <c r="G895" i="4"/>
  <c r="G887" i="4"/>
  <c r="G879" i="4"/>
  <c r="G871" i="4"/>
  <c r="G863" i="4"/>
  <c r="G855" i="4"/>
  <c r="G847" i="4"/>
  <c r="G839" i="4"/>
  <c r="G831" i="4"/>
  <c r="G823" i="4"/>
  <c r="G815" i="4"/>
  <c r="G807" i="4"/>
  <c r="G799" i="4"/>
  <c r="G791" i="4"/>
  <c r="G783" i="4"/>
  <c r="G775" i="4"/>
  <c r="G767" i="4"/>
  <c r="G759" i="4"/>
  <c r="G751" i="4"/>
  <c r="G743" i="4"/>
  <c r="G735" i="4"/>
  <c r="G727" i="4"/>
  <c r="G719" i="4"/>
  <c r="G711" i="4"/>
  <c r="G703" i="4"/>
  <c r="G695" i="4"/>
  <c r="G687" i="4"/>
  <c r="G679" i="4"/>
  <c r="G671" i="4"/>
  <c r="G663" i="4"/>
  <c r="G655" i="4"/>
  <c r="G647" i="4"/>
  <c r="G639" i="4"/>
  <c r="G631" i="4"/>
  <c r="G623" i="4"/>
  <c r="G615" i="4"/>
  <c r="G607" i="4"/>
  <c r="G599" i="4"/>
  <c r="G591" i="4"/>
  <c r="G583" i="4"/>
  <c r="G575" i="4"/>
  <c r="G567" i="4"/>
  <c r="G559" i="4"/>
  <c r="G551" i="4"/>
  <c r="G543" i="4"/>
  <c r="G535" i="4"/>
  <c r="G527" i="4"/>
  <c r="G519" i="4"/>
  <c r="G511" i="4"/>
  <c r="G503" i="4"/>
  <c r="G495" i="4"/>
  <c r="G487" i="4"/>
  <c r="G479" i="4"/>
  <c r="G471" i="4"/>
  <c r="G463" i="4"/>
  <c r="G455" i="4"/>
  <c r="G447" i="4"/>
  <c r="G439" i="4"/>
  <c r="G431" i="4"/>
  <c r="G423" i="4"/>
  <c r="G415" i="4"/>
  <c r="G407" i="4"/>
  <c r="G399" i="4"/>
  <c r="G391" i="4"/>
  <c r="G383" i="4"/>
  <c r="G375" i="4"/>
  <c r="G367" i="4"/>
  <c r="G359" i="4"/>
  <c r="G351" i="4"/>
  <c r="G343" i="4"/>
  <c r="G335" i="4"/>
  <c r="G327" i="4"/>
  <c r="G319" i="4"/>
  <c r="G311" i="4"/>
  <c r="G303" i="4"/>
  <c r="G295" i="4"/>
  <c r="G287" i="4"/>
  <c r="G279" i="4"/>
  <c r="G271" i="4"/>
  <c r="G263" i="4"/>
  <c r="G255" i="4"/>
  <c r="G247" i="4"/>
  <c r="G239" i="4"/>
  <c r="G231" i="4"/>
  <c r="G223" i="4"/>
  <c r="G215" i="4"/>
  <c r="G207" i="4"/>
  <c r="G199" i="4"/>
  <c r="G191" i="4"/>
  <c r="G183" i="4"/>
  <c r="G175" i="4"/>
  <c r="G167" i="4"/>
  <c r="G159" i="4"/>
  <c r="G151" i="4"/>
  <c r="G143" i="4"/>
  <c r="G135" i="4"/>
  <c r="G127" i="4"/>
  <c r="G119" i="4"/>
  <c r="G111" i="4"/>
  <c r="G103" i="4"/>
  <c r="G462" i="4"/>
  <c r="G454" i="4"/>
  <c r="G446" i="4"/>
  <c r="G438" i="4"/>
  <c r="G430" i="4"/>
  <c r="G422" i="4"/>
  <c r="G414" i="4"/>
  <c r="G406" i="4"/>
  <c r="G398" i="4"/>
  <c r="G390" i="4"/>
  <c r="G382" i="4"/>
  <c r="G374" i="4"/>
  <c r="G366" i="4"/>
  <c r="G358" i="4"/>
  <c r="G350" i="4"/>
  <c r="G342" i="4"/>
  <c r="G334" i="4"/>
  <c r="G326" i="4"/>
  <c r="G318" i="4"/>
  <c r="G310" i="4"/>
  <c r="G302" i="4"/>
  <c r="G294" i="4"/>
  <c r="G286" i="4"/>
  <c r="G278" i="4"/>
  <c r="G270" i="4"/>
  <c r="G262" i="4"/>
  <c r="G254" i="4"/>
  <c r="G246" i="4"/>
  <c r="G238" i="4"/>
  <c r="G230" i="4"/>
  <c r="G222" i="4"/>
  <c r="G214" i="4"/>
  <c r="G206" i="4"/>
  <c r="G198" i="4"/>
  <c r="G190" i="4"/>
  <c r="G182" i="4"/>
  <c r="G174" i="4"/>
  <c r="G166" i="4"/>
  <c r="G158" i="4"/>
  <c r="G150" i="4"/>
  <c r="G142" i="4"/>
  <c r="G134" i="4"/>
  <c r="G126" i="4"/>
  <c r="G118" i="4"/>
  <c r="G110" i="4"/>
  <c r="G102" i="4"/>
  <c r="G94" i="4"/>
  <c r="G86" i="4"/>
  <c r="G373" i="4"/>
  <c r="G365" i="4"/>
  <c r="G357" i="4"/>
  <c r="G349" i="4"/>
  <c r="G341" i="4"/>
  <c r="G333" i="4"/>
  <c r="G325" i="4"/>
  <c r="G317" i="4"/>
  <c r="G309" i="4"/>
  <c r="G293" i="4"/>
  <c r="G285" i="4"/>
  <c r="G277" i="4"/>
  <c r="G269" i="4"/>
  <c r="G261" i="4"/>
  <c r="G253" i="4"/>
  <c r="G245" i="4"/>
  <c r="G237" i="4"/>
  <c r="G229" i="4"/>
  <c r="G221" i="4"/>
  <c r="G213" i="4"/>
  <c r="G205" i="4"/>
  <c r="G197" i="4"/>
  <c r="G189" i="4"/>
  <c r="G181" i="4"/>
  <c r="G173" i="4"/>
  <c r="G165" i="4"/>
  <c r="G149" i="4"/>
  <c r="G141" i="4"/>
  <c r="G133" i="4"/>
  <c r="G125" i="4"/>
  <c r="G117" i="4"/>
  <c r="G109" i="4"/>
  <c r="G101" i="4"/>
  <c r="G85" i="4"/>
  <c r="G61" i="4"/>
  <c r="G300" i="4"/>
  <c r="G292" i="4"/>
  <c r="G284" i="4"/>
  <c r="G276" i="4"/>
  <c r="G268" i="4"/>
  <c r="G260" i="4"/>
  <c r="G252" i="4"/>
  <c r="G244" i="4"/>
  <c r="G236" i="4"/>
  <c r="G228" i="4"/>
  <c r="G220" i="4"/>
  <c r="G212" i="4"/>
  <c r="G204" i="4"/>
  <c r="G196" i="4"/>
  <c r="G188" i="4"/>
  <c r="G180" i="4"/>
  <c r="G172" i="4"/>
  <c r="G164" i="4"/>
  <c r="G156" i="4"/>
  <c r="G148" i="4"/>
  <c r="G140" i="4"/>
  <c r="G132" i="4"/>
  <c r="G124" i="4"/>
  <c r="G116" i="4"/>
  <c r="G108" i="4"/>
  <c r="G100" i="4"/>
  <c r="G92" i="4"/>
  <c r="G84" i="4"/>
  <c r="G76" i="4"/>
  <c r="G68" i="4"/>
  <c r="G60" i="4"/>
  <c r="G52" i="4"/>
  <c r="G44" i="4"/>
  <c r="G36" i="4"/>
  <c r="G28" i="4"/>
  <c r="G20" i="4"/>
  <c r="G12" i="4"/>
  <c r="G88" i="4"/>
  <c r="G80" i="4"/>
  <c r="G72" i="4"/>
  <c r="G64" i="4"/>
  <c r="G56" i="4"/>
  <c r="G40" i="4"/>
  <c r="G95" i="4"/>
  <c r="G87" i="4"/>
  <c r="G79" i="4"/>
  <c r="G71" i="4"/>
  <c r="G63" i="4"/>
  <c r="G55" i="4"/>
  <c r="G78" i="4"/>
  <c r="G70" i="4"/>
  <c r="G62" i="4"/>
  <c r="G54" i="4"/>
  <c r="G46" i="4"/>
  <c r="G38" i="4"/>
  <c r="G30" i="4"/>
  <c r="G22" i="4"/>
  <c r="G14" i="4"/>
  <c r="G77" i="4"/>
  <c r="G69" i="4"/>
  <c r="G53" i="4"/>
  <c r="G45" i="4"/>
  <c r="G37" i="4"/>
  <c r="G29" i="4"/>
  <c r="G21" i="4"/>
  <c r="G13" i="4"/>
  <c r="Z659" i="4" l="1"/>
  <c r="Z434" i="4"/>
  <c r="Z126" i="4"/>
  <c r="Z658" i="4"/>
  <c r="Z429" i="4"/>
  <c r="Z123" i="4"/>
  <c r="Z653" i="4"/>
  <c r="AA653" i="4" s="1"/>
  <c r="Z425" i="4"/>
  <c r="AA425" i="4" s="1"/>
  <c r="Z118" i="4"/>
  <c r="Z450" i="4"/>
  <c r="Z157" i="4"/>
  <c r="R5" i="4"/>
  <c r="T4" i="4"/>
  <c r="Z674" i="4"/>
  <c r="Z1342" i="4"/>
  <c r="AA1342" i="4" s="1"/>
  <c r="Z1062" i="4"/>
  <c r="AA1062" i="4" s="1"/>
  <c r="Z1061" i="4"/>
  <c r="Z790" i="4"/>
  <c r="AA790" i="4" s="1"/>
  <c r="Z974" i="4"/>
  <c r="AA974" i="4" s="1"/>
  <c r="Z898" i="4"/>
  <c r="AA898" i="4" s="1"/>
  <c r="Z1135" i="4"/>
  <c r="AA1135" i="4" s="1"/>
  <c r="Z792" i="4"/>
  <c r="AA792" i="4" s="1"/>
  <c r="Z1134" i="4"/>
  <c r="AA1134" i="4" s="1"/>
  <c r="Z801" i="4"/>
  <c r="Z809" i="4"/>
  <c r="Z1263" i="4"/>
  <c r="AA1263" i="4" s="1"/>
  <c r="Z977" i="4"/>
  <c r="AA977" i="4" s="1"/>
  <c r="Z1198" i="4"/>
  <c r="Z890" i="4"/>
  <c r="AA890" i="4" s="1"/>
  <c r="Z1059" i="4"/>
  <c r="AA1059" i="4" s="1"/>
  <c r="Z789" i="4"/>
  <c r="AA789" i="4" s="1"/>
  <c r="Z984" i="4"/>
  <c r="Z1160" i="4"/>
  <c r="Z1199" i="4"/>
  <c r="AA1199" i="4" s="1"/>
  <c r="Z891" i="4"/>
  <c r="AA891" i="4" s="1"/>
  <c r="Z976" i="4"/>
  <c r="AA976" i="4" s="1"/>
  <c r="Z1133" i="4"/>
  <c r="AA1133" i="4" s="1"/>
  <c r="Z889" i="4"/>
  <c r="AA889" i="4" s="1"/>
  <c r="Z1140" i="4"/>
  <c r="AA1140" i="4" s="1"/>
  <c r="Z1069" i="4"/>
  <c r="AA1069" i="4" s="1"/>
  <c r="Z1389" i="4"/>
  <c r="Z1268" i="4"/>
  <c r="AA1268" i="4" s="1"/>
  <c r="Z722" i="4"/>
  <c r="AA722" i="4" s="1"/>
  <c r="Z856" i="4"/>
  <c r="AA856" i="4" s="1"/>
  <c r="Z747" i="4"/>
  <c r="AA747" i="4" s="1"/>
  <c r="Z190" i="4"/>
  <c r="AA190" i="4" s="1"/>
  <c r="Z285" i="4"/>
  <c r="AA285" i="4" s="1"/>
  <c r="Z1431" i="4"/>
  <c r="AA1431" i="4" s="1"/>
  <c r="Z1262" i="4"/>
  <c r="Z1325" i="4"/>
  <c r="AA1325" i="4" s="1"/>
  <c r="Z1460" i="4"/>
  <c r="AA1460" i="4" s="1"/>
  <c r="Z1204" i="4"/>
  <c r="Z749" i="4"/>
  <c r="AA749" i="4" s="1"/>
  <c r="Z944" i="4"/>
  <c r="AA944" i="4" s="1"/>
  <c r="Z338" i="4"/>
  <c r="AA338" i="4" s="1"/>
  <c r="Z1261" i="4"/>
  <c r="AA1261" i="4" s="1"/>
  <c r="Z1332" i="4"/>
  <c r="Z945" i="4"/>
  <c r="AA945" i="4" s="1"/>
  <c r="Z343" i="4"/>
  <c r="AA343" i="4" s="1"/>
  <c r="Z573" i="4"/>
  <c r="AA573" i="4" s="1"/>
  <c r="Z413" i="4"/>
  <c r="AA413" i="4" s="1"/>
  <c r="Z1453" i="4"/>
  <c r="AA1453" i="4" s="1"/>
  <c r="Z1197" i="4"/>
  <c r="AA1197" i="4" s="1"/>
  <c r="Z1396" i="4"/>
  <c r="AA1396" i="4" s="1"/>
  <c r="Z574" i="4"/>
  <c r="AA574" i="4" s="1"/>
  <c r="Z854" i="4"/>
  <c r="AA854" i="4" s="1"/>
  <c r="Z331" i="4"/>
  <c r="AA331" i="4" s="1"/>
  <c r="Z365" i="4"/>
  <c r="AA365" i="4" s="1"/>
  <c r="Z286" i="4"/>
  <c r="AA286" i="4" s="1"/>
  <c r="Z79" i="4"/>
  <c r="AA79" i="4" s="1"/>
  <c r="AA809" i="4"/>
  <c r="AA1160" i="4"/>
  <c r="AA659" i="4"/>
  <c r="AA1204" i="4"/>
  <c r="Z521" i="4"/>
  <c r="AA521" i="4" s="1"/>
  <c r="Z955" i="4"/>
  <c r="AA955" i="4" s="1"/>
  <c r="Z867" i="4"/>
  <c r="AA867" i="4" s="1"/>
  <c r="Z765" i="4"/>
  <c r="Z605" i="4"/>
  <c r="AA605" i="4" s="1"/>
  <c r="Z376" i="4"/>
  <c r="AA376" i="4" s="1"/>
  <c r="Z954" i="4"/>
  <c r="AA954" i="4" s="1"/>
  <c r="Z866" i="4"/>
  <c r="AA866" i="4" s="1"/>
  <c r="Z761" i="4"/>
  <c r="AA761" i="4" s="1"/>
  <c r="Z600" i="4"/>
  <c r="AA600" i="4" s="1"/>
  <c r="Z371" i="4"/>
  <c r="AA371" i="4" s="1"/>
  <c r="Z953" i="4"/>
  <c r="AA953" i="4" s="1"/>
  <c r="Z865" i="4"/>
  <c r="AA865" i="4" s="1"/>
  <c r="Z760" i="4"/>
  <c r="AA760" i="4" s="1"/>
  <c r="Z595" i="4"/>
  <c r="AA595" i="4" s="1"/>
  <c r="Z370" i="4"/>
  <c r="AA370" i="4" s="1"/>
  <c r="Z962" i="4"/>
  <c r="AA962" i="4" s="1"/>
  <c r="Z875" i="4"/>
  <c r="AA875" i="4" s="1"/>
  <c r="Z771" i="4"/>
  <c r="AA771" i="4" s="1"/>
  <c r="Z621" i="4"/>
  <c r="AA621" i="4" s="1"/>
  <c r="Z393" i="4"/>
  <c r="AA393" i="4" s="1"/>
  <c r="Z43" i="4"/>
  <c r="AA43" i="4" s="1"/>
  <c r="AA1262" i="4"/>
  <c r="AA1332" i="4"/>
  <c r="AA984" i="4"/>
  <c r="AA1389" i="4"/>
  <c r="AA429" i="4"/>
  <c r="AA1198" i="4"/>
  <c r="AA765" i="4"/>
  <c r="AA1061" i="4"/>
  <c r="AA434" i="4"/>
  <c r="AA674" i="4"/>
  <c r="AA126" i="4"/>
  <c r="AA801" i="4"/>
  <c r="AA118" i="4"/>
  <c r="AA658" i="4"/>
  <c r="AA157" i="4"/>
  <c r="AA123" i="4"/>
  <c r="AA450" i="4"/>
  <c r="Z1383" i="4"/>
  <c r="AA1383" i="4" s="1"/>
  <c r="Z1288" i="4"/>
  <c r="AA1288" i="4" s="1"/>
  <c r="Z1646" i="4"/>
  <c r="AA1646" i="4" s="1"/>
  <c r="Z1247" i="4"/>
  <c r="AA1247" i="4" s="1"/>
  <c r="Z1119" i="4"/>
  <c r="AA1119" i="4" s="1"/>
  <c r="Z1246" i="4"/>
  <c r="AA1246" i="4" s="1"/>
  <c r="Z1118" i="4"/>
  <c r="AA1118" i="4" s="1"/>
  <c r="Z1757" i="4"/>
  <c r="AA1757" i="4" s="1"/>
  <c r="Z1565" i="4"/>
  <c r="AA1565" i="4" s="1"/>
  <c r="Z1373" i="4"/>
  <c r="AA1373" i="4" s="1"/>
  <c r="Z1117" i="4"/>
  <c r="AA1117" i="4" s="1"/>
  <c r="Z1636" i="4"/>
  <c r="AA1636" i="4" s="1"/>
  <c r="Z1444" i="4"/>
  <c r="AA1444" i="4" s="1"/>
  <c r="Z1252" i="4"/>
  <c r="AA1252" i="4" s="1"/>
  <c r="Z1124" i="4"/>
  <c r="AA1124" i="4" s="1"/>
  <c r="Z1747" i="4"/>
  <c r="AA1747" i="4" s="1"/>
  <c r="Z1555" i="4"/>
  <c r="AA1555" i="4" s="1"/>
  <c r="Z1363" i="4"/>
  <c r="AA1363" i="4" s="1"/>
  <c r="Z1025" i="4"/>
  <c r="AA1025" i="4" s="1"/>
  <c r="Z1406" i="4"/>
  <c r="AA1406" i="4" s="1"/>
  <c r="Z1303" i="4"/>
  <c r="AA1303" i="4" s="1"/>
  <c r="Z1110" i="4"/>
  <c r="AA1110" i="4" s="1"/>
  <c r="Z1621" i="4"/>
  <c r="AA1621" i="4" s="1"/>
  <c r="Z1365" i="4"/>
  <c r="AA1365" i="4" s="1"/>
  <c r="Z1109" i="4"/>
  <c r="AA1109" i="4" s="1"/>
  <c r="Z746" i="4"/>
  <c r="AA746" i="4" s="1"/>
  <c r="Z1692" i="4"/>
  <c r="AA1692" i="4" s="1"/>
  <c r="Z1372" i="4"/>
  <c r="AA1372" i="4" s="1"/>
  <c r="Z1037" i="4"/>
  <c r="AA1037" i="4" s="1"/>
  <c r="Z594" i="4"/>
  <c r="AA594" i="4" s="1"/>
  <c r="Z1675" i="4"/>
  <c r="AA1675" i="4" s="1"/>
  <c r="Z1355" i="4"/>
  <c r="AA1355" i="4" s="1"/>
  <c r="Z1014" i="4"/>
  <c r="AA1014" i="4" s="1"/>
  <c r="Z1658" i="4"/>
  <c r="AA1658" i="4" s="1"/>
  <c r="Z1466" i="4"/>
  <c r="AA1466" i="4" s="1"/>
  <c r="Z1274" i="4"/>
  <c r="AA1274" i="4" s="1"/>
  <c r="Z992" i="4"/>
  <c r="AA992" i="4" s="1"/>
  <c r="Z472" i="4"/>
  <c r="AA472" i="4" s="1"/>
  <c r="Z1641" i="4"/>
  <c r="AA1641" i="4" s="1"/>
  <c r="Z1321" i="4"/>
  <c r="AA1321" i="4" s="1"/>
  <c r="Z969" i="4"/>
  <c r="AA969" i="4" s="1"/>
  <c r="Z817" i="4"/>
  <c r="AA817" i="4" s="1"/>
  <c r="Z561" i="4"/>
  <c r="AA561" i="4" s="1"/>
  <c r="Z1600" i="4"/>
  <c r="AA1600" i="4" s="1"/>
  <c r="Z1517" i="4"/>
  <c r="AA1517" i="4" s="1"/>
  <c r="Z1588" i="4"/>
  <c r="AA1588" i="4" s="1"/>
  <c r="Z1699" i="4"/>
  <c r="AA1699" i="4" s="1"/>
  <c r="Z1074" i="4"/>
  <c r="AA1074" i="4" s="1"/>
  <c r="Z1326" i="4"/>
  <c r="AA1326" i="4" s="1"/>
  <c r="Z1175" i="4"/>
  <c r="AA1175" i="4" s="1"/>
  <c r="Z1238" i="4"/>
  <c r="AA1238" i="4" s="1"/>
  <c r="Z1557" i="4"/>
  <c r="AA1557" i="4" s="1"/>
  <c r="Z1237" i="4"/>
  <c r="AA1237" i="4" s="1"/>
  <c r="Z853" i="4"/>
  <c r="AA853" i="4" s="1"/>
  <c r="Z1756" i="4"/>
  <c r="AA1756" i="4" s="1"/>
  <c r="Z1500" i="4"/>
  <c r="AA1500" i="4" s="1"/>
  <c r="Z1308" i="4"/>
  <c r="AA1308" i="4" s="1"/>
  <c r="Z1116" i="4"/>
  <c r="AA1116" i="4" s="1"/>
  <c r="Z864" i="4"/>
  <c r="AA864" i="4" s="1"/>
  <c r="Z1803" i="4"/>
  <c r="AA1803" i="4" s="1"/>
  <c r="Z1547" i="4"/>
  <c r="AA1547" i="4" s="1"/>
  <c r="Z1291" i="4"/>
  <c r="AA1291" i="4" s="1"/>
  <c r="Z1098" i="4"/>
  <c r="AA1098" i="4" s="1"/>
  <c r="Z728" i="4"/>
  <c r="AA728" i="4" s="1"/>
  <c r="Z1786" i="4"/>
  <c r="AA1786" i="4" s="1"/>
  <c r="Z1530" i="4"/>
  <c r="AA1530" i="4" s="1"/>
  <c r="Z1210" i="4"/>
  <c r="AA1210" i="4" s="1"/>
  <c r="Z906" i="4"/>
  <c r="AA906" i="4" s="1"/>
  <c r="Z1577" i="4"/>
  <c r="AA1577" i="4" s="1"/>
  <c r="Z1385" i="4"/>
  <c r="AA1385" i="4" s="1"/>
  <c r="Z1129" i="4"/>
  <c r="AA1129" i="4" s="1"/>
  <c r="Z781" i="4"/>
  <c r="AA781" i="4" s="1"/>
  <c r="Z731" i="4"/>
  <c r="AA731" i="4" s="1"/>
  <c r="Z1680" i="4"/>
  <c r="AA1680" i="4" s="1"/>
  <c r="Z1709" i="4"/>
  <c r="AA1709" i="4" s="1"/>
  <c r="Z1581" i="4"/>
  <c r="AA1581" i="4" s="1"/>
  <c r="Z1652" i="4"/>
  <c r="AA1652" i="4" s="1"/>
  <c r="Z989" i="4"/>
  <c r="AA989" i="4" s="1"/>
  <c r="Z1726" i="4"/>
  <c r="AA1726" i="4" s="1"/>
  <c r="Z1040" i="4"/>
  <c r="AA1040" i="4" s="1"/>
  <c r="Z1629" i="4"/>
  <c r="AA1629" i="4" s="1"/>
  <c r="Z1437" i="4"/>
  <c r="AA1437" i="4" s="1"/>
  <c r="Z1245" i="4"/>
  <c r="AA1245" i="4" s="1"/>
  <c r="Z1038" i="4"/>
  <c r="AA1038" i="4" s="1"/>
  <c r="Z1764" i="4"/>
  <c r="AA1764" i="4" s="1"/>
  <c r="Z1572" i="4"/>
  <c r="AA1572" i="4" s="1"/>
  <c r="Z1380" i="4"/>
  <c r="AA1380" i="4" s="1"/>
  <c r="Z1188" i="4"/>
  <c r="AA1188" i="4" s="1"/>
  <c r="Z1619" i="4"/>
  <c r="AA1619" i="4" s="1"/>
  <c r="Z1427" i="4"/>
  <c r="AA1427" i="4" s="1"/>
  <c r="Z1235" i="4"/>
  <c r="AA1235" i="4" s="1"/>
  <c r="Z1171" i="4"/>
  <c r="AA1171" i="4" s="1"/>
  <c r="Z1575" i="4"/>
  <c r="AA1575" i="4" s="1"/>
  <c r="Z1664" i="4"/>
  <c r="AA1664" i="4" s="1"/>
  <c r="Z1111" i="4"/>
  <c r="AA1111" i="4" s="1"/>
  <c r="Z1174" i="4"/>
  <c r="AA1174" i="4" s="1"/>
  <c r="Z1749" i="4"/>
  <c r="AA1749" i="4" s="1"/>
  <c r="Z1493" i="4"/>
  <c r="AA1493" i="4" s="1"/>
  <c r="Z1301" i="4"/>
  <c r="AA1301" i="4" s="1"/>
  <c r="Z1027" i="4"/>
  <c r="AA1027" i="4" s="1"/>
  <c r="Z568" i="4"/>
  <c r="AA568" i="4" s="1"/>
  <c r="Z1628" i="4"/>
  <c r="AA1628" i="4" s="1"/>
  <c r="Z1436" i="4"/>
  <c r="AA1436" i="4" s="1"/>
  <c r="Z1180" i="4"/>
  <c r="AA1180" i="4" s="1"/>
  <c r="Z952" i="4"/>
  <c r="AA952" i="4" s="1"/>
  <c r="Z1611" i="4"/>
  <c r="AA1611" i="4" s="1"/>
  <c r="Z1419" i="4"/>
  <c r="AA1419" i="4" s="1"/>
  <c r="Z1163" i="4"/>
  <c r="AA1163" i="4" s="1"/>
  <c r="Z837" i="4"/>
  <c r="AA837" i="4" s="1"/>
  <c r="Z1594" i="4"/>
  <c r="AA1594" i="4" s="1"/>
  <c r="Z1402" i="4"/>
  <c r="AA1402" i="4" s="1"/>
  <c r="Z1146" i="4"/>
  <c r="AA1146" i="4" s="1"/>
  <c r="Z811" i="4"/>
  <c r="AA811" i="4" s="1"/>
  <c r="Z1769" i="4"/>
  <c r="AA1769" i="4" s="1"/>
  <c r="Z1513" i="4"/>
  <c r="AA1513" i="4" s="1"/>
  <c r="Z1257" i="4"/>
  <c r="AA1257" i="4" s="1"/>
  <c r="Z1054" i="4"/>
  <c r="AA1054" i="4" s="1"/>
  <c r="Z475" i="4"/>
  <c r="AA475" i="4" s="1"/>
  <c r="Z1511" i="4"/>
  <c r="AA1511" i="4" s="1"/>
  <c r="Z1768" i="4"/>
  <c r="AA1768" i="4" s="1"/>
  <c r="Z1645" i="4"/>
  <c r="AA1645" i="4" s="1"/>
  <c r="Z1716" i="4"/>
  <c r="AA1716" i="4" s="1"/>
  <c r="Z1524" i="4"/>
  <c r="AA1524" i="4" s="1"/>
  <c r="Z1763" i="4"/>
  <c r="AA1763" i="4" s="1"/>
  <c r="Z1552" i="4"/>
  <c r="AA1552" i="4" s="1"/>
  <c r="Z1472" i="4"/>
  <c r="AA1472" i="4" s="1"/>
  <c r="Z1796" i="4"/>
  <c r="AA1796" i="4" s="1"/>
  <c r="Z1183" i="4"/>
  <c r="AA1183" i="4" s="1"/>
  <c r="Z1041" i="4"/>
  <c r="AA1041" i="4" s="1"/>
  <c r="Z1310" i="4"/>
  <c r="AA1310" i="4" s="1"/>
  <c r="Z1182" i="4"/>
  <c r="AA1182" i="4" s="1"/>
  <c r="Z1693" i="4"/>
  <c r="AA1693" i="4" s="1"/>
  <c r="Z1501" i="4"/>
  <c r="AA1501" i="4" s="1"/>
  <c r="Z1309" i="4"/>
  <c r="AA1309" i="4" s="1"/>
  <c r="Z1181" i="4"/>
  <c r="AA1181" i="4" s="1"/>
  <c r="Z1700" i="4"/>
  <c r="AA1700" i="4" s="1"/>
  <c r="Z1508" i="4"/>
  <c r="AA1508" i="4" s="1"/>
  <c r="Z1316" i="4"/>
  <c r="AA1316" i="4" s="1"/>
  <c r="Z1048" i="4"/>
  <c r="AA1048" i="4" s="1"/>
  <c r="Z1683" i="4"/>
  <c r="AA1683" i="4" s="1"/>
  <c r="Z1491" i="4"/>
  <c r="AA1491" i="4" s="1"/>
  <c r="Z1299" i="4"/>
  <c r="AA1299" i="4" s="1"/>
  <c r="Z1107" i="4"/>
  <c r="AA1107" i="4" s="1"/>
  <c r="Z1744" i="4"/>
  <c r="AA1744" i="4" s="1"/>
  <c r="Z1495" i="4"/>
  <c r="AA1495" i="4" s="1"/>
  <c r="Z1239" i="4"/>
  <c r="AA1239" i="4" s="1"/>
  <c r="Z1030" i="4"/>
  <c r="AA1030" i="4" s="1"/>
  <c r="Z1302" i="4"/>
  <c r="AA1302" i="4" s="1"/>
  <c r="Z1029" i="4"/>
  <c r="AA1029" i="4" s="1"/>
  <c r="Z1685" i="4"/>
  <c r="AA1685" i="4" s="1"/>
  <c r="Z1429" i="4"/>
  <c r="AA1429" i="4" s="1"/>
  <c r="Z1173" i="4"/>
  <c r="AA1173" i="4" s="1"/>
  <c r="Z942" i="4"/>
  <c r="AA942" i="4" s="1"/>
  <c r="Z1564" i="4"/>
  <c r="AA1564" i="4" s="1"/>
  <c r="Z1244" i="4"/>
  <c r="AA1244" i="4" s="1"/>
  <c r="Z758" i="4"/>
  <c r="AA758" i="4" s="1"/>
  <c r="Z1739" i="4"/>
  <c r="AA1739" i="4" s="1"/>
  <c r="Z1483" i="4"/>
  <c r="AA1483" i="4" s="1"/>
  <c r="Z1227" i="4"/>
  <c r="AA1227" i="4" s="1"/>
  <c r="Z929" i="4"/>
  <c r="AA929" i="4" s="1"/>
  <c r="Z531" i="4"/>
  <c r="AA531" i="4" s="1"/>
  <c r="Z1722" i="4"/>
  <c r="AA1722" i="4" s="1"/>
  <c r="Z1338" i="4"/>
  <c r="AA1338" i="4" s="1"/>
  <c r="Z1077" i="4"/>
  <c r="AA1077" i="4" s="1"/>
  <c r="Z691" i="4"/>
  <c r="AA691" i="4" s="1"/>
  <c r="Z1705" i="4"/>
  <c r="AA1705" i="4" s="1"/>
  <c r="Z1449" i="4"/>
  <c r="AA1449" i="4" s="1"/>
  <c r="Z1193" i="4"/>
  <c r="AA1193" i="4" s="1"/>
  <c r="Z883" i="4"/>
  <c r="AA883" i="4" s="1"/>
  <c r="Z638" i="4"/>
  <c r="AA638" i="4" s="1"/>
  <c r="Z646" i="4"/>
  <c r="AA646" i="4" s="1"/>
  <c r="Z939" i="4"/>
  <c r="AA939" i="4" s="1"/>
  <c r="Z850" i="4"/>
  <c r="AA850" i="4" s="1"/>
  <c r="Z744" i="4"/>
  <c r="AA744" i="4" s="1"/>
  <c r="Z562" i="4"/>
  <c r="AA562" i="4" s="1"/>
  <c r="Z323" i="4"/>
  <c r="AA323" i="4" s="1"/>
  <c r="Z1794" i="4"/>
  <c r="AA1794" i="4" s="1"/>
  <c r="Z1730" i="4"/>
  <c r="AA1730" i="4" s="1"/>
  <c r="Z1666" i="4"/>
  <c r="AA1666" i="4" s="1"/>
  <c r="Z1602" i="4"/>
  <c r="AA1602" i="4" s="1"/>
  <c r="Z1538" i="4"/>
  <c r="AA1538" i="4" s="1"/>
  <c r="Z1474" i="4"/>
  <c r="AA1474" i="4" s="1"/>
  <c r="Z1410" i="4"/>
  <c r="AA1410" i="4" s="1"/>
  <c r="Z1346" i="4"/>
  <c r="AA1346" i="4" s="1"/>
  <c r="Z1282" i="4"/>
  <c r="AA1282" i="4" s="1"/>
  <c r="Z1218" i="4"/>
  <c r="AA1218" i="4" s="1"/>
  <c r="Z1154" i="4"/>
  <c r="AA1154" i="4" s="1"/>
  <c r="Z1088" i="4"/>
  <c r="AA1088" i="4" s="1"/>
  <c r="Z1002" i="4"/>
  <c r="AA1002" i="4" s="1"/>
  <c r="Z917" i="4"/>
  <c r="AA917" i="4" s="1"/>
  <c r="Z824" i="4"/>
  <c r="AA824" i="4" s="1"/>
  <c r="Z707" i="4"/>
  <c r="AA707" i="4" s="1"/>
  <c r="Z499" i="4"/>
  <c r="AA499" i="4" s="1"/>
  <c r="Z239" i="4"/>
  <c r="AA239" i="4" s="1"/>
  <c r="Z1777" i="4"/>
  <c r="AA1777" i="4" s="1"/>
  <c r="Z1713" i="4"/>
  <c r="AA1713" i="4" s="1"/>
  <c r="Z1649" i="4"/>
  <c r="AA1649" i="4" s="1"/>
  <c r="Z1585" i="4"/>
  <c r="AA1585" i="4" s="1"/>
  <c r="Z1521" i="4"/>
  <c r="AA1521" i="4" s="1"/>
  <c r="Z1457" i="4"/>
  <c r="AA1457" i="4" s="1"/>
  <c r="Z1393" i="4"/>
  <c r="AA1393" i="4" s="1"/>
  <c r="Z1329" i="4"/>
  <c r="AA1329" i="4" s="1"/>
  <c r="Z1265" i="4"/>
  <c r="AA1265" i="4" s="1"/>
  <c r="Z1201" i="4"/>
  <c r="AA1201" i="4" s="1"/>
  <c r="Z1137" i="4"/>
  <c r="AA1137" i="4" s="1"/>
  <c r="Z1065" i="4"/>
  <c r="AA1065" i="4" s="1"/>
  <c r="Z979" i="4"/>
  <c r="AA979" i="4" s="1"/>
  <c r="Z894" i="4"/>
  <c r="AA894" i="4" s="1"/>
  <c r="Z797" i="4"/>
  <c r="AA797" i="4" s="1"/>
  <c r="Z669" i="4"/>
  <c r="AA669" i="4" s="1"/>
  <c r="Z440" i="4"/>
  <c r="AA440" i="4" s="1"/>
  <c r="Z140" i="4"/>
  <c r="AA140" i="4" s="1"/>
  <c r="Z827" i="4"/>
  <c r="AA827" i="4" s="1"/>
  <c r="Z742" i="4"/>
  <c r="AA742" i="4" s="1"/>
  <c r="Z657" i="4"/>
  <c r="AA657" i="4" s="1"/>
  <c r="Z571" i="4"/>
  <c r="AA571" i="4" s="1"/>
  <c r="Z486" i="4"/>
  <c r="AA486" i="4" s="1"/>
  <c r="Z401" i="4"/>
  <c r="AA401" i="4" s="1"/>
  <c r="Z299" i="4"/>
  <c r="AA299" i="4" s="1"/>
  <c r="Z171" i="4"/>
  <c r="AA171" i="4" s="1"/>
  <c r="Z805" i="4"/>
  <c r="AA805" i="4" s="1"/>
  <c r="Z720" i="4"/>
  <c r="AA720" i="4" s="1"/>
  <c r="Z634" i="4"/>
  <c r="AA634" i="4" s="1"/>
  <c r="Z549" i="4"/>
  <c r="AA549" i="4" s="1"/>
  <c r="Z464" i="4"/>
  <c r="AA464" i="4" s="1"/>
  <c r="Z378" i="4"/>
  <c r="AA378" i="4" s="1"/>
  <c r="Z269" i="4"/>
  <c r="AA269" i="4" s="1"/>
  <c r="Z134" i="4"/>
  <c r="AA134" i="4" s="1"/>
  <c r="Z665" i="4"/>
  <c r="AA665" i="4" s="1"/>
  <c r="Z587" i="4"/>
  <c r="AA587" i="4" s="1"/>
  <c r="Z417" i="4"/>
  <c r="AA417" i="4" s="1"/>
  <c r="Z23" i="4"/>
  <c r="AA23" i="4" s="1"/>
  <c r="Z650" i="4"/>
  <c r="AA650" i="4" s="1"/>
  <c r="Z159" i="4"/>
  <c r="AA159" i="4" s="1"/>
  <c r="Z95" i="4"/>
  <c r="AA95" i="4" s="1"/>
  <c r="Z211" i="4"/>
  <c r="AA211" i="4" s="1"/>
  <c r="Z108" i="4"/>
  <c r="AA108" i="4" s="1"/>
  <c r="Z5" i="4"/>
  <c r="AA5" i="4" s="1"/>
  <c r="Z354" i="4"/>
  <c r="AA354" i="4" s="1"/>
  <c r="Z170" i="4"/>
  <c r="AA170" i="4" s="1"/>
  <c r="Z81" i="4"/>
  <c r="AA81" i="4" s="1"/>
  <c r="Z312" i="4"/>
  <c r="AA312" i="4" s="1"/>
  <c r="Z248" i="4"/>
  <c r="AA248" i="4" s="1"/>
  <c r="Z737" i="4"/>
  <c r="AA737" i="4" s="1"/>
  <c r="Z1496" i="4"/>
  <c r="AA1496" i="4" s="1"/>
  <c r="Z1670" i="4"/>
  <c r="AA1670" i="4" s="1"/>
  <c r="Z1320" i="4"/>
  <c r="AA1320" i="4" s="1"/>
  <c r="Z1695" i="4"/>
  <c r="AA1695" i="4" s="1"/>
  <c r="Z1422" i="4"/>
  <c r="AA1422" i="4" s="1"/>
  <c r="Z664" i="4"/>
  <c r="AA664" i="4" s="1"/>
  <c r="Z1512" i="4"/>
  <c r="AA1512" i="4" s="1"/>
  <c r="Z1112" i="4"/>
  <c r="AA1112" i="4" s="1"/>
  <c r="Z308" i="4"/>
  <c r="AA308" i="4" s="1"/>
  <c r="Z1359" i="4"/>
  <c r="AA1359" i="4" s="1"/>
  <c r="Z882" i="4"/>
  <c r="AA882" i="4" s="1"/>
  <c r="Z1423" i="4"/>
  <c r="AA1423" i="4" s="1"/>
  <c r="Z1644" i="4"/>
  <c r="AA1644" i="4" s="1"/>
  <c r="Z151" i="4"/>
  <c r="AA151" i="4" s="1"/>
  <c r="Z624" i="4"/>
  <c r="AA624" i="4" s="1"/>
  <c r="Z368" i="4"/>
  <c r="AA368" i="4" s="1"/>
  <c r="Z654" i="4"/>
  <c r="AA654" i="4" s="1"/>
  <c r="Z398" i="4"/>
  <c r="AA398" i="4" s="1"/>
  <c r="Z662" i="4"/>
  <c r="AA662" i="4" s="1"/>
  <c r="Z406" i="4"/>
  <c r="AA406" i="4" s="1"/>
  <c r="Z640" i="4"/>
  <c r="AA640" i="4" s="1"/>
  <c r="Z384" i="4"/>
  <c r="AA384" i="4" s="1"/>
  <c r="Z84" i="4"/>
  <c r="AA84" i="4" s="1"/>
  <c r="Z951" i="4"/>
  <c r="AA951" i="4" s="1"/>
  <c r="Z759" i="4"/>
  <c r="AA759" i="4" s="1"/>
  <c r="Z567" i="4"/>
  <c r="AA567" i="4" s="1"/>
  <c r="Z375" i="4"/>
  <c r="AA375" i="4" s="1"/>
  <c r="Z94" i="4"/>
  <c r="AA94" i="4" s="1"/>
  <c r="Z1052" i="4"/>
  <c r="AA1052" i="4" s="1"/>
  <c r="Z860" i="4"/>
  <c r="AA860" i="4" s="1"/>
  <c r="Z668" i="4"/>
  <c r="AA668" i="4" s="1"/>
  <c r="Z604" i="4"/>
  <c r="AA604" i="4" s="1"/>
  <c r="Z540" i="4"/>
  <c r="AA540" i="4" s="1"/>
  <c r="Z476" i="4"/>
  <c r="AA476" i="4" s="1"/>
  <c r="Z412" i="4"/>
  <c r="AA412" i="4" s="1"/>
  <c r="Z155" i="4"/>
  <c r="AA155" i="4" s="1"/>
  <c r="Z52" i="4"/>
  <c r="AA52" i="4" s="1"/>
  <c r="Z226" i="4"/>
  <c r="AA226" i="4" s="1"/>
  <c r="Z162" i="4"/>
  <c r="AA162" i="4" s="1"/>
  <c r="Z98" i="4"/>
  <c r="AA98" i="4" s="1"/>
  <c r="Z34" i="4"/>
  <c r="AA34" i="4" s="1"/>
  <c r="Z329" i="4"/>
  <c r="AA329" i="4" s="1"/>
  <c r="Z265" i="4"/>
  <c r="AA265" i="4" s="1"/>
  <c r="Z201" i="4"/>
  <c r="AA201" i="4" s="1"/>
  <c r="Z137" i="4"/>
  <c r="AA137" i="4" s="1"/>
  <c r="Z73" i="4"/>
  <c r="AA73" i="4" s="1"/>
  <c r="Z9" i="4"/>
  <c r="AA9" i="4" s="1"/>
  <c r="Z304" i="4"/>
  <c r="AA304" i="4" s="1"/>
  <c r="Z240" i="4"/>
  <c r="AA240" i="4" s="1"/>
  <c r="Z176" i="4"/>
  <c r="AA176" i="4" s="1"/>
  <c r="Z112" i="4"/>
  <c r="AA112" i="4" s="1"/>
  <c r="Z48" i="4"/>
  <c r="AA48" i="4" s="1"/>
  <c r="Z845" i="4"/>
  <c r="AA845" i="4" s="1"/>
  <c r="Z1350" i="4"/>
  <c r="AA1350" i="4" s="1"/>
  <c r="Z1519" i="4"/>
  <c r="AA1519" i="4" s="1"/>
  <c r="Z1688" i="4"/>
  <c r="AA1688" i="4" s="1"/>
  <c r="Z1144" i="4"/>
  <c r="AA1144" i="4" s="1"/>
  <c r="Z1424" i="4"/>
  <c r="AA1424" i="4" s="1"/>
  <c r="Z1598" i="4"/>
  <c r="AA1598" i="4" s="1"/>
  <c r="Z1766" i="4"/>
  <c r="AA1766" i="4" s="1"/>
  <c r="Z833" i="4"/>
  <c r="AA833" i="4" s="1"/>
  <c r="Z1344" i="4"/>
  <c r="AA1344" i="4" s="1"/>
  <c r="Z1518" i="4"/>
  <c r="AA1518" i="4" s="1"/>
  <c r="Z1687" i="4"/>
  <c r="AA1687" i="4" s="1"/>
  <c r="Z1295" i="4"/>
  <c r="AA1295" i="4" s="1"/>
  <c r="Z1231" i="4"/>
  <c r="AA1231" i="4" s="1"/>
  <c r="Z1167" i="4"/>
  <c r="AA1167" i="4" s="1"/>
  <c r="Z1103" i="4"/>
  <c r="AA1103" i="4" s="1"/>
  <c r="Z1019" i="4"/>
  <c r="AA1019" i="4" s="1"/>
  <c r="Z934" i="4"/>
  <c r="AA934" i="4" s="1"/>
  <c r="Z843" i="4"/>
  <c r="AA843" i="4" s="1"/>
  <c r="Z736" i="4"/>
  <c r="AA736" i="4" s="1"/>
  <c r="Z546" i="4"/>
  <c r="AA546" i="4" s="1"/>
  <c r="Z302" i="4"/>
  <c r="AA302" i="4" s="1"/>
  <c r="Z1294" i="4"/>
  <c r="AA1294" i="4" s="1"/>
  <c r="Z1230" i="4"/>
  <c r="AA1230" i="4" s="1"/>
  <c r="Z1166" i="4"/>
  <c r="AA1166" i="4" s="1"/>
  <c r="Z1102" i="4"/>
  <c r="AA1102" i="4" s="1"/>
  <c r="Z1018" i="4"/>
  <c r="AA1018" i="4" s="1"/>
  <c r="Z933" i="4"/>
  <c r="AA933" i="4" s="1"/>
  <c r="Z842" i="4"/>
  <c r="AA842" i="4" s="1"/>
  <c r="Z734" i="4"/>
  <c r="AA734" i="4" s="1"/>
  <c r="Z542" i="4"/>
  <c r="AA542" i="4" s="1"/>
  <c r="Z301" i="4"/>
  <c r="AA301" i="4" s="1"/>
  <c r="Z1741" i="4"/>
  <c r="AA1741" i="4" s="1"/>
  <c r="Z1677" i="4"/>
  <c r="AA1677" i="4" s="1"/>
  <c r="Z1613" i="4"/>
  <c r="AA1613" i="4" s="1"/>
  <c r="Z1549" i="4"/>
  <c r="AA1549" i="4" s="1"/>
  <c r="Z1485" i="4"/>
  <c r="AA1485" i="4" s="1"/>
  <c r="Z1421" i="4"/>
  <c r="AA1421" i="4" s="1"/>
  <c r="Z1357" i="4"/>
  <c r="AA1357" i="4" s="1"/>
  <c r="Z1293" i="4"/>
  <c r="AA1293" i="4" s="1"/>
  <c r="Z1229" i="4"/>
  <c r="AA1229" i="4" s="1"/>
  <c r="Z1165" i="4"/>
  <c r="AA1165" i="4" s="1"/>
  <c r="Z1101" i="4"/>
  <c r="AA1101" i="4" s="1"/>
  <c r="Z1017" i="4"/>
  <c r="AA1017" i="4" s="1"/>
  <c r="Z931" i="4"/>
  <c r="AA931" i="4" s="1"/>
  <c r="Z841" i="4"/>
  <c r="AA841" i="4" s="1"/>
  <c r="Z390" i="4"/>
  <c r="AA390" i="4" s="1"/>
  <c r="Z794" i="4"/>
  <c r="AA794" i="4" s="1"/>
  <c r="Z538" i="4"/>
  <c r="AA538" i="4" s="1"/>
  <c r="Z253" i="4"/>
  <c r="AA253" i="4" s="1"/>
  <c r="Z569" i="4"/>
  <c r="AA569" i="4" s="1"/>
  <c r="Z295" i="4"/>
  <c r="AA295" i="4" s="1"/>
  <c r="Z577" i="4"/>
  <c r="AA577" i="4" s="1"/>
  <c r="Z307" i="4"/>
  <c r="AA307" i="4" s="1"/>
  <c r="Z725" i="4"/>
  <c r="AA725" i="4" s="1"/>
  <c r="Z469" i="4"/>
  <c r="AA469" i="4" s="1"/>
  <c r="Z142" i="4"/>
  <c r="AA142" i="4" s="1"/>
  <c r="Z1015" i="4"/>
  <c r="AA1015" i="4" s="1"/>
  <c r="Z823" i="4"/>
  <c r="AA823" i="4" s="1"/>
  <c r="Z631" i="4"/>
  <c r="AA631" i="4" s="1"/>
  <c r="Z503" i="4"/>
  <c r="AA503" i="4" s="1"/>
  <c r="Z293" i="4"/>
  <c r="AA293" i="4" s="1"/>
  <c r="Z131" i="4"/>
  <c r="AA131" i="4" s="1"/>
  <c r="Z924" i="4"/>
  <c r="AA924" i="4" s="1"/>
  <c r="Z732" i="4"/>
  <c r="AA732" i="4" s="1"/>
  <c r="Z255" i="4"/>
  <c r="AA255" i="4" s="1"/>
  <c r="Z709" i="4"/>
  <c r="AA709" i="4" s="1"/>
  <c r="Z453" i="4"/>
  <c r="AA453" i="4" s="1"/>
  <c r="Z111" i="4"/>
  <c r="AA111" i="4" s="1"/>
  <c r="Z483" i="4"/>
  <c r="AA483" i="4" s="1"/>
  <c r="Z165" i="4"/>
  <c r="AA165" i="4" s="1"/>
  <c r="Z491" i="4"/>
  <c r="AA491" i="4" s="1"/>
  <c r="Z179" i="4"/>
  <c r="AA179" i="4" s="1"/>
  <c r="Z554" i="4"/>
  <c r="AA554" i="4" s="1"/>
  <c r="Z276" i="4"/>
  <c r="AA276" i="4" s="1"/>
  <c r="Z1079" i="4"/>
  <c r="AA1079" i="4" s="1"/>
  <c r="Z887" i="4"/>
  <c r="AA887" i="4" s="1"/>
  <c r="Z695" i="4"/>
  <c r="AA695" i="4" s="1"/>
  <c r="Z439" i="4"/>
  <c r="AA439" i="4" s="1"/>
  <c r="Z197" i="4"/>
  <c r="AA197" i="4" s="1"/>
  <c r="Z28" i="4"/>
  <c r="AA28" i="4" s="1"/>
  <c r="Z988" i="4"/>
  <c r="AA988" i="4" s="1"/>
  <c r="Z796" i="4"/>
  <c r="AA796" i="4" s="1"/>
  <c r="Z342" i="4"/>
  <c r="AA342" i="4" s="1"/>
  <c r="Z1503" i="4"/>
  <c r="AA1503" i="4" s="1"/>
  <c r="Z733" i="4"/>
  <c r="AA733" i="4" s="1"/>
  <c r="Z541" i="4"/>
  <c r="AA541" i="4" s="1"/>
  <c r="Z294" i="4"/>
  <c r="AA294" i="4" s="1"/>
  <c r="Z1748" i="4"/>
  <c r="AA1748" i="4" s="1"/>
  <c r="Z1684" i="4"/>
  <c r="AA1684" i="4" s="1"/>
  <c r="Z1620" i="4"/>
  <c r="AA1620" i="4" s="1"/>
  <c r="Z1556" i="4"/>
  <c r="AA1556" i="4" s="1"/>
  <c r="Z1492" i="4"/>
  <c r="AA1492" i="4" s="1"/>
  <c r="Z1428" i="4"/>
  <c r="AA1428" i="4" s="1"/>
  <c r="Z1364" i="4"/>
  <c r="AA1364" i="4" s="1"/>
  <c r="Z1300" i="4"/>
  <c r="AA1300" i="4" s="1"/>
  <c r="Z1236" i="4"/>
  <c r="AA1236" i="4" s="1"/>
  <c r="Z1172" i="4"/>
  <c r="AA1172" i="4" s="1"/>
  <c r="Z1108" i="4"/>
  <c r="AA1108" i="4" s="1"/>
  <c r="Z1026" i="4"/>
  <c r="AA1026" i="4" s="1"/>
  <c r="Z941" i="4"/>
  <c r="AA941" i="4" s="1"/>
  <c r="Z851" i="4"/>
  <c r="AA851" i="4" s="1"/>
  <c r="Z745" i="4"/>
  <c r="AA745" i="4" s="1"/>
  <c r="Z563" i="4"/>
  <c r="AA563" i="4" s="1"/>
  <c r="Z330" i="4"/>
  <c r="AA330" i="4" s="1"/>
  <c r="Z1795" i="4"/>
  <c r="AA1795" i="4" s="1"/>
  <c r="Z1731" i="4"/>
  <c r="AA1731" i="4" s="1"/>
  <c r="Z1667" i="4"/>
  <c r="AA1667" i="4" s="1"/>
  <c r="Z1603" i="4"/>
  <c r="AA1603" i="4" s="1"/>
  <c r="Z1539" i="4"/>
  <c r="AA1539" i="4" s="1"/>
  <c r="Z1475" i="4"/>
  <c r="AA1475" i="4" s="1"/>
  <c r="Z1411" i="4"/>
  <c r="AA1411" i="4" s="1"/>
  <c r="Z1347" i="4"/>
  <c r="AA1347" i="4" s="1"/>
  <c r="Z1283" i="4"/>
  <c r="AA1283" i="4" s="1"/>
  <c r="Z1219" i="4"/>
  <c r="AA1219" i="4" s="1"/>
  <c r="Z1155" i="4"/>
  <c r="AA1155" i="4" s="1"/>
  <c r="Z1089" i="4"/>
  <c r="AA1089" i="4" s="1"/>
  <c r="Z1003" i="4"/>
  <c r="AA1003" i="4" s="1"/>
  <c r="Z918" i="4"/>
  <c r="AA918" i="4" s="1"/>
  <c r="Z825" i="4"/>
  <c r="AA825" i="4" s="1"/>
  <c r="Z712" i="4"/>
  <c r="AA712" i="4" s="1"/>
  <c r="Z504" i="4"/>
  <c r="AA504" i="4" s="1"/>
  <c r="Z243" i="4"/>
  <c r="AA243" i="4" s="1"/>
  <c r="Z1778" i="4"/>
  <c r="AA1778" i="4" s="1"/>
  <c r="Z1714" i="4"/>
  <c r="AA1714" i="4" s="1"/>
  <c r="Z1650" i="4"/>
  <c r="AA1650" i="4" s="1"/>
  <c r="Z1586" i="4"/>
  <c r="AA1586" i="4" s="1"/>
  <c r="Z1522" i="4"/>
  <c r="AA1522" i="4" s="1"/>
  <c r="Z1458" i="4"/>
  <c r="AA1458" i="4" s="1"/>
  <c r="Z1394" i="4"/>
  <c r="AA1394" i="4" s="1"/>
  <c r="Z1330" i="4"/>
  <c r="AA1330" i="4" s="1"/>
  <c r="Z1266" i="4"/>
  <c r="AA1266" i="4" s="1"/>
  <c r="Z1202" i="4"/>
  <c r="AA1202" i="4" s="1"/>
  <c r="Z1138" i="4"/>
  <c r="AA1138" i="4" s="1"/>
  <c r="Z1066" i="4"/>
  <c r="AA1066" i="4" s="1"/>
  <c r="Z981" i="4"/>
  <c r="AA981" i="4" s="1"/>
  <c r="Z896" i="4"/>
  <c r="AA896" i="4" s="1"/>
  <c r="Z798" i="4"/>
  <c r="AA798" i="4" s="1"/>
  <c r="Z670" i="4"/>
  <c r="AA670" i="4" s="1"/>
  <c r="Z445" i="4"/>
  <c r="AA445" i="4" s="1"/>
  <c r="Z148" i="4"/>
  <c r="AA148" i="4" s="1"/>
  <c r="Z1761" i="4"/>
  <c r="AA1761" i="4" s="1"/>
  <c r="Z1697" i="4"/>
  <c r="AA1697" i="4" s="1"/>
  <c r="Z1633" i="4"/>
  <c r="AA1633" i="4" s="1"/>
  <c r="Z1569" i="4"/>
  <c r="AA1569" i="4" s="1"/>
  <c r="Z1505" i="4"/>
  <c r="AA1505" i="4" s="1"/>
  <c r="Z1441" i="4"/>
  <c r="AA1441" i="4" s="1"/>
  <c r="Z1377" i="4"/>
  <c r="AA1377" i="4" s="1"/>
  <c r="Z1313" i="4"/>
  <c r="AA1313" i="4" s="1"/>
  <c r="Z1249" i="4"/>
  <c r="AA1249" i="4" s="1"/>
  <c r="Z1185" i="4"/>
  <c r="AA1185" i="4" s="1"/>
  <c r="Z1121" i="4"/>
  <c r="AA1121" i="4" s="1"/>
  <c r="Z1043" i="4"/>
  <c r="AA1043" i="4" s="1"/>
  <c r="Z958" i="4"/>
  <c r="AA958" i="4" s="1"/>
  <c r="Z872" i="4"/>
  <c r="AA872" i="4" s="1"/>
  <c r="Z768" i="4"/>
  <c r="AA768" i="4" s="1"/>
  <c r="Z610" i="4"/>
  <c r="AA610" i="4" s="1"/>
  <c r="Z382" i="4"/>
  <c r="AA382" i="4" s="1"/>
  <c r="Z15" i="4"/>
  <c r="AA15" i="4" s="1"/>
  <c r="Z806" i="4"/>
  <c r="AA806" i="4" s="1"/>
  <c r="Z721" i="4"/>
  <c r="AA721" i="4" s="1"/>
  <c r="Z635" i="4"/>
  <c r="AA635" i="4" s="1"/>
  <c r="Z550" i="4"/>
  <c r="AA550" i="4" s="1"/>
  <c r="Z465" i="4"/>
  <c r="AA465" i="4" s="1"/>
  <c r="Z379" i="4"/>
  <c r="AA379" i="4" s="1"/>
  <c r="Z270" i="4"/>
  <c r="AA270" i="4" s="1"/>
  <c r="Z135" i="4"/>
  <c r="AA135" i="4" s="1"/>
  <c r="Z784" i="4"/>
  <c r="AA784" i="4" s="1"/>
  <c r="Z698" i="4"/>
  <c r="AA698" i="4" s="1"/>
  <c r="Z613" i="4"/>
  <c r="AA613" i="4" s="1"/>
  <c r="Z528" i="4"/>
  <c r="AA528" i="4" s="1"/>
  <c r="Z442" i="4"/>
  <c r="AA442" i="4" s="1"/>
  <c r="Z355" i="4"/>
  <c r="AA355" i="4" s="1"/>
  <c r="Z237" i="4"/>
  <c r="AA237" i="4" s="1"/>
  <c r="Z86" i="4"/>
  <c r="AA86" i="4" s="1"/>
  <c r="Z643" i="4"/>
  <c r="AA643" i="4" s="1"/>
  <c r="Z558" i="4"/>
  <c r="AA558" i="4" s="1"/>
  <c r="Z473" i="4"/>
  <c r="AA473" i="4" s="1"/>
  <c r="Z387" i="4"/>
  <c r="AA387" i="4" s="1"/>
  <c r="Z282" i="4"/>
  <c r="AA282" i="4" s="1"/>
  <c r="Z149" i="4"/>
  <c r="AA149" i="4" s="1"/>
  <c r="Z651" i="4"/>
  <c r="AA651" i="4" s="1"/>
  <c r="Z566" i="4"/>
  <c r="AA566" i="4" s="1"/>
  <c r="Z481" i="4"/>
  <c r="AA481" i="4" s="1"/>
  <c r="Z395" i="4"/>
  <c r="AA395" i="4" s="1"/>
  <c r="Z292" i="4"/>
  <c r="AA292" i="4" s="1"/>
  <c r="Z163" i="4"/>
  <c r="AA163" i="4" s="1"/>
  <c r="Z714" i="4"/>
  <c r="AA714" i="4" s="1"/>
  <c r="Z629" i="4"/>
  <c r="AA629" i="4" s="1"/>
  <c r="Z544" i="4"/>
  <c r="AA544" i="4" s="1"/>
  <c r="Z458" i="4"/>
  <c r="AA458" i="4" s="1"/>
  <c r="Z373" i="4"/>
  <c r="AA373" i="4" s="1"/>
  <c r="Z262" i="4"/>
  <c r="AA262" i="4" s="1"/>
  <c r="Z124" i="4"/>
  <c r="AA124" i="4" s="1"/>
  <c r="Z70" i="4"/>
  <c r="AA70" i="4" s="1"/>
  <c r="Z1071" i="4"/>
  <c r="AA1071" i="4" s="1"/>
  <c r="Z1007" i="4"/>
  <c r="AA1007" i="4" s="1"/>
  <c r="Z943" i="4"/>
  <c r="AA943" i="4" s="1"/>
  <c r="Z879" i="4"/>
  <c r="AA879" i="4" s="1"/>
  <c r="Z815" i="4"/>
  <c r="AA815" i="4" s="1"/>
  <c r="Z751" i="4"/>
  <c r="AA751" i="4" s="1"/>
  <c r="Z687" i="4"/>
  <c r="AA687" i="4" s="1"/>
  <c r="Z623" i="4"/>
  <c r="AA623" i="4" s="1"/>
  <c r="Z559" i="4"/>
  <c r="AA559" i="4" s="1"/>
  <c r="Z495" i="4"/>
  <c r="AA495" i="4" s="1"/>
  <c r="Z431" i="4"/>
  <c r="AA431" i="4" s="1"/>
  <c r="Z367" i="4"/>
  <c r="AA367" i="4" s="1"/>
  <c r="Z283" i="4"/>
  <c r="AA283" i="4" s="1"/>
  <c r="Z183" i="4"/>
  <c r="AA183" i="4" s="1"/>
  <c r="Z83" i="4"/>
  <c r="AA83" i="4" s="1"/>
  <c r="Z117" i="4"/>
  <c r="AA117" i="4" s="1"/>
  <c r="Z14" i="4"/>
  <c r="AA14" i="4" s="1"/>
  <c r="Z1044" i="4"/>
  <c r="AA1044" i="4" s="1"/>
  <c r="Z980" i="4"/>
  <c r="AA980" i="4" s="1"/>
  <c r="Z916" i="4"/>
  <c r="AA916" i="4" s="1"/>
  <c r="Z852" i="4"/>
  <c r="AA852" i="4" s="1"/>
  <c r="Z788" i="4"/>
  <c r="AA788" i="4" s="1"/>
  <c r="Z724" i="4"/>
  <c r="AA724" i="4" s="1"/>
  <c r="Z660" i="4"/>
  <c r="AA660" i="4" s="1"/>
  <c r="Z596" i="4"/>
  <c r="AA596" i="4" s="1"/>
  <c r="Z532" i="4"/>
  <c r="AA532" i="4" s="1"/>
  <c r="Z468" i="4"/>
  <c r="AA468" i="4" s="1"/>
  <c r="Z404" i="4"/>
  <c r="AA404" i="4" s="1"/>
  <c r="Z332" i="4"/>
  <c r="AA332" i="4" s="1"/>
  <c r="Z244" i="4"/>
  <c r="AA244" i="4" s="1"/>
  <c r="Z141" i="4"/>
  <c r="AA141" i="4" s="1"/>
  <c r="Z38" i="4"/>
  <c r="AA38" i="4" s="1"/>
  <c r="Z218" i="4"/>
  <c r="AA218" i="4" s="1"/>
  <c r="Z154" i="4"/>
  <c r="AA154" i="4" s="1"/>
  <c r="Z90" i="4"/>
  <c r="AA90" i="4" s="1"/>
  <c r="Z26" i="4"/>
  <c r="AA26" i="4" s="1"/>
  <c r="Z321" i="4"/>
  <c r="AA321" i="4" s="1"/>
  <c r="Z257" i="4"/>
  <c r="AA257" i="4" s="1"/>
  <c r="Z193" i="4"/>
  <c r="AA193" i="4" s="1"/>
  <c r="Z129" i="4"/>
  <c r="AA129" i="4" s="1"/>
  <c r="Z65" i="4"/>
  <c r="AA65" i="4" s="1"/>
  <c r="Z360" i="4"/>
  <c r="AA360" i="4" s="1"/>
  <c r="Z296" i="4"/>
  <c r="AA296" i="4" s="1"/>
  <c r="Z232" i="4"/>
  <c r="AA232" i="4" s="1"/>
  <c r="Z168" i="4"/>
  <c r="AA168" i="4" s="1"/>
  <c r="Z104" i="4"/>
  <c r="AA104" i="4" s="1"/>
  <c r="Z40" i="4"/>
  <c r="AA40" i="4" s="1"/>
  <c r="Z936" i="4"/>
  <c r="AA936" i="4" s="1"/>
  <c r="Z1368" i="4"/>
  <c r="AA1368" i="4" s="1"/>
  <c r="Z1542" i="4"/>
  <c r="AA1542" i="4" s="1"/>
  <c r="Z1711" i="4"/>
  <c r="AA1711" i="4" s="1"/>
  <c r="Z1567" i="4"/>
  <c r="AA1567" i="4" s="1"/>
  <c r="Z1494" i="4"/>
  <c r="AA1494" i="4" s="1"/>
  <c r="Z1502" i="4"/>
  <c r="AA1502" i="4" s="1"/>
  <c r="Z1630" i="4"/>
  <c r="AA1630" i="4" s="1"/>
  <c r="Z1352" i="4"/>
  <c r="AA1352" i="4" s="1"/>
  <c r="Z1781" i="4"/>
  <c r="AA1781" i="4" s="1"/>
  <c r="Z1520" i="4"/>
  <c r="AA1520" i="4" s="1"/>
  <c r="Z1120" i="4"/>
  <c r="AA1120" i="4" s="1"/>
  <c r="Z1719" i="4"/>
  <c r="AA1719" i="4" s="1"/>
  <c r="Z181" i="4"/>
  <c r="AA181" i="4" s="1"/>
  <c r="Z1208" i="4"/>
  <c r="AA1208" i="4" s="1"/>
  <c r="Z1447" i="4"/>
  <c r="AA1447" i="4" s="1"/>
  <c r="Z1616" i="4"/>
  <c r="AA1616" i="4" s="1"/>
  <c r="Z1780" i="4"/>
  <c r="AA1780" i="4" s="1"/>
  <c r="Z925" i="4"/>
  <c r="AA925" i="4" s="1"/>
  <c r="Z1367" i="4"/>
  <c r="AA1367" i="4" s="1"/>
  <c r="Z1536" i="4"/>
  <c r="AA1536" i="4" s="1"/>
  <c r="Z1710" i="4"/>
  <c r="AA1710" i="4" s="1"/>
  <c r="Z1287" i="4"/>
  <c r="AA1287" i="4" s="1"/>
  <c r="Z1223" i="4"/>
  <c r="AA1223" i="4" s="1"/>
  <c r="Z1159" i="4"/>
  <c r="AA1159" i="4" s="1"/>
  <c r="Z1094" i="4"/>
  <c r="AA1094" i="4" s="1"/>
  <c r="Z1009" i="4"/>
  <c r="AA1009" i="4" s="1"/>
  <c r="Z923" i="4"/>
  <c r="AA923" i="4" s="1"/>
  <c r="Z832" i="4"/>
  <c r="AA832" i="4" s="1"/>
  <c r="Z718" i="4"/>
  <c r="AA718" i="4" s="1"/>
  <c r="Z520" i="4"/>
  <c r="AA520" i="4" s="1"/>
  <c r="Z266" i="4"/>
  <c r="AA266" i="4" s="1"/>
  <c r="Z1286" i="4"/>
  <c r="AA1286" i="4" s="1"/>
  <c r="Z1222" i="4"/>
  <c r="AA1222" i="4" s="1"/>
  <c r="Z1158" i="4"/>
  <c r="AA1158" i="4" s="1"/>
  <c r="Z1093" i="4"/>
  <c r="AA1093" i="4" s="1"/>
  <c r="Z1008" i="4"/>
  <c r="AA1008" i="4" s="1"/>
  <c r="Z922" i="4"/>
  <c r="AA922" i="4" s="1"/>
  <c r="Z830" i="4"/>
  <c r="AA830" i="4" s="1"/>
  <c r="Z717" i="4"/>
  <c r="AA717" i="4" s="1"/>
  <c r="Z514" i="4"/>
  <c r="AA514" i="4" s="1"/>
  <c r="Z260" i="4"/>
  <c r="AA260" i="4" s="1"/>
  <c r="Z1733" i="4"/>
  <c r="AA1733" i="4" s="1"/>
  <c r="Z1669" i="4"/>
  <c r="AA1669" i="4" s="1"/>
  <c r="Z1605" i="4"/>
  <c r="AA1605" i="4" s="1"/>
  <c r="Z1541" i="4"/>
  <c r="AA1541" i="4" s="1"/>
  <c r="Z1477" i="4"/>
  <c r="AA1477" i="4" s="1"/>
  <c r="Z1413" i="4"/>
  <c r="AA1413" i="4" s="1"/>
  <c r="Z1349" i="4"/>
  <c r="AA1349" i="4" s="1"/>
  <c r="Z1285" i="4"/>
  <c r="AA1285" i="4" s="1"/>
  <c r="Z1221" i="4"/>
  <c r="AA1221" i="4" s="1"/>
  <c r="Z1157" i="4"/>
  <c r="AA1157" i="4" s="1"/>
  <c r="Z1091" i="4"/>
  <c r="AA1091" i="4" s="1"/>
  <c r="Z1006" i="4"/>
  <c r="AA1006" i="4" s="1"/>
  <c r="Z921" i="4"/>
  <c r="AA921" i="4" s="1"/>
  <c r="Z829" i="4"/>
  <c r="AA829" i="4" s="1"/>
  <c r="Z715" i="4"/>
  <c r="AA715" i="4" s="1"/>
  <c r="Z510" i="4"/>
  <c r="AA510" i="4" s="1"/>
  <c r="Z259" i="4"/>
  <c r="AA259" i="4" s="1"/>
  <c r="Z1740" i="4"/>
  <c r="AA1740" i="4" s="1"/>
  <c r="Z1676" i="4"/>
  <c r="AA1676" i="4" s="1"/>
  <c r="Z1612" i="4"/>
  <c r="AA1612" i="4" s="1"/>
  <c r="Z1548" i="4"/>
  <c r="AA1548" i="4" s="1"/>
  <c r="Z1484" i="4"/>
  <c r="AA1484" i="4" s="1"/>
  <c r="Z1420" i="4"/>
  <c r="AA1420" i="4" s="1"/>
  <c r="Z1356" i="4"/>
  <c r="AA1356" i="4" s="1"/>
  <c r="Z1292" i="4"/>
  <c r="AA1292" i="4" s="1"/>
  <c r="Z1228" i="4"/>
  <c r="AA1228" i="4" s="1"/>
  <c r="Z1164" i="4"/>
  <c r="AA1164" i="4" s="1"/>
  <c r="Z1099" i="4"/>
  <c r="AA1099" i="4" s="1"/>
  <c r="Z1016" i="4"/>
  <c r="AA1016" i="4" s="1"/>
  <c r="Z930" i="4"/>
  <c r="AA930" i="4" s="1"/>
  <c r="Z840" i="4"/>
  <c r="AA840" i="4" s="1"/>
  <c r="Z729" i="4"/>
  <c r="AA729" i="4" s="1"/>
  <c r="Z536" i="4"/>
  <c r="AA536" i="4" s="1"/>
  <c r="Z287" i="4"/>
  <c r="AA287" i="4" s="1"/>
  <c r="Z1787" i="4"/>
  <c r="AA1787" i="4" s="1"/>
  <c r="Z1723" i="4"/>
  <c r="AA1723" i="4" s="1"/>
  <c r="Z1659" i="4"/>
  <c r="AA1659" i="4" s="1"/>
  <c r="Z1595" i="4"/>
  <c r="AA1595" i="4" s="1"/>
  <c r="Z1531" i="4"/>
  <c r="AA1531" i="4" s="1"/>
  <c r="Z1467" i="4"/>
  <c r="AA1467" i="4" s="1"/>
  <c r="Z1403" i="4"/>
  <c r="AA1403" i="4" s="1"/>
  <c r="Z1339" i="4"/>
  <c r="AA1339" i="4" s="1"/>
  <c r="Z1275" i="4"/>
  <c r="AA1275" i="4" s="1"/>
  <c r="Z1211" i="4"/>
  <c r="AA1211" i="4" s="1"/>
  <c r="Z1147" i="4"/>
  <c r="AA1147" i="4" s="1"/>
  <c r="Z1078" i="4"/>
  <c r="AA1078" i="4" s="1"/>
  <c r="Z993" i="4"/>
  <c r="AA993" i="4" s="1"/>
  <c r="Z907" i="4"/>
  <c r="AA907" i="4" s="1"/>
  <c r="Z813" i="4"/>
  <c r="AA813" i="4" s="1"/>
  <c r="Z694" i="4"/>
  <c r="AA694" i="4" s="1"/>
  <c r="Z477" i="4"/>
  <c r="AA477" i="4" s="1"/>
  <c r="Z198" i="4"/>
  <c r="AA198" i="4" s="1"/>
  <c r="Z1770" i="4"/>
  <c r="AA1770" i="4" s="1"/>
  <c r="Z1706" i="4"/>
  <c r="AA1706" i="4" s="1"/>
  <c r="Z1642" i="4"/>
  <c r="AA1642" i="4" s="1"/>
  <c r="Z1578" i="4"/>
  <c r="AA1578" i="4" s="1"/>
  <c r="Z1514" i="4"/>
  <c r="AA1514" i="4" s="1"/>
  <c r="Z1450" i="4"/>
  <c r="AA1450" i="4" s="1"/>
  <c r="Z1386" i="4"/>
  <c r="AA1386" i="4" s="1"/>
  <c r="Z1322" i="4"/>
  <c r="AA1322" i="4" s="1"/>
  <c r="Z1258" i="4"/>
  <c r="AA1258" i="4" s="1"/>
  <c r="Z1194" i="4"/>
  <c r="AA1194" i="4" s="1"/>
  <c r="Z1130" i="4"/>
  <c r="AA1130" i="4" s="1"/>
  <c r="Z1056" i="4"/>
  <c r="AA1056" i="4" s="1"/>
  <c r="Z970" i="4"/>
  <c r="AA970" i="4" s="1"/>
  <c r="Z885" i="4"/>
  <c r="AA885" i="4" s="1"/>
  <c r="Z782" i="4"/>
  <c r="AA782" i="4" s="1"/>
  <c r="Z642" i="4"/>
  <c r="AA642" i="4" s="1"/>
  <c r="Z414" i="4"/>
  <c r="AA414" i="4" s="1"/>
  <c r="Z93" i="4"/>
  <c r="AA93" i="4" s="1"/>
  <c r="Z1753" i="4"/>
  <c r="AA1753" i="4" s="1"/>
  <c r="Z1689" i="4"/>
  <c r="AA1689" i="4" s="1"/>
  <c r="Z1625" i="4"/>
  <c r="AA1625" i="4" s="1"/>
  <c r="Z1561" i="4"/>
  <c r="AA1561" i="4" s="1"/>
  <c r="Z1497" i="4"/>
  <c r="AA1497" i="4" s="1"/>
  <c r="Z1433" i="4"/>
  <c r="AA1433" i="4" s="1"/>
  <c r="Z1369" i="4"/>
  <c r="AA1369" i="4" s="1"/>
  <c r="Z1305" i="4"/>
  <c r="AA1305" i="4" s="1"/>
  <c r="Z1241" i="4"/>
  <c r="AA1241" i="4" s="1"/>
  <c r="Z1177" i="4"/>
  <c r="AA1177" i="4" s="1"/>
  <c r="Z1113" i="4"/>
  <c r="AA1113" i="4" s="1"/>
  <c r="Z1033" i="4"/>
  <c r="AA1033" i="4" s="1"/>
  <c r="Z947" i="4"/>
  <c r="AA947" i="4" s="1"/>
  <c r="Z858" i="4"/>
  <c r="AA858" i="4" s="1"/>
  <c r="Z754" i="4"/>
  <c r="AA754" i="4" s="1"/>
  <c r="Z584" i="4"/>
  <c r="AA584" i="4" s="1"/>
  <c r="Z350" i="4"/>
  <c r="AA350" i="4" s="1"/>
  <c r="Z881" i="4"/>
  <c r="AA881" i="4" s="1"/>
  <c r="Z795" i="4"/>
  <c r="AA795" i="4" s="1"/>
  <c r="Z710" i="4"/>
  <c r="AA710" i="4" s="1"/>
  <c r="Z625" i="4"/>
  <c r="AA625" i="4" s="1"/>
  <c r="Z539" i="4"/>
  <c r="AA539" i="4" s="1"/>
  <c r="Z454" i="4"/>
  <c r="AA454" i="4" s="1"/>
  <c r="Z369" i="4"/>
  <c r="AA369" i="4" s="1"/>
  <c r="Z254" i="4"/>
  <c r="AA254" i="4" s="1"/>
  <c r="Z115" i="4"/>
  <c r="AA115" i="4" s="1"/>
  <c r="Z773" i="4"/>
  <c r="AA773" i="4" s="1"/>
  <c r="Z688" i="4"/>
  <c r="AA688" i="4" s="1"/>
  <c r="Z602" i="4"/>
  <c r="AA602" i="4" s="1"/>
  <c r="Z517" i="4"/>
  <c r="AA517" i="4" s="1"/>
  <c r="Z432" i="4"/>
  <c r="AA432" i="4" s="1"/>
  <c r="Z340" i="4"/>
  <c r="AA340" i="4" s="1"/>
  <c r="Z220" i="4"/>
  <c r="AA220" i="4" s="1"/>
  <c r="Z61" i="4"/>
  <c r="AA61" i="4" s="1"/>
  <c r="Z633" i="4"/>
  <c r="AA633" i="4" s="1"/>
  <c r="Z547" i="4"/>
  <c r="AA547" i="4" s="1"/>
  <c r="Z462" i="4"/>
  <c r="AA462" i="4" s="1"/>
  <c r="Z377" i="4"/>
  <c r="AA377" i="4" s="1"/>
  <c r="Z685" i="4"/>
  <c r="AA685" i="4" s="1"/>
  <c r="Z1319" i="4"/>
  <c r="AA1319" i="4" s="1"/>
  <c r="Z1488" i="4"/>
  <c r="AA1488" i="4" s="1"/>
  <c r="Z1662" i="4"/>
  <c r="AA1662" i="4" s="1"/>
  <c r="Z1095" i="4"/>
  <c r="AA1095" i="4" s="1"/>
  <c r="Z1408" i="4"/>
  <c r="AA1408" i="4" s="1"/>
  <c r="Z1582" i="4"/>
  <c r="AA1582" i="4" s="1"/>
  <c r="Z1751" i="4"/>
  <c r="AA1751" i="4" s="1"/>
  <c r="Z1271" i="4"/>
  <c r="AA1271" i="4" s="1"/>
  <c r="Z1207" i="4"/>
  <c r="AA1207" i="4" s="1"/>
  <c r="Z1143" i="4"/>
  <c r="AA1143" i="4" s="1"/>
  <c r="Z1073" i="4"/>
  <c r="AA1073" i="4" s="1"/>
  <c r="Z987" i="4"/>
  <c r="AA987" i="4" s="1"/>
  <c r="Z902" i="4"/>
  <c r="AA902" i="4" s="1"/>
  <c r="Z808" i="4"/>
  <c r="AA808" i="4" s="1"/>
  <c r="Z683" i="4"/>
  <c r="AA683" i="4" s="1"/>
  <c r="Z461" i="4"/>
  <c r="AA461" i="4" s="1"/>
  <c r="Z174" i="4"/>
  <c r="AA174" i="4" s="1"/>
  <c r="Z1270" i="4"/>
  <c r="AA1270" i="4" s="1"/>
  <c r="Z1206" i="4"/>
  <c r="AA1206" i="4" s="1"/>
  <c r="Z1142" i="4"/>
  <c r="AA1142" i="4" s="1"/>
  <c r="Z1072" i="4"/>
  <c r="AA1072" i="4" s="1"/>
  <c r="Z986" i="4"/>
  <c r="AA986" i="4" s="1"/>
  <c r="Z901" i="4"/>
  <c r="AA901" i="4" s="1"/>
  <c r="Z803" i="4"/>
  <c r="AA803" i="4" s="1"/>
  <c r="Z681" i="4"/>
  <c r="AA681" i="4" s="1"/>
  <c r="Z457" i="4"/>
  <c r="AA457" i="4" s="1"/>
  <c r="Z173" i="4"/>
  <c r="AA173" i="4" s="1"/>
  <c r="Z1717" i="4"/>
  <c r="AA1717" i="4" s="1"/>
  <c r="Z1653" i="4"/>
  <c r="AA1653" i="4" s="1"/>
  <c r="Z1589" i="4"/>
  <c r="AA1589" i="4" s="1"/>
  <c r="Z1525" i="4"/>
  <c r="AA1525" i="4" s="1"/>
  <c r="Z1461" i="4"/>
  <c r="AA1461" i="4" s="1"/>
  <c r="Z1397" i="4"/>
  <c r="AA1397" i="4" s="1"/>
  <c r="Z1333" i="4"/>
  <c r="AA1333" i="4" s="1"/>
  <c r="Z1269" i="4"/>
  <c r="AA1269" i="4" s="1"/>
  <c r="Z1205" i="4"/>
  <c r="AA1205" i="4" s="1"/>
  <c r="Z1141" i="4"/>
  <c r="AA1141" i="4" s="1"/>
  <c r="Z1070" i="4"/>
  <c r="AA1070" i="4" s="1"/>
  <c r="Z985" i="4"/>
  <c r="AA985" i="4" s="1"/>
  <c r="Z899" i="4"/>
  <c r="AA899" i="4" s="1"/>
  <c r="Z802" i="4"/>
  <c r="AA802" i="4" s="1"/>
  <c r="Z680" i="4"/>
  <c r="AA680" i="4" s="1"/>
  <c r="Z456" i="4"/>
  <c r="AA456" i="4" s="1"/>
  <c r="Z164" i="4"/>
  <c r="AA164" i="4" s="1"/>
  <c r="Z1724" i="4"/>
  <c r="AA1724" i="4" s="1"/>
  <c r="Z1660" i="4"/>
  <c r="AA1660" i="4" s="1"/>
  <c r="Z1596" i="4"/>
  <c r="AA1596" i="4" s="1"/>
  <c r="Z1532" i="4"/>
  <c r="AA1532" i="4" s="1"/>
  <c r="Z1468" i="4"/>
  <c r="AA1468" i="4" s="1"/>
  <c r="Z1404" i="4"/>
  <c r="AA1404" i="4" s="1"/>
  <c r="Z1340" i="4"/>
  <c r="AA1340" i="4" s="1"/>
  <c r="Z267" i="4"/>
  <c r="AA267" i="4" s="1"/>
  <c r="Z132" i="4"/>
  <c r="AA132" i="4" s="1"/>
  <c r="Z641" i="4"/>
  <c r="AA641" i="4" s="1"/>
  <c r="Z555" i="4"/>
  <c r="AA555" i="4" s="1"/>
  <c r="Z470" i="4"/>
  <c r="AA470" i="4" s="1"/>
  <c r="Z385" i="4"/>
  <c r="AA385" i="4" s="1"/>
  <c r="Z277" i="4"/>
  <c r="AA277" i="4" s="1"/>
  <c r="Z143" i="4"/>
  <c r="AA143" i="4" s="1"/>
  <c r="Z704" i="4"/>
  <c r="AA704" i="4" s="1"/>
  <c r="Z618" i="4"/>
  <c r="AA618" i="4" s="1"/>
  <c r="Z533" i="4"/>
  <c r="AA533" i="4" s="1"/>
  <c r="Z448" i="4"/>
  <c r="AA448" i="4" s="1"/>
  <c r="Z362" i="4"/>
  <c r="AA362" i="4" s="1"/>
  <c r="Z245" i="4"/>
  <c r="AA245" i="4" s="1"/>
  <c r="Z100" i="4"/>
  <c r="AA100" i="4" s="1"/>
  <c r="Z59" i="4"/>
  <c r="AA59" i="4" s="1"/>
  <c r="Z1063" i="4"/>
  <c r="AA1063" i="4" s="1"/>
  <c r="Z999" i="4"/>
  <c r="AA999" i="4" s="1"/>
  <c r="Z935" i="4"/>
  <c r="AA935" i="4" s="1"/>
  <c r="Z871" i="4"/>
  <c r="AA871" i="4" s="1"/>
  <c r="Z807" i="4"/>
  <c r="AA807" i="4" s="1"/>
  <c r="Z743" i="4"/>
  <c r="AA743" i="4" s="1"/>
  <c r="Z679" i="4"/>
  <c r="AA679" i="4" s="1"/>
  <c r="Z615" i="4"/>
  <c r="AA615" i="4" s="1"/>
  <c r="Z551" i="4"/>
  <c r="AA551" i="4" s="1"/>
  <c r="Z487" i="4"/>
  <c r="AA487" i="4" s="1"/>
  <c r="Z423" i="4"/>
  <c r="AA423" i="4" s="1"/>
  <c r="Z357" i="4"/>
  <c r="AA357" i="4" s="1"/>
  <c r="Z271" i="4"/>
  <c r="AA271" i="4" s="1"/>
  <c r="Z172" i="4"/>
  <c r="AA172" i="4" s="1"/>
  <c r="Z69" i="4"/>
  <c r="AA69" i="4" s="1"/>
  <c r="Z103" i="4"/>
  <c r="AA103" i="4" s="1"/>
  <c r="Z1100" i="4"/>
  <c r="AA1100" i="4" s="1"/>
  <c r="Z1036" i="4"/>
  <c r="AA1036" i="4" s="1"/>
  <c r="Z972" i="4"/>
  <c r="AA972" i="4" s="1"/>
  <c r="Z908" i="4"/>
  <c r="AA908" i="4" s="1"/>
  <c r="Z844" i="4"/>
  <c r="AA844" i="4" s="1"/>
  <c r="Z780" i="4"/>
  <c r="AA780" i="4" s="1"/>
  <c r="Z716" i="4"/>
  <c r="AA716" i="4" s="1"/>
  <c r="Z652" i="4"/>
  <c r="AA652" i="4" s="1"/>
  <c r="Z588" i="4"/>
  <c r="AA588" i="4" s="1"/>
  <c r="Z524" i="4"/>
  <c r="AA524" i="4" s="1"/>
  <c r="Z460" i="4"/>
  <c r="AA460" i="4" s="1"/>
  <c r="Z396" i="4"/>
  <c r="AA396" i="4" s="1"/>
  <c r="Z322" i="4"/>
  <c r="AA322" i="4" s="1"/>
  <c r="Z230" i="4"/>
  <c r="AA230" i="4" s="1"/>
  <c r="Z127" i="4"/>
  <c r="AA127" i="4" s="1"/>
  <c r="Z27" i="4"/>
  <c r="AA27" i="4" s="1"/>
  <c r="Z210" i="4"/>
  <c r="AA210" i="4" s="1"/>
  <c r="Z146" i="4"/>
  <c r="AA146" i="4" s="1"/>
  <c r="Z82" i="4"/>
  <c r="AA82" i="4" s="1"/>
  <c r="Z18" i="4"/>
  <c r="AA18" i="4" s="1"/>
  <c r="Z313" i="4"/>
  <c r="AA313" i="4" s="1"/>
  <c r="Z249" i="4"/>
  <c r="AA249" i="4" s="1"/>
  <c r="Z185" i="4"/>
  <c r="AA185" i="4" s="1"/>
  <c r="Z121" i="4"/>
  <c r="AA121" i="4" s="1"/>
  <c r="Z57" i="4"/>
  <c r="AA57" i="4" s="1"/>
  <c r="Z352" i="4"/>
  <c r="AA352" i="4" s="1"/>
  <c r="Z288" i="4"/>
  <c r="AA288" i="4" s="1"/>
  <c r="Z224" i="4"/>
  <c r="AA224" i="4" s="1"/>
  <c r="Z160" i="4"/>
  <c r="AA160" i="4" s="1"/>
  <c r="Z96" i="4"/>
  <c r="AA96" i="4" s="1"/>
  <c r="Z32" i="4"/>
  <c r="AA32" i="4" s="1"/>
  <c r="Z1021" i="4"/>
  <c r="AA1021" i="4" s="1"/>
  <c r="Z1391" i="4"/>
  <c r="AA1391" i="4" s="1"/>
  <c r="Z1560" i="4"/>
  <c r="AA1560" i="4" s="1"/>
  <c r="Z1734" i="4"/>
  <c r="AA1734" i="4" s="1"/>
  <c r="Z1663" i="4"/>
  <c r="AA1663" i="4" s="1"/>
  <c r="Z1568" i="4"/>
  <c r="AA1568" i="4" s="1"/>
  <c r="Z1592" i="4"/>
  <c r="AA1592" i="4" s="1"/>
  <c r="Z1591" i="4"/>
  <c r="AA1591" i="4" s="1"/>
  <c r="Z1318" i="4"/>
  <c r="AA1318" i="4" s="1"/>
  <c r="Z1759" i="4"/>
  <c r="AA1759" i="4" s="1"/>
  <c r="Z1486" i="4"/>
  <c r="AA1486" i="4" s="1"/>
  <c r="Z978" i="4"/>
  <c r="AA978" i="4" s="1"/>
  <c r="Z1686" i="4"/>
  <c r="AA1686" i="4" s="1"/>
  <c r="Z1415" i="4"/>
  <c r="AA1415" i="4" s="1"/>
  <c r="Z606" i="4"/>
  <c r="AA606" i="4" s="1"/>
  <c r="Z1614" i="4"/>
  <c r="AA1614" i="4" s="1"/>
  <c r="Z1336" i="4"/>
  <c r="AA1336" i="4" s="1"/>
  <c r="Z1792" i="4"/>
  <c r="AA1792" i="4" s="1"/>
  <c r="Z1543" i="4"/>
  <c r="AA1543" i="4" s="1"/>
  <c r="Z1184" i="4"/>
  <c r="AA1184" i="4" s="1"/>
  <c r="Z1784" i="4"/>
  <c r="AA1784" i="4" s="1"/>
  <c r="Z1696" i="4"/>
  <c r="AA1696" i="4" s="1"/>
  <c r="Z1276" i="4"/>
  <c r="AA1276" i="4" s="1"/>
  <c r="Z1212" i="4"/>
  <c r="AA1212" i="4" s="1"/>
  <c r="Z1148" i="4"/>
  <c r="AA1148" i="4" s="1"/>
  <c r="Z1080" i="4"/>
  <c r="AA1080" i="4" s="1"/>
  <c r="Z994" i="4"/>
  <c r="AA994" i="4" s="1"/>
  <c r="Z909" i="4"/>
  <c r="AA909" i="4" s="1"/>
  <c r="Z814" i="4"/>
  <c r="AA814" i="4" s="1"/>
  <c r="Z696" i="4"/>
  <c r="AA696" i="4" s="1"/>
  <c r="Z478" i="4"/>
  <c r="AA478" i="4" s="1"/>
  <c r="Z206" i="4"/>
  <c r="AA206" i="4" s="1"/>
  <c r="Z1771" i="4"/>
  <c r="AA1771" i="4" s="1"/>
  <c r="Z1707" i="4"/>
  <c r="AA1707" i="4" s="1"/>
  <c r="Z1643" i="4"/>
  <c r="AA1643" i="4" s="1"/>
  <c r="Z1579" i="4"/>
  <c r="AA1579" i="4" s="1"/>
  <c r="Z1515" i="4"/>
  <c r="AA1515" i="4" s="1"/>
  <c r="Z1451" i="4"/>
  <c r="AA1451" i="4" s="1"/>
  <c r="Z1387" i="4"/>
  <c r="AA1387" i="4" s="1"/>
  <c r="Z1323" i="4"/>
  <c r="AA1323" i="4" s="1"/>
  <c r="Z1259" i="4"/>
  <c r="AA1259" i="4" s="1"/>
  <c r="Z1195" i="4"/>
  <c r="AA1195" i="4" s="1"/>
  <c r="Z1131" i="4"/>
  <c r="AA1131" i="4" s="1"/>
  <c r="Z1057" i="4"/>
  <c r="AA1057" i="4" s="1"/>
  <c r="Z971" i="4"/>
  <c r="AA971" i="4" s="1"/>
  <c r="Z886" i="4"/>
  <c r="AA886" i="4" s="1"/>
  <c r="Z786" i="4"/>
  <c r="AA786" i="4" s="1"/>
  <c r="Z648" i="4"/>
  <c r="AA648" i="4" s="1"/>
  <c r="Z418" i="4"/>
  <c r="AA418" i="4" s="1"/>
  <c r="Z99" i="4"/>
  <c r="AA99" i="4" s="1"/>
  <c r="Z1754" i="4"/>
  <c r="AA1754" i="4" s="1"/>
  <c r="Z1690" i="4"/>
  <c r="AA1690" i="4" s="1"/>
  <c r="Z1626" i="4"/>
  <c r="AA1626" i="4" s="1"/>
  <c r="Z1562" i="4"/>
  <c r="AA1562" i="4" s="1"/>
  <c r="Z1498" i="4"/>
  <c r="AA1498" i="4" s="1"/>
  <c r="Z1434" i="4"/>
  <c r="AA1434" i="4" s="1"/>
  <c r="Z1370" i="4"/>
  <c r="AA1370" i="4" s="1"/>
  <c r="Z1306" i="4"/>
  <c r="AA1306" i="4" s="1"/>
  <c r="Z1242" i="4"/>
  <c r="AA1242" i="4" s="1"/>
  <c r="Z1178" i="4"/>
  <c r="AA1178" i="4" s="1"/>
  <c r="Z1114" i="4"/>
  <c r="AA1114" i="4" s="1"/>
  <c r="Z1034" i="4"/>
  <c r="AA1034" i="4" s="1"/>
  <c r="Z949" i="4"/>
  <c r="AA949" i="4" s="1"/>
  <c r="Z861" i="4"/>
  <c r="AA861" i="4" s="1"/>
  <c r="Z755" i="4"/>
  <c r="AA755" i="4" s="1"/>
  <c r="Z585" i="4"/>
  <c r="AA585" i="4" s="1"/>
  <c r="Z358" i="4"/>
  <c r="AA358" i="4" s="1"/>
  <c r="Z1801" i="4"/>
  <c r="AA1801" i="4" s="1"/>
  <c r="Z1737" i="4"/>
  <c r="AA1737" i="4" s="1"/>
  <c r="Z1673" i="4"/>
  <c r="AA1673" i="4" s="1"/>
  <c r="Z1609" i="4"/>
  <c r="AA1609" i="4" s="1"/>
  <c r="Z1545" i="4"/>
  <c r="AA1545" i="4" s="1"/>
  <c r="Z1481" i="4"/>
  <c r="AA1481" i="4" s="1"/>
  <c r="Z1417" i="4"/>
  <c r="AA1417" i="4" s="1"/>
  <c r="Z1353" i="4"/>
  <c r="AA1353" i="4" s="1"/>
  <c r="Z1289" i="4"/>
  <c r="AA1289" i="4" s="1"/>
  <c r="Z1225" i="4"/>
  <c r="AA1225" i="4" s="1"/>
  <c r="Z1161" i="4"/>
  <c r="AA1161" i="4" s="1"/>
  <c r="Z1096" i="4"/>
  <c r="AA1096" i="4" s="1"/>
  <c r="Z1011" i="4"/>
  <c r="AA1011" i="4" s="1"/>
  <c r="Z926" i="4"/>
  <c r="AA926" i="4" s="1"/>
  <c r="Z834" i="4"/>
  <c r="AA834" i="4" s="1"/>
  <c r="Z723" i="4"/>
  <c r="AA723" i="4" s="1"/>
  <c r="Z525" i="4"/>
  <c r="AA525" i="4" s="1"/>
  <c r="Z275" i="4"/>
  <c r="AA275" i="4" s="1"/>
  <c r="Z859" i="4"/>
  <c r="AA859" i="4" s="1"/>
  <c r="Z774" i="4"/>
  <c r="AA774" i="4" s="1"/>
  <c r="Z689" i="4"/>
  <c r="AA689" i="4" s="1"/>
  <c r="Z603" i="4"/>
  <c r="AA603" i="4" s="1"/>
  <c r="Z518" i="4"/>
  <c r="AA518" i="4" s="1"/>
  <c r="Z433" i="4"/>
  <c r="AA433" i="4" s="1"/>
  <c r="Z341" i="4"/>
  <c r="AA341" i="4" s="1"/>
  <c r="Z221" i="4"/>
  <c r="AA221" i="4" s="1"/>
  <c r="Z62" i="4"/>
  <c r="AA62" i="4" s="1"/>
  <c r="Z752" i="4"/>
  <c r="AA752" i="4" s="1"/>
  <c r="Z666" i="4"/>
  <c r="AA666" i="4" s="1"/>
  <c r="Z581" i="4"/>
  <c r="AA581" i="4" s="1"/>
  <c r="Z496" i="4"/>
  <c r="AA496" i="4" s="1"/>
  <c r="Z410" i="4"/>
  <c r="AA410" i="4" s="1"/>
  <c r="Z311" i="4"/>
  <c r="AA311" i="4" s="1"/>
  <c r="Z187" i="4"/>
  <c r="AA187" i="4" s="1"/>
  <c r="Z11" i="4"/>
  <c r="AA11" i="4" s="1"/>
  <c r="Z611" i="4"/>
  <c r="AA611" i="4" s="1"/>
  <c r="Z526" i="4"/>
  <c r="AA526" i="4" s="1"/>
  <c r="Z441" i="4"/>
  <c r="AA441" i="4" s="1"/>
  <c r="Z351" i="4"/>
  <c r="AA351" i="4" s="1"/>
  <c r="Z235" i="4"/>
  <c r="AA235" i="4" s="1"/>
  <c r="Z85" i="4"/>
  <c r="AA85" i="4" s="1"/>
  <c r="Z619" i="4"/>
  <c r="AA619" i="4" s="1"/>
  <c r="Z534" i="4"/>
  <c r="AA534" i="4" s="1"/>
  <c r="Z1635" i="4"/>
  <c r="AA1635" i="4" s="1"/>
  <c r="Z1571" i="4"/>
  <c r="AA1571" i="4" s="1"/>
  <c r="Z1507" i="4"/>
  <c r="AA1507" i="4" s="1"/>
  <c r="Z1443" i="4"/>
  <c r="AA1443" i="4" s="1"/>
  <c r="Z1379" i="4"/>
  <c r="AA1379" i="4" s="1"/>
  <c r="Z1315" i="4"/>
  <c r="AA1315" i="4" s="1"/>
  <c r="Z1251" i="4"/>
  <c r="AA1251" i="4" s="1"/>
  <c r="Z1187" i="4"/>
  <c r="AA1187" i="4" s="1"/>
  <c r="Z1123" i="4"/>
  <c r="AA1123" i="4" s="1"/>
  <c r="Z1046" i="4"/>
  <c r="AA1046" i="4" s="1"/>
  <c r="Z961" i="4"/>
  <c r="AA961" i="4" s="1"/>
  <c r="Z874" i="4"/>
  <c r="AA874" i="4" s="1"/>
  <c r="Z770" i="4"/>
  <c r="AA770" i="4" s="1"/>
  <c r="Z617" i="4"/>
  <c r="AA617" i="4" s="1"/>
  <c r="Z29" i="4"/>
  <c r="AA29" i="4" s="1"/>
  <c r="Z1682" i="4"/>
  <c r="AA1682" i="4" s="1"/>
  <c r="Z1490" i="4"/>
  <c r="AA1490" i="4" s="1"/>
  <c r="Z1426" i="4"/>
  <c r="AA1426" i="4" s="1"/>
  <c r="Z1362" i="4"/>
  <c r="AA1362" i="4" s="1"/>
  <c r="Z586" i="4"/>
  <c r="AA586" i="4" s="1"/>
  <c r="Z1550" i="4"/>
  <c r="AA1550" i="4" s="1"/>
  <c r="Z1464" i="4"/>
  <c r="AA1464" i="4" s="1"/>
  <c r="Z1384" i="4"/>
  <c r="AA1384" i="4" s="1"/>
  <c r="Z1551" i="4"/>
  <c r="AA1551" i="4" s="1"/>
  <c r="Z1216" i="4"/>
  <c r="AA1216" i="4" s="1"/>
  <c r="Z1679" i="4"/>
  <c r="AA1679" i="4" s="1"/>
  <c r="Z1366" i="4"/>
  <c r="AA1366" i="4" s="1"/>
  <c r="Z252" i="4"/>
  <c r="AA252" i="4" s="1"/>
  <c r="Z1200" i="4"/>
  <c r="AA1200" i="4" s="1"/>
  <c r="Z479" i="4"/>
  <c r="AA479" i="4" s="1"/>
  <c r="Z449" i="4"/>
  <c r="AA449" i="4" s="1"/>
  <c r="Z363" i="4"/>
  <c r="AA363" i="4" s="1"/>
  <c r="Z246" i="4"/>
  <c r="AA246" i="4" s="1"/>
  <c r="Z101" i="4"/>
  <c r="AA101" i="4" s="1"/>
  <c r="Z682" i="4"/>
  <c r="AA682" i="4" s="1"/>
  <c r="Z597" i="4"/>
  <c r="AA597" i="4" s="1"/>
  <c r="Z512" i="4"/>
  <c r="AA512" i="4" s="1"/>
  <c r="Z426" i="4"/>
  <c r="AA426" i="4" s="1"/>
  <c r="Z333" i="4"/>
  <c r="AA333" i="4" s="1"/>
  <c r="Z212" i="4"/>
  <c r="AA212" i="4" s="1"/>
  <c r="Z47" i="4"/>
  <c r="AA47" i="4" s="1"/>
  <c r="Z31" i="4"/>
  <c r="AA31" i="4" s="1"/>
  <c r="Z1047" i="4"/>
  <c r="AA1047" i="4" s="1"/>
  <c r="Z983" i="4"/>
  <c r="AA983" i="4" s="1"/>
  <c r="Z919" i="4"/>
  <c r="AA919" i="4" s="1"/>
  <c r="Z855" i="4"/>
  <c r="AA855" i="4" s="1"/>
  <c r="Z791" i="4"/>
  <c r="AA791" i="4" s="1"/>
  <c r="Z727" i="4"/>
  <c r="AA727" i="4" s="1"/>
  <c r="Z663" i="4"/>
  <c r="AA663" i="4" s="1"/>
  <c r="Z599" i="4"/>
  <c r="AA599" i="4" s="1"/>
  <c r="Z535" i="4"/>
  <c r="AA535" i="4" s="1"/>
  <c r="Z471" i="4"/>
  <c r="AA471" i="4" s="1"/>
  <c r="Z407" i="4"/>
  <c r="AA407" i="4" s="1"/>
  <c r="Z335" i="4"/>
  <c r="AA335" i="4" s="1"/>
  <c r="Z247" i="4"/>
  <c r="AA247" i="4" s="1"/>
  <c r="Z147" i="4"/>
  <c r="AA147" i="4" s="1"/>
  <c r="Z44" i="4"/>
  <c r="AA44" i="4" s="1"/>
  <c r="Z78" i="4"/>
  <c r="AA78" i="4" s="1"/>
  <c r="Z1084" i="4"/>
  <c r="AA1084" i="4" s="1"/>
  <c r="Z1020" i="4"/>
  <c r="AA1020" i="4" s="1"/>
  <c r="Z956" i="4"/>
  <c r="AA956" i="4" s="1"/>
  <c r="Z892" i="4"/>
  <c r="AA892" i="4" s="1"/>
  <c r="Z828" i="4"/>
  <c r="AA828" i="4" s="1"/>
  <c r="Z764" i="4"/>
  <c r="AA764" i="4" s="1"/>
  <c r="Z700" i="4"/>
  <c r="AA700" i="4" s="1"/>
  <c r="Z636" i="4"/>
  <c r="AA636" i="4" s="1"/>
  <c r="Z572" i="4"/>
  <c r="AA572" i="4" s="1"/>
  <c r="Z508" i="4"/>
  <c r="AA508" i="4" s="1"/>
  <c r="Z444" i="4"/>
  <c r="AA444" i="4" s="1"/>
  <c r="Z380" i="4"/>
  <c r="AA380" i="4" s="1"/>
  <c r="Z300" i="4"/>
  <c r="AA300" i="4" s="1"/>
  <c r="Z205" i="4"/>
  <c r="AA205" i="4" s="1"/>
  <c r="Z102" i="4"/>
  <c r="AA102" i="4" s="1"/>
  <c r="Z258" i="4"/>
  <c r="AA258" i="4" s="1"/>
  <c r="Z194" i="4"/>
  <c r="AA194" i="4" s="1"/>
  <c r="Z130" i="4"/>
  <c r="AA130" i="4" s="1"/>
  <c r="Z66" i="4"/>
  <c r="AA66" i="4" s="1"/>
  <c r="Z361" i="4"/>
  <c r="AA361" i="4" s="1"/>
  <c r="Z297" i="4"/>
  <c r="AA297" i="4" s="1"/>
  <c r="Z233" i="4"/>
  <c r="AA233" i="4" s="1"/>
  <c r="Z169" i="4"/>
  <c r="AA169" i="4" s="1"/>
  <c r="Z105" i="4"/>
  <c r="AA105" i="4" s="1"/>
  <c r="Z41" i="4"/>
  <c r="AA41" i="4" s="1"/>
  <c r="Z336" i="4"/>
  <c r="AA336" i="4" s="1"/>
  <c r="Z272" i="4"/>
  <c r="AA272" i="4" s="1"/>
  <c r="Z208" i="4"/>
  <c r="AA208" i="4" s="1"/>
  <c r="Z144" i="4"/>
  <c r="AA144" i="4" s="1"/>
  <c r="Z80" i="4"/>
  <c r="AA80" i="4" s="1"/>
  <c r="Z16" i="4"/>
  <c r="AA16" i="4" s="1"/>
  <c r="Z1168" i="4"/>
  <c r="AA1168" i="4" s="1"/>
  <c r="Z1432" i="4"/>
  <c r="AA1432" i="4" s="1"/>
  <c r="Z1606" i="4"/>
  <c r="AA1606" i="4" s="1"/>
  <c r="Z1772" i="4"/>
  <c r="AA1772" i="4" s="1"/>
  <c r="Z381" i="4"/>
  <c r="AA381" i="4" s="1"/>
  <c r="Z1800" i="4"/>
  <c r="AA1800" i="4" s="1"/>
  <c r="Z1767" i="4"/>
  <c r="AA1767" i="4" s="1"/>
  <c r="Z1526" i="4"/>
  <c r="AA1526" i="4" s="1"/>
  <c r="Z1128" i="4"/>
  <c r="AA1128" i="4" s="1"/>
  <c r="Z1694" i="4"/>
  <c r="AA1694" i="4" s="1"/>
  <c r="Z1416" i="4"/>
  <c r="AA1416" i="4" s="1"/>
  <c r="Z637" i="4"/>
  <c r="AA637" i="4" s="1"/>
  <c r="Z1615" i="4"/>
  <c r="AA1615" i="4" s="1"/>
  <c r="Z1343" i="4"/>
  <c r="AA1343" i="4" s="1"/>
  <c r="Z1798" i="4"/>
  <c r="AA1798" i="4" s="1"/>
  <c r="Z1544" i="4"/>
  <c r="AA1544" i="4" s="1"/>
  <c r="Z1192" i="4"/>
  <c r="AA1192" i="4" s="1"/>
  <c r="Z1743" i="4"/>
  <c r="AA1743" i="4" s="1"/>
  <c r="Z1471" i="4"/>
  <c r="AA1471" i="4" s="1"/>
  <c r="Z946" i="4"/>
  <c r="AA946" i="4" s="1"/>
  <c r="Z705" i="4"/>
  <c r="AA705" i="4" s="1"/>
  <c r="Z750" i="4"/>
  <c r="AA750" i="4" s="1"/>
  <c r="Z1462" i="4"/>
  <c r="AA1462" i="4" s="1"/>
  <c r="Z1789" i="4"/>
  <c r="AA1789" i="4" s="1"/>
  <c r="Z1773" i="4"/>
  <c r="AA1773" i="4" s="1"/>
  <c r="Z334" i="4"/>
  <c r="AA334" i="4" s="1"/>
  <c r="Z1024" i="4"/>
  <c r="AA1024" i="4" s="1"/>
  <c r="Z1345" i="4"/>
  <c r="AA1345" i="4" s="1"/>
  <c r="Z1001" i="4"/>
  <c r="AA1001" i="4" s="1"/>
  <c r="Z915" i="4"/>
  <c r="AA915" i="4" s="1"/>
  <c r="Z849" i="4"/>
  <c r="AA849" i="4" s="1"/>
  <c r="Z298" i="4"/>
  <c r="AA298" i="4" s="1"/>
  <c r="Z601" i="4"/>
  <c r="AA601" i="4" s="1"/>
  <c r="Z339" i="4"/>
  <c r="AA339" i="4" s="1"/>
  <c r="Z215" i="4"/>
  <c r="AA215" i="4" s="1"/>
  <c r="Z60" i="4"/>
  <c r="AA60" i="4" s="1"/>
  <c r="Z523" i="4"/>
  <c r="AA523" i="4" s="1"/>
  <c r="Z672" i="4"/>
  <c r="AA672" i="4" s="1"/>
  <c r="Z22" i="4"/>
  <c r="AA22" i="4" s="1"/>
  <c r="Z1039" i="4"/>
  <c r="AA1039" i="4" s="1"/>
  <c r="Z975" i="4"/>
  <c r="AA975" i="4" s="1"/>
  <c r="Z911" i="4"/>
  <c r="AA911" i="4" s="1"/>
  <c r="Z847" i="4"/>
  <c r="AA847" i="4" s="1"/>
  <c r="Z783" i="4"/>
  <c r="AA783" i="4" s="1"/>
  <c r="Z655" i="4"/>
  <c r="AA655" i="4" s="1"/>
  <c r="Z591" i="4"/>
  <c r="AA591" i="4" s="1"/>
  <c r="Z527" i="4"/>
  <c r="AA527" i="4" s="1"/>
  <c r="Z463" i="4"/>
  <c r="AA463" i="4" s="1"/>
  <c r="Z399" i="4"/>
  <c r="AA399" i="4" s="1"/>
  <c r="Z236" i="4"/>
  <c r="AA236" i="4" s="1"/>
  <c r="Z1076" i="4"/>
  <c r="AA1076" i="4" s="1"/>
  <c r="Z1012" i="4"/>
  <c r="AA1012" i="4" s="1"/>
  <c r="Z948" i="4"/>
  <c r="AA948" i="4" s="1"/>
  <c r="Z884" i="4"/>
  <c r="AA884" i="4" s="1"/>
  <c r="Z756" i="4"/>
  <c r="AA756" i="4" s="1"/>
  <c r="Z692" i="4"/>
  <c r="AA692" i="4" s="1"/>
  <c r="Z628" i="4"/>
  <c r="AA628" i="4" s="1"/>
  <c r="Z564" i="4"/>
  <c r="AA564" i="4" s="1"/>
  <c r="Z500" i="4"/>
  <c r="AA500" i="4" s="1"/>
  <c r="Z436" i="4"/>
  <c r="AA436" i="4" s="1"/>
  <c r="Z372" i="4"/>
  <c r="AA372" i="4" s="1"/>
  <c r="Z91" i="4"/>
  <c r="AA91" i="4" s="1"/>
  <c r="Z250" i="4"/>
  <c r="AA250" i="4" s="1"/>
  <c r="Z122" i="4"/>
  <c r="AA122" i="4" s="1"/>
  <c r="Z353" i="4"/>
  <c r="AA353" i="4" s="1"/>
  <c r="Z33" i="4"/>
  <c r="AA33" i="4" s="1"/>
  <c r="Z328" i="4"/>
  <c r="AA328" i="4" s="1"/>
  <c r="Z264" i="4"/>
  <c r="AA264" i="4" s="1"/>
  <c r="Z200" i="4"/>
  <c r="AA200" i="4" s="1"/>
  <c r="Z8" i="4"/>
  <c r="AA8" i="4" s="1"/>
  <c r="Z1232" i="4"/>
  <c r="AA1232" i="4" s="1"/>
  <c r="Z1624" i="4"/>
  <c r="AA1624" i="4" s="1"/>
  <c r="Z1760" i="4"/>
  <c r="AA1760" i="4" s="1"/>
  <c r="Z1487" i="4"/>
  <c r="AA1487" i="4" s="1"/>
  <c r="Z1665" i="4"/>
  <c r="AA1665" i="4" s="1"/>
  <c r="Z349" i="4"/>
  <c r="AA349" i="4" s="1"/>
  <c r="Z1324" i="4"/>
  <c r="AA1324" i="4" s="1"/>
  <c r="Z973" i="4"/>
  <c r="AA973" i="4" s="1"/>
  <c r="Z1627" i="4"/>
  <c r="AA1627" i="4" s="1"/>
  <c r="Z1243" i="4"/>
  <c r="AA1243" i="4" s="1"/>
  <c r="Z411" i="4"/>
  <c r="AA411" i="4" s="1"/>
  <c r="Z150" i="4"/>
  <c r="AA150" i="4" s="1"/>
  <c r="Z940" i="4"/>
  <c r="AA940" i="4" s="1"/>
  <c r="Z812" i="4"/>
  <c r="AA812" i="4" s="1"/>
  <c r="Z779" i="4"/>
  <c r="AA779" i="4" s="1"/>
  <c r="Z1311" i="4"/>
  <c r="AA1311" i="4" s="1"/>
  <c r="Z1439" i="4"/>
  <c r="AA1439" i="4" s="1"/>
  <c r="Z1358" i="4"/>
  <c r="AA1358" i="4" s="1"/>
  <c r="Z904" i="4"/>
  <c r="AA904" i="4" s="1"/>
  <c r="Z1360" i="4"/>
  <c r="AA1360" i="4" s="1"/>
  <c r="Z1623" i="4"/>
  <c r="AA1623" i="4" s="1"/>
  <c r="Z1051" i="4"/>
  <c r="AA1051" i="4" s="1"/>
  <c r="Z966" i="4"/>
  <c r="AA966" i="4" s="1"/>
  <c r="Z632" i="4"/>
  <c r="AA632" i="4" s="1"/>
  <c r="Z403" i="4"/>
  <c r="AA403" i="4" s="1"/>
  <c r="Z1637" i="4"/>
  <c r="AA1637" i="4" s="1"/>
  <c r="Z1573" i="4"/>
  <c r="AA1573" i="4" s="1"/>
  <c r="Z626" i="4"/>
  <c r="AA626" i="4" s="1"/>
  <c r="Z397" i="4"/>
  <c r="AA397" i="4" s="1"/>
  <c r="Z1708" i="4"/>
  <c r="AA1708" i="4" s="1"/>
  <c r="Z1580" i="4"/>
  <c r="AA1580" i="4" s="1"/>
  <c r="Z1516" i="4"/>
  <c r="AA1516" i="4" s="1"/>
  <c r="Z1452" i="4"/>
  <c r="AA1452" i="4" s="1"/>
  <c r="Z1388" i="4"/>
  <c r="AA1388" i="4" s="1"/>
  <c r="Z1260" i="4"/>
  <c r="AA1260" i="4" s="1"/>
  <c r="Z1196" i="4"/>
  <c r="AA1196" i="4" s="1"/>
  <c r="Z1132" i="4"/>
  <c r="AA1132" i="4" s="1"/>
  <c r="Z1058" i="4"/>
  <c r="AA1058" i="4" s="1"/>
  <c r="Z888" i="4"/>
  <c r="AA888" i="4" s="1"/>
  <c r="Z787" i="4"/>
  <c r="AA787" i="4" s="1"/>
  <c r="Z649" i="4"/>
  <c r="AA649" i="4" s="1"/>
  <c r="Z1755" i="4"/>
  <c r="AA1755" i="4" s="1"/>
  <c r="Z1691" i="4"/>
  <c r="AA1691" i="4" s="1"/>
  <c r="Z1563" i="4"/>
  <c r="AA1563" i="4" s="1"/>
  <c r="Z1499" i="4"/>
  <c r="AA1499" i="4" s="1"/>
  <c r="Z1435" i="4"/>
  <c r="AA1435" i="4" s="1"/>
  <c r="Z1371" i="4"/>
  <c r="AA1371" i="4" s="1"/>
  <c r="Z1179" i="4"/>
  <c r="AA1179" i="4" s="1"/>
  <c r="Z1115" i="4"/>
  <c r="AA1115" i="4" s="1"/>
  <c r="Z1035" i="4"/>
  <c r="AA1035" i="4" s="1"/>
  <c r="Z589" i="4"/>
  <c r="AA589" i="4" s="1"/>
  <c r="Z1738" i="4"/>
  <c r="AA1738" i="4" s="1"/>
  <c r="Z1610" i="4"/>
  <c r="AA1610" i="4" s="1"/>
  <c r="Z1162" i="4"/>
  <c r="AA1162" i="4" s="1"/>
  <c r="Z279" i="4"/>
  <c r="AA279" i="4" s="1"/>
  <c r="Z1657" i="4"/>
  <c r="AA1657" i="4" s="1"/>
  <c r="Z1593" i="4"/>
  <c r="AA1593" i="4" s="1"/>
  <c r="Z1465" i="4"/>
  <c r="AA1465" i="4" s="1"/>
  <c r="Z1337" i="4"/>
  <c r="AA1337" i="4" s="1"/>
  <c r="Z1273" i="4"/>
  <c r="AA1273" i="4" s="1"/>
  <c r="Z838" i="4"/>
  <c r="AA838" i="4" s="1"/>
  <c r="Z667" i="4"/>
  <c r="AA667" i="4" s="1"/>
  <c r="Z188" i="4"/>
  <c r="AA188" i="4" s="1"/>
  <c r="Z474" i="4"/>
  <c r="AA474" i="4" s="1"/>
  <c r="Z590" i="4"/>
  <c r="AA590" i="4" s="1"/>
  <c r="Z598" i="4"/>
  <c r="AA598" i="4" s="1"/>
  <c r="Z213" i="4"/>
  <c r="AA213" i="4" s="1"/>
  <c r="Z576" i="4"/>
  <c r="AA576" i="4" s="1"/>
  <c r="Z405" i="4"/>
  <c r="AA405" i="4" s="1"/>
  <c r="Z19" i="4"/>
  <c r="AA19" i="4" s="1"/>
  <c r="Z1068" i="4"/>
  <c r="AA1068" i="4" s="1"/>
  <c r="Z876" i="4"/>
  <c r="AA876" i="4" s="1"/>
  <c r="Z748" i="4"/>
  <c r="AA748" i="4" s="1"/>
  <c r="Z684" i="4"/>
  <c r="AA684" i="4" s="1"/>
  <c r="Z620" i="4"/>
  <c r="AA620" i="4" s="1"/>
  <c r="Z556" i="4"/>
  <c r="AA556" i="4" s="1"/>
  <c r="Z428" i="4"/>
  <c r="AA428" i="4" s="1"/>
  <c r="Z364" i="4"/>
  <c r="AA364" i="4" s="1"/>
  <c r="Z278" i="4"/>
  <c r="AA278" i="4" s="1"/>
  <c r="Z180" i="4"/>
  <c r="AA180" i="4" s="1"/>
  <c r="Z77" i="4"/>
  <c r="AA77" i="4" s="1"/>
  <c r="Z114" i="4"/>
  <c r="AA114" i="4" s="1"/>
  <c r="Z1446" i="4"/>
  <c r="AA1446" i="4" s="1"/>
  <c r="Z821" i="4"/>
  <c r="AA821" i="4" s="1"/>
  <c r="Z1648" i="4"/>
  <c r="AA1648" i="4" s="1"/>
  <c r="Z1375" i="4"/>
  <c r="AA1375" i="4" s="1"/>
  <c r="Z71" i="4"/>
  <c r="AA71" i="4" s="1"/>
  <c r="Z1574" i="4"/>
  <c r="AA1574" i="4" s="1"/>
  <c r="Z1280" i="4"/>
  <c r="AA1280" i="4" s="1"/>
  <c r="Z1638" i="4"/>
  <c r="AA1638" i="4" s="1"/>
  <c r="Z1528" i="4"/>
  <c r="AA1528" i="4" s="1"/>
  <c r="Z1790" i="4"/>
  <c r="AA1790" i="4" s="1"/>
  <c r="Z1804" i="4"/>
  <c r="AA1804" i="4" s="1"/>
  <c r="Z1463" i="4"/>
  <c r="AA1463" i="4" s="1"/>
  <c r="Z1535" i="4"/>
  <c r="AA1535" i="4" s="1"/>
  <c r="Z766" i="4"/>
  <c r="AA766" i="4" s="1"/>
  <c r="Z1631" i="4"/>
  <c r="AA1631" i="4" s="1"/>
  <c r="Z1632" i="4"/>
  <c r="AA1632" i="4" s="1"/>
  <c r="Z466" i="4"/>
  <c r="AA466" i="4" s="1"/>
  <c r="Z1272" i="4"/>
  <c r="AA1272" i="4" s="1"/>
  <c r="Z1470" i="4"/>
  <c r="AA1470" i="4" s="1"/>
  <c r="Z1639" i="4"/>
  <c r="AA1639" i="4" s="1"/>
  <c r="Z1791" i="4"/>
  <c r="AA1791" i="4" s="1"/>
  <c r="Z1010" i="4"/>
  <c r="AA1010" i="4" s="1"/>
  <c r="Z1390" i="4"/>
  <c r="AA1390" i="4" s="1"/>
  <c r="Z1559" i="4"/>
  <c r="AA1559" i="4" s="1"/>
  <c r="Z1728" i="4"/>
  <c r="AA1728" i="4" s="1"/>
  <c r="Z1279" i="4"/>
  <c r="AA1279" i="4" s="1"/>
  <c r="Z1215" i="4"/>
  <c r="AA1215" i="4" s="1"/>
  <c r="Z1151" i="4"/>
  <c r="AA1151" i="4" s="1"/>
  <c r="Z1083" i="4"/>
  <c r="AA1083" i="4" s="1"/>
  <c r="Z998" i="4"/>
  <c r="AA998" i="4" s="1"/>
  <c r="Z913" i="4"/>
  <c r="AA913" i="4" s="1"/>
  <c r="Z819" i="4"/>
  <c r="AA819" i="4" s="1"/>
  <c r="Z702" i="4"/>
  <c r="AA702" i="4" s="1"/>
  <c r="Z489" i="4"/>
  <c r="AA489" i="4" s="1"/>
  <c r="Z223" i="4"/>
  <c r="AA223" i="4" s="1"/>
  <c r="Z1278" i="4"/>
  <c r="AA1278" i="4" s="1"/>
  <c r="Z1214" i="4"/>
  <c r="AA1214" i="4" s="1"/>
  <c r="Z1150" i="4"/>
  <c r="AA1150" i="4" s="1"/>
  <c r="Z1082" i="4"/>
  <c r="AA1082" i="4" s="1"/>
  <c r="Z997" i="4"/>
  <c r="AA997" i="4" s="1"/>
  <c r="Z912" i="4"/>
  <c r="AA912" i="4" s="1"/>
  <c r="Z818" i="4"/>
  <c r="AA818" i="4" s="1"/>
  <c r="Z701" i="4"/>
  <c r="AA701" i="4" s="1"/>
  <c r="Z488" i="4"/>
  <c r="AA488" i="4" s="1"/>
  <c r="Z214" i="4"/>
  <c r="AA214" i="4" s="1"/>
  <c r="Z1725" i="4"/>
  <c r="AA1725" i="4" s="1"/>
  <c r="Z1661" i="4"/>
  <c r="AA1661" i="4" s="1"/>
  <c r="Z1597" i="4"/>
  <c r="AA1597" i="4" s="1"/>
  <c r="Z1533" i="4"/>
  <c r="AA1533" i="4" s="1"/>
  <c r="Z1469" i="4"/>
  <c r="AA1469" i="4" s="1"/>
  <c r="Z1405" i="4"/>
  <c r="AA1405" i="4" s="1"/>
  <c r="Z1341" i="4"/>
  <c r="AA1341" i="4" s="1"/>
  <c r="Z1277" i="4"/>
  <c r="AA1277" i="4" s="1"/>
  <c r="Z1213" i="4"/>
  <c r="AA1213" i="4" s="1"/>
  <c r="Z1149" i="4"/>
  <c r="AA1149" i="4" s="1"/>
  <c r="Z1081" i="4"/>
  <c r="AA1081" i="4" s="1"/>
  <c r="Z995" i="4"/>
  <c r="AA995" i="4" s="1"/>
  <c r="Z910" i="4"/>
  <c r="AA910" i="4" s="1"/>
  <c r="Z816" i="4"/>
  <c r="AA816" i="4" s="1"/>
  <c r="Z697" i="4"/>
  <c r="AA697" i="4" s="1"/>
  <c r="Z482" i="4"/>
  <c r="AA482" i="4" s="1"/>
  <c r="Z207" i="4"/>
  <c r="AA207" i="4" s="1"/>
  <c r="Z1732" i="4"/>
  <c r="AA1732" i="4" s="1"/>
  <c r="Z1668" i="4"/>
  <c r="AA1668" i="4" s="1"/>
  <c r="Z1604" i="4"/>
  <c r="AA1604" i="4" s="1"/>
  <c r="Z1540" i="4"/>
  <c r="AA1540" i="4" s="1"/>
  <c r="Z1476" i="4"/>
  <c r="AA1476" i="4" s="1"/>
  <c r="Z1412" i="4"/>
  <c r="AA1412" i="4" s="1"/>
  <c r="Z1348" i="4"/>
  <c r="AA1348" i="4" s="1"/>
  <c r="Z1284" i="4"/>
  <c r="AA1284" i="4" s="1"/>
  <c r="Z1220" i="4"/>
  <c r="AA1220" i="4" s="1"/>
  <c r="Z1156" i="4"/>
  <c r="AA1156" i="4" s="1"/>
  <c r="Z1090" i="4"/>
  <c r="AA1090" i="4" s="1"/>
  <c r="Z1005" i="4"/>
  <c r="AA1005" i="4" s="1"/>
  <c r="Z920" i="4"/>
  <c r="AA920" i="4" s="1"/>
  <c r="Z826" i="4"/>
  <c r="AA826" i="4" s="1"/>
  <c r="Z713" i="4"/>
  <c r="AA713" i="4" s="1"/>
  <c r="Z509" i="4"/>
  <c r="AA509" i="4" s="1"/>
  <c r="Z251" i="4"/>
  <c r="AA251" i="4" s="1"/>
  <c r="Z1779" i="4"/>
  <c r="AA1779" i="4" s="1"/>
  <c r="Z1715" i="4"/>
  <c r="AA1715" i="4" s="1"/>
  <c r="Z1651" i="4"/>
  <c r="AA1651" i="4" s="1"/>
  <c r="Z1587" i="4"/>
  <c r="AA1587" i="4" s="1"/>
  <c r="Z1523" i="4"/>
  <c r="AA1523" i="4" s="1"/>
  <c r="Z1459" i="4"/>
  <c r="AA1459" i="4" s="1"/>
  <c r="Z1395" i="4"/>
  <c r="AA1395" i="4" s="1"/>
  <c r="Z1331" i="4"/>
  <c r="AA1331" i="4" s="1"/>
  <c r="Z1267" i="4"/>
  <c r="AA1267" i="4" s="1"/>
  <c r="Z1203" i="4"/>
  <c r="AA1203" i="4" s="1"/>
  <c r="Z1139" i="4"/>
  <c r="AA1139" i="4" s="1"/>
  <c r="Z1067" i="4"/>
  <c r="AA1067" i="4" s="1"/>
  <c r="Z982" i="4"/>
  <c r="AA982" i="4" s="1"/>
  <c r="Z897" i="4"/>
  <c r="AA897" i="4" s="1"/>
  <c r="Z800" i="4"/>
  <c r="AA800" i="4" s="1"/>
  <c r="Z673" i="4"/>
  <c r="AA673" i="4" s="1"/>
  <c r="Z446" i="4"/>
  <c r="AA446" i="4" s="1"/>
  <c r="Z156" i="4"/>
  <c r="AA156" i="4" s="1"/>
  <c r="Z1762" i="4"/>
  <c r="AA1762" i="4" s="1"/>
  <c r="Z1698" i="4"/>
  <c r="AA1698" i="4" s="1"/>
  <c r="Z1634" i="4"/>
  <c r="AA1634" i="4" s="1"/>
  <c r="Z1570" i="4"/>
  <c r="AA1570" i="4" s="1"/>
  <c r="Z1506" i="4"/>
  <c r="AA1506" i="4" s="1"/>
  <c r="Z1442" i="4"/>
  <c r="AA1442" i="4" s="1"/>
  <c r="Z1378" i="4"/>
  <c r="AA1378" i="4" s="1"/>
  <c r="Z1314" i="4"/>
  <c r="AA1314" i="4" s="1"/>
  <c r="Z1250" i="4"/>
  <c r="AA1250" i="4" s="1"/>
  <c r="Z1186" i="4"/>
  <c r="AA1186" i="4" s="1"/>
  <c r="Z1122" i="4"/>
  <c r="AA1122" i="4" s="1"/>
  <c r="Z1045" i="4"/>
  <c r="AA1045" i="4" s="1"/>
  <c r="Z960" i="4"/>
  <c r="AA960" i="4" s="1"/>
  <c r="Z873" i="4"/>
  <c r="AA873" i="4" s="1"/>
  <c r="Z769" i="4"/>
  <c r="AA769" i="4" s="1"/>
  <c r="Z616" i="4"/>
  <c r="AA616" i="4" s="1"/>
  <c r="Z386" i="4"/>
  <c r="AA386" i="4" s="1"/>
  <c r="Z21" i="4"/>
  <c r="AA21" i="4" s="1"/>
  <c r="Z1745" i="4"/>
  <c r="AA1745" i="4" s="1"/>
  <c r="Z1681" i="4"/>
  <c r="AA1681" i="4" s="1"/>
  <c r="Z1617" i="4"/>
  <c r="AA1617" i="4" s="1"/>
  <c r="Z1553" i="4"/>
  <c r="AA1553" i="4" s="1"/>
  <c r="Z1489" i="4"/>
  <c r="AA1489" i="4" s="1"/>
  <c r="Z1425" i="4"/>
  <c r="AA1425" i="4" s="1"/>
  <c r="Z1361" i="4"/>
  <c r="AA1361" i="4" s="1"/>
  <c r="Z1297" i="4"/>
  <c r="AA1297" i="4" s="1"/>
  <c r="Z1233" i="4"/>
  <c r="AA1233" i="4" s="1"/>
  <c r="Z1169" i="4"/>
  <c r="AA1169" i="4" s="1"/>
  <c r="Z1105" i="4"/>
  <c r="AA1105" i="4" s="1"/>
  <c r="Z1022" i="4"/>
  <c r="AA1022" i="4" s="1"/>
  <c r="Z937" i="4"/>
  <c r="AA937" i="4" s="1"/>
  <c r="Z846" i="4"/>
  <c r="AA846" i="4" s="1"/>
  <c r="Z738" i="4"/>
  <c r="AA738" i="4" s="1"/>
  <c r="Z553" i="4"/>
  <c r="AA553" i="4" s="1"/>
  <c r="Z316" i="4"/>
  <c r="AA316" i="4" s="1"/>
  <c r="Z870" i="4"/>
  <c r="AA870" i="4" s="1"/>
  <c r="Z785" i="4"/>
  <c r="AA785" i="4" s="1"/>
  <c r="Z699" i="4"/>
  <c r="AA699" i="4" s="1"/>
  <c r="Z614" i="4"/>
  <c r="AA614" i="4" s="1"/>
  <c r="Z529" i="4"/>
  <c r="AA529" i="4" s="1"/>
  <c r="Z443" i="4"/>
  <c r="AA443" i="4" s="1"/>
  <c r="Z356" i="4"/>
  <c r="AA356" i="4" s="1"/>
  <c r="Z238" i="4"/>
  <c r="AA238" i="4" s="1"/>
  <c r="Z87" i="4"/>
  <c r="AA87" i="4" s="1"/>
  <c r="Z762" i="4"/>
  <c r="AA762" i="4" s="1"/>
  <c r="Z677" i="4"/>
  <c r="AA677" i="4" s="1"/>
  <c r="Z592" i="4"/>
  <c r="AA592" i="4" s="1"/>
  <c r="Z506" i="4"/>
  <c r="AA506" i="4" s="1"/>
  <c r="Z421" i="4"/>
  <c r="AA421" i="4" s="1"/>
  <c r="Z326" i="4"/>
  <c r="AA326" i="4" s="1"/>
  <c r="Z203" i="4"/>
  <c r="AA203" i="4" s="1"/>
  <c r="Z36" i="4"/>
  <c r="AA36" i="4" s="1"/>
  <c r="Z622" i="4"/>
  <c r="AA622" i="4" s="1"/>
  <c r="Z537" i="4"/>
  <c r="AA537" i="4" s="1"/>
  <c r="Z451" i="4"/>
  <c r="AA451" i="4" s="1"/>
  <c r="Z366" i="4"/>
  <c r="AA366" i="4" s="1"/>
  <c r="Z110" i="4"/>
  <c r="AA110" i="4" s="1"/>
  <c r="Z630" i="4"/>
  <c r="AA630" i="4" s="1"/>
  <c r="Z545" i="4"/>
  <c r="AA545" i="4" s="1"/>
  <c r="Z459" i="4"/>
  <c r="AA459" i="4" s="1"/>
  <c r="Z374" i="4"/>
  <c r="AA374" i="4" s="1"/>
  <c r="Z263" i="4"/>
  <c r="AA263" i="4" s="1"/>
  <c r="Z125" i="4"/>
  <c r="AA125" i="4" s="1"/>
  <c r="Z693" i="4"/>
  <c r="AA693" i="4" s="1"/>
  <c r="Z608" i="4"/>
  <c r="AA608" i="4" s="1"/>
  <c r="Z522" i="4"/>
  <c r="AA522" i="4" s="1"/>
  <c r="Z437" i="4"/>
  <c r="AA437" i="4" s="1"/>
  <c r="Z348" i="4"/>
  <c r="AA348" i="4" s="1"/>
  <c r="Z228" i="4"/>
  <c r="AA228" i="4" s="1"/>
  <c r="Z75" i="4"/>
  <c r="AA75" i="4" s="1"/>
  <c r="Z45" i="4"/>
  <c r="AA45" i="4" s="1"/>
  <c r="Z1055" i="4"/>
  <c r="AA1055" i="4" s="1"/>
  <c r="Z991" i="4"/>
  <c r="AA991" i="4" s="1"/>
  <c r="Z927" i="4"/>
  <c r="AA927" i="4" s="1"/>
  <c r="Z863" i="4"/>
  <c r="AA863" i="4" s="1"/>
  <c r="Z799" i="4"/>
  <c r="AA799" i="4" s="1"/>
  <c r="Z735" i="4"/>
  <c r="AA735" i="4" s="1"/>
  <c r="Z671" i="4"/>
  <c r="AA671" i="4" s="1"/>
  <c r="Z607" i="4"/>
  <c r="AA607" i="4" s="1"/>
  <c r="Z543" i="4"/>
  <c r="AA543" i="4" s="1"/>
  <c r="Z415" i="4"/>
  <c r="AA415" i="4" s="1"/>
  <c r="Z347" i="4"/>
  <c r="AA347" i="4" s="1"/>
  <c r="Z261" i="4"/>
  <c r="AA261" i="4" s="1"/>
  <c r="Z158" i="4"/>
  <c r="AA158" i="4" s="1"/>
  <c r="Z55" i="4"/>
  <c r="AA55" i="4" s="1"/>
  <c r="Z92" i="4"/>
  <c r="AA92" i="4" s="1"/>
  <c r="Z1092" i="4"/>
  <c r="AA1092" i="4" s="1"/>
  <c r="Z1028" i="4"/>
  <c r="AA1028" i="4" s="1"/>
  <c r="Z964" i="4"/>
  <c r="AA964" i="4" s="1"/>
  <c r="Z900" i="4"/>
  <c r="AA900" i="4" s="1"/>
  <c r="Z836" i="4"/>
  <c r="AA836" i="4" s="1"/>
  <c r="Z772" i="4"/>
  <c r="AA772" i="4" s="1"/>
  <c r="Z708" i="4"/>
  <c r="AA708" i="4" s="1"/>
  <c r="Z644" i="4"/>
  <c r="AA644" i="4" s="1"/>
  <c r="Z580" i="4"/>
  <c r="AA580" i="4" s="1"/>
  <c r="Z516" i="4"/>
  <c r="AA516" i="4" s="1"/>
  <c r="Z452" i="4"/>
  <c r="AA452" i="4" s="1"/>
  <c r="Z388" i="4"/>
  <c r="AA388" i="4" s="1"/>
  <c r="Z310" i="4"/>
  <c r="AA310" i="4" s="1"/>
  <c r="Z219" i="4"/>
  <c r="AA219" i="4" s="1"/>
  <c r="Z116" i="4"/>
  <c r="AA116" i="4" s="1"/>
  <c r="Z13" i="4"/>
  <c r="AA13" i="4" s="1"/>
  <c r="Z202" i="4"/>
  <c r="AA202" i="4" s="1"/>
  <c r="Z138" i="4"/>
  <c r="AA138" i="4" s="1"/>
  <c r="Z74" i="4"/>
  <c r="AA74" i="4" s="1"/>
  <c r="Z10" i="4"/>
  <c r="AA10" i="4" s="1"/>
  <c r="Z305" i="4"/>
  <c r="AA305" i="4" s="1"/>
  <c r="Z241" i="4"/>
  <c r="AA241" i="4" s="1"/>
  <c r="Z177" i="4"/>
  <c r="AA177" i="4" s="1"/>
  <c r="Z113" i="4"/>
  <c r="AA113" i="4" s="1"/>
  <c r="Z49" i="4"/>
  <c r="AA49" i="4" s="1"/>
  <c r="Z344" i="4"/>
  <c r="AA344" i="4" s="1"/>
  <c r="Z280" i="4"/>
  <c r="AA280" i="4" s="1"/>
  <c r="Z216" i="4"/>
  <c r="AA216" i="4" s="1"/>
  <c r="Z152" i="4"/>
  <c r="AA152" i="4" s="1"/>
  <c r="Z88" i="4"/>
  <c r="AA88" i="4" s="1"/>
  <c r="Z24" i="4"/>
  <c r="AA24" i="4" s="1"/>
  <c r="Z1104" i="4"/>
  <c r="AA1104" i="4" s="1"/>
  <c r="Z1414" i="4"/>
  <c r="AA1414" i="4" s="1"/>
  <c r="Z1583" i="4"/>
  <c r="AA1583" i="4" s="1"/>
  <c r="Z1752" i="4"/>
  <c r="AA1752" i="4" s="1"/>
  <c r="Z1558" i="4"/>
  <c r="AA1558" i="4" s="1"/>
  <c r="Z1742" i="4"/>
  <c r="AA1742" i="4" s="1"/>
  <c r="Z1671" i="4"/>
  <c r="AA1671" i="4" s="1"/>
  <c r="Z1672" i="4"/>
  <c r="AA1672" i="4" s="1"/>
  <c r="Z1240" i="4"/>
  <c r="AA1240" i="4" s="1"/>
  <c r="Z1720" i="4"/>
  <c r="AA1720" i="4" s="1"/>
  <c r="Z1448" i="4"/>
  <c r="AA1448" i="4" s="1"/>
  <c r="Z857" i="4"/>
  <c r="AA857" i="4" s="1"/>
  <c r="Z1654" i="4"/>
  <c r="AA1654" i="4" s="1"/>
  <c r="Z1376" i="4"/>
  <c r="AA1376" i="4" s="1"/>
  <c r="Z139" i="4"/>
  <c r="AA139" i="4" s="1"/>
  <c r="Z1576" i="4"/>
  <c r="AA1576" i="4" s="1"/>
  <c r="Z1304" i="4"/>
  <c r="AA1304" i="4" s="1"/>
  <c r="Z1774" i="4"/>
  <c r="AA1774" i="4" s="1"/>
  <c r="Z1504" i="4"/>
  <c r="AA1504" i="4" s="1"/>
  <c r="Z1064" i="4"/>
  <c r="AA1064" i="4" s="1"/>
  <c r="Z1788" i="4"/>
  <c r="AA1788" i="4" s="1"/>
  <c r="Z1328" i="4"/>
  <c r="AA1328" i="4" s="1"/>
  <c r="Z1765" i="4"/>
  <c r="AA1765" i="4" s="1"/>
  <c r="Z1152" i="4"/>
  <c r="AA1152" i="4" s="1"/>
  <c r="Z1702" i="4"/>
  <c r="AA1702" i="4" s="1"/>
  <c r="Z256" i="4"/>
  <c r="AA256" i="4" s="1"/>
  <c r="Z64" i="4"/>
  <c r="AA64" i="4" s="1"/>
  <c r="Z1478" i="4"/>
  <c r="AA1478" i="4" s="1"/>
  <c r="Z1622" i="4"/>
  <c r="AA1622" i="4" s="1"/>
  <c r="Z1678" i="4"/>
  <c r="AA1678" i="4" s="1"/>
  <c r="Z1430" i="4"/>
  <c r="AA1430" i="4" s="1"/>
  <c r="Z1053" i="4"/>
  <c r="AA1053" i="4" s="1"/>
  <c r="Z1674" i="4"/>
  <c r="AA1674" i="4" s="1"/>
  <c r="Z1050" i="4"/>
  <c r="AA1050" i="4" s="1"/>
  <c r="Z1290" i="4"/>
  <c r="AA1290" i="4" s="1"/>
  <c r="Z467" i="4"/>
  <c r="AA467" i="4" s="1"/>
  <c r="Z1307" i="4"/>
  <c r="AA1307" i="4" s="1"/>
  <c r="Z1296" i="4"/>
  <c r="AA1296" i="4" s="1"/>
  <c r="Z161" i="4"/>
  <c r="AA161" i="4" s="1"/>
  <c r="Z58" i="4"/>
  <c r="AA58" i="4" s="1"/>
  <c r="Z492" i="4"/>
  <c r="AA492" i="4" s="1"/>
  <c r="Z820" i="4"/>
  <c r="AA820" i="4" s="1"/>
  <c r="Z1004" i="4"/>
  <c r="AA1004" i="4" s="1"/>
  <c r="Z1256" i="4"/>
  <c r="AA1256" i="4" s="1"/>
  <c r="Z661" i="4"/>
  <c r="AA661" i="4" s="1"/>
  <c r="Z582" i="4"/>
  <c r="AA582" i="4" s="1"/>
  <c r="Z726" i="4"/>
  <c r="AA726" i="4" s="1"/>
  <c r="Z1750" i="4"/>
  <c r="AA1750" i="4" s="1"/>
  <c r="Z560" i="4"/>
  <c r="AA560" i="4" s="1"/>
  <c r="Z719" i="4"/>
  <c r="AA719" i="4" s="1"/>
  <c r="Z1248" i="4"/>
  <c r="AA1248" i="4" s="1"/>
  <c r="Z289" i="4"/>
  <c r="AA289" i="4" s="1"/>
  <c r="Z1473" i="4"/>
  <c r="AA1473" i="4" s="1"/>
  <c r="Z1409" i="4"/>
  <c r="AA1409" i="4" s="1"/>
  <c r="Z1281" i="4"/>
  <c r="AA1281" i="4" s="1"/>
  <c r="Z1217" i="4"/>
  <c r="AA1217" i="4" s="1"/>
  <c r="Z1153" i="4"/>
  <c r="AA1153" i="4" s="1"/>
  <c r="Z1086" i="4"/>
  <c r="AA1086" i="4" s="1"/>
  <c r="Z822" i="4"/>
  <c r="AA822" i="4" s="1"/>
  <c r="Z706" i="4"/>
  <c r="AA706" i="4" s="1"/>
  <c r="Z498" i="4"/>
  <c r="AA498" i="4" s="1"/>
  <c r="Z231" i="4"/>
  <c r="AA231" i="4" s="1"/>
  <c r="Z763" i="4"/>
  <c r="AA763" i="4" s="1"/>
  <c r="Z678" i="4"/>
  <c r="AA678" i="4" s="1"/>
  <c r="Z593" i="4"/>
  <c r="AA593" i="4" s="1"/>
  <c r="Z507" i="4"/>
  <c r="AA507" i="4" s="1"/>
  <c r="Z422" i="4"/>
  <c r="AA422" i="4" s="1"/>
  <c r="Z327" i="4"/>
  <c r="AA327" i="4" s="1"/>
  <c r="Z204" i="4"/>
  <c r="AA204" i="4" s="1"/>
  <c r="Z37" i="4"/>
  <c r="AA37" i="4" s="1"/>
  <c r="Z741" i="4"/>
  <c r="AA741" i="4" s="1"/>
  <c r="Z656" i="4"/>
  <c r="AA656" i="4" s="1"/>
  <c r="Z570" i="4"/>
  <c r="AA570" i="4" s="1"/>
  <c r="Z485" i="4"/>
  <c r="AA485" i="4" s="1"/>
  <c r="Z400" i="4"/>
  <c r="AA400" i="4" s="1"/>
  <c r="Z167" i="4"/>
  <c r="AA167" i="4" s="1"/>
  <c r="Z686" i="4"/>
  <c r="AA686" i="4" s="1"/>
  <c r="Z515" i="4"/>
  <c r="AA515" i="4" s="1"/>
  <c r="Z430" i="4"/>
  <c r="AA430" i="4" s="1"/>
  <c r="Z609" i="4"/>
  <c r="AA609" i="4" s="1"/>
  <c r="Z438" i="4"/>
  <c r="AA438" i="4" s="1"/>
  <c r="Z229" i="4"/>
  <c r="AA229" i="4" s="1"/>
  <c r="Z76" i="4"/>
  <c r="AA76" i="4" s="1"/>
  <c r="Z501" i="4"/>
  <c r="AA501" i="4" s="1"/>
  <c r="Z416" i="4"/>
  <c r="AA416" i="4" s="1"/>
  <c r="Z318" i="4"/>
  <c r="AA318" i="4" s="1"/>
  <c r="Z195" i="4"/>
  <c r="AA195" i="4" s="1"/>
  <c r="Z20" i="4"/>
  <c r="AA20" i="4" s="1"/>
  <c r="Z325" i="4"/>
  <c r="AA325" i="4" s="1"/>
  <c r="Z133" i="4"/>
  <c r="AA133" i="4" s="1"/>
  <c r="Z30" i="4"/>
  <c r="AA30" i="4" s="1"/>
  <c r="Z67" i="4"/>
  <c r="AA67" i="4" s="1"/>
  <c r="Z290" i="4"/>
  <c r="AA290" i="4" s="1"/>
  <c r="Z191" i="4"/>
  <c r="AA191" i="4" s="1"/>
  <c r="Z186" i="4"/>
  <c r="AA186" i="4" s="1"/>
  <c r="Z225" i="4"/>
  <c r="AA225" i="4" s="1"/>
  <c r="Z97" i="4"/>
  <c r="AA97" i="4" s="1"/>
  <c r="Z136" i="4"/>
  <c r="AA136" i="4" s="1"/>
  <c r="Z72" i="4"/>
  <c r="AA72" i="4" s="1"/>
  <c r="Z1455" i="4"/>
  <c r="AA1455" i="4" s="1"/>
  <c r="Z1783" i="4"/>
  <c r="AA1783" i="4" s="1"/>
  <c r="Z914" i="4"/>
  <c r="AA914" i="4" s="1"/>
  <c r="Z408" i="4"/>
  <c r="AA408" i="4" s="1"/>
  <c r="Z435" i="4"/>
  <c r="AA435" i="4" s="1"/>
  <c r="Z1000" i="4"/>
  <c r="AA1000" i="4" s="1"/>
  <c r="Z1655" i="4"/>
  <c r="AA1655" i="4" s="1"/>
  <c r="Z1382" i="4"/>
  <c r="AA1382" i="4" s="1"/>
  <c r="Z227" i="4"/>
  <c r="AA227" i="4" s="1"/>
  <c r="Z1584" i="4"/>
  <c r="AA1584" i="4" s="1"/>
  <c r="Z1775" i="4"/>
  <c r="AA1775" i="4" s="1"/>
  <c r="Z1510" i="4"/>
  <c r="AA1510" i="4" s="1"/>
  <c r="Z1085" i="4"/>
  <c r="AA1085" i="4" s="1"/>
  <c r="Z1712" i="4"/>
  <c r="AA1712" i="4" s="1"/>
  <c r="Z1176" i="4"/>
  <c r="AA1176" i="4" s="1"/>
  <c r="Z1607" i="4"/>
  <c r="AA1607" i="4" s="1"/>
  <c r="Z392" i="4"/>
  <c r="AA392" i="4" s="1"/>
  <c r="Z1746" i="4"/>
  <c r="AA1746" i="4" s="1"/>
  <c r="Z1618" i="4"/>
  <c r="AA1618" i="4" s="1"/>
  <c r="Z1554" i="4"/>
  <c r="AA1554" i="4" s="1"/>
  <c r="Z1298" i="4"/>
  <c r="AA1298" i="4" s="1"/>
  <c r="Z1234" i="4"/>
  <c r="AA1234" i="4" s="1"/>
  <c r="Z1170" i="4"/>
  <c r="AA1170" i="4" s="1"/>
  <c r="Z1106" i="4"/>
  <c r="AA1106" i="4" s="1"/>
  <c r="Z938" i="4"/>
  <c r="AA938" i="4" s="1"/>
  <c r="Z848" i="4"/>
  <c r="AA848" i="4" s="1"/>
  <c r="Z739" i="4"/>
  <c r="AA739" i="4" s="1"/>
  <c r="Z557" i="4"/>
  <c r="AA557" i="4" s="1"/>
  <c r="Z317" i="4"/>
  <c r="AA317" i="4" s="1"/>
  <c r="Z1793" i="4"/>
  <c r="AA1793" i="4" s="1"/>
  <c r="Z1729" i="4"/>
  <c r="AA1729" i="4" s="1"/>
  <c r="Z1601" i="4"/>
  <c r="AA1601" i="4" s="1"/>
  <c r="Z1537" i="4"/>
  <c r="AA1537" i="4" s="1"/>
  <c r="Z1534" i="4"/>
  <c r="AA1534" i="4" s="1"/>
  <c r="Z1703" i="4"/>
  <c r="AA1703" i="4" s="1"/>
  <c r="Z274" i="4"/>
  <c r="AA274" i="4" s="1"/>
  <c r="Z1224" i="4"/>
  <c r="AA1224" i="4" s="1"/>
  <c r="Z1454" i="4"/>
  <c r="AA1454" i="4" s="1"/>
  <c r="Z1782" i="4"/>
  <c r="AA1782" i="4" s="1"/>
  <c r="Z1255" i="4"/>
  <c r="AA1255" i="4" s="1"/>
  <c r="Z1191" i="4"/>
  <c r="AA1191" i="4" s="1"/>
  <c r="Z1127" i="4"/>
  <c r="AA1127" i="4" s="1"/>
  <c r="Z880" i="4"/>
  <c r="AA880" i="4" s="1"/>
  <c r="Z778" i="4"/>
  <c r="AA778" i="4" s="1"/>
  <c r="Z68" i="4"/>
  <c r="AA68" i="4" s="1"/>
  <c r="Z1254" i="4"/>
  <c r="AA1254" i="4" s="1"/>
  <c r="Z1190" i="4"/>
  <c r="AA1190" i="4" s="1"/>
  <c r="Z1126" i="4"/>
  <c r="AA1126" i="4" s="1"/>
  <c r="Z965" i="4"/>
  <c r="AA965" i="4" s="1"/>
  <c r="Z878" i="4"/>
  <c r="AA878" i="4" s="1"/>
  <c r="Z777" i="4"/>
  <c r="AA777" i="4" s="1"/>
  <c r="Z627" i="4"/>
  <c r="AA627" i="4" s="1"/>
  <c r="Z402" i="4"/>
  <c r="AA402" i="4" s="1"/>
  <c r="Z54" i="4"/>
  <c r="AA54" i="4" s="1"/>
  <c r="Z1701" i="4"/>
  <c r="AA1701" i="4" s="1"/>
  <c r="Z1509" i="4"/>
  <c r="AA1509" i="4" s="1"/>
  <c r="Z1445" i="4"/>
  <c r="AA1445" i="4" s="1"/>
  <c r="Z1381" i="4"/>
  <c r="AA1381" i="4" s="1"/>
  <c r="Z1317" i="4"/>
  <c r="AA1317" i="4" s="1"/>
  <c r="Z1253" i="4"/>
  <c r="AA1253" i="4" s="1"/>
  <c r="Z1189" i="4"/>
  <c r="AA1189" i="4" s="1"/>
  <c r="Z1125" i="4"/>
  <c r="AA1125" i="4" s="1"/>
  <c r="Z1049" i="4"/>
  <c r="AA1049" i="4" s="1"/>
  <c r="Z963" i="4"/>
  <c r="AA963" i="4" s="1"/>
  <c r="Z877" i="4"/>
  <c r="AA877" i="4" s="1"/>
  <c r="Z776" i="4"/>
  <c r="AA776" i="4" s="1"/>
  <c r="Z46" i="4"/>
  <c r="AA46" i="4" s="1"/>
  <c r="Z424" i="4"/>
  <c r="AA424" i="4" s="1"/>
  <c r="Z107" i="4"/>
  <c r="AA107" i="4" s="1"/>
  <c r="Z950" i="4"/>
  <c r="AA950" i="4" s="1"/>
  <c r="Z862" i="4"/>
  <c r="AA862" i="4" s="1"/>
  <c r="Z757" i="4"/>
  <c r="AA757" i="4" s="1"/>
  <c r="Z359" i="4"/>
  <c r="AA359" i="4" s="1"/>
  <c r="Z1802" i="4"/>
  <c r="AA1802" i="4" s="1"/>
  <c r="Z1546" i="4"/>
  <c r="AA1546" i="4" s="1"/>
  <c r="Z1482" i="4"/>
  <c r="AA1482" i="4" s="1"/>
  <c r="Z1418" i="4"/>
  <c r="AA1418" i="4" s="1"/>
  <c r="Z1354" i="4"/>
  <c r="AA1354" i="4" s="1"/>
  <c r="Z1226" i="4"/>
  <c r="AA1226" i="4" s="1"/>
  <c r="Z1097" i="4"/>
  <c r="AA1097" i="4" s="1"/>
  <c r="Z1013" i="4"/>
  <c r="AA1013" i="4" s="1"/>
  <c r="Z928" i="4"/>
  <c r="AA928" i="4" s="1"/>
  <c r="Z835" i="4"/>
  <c r="AA835" i="4" s="1"/>
  <c r="Z530" i="4"/>
  <c r="AA530" i="4" s="1"/>
  <c r="Z1785" i="4"/>
  <c r="AA1785" i="4" s="1"/>
  <c r="Z1721" i="4"/>
  <c r="AA1721" i="4" s="1"/>
  <c r="Z1529" i="4"/>
  <c r="AA1529" i="4" s="1"/>
  <c r="Z1401" i="4"/>
  <c r="AA1401" i="4" s="1"/>
  <c r="Z1209" i="4"/>
  <c r="AA1209" i="4" s="1"/>
  <c r="Z1145" i="4"/>
  <c r="AA1145" i="4" s="1"/>
  <c r="Z1075" i="4"/>
  <c r="AA1075" i="4" s="1"/>
  <c r="Z990" i="4"/>
  <c r="AA990" i="4" s="1"/>
  <c r="Z905" i="4"/>
  <c r="AA905" i="4" s="1"/>
  <c r="Z810" i="4"/>
  <c r="AA810" i="4" s="1"/>
  <c r="Z690" i="4"/>
  <c r="AA690" i="4" s="1"/>
  <c r="Z189" i="4"/>
  <c r="AA189" i="4" s="1"/>
  <c r="Z753" i="4"/>
  <c r="AA753" i="4" s="1"/>
  <c r="Z497" i="4"/>
  <c r="AA497" i="4" s="1"/>
  <c r="Z314" i="4"/>
  <c r="AA314" i="4" s="1"/>
  <c r="Z12" i="4"/>
  <c r="AA12" i="4" s="1"/>
  <c r="Z730" i="4"/>
  <c r="AA730" i="4" s="1"/>
  <c r="Z645" i="4"/>
  <c r="AA645" i="4" s="1"/>
  <c r="Z389" i="4"/>
  <c r="AA389" i="4" s="1"/>
  <c r="Z284" i="4"/>
  <c r="AA284" i="4" s="1"/>
  <c r="Z675" i="4"/>
  <c r="AA675" i="4" s="1"/>
  <c r="Z505" i="4"/>
  <c r="AA505" i="4" s="1"/>
  <c r="Z419" i="4"/>
  <c r="AA419" i="4" s="1"/>
  <c r="Z324" i="4"/>
  <c r="AA324" i="4" s="1"/>
  <c r="Z199" i="4"/>
  <c r="AA199" i="4" s="1"/>
  <c r="Z35" i="4"/>
  <c r="AA35" i="4" s="1"/>
  <c r="Z513" i="4"/>
  <c r="AA513" i="4" s="1"/>
  <c r="Z427" i="4"/>
  <c r="AA427" i="4" s="1"/>
  <c r="Z51" i="4"/>
  <c r="AA51" i="4" s="1"/>
  <c r="Z490" i="4"/>
  <c r="AA490" i="4" s="1"/>
  <c r="Z306" i="4"/>
  <c r="AA306" i="4" s="1"/>
  <c r="Z175" i="4"/>
  <c r="AA175" i="4" s="1"/>
  <c r="Z109" i="4"/>
  <c r="AA109" i="4" s="1"/>
  <c r="Z6" i="4"/>
  <c r="AA6" i="4" s="1"/>
  <c r="Z1031" i="4"/>
  <c r="AA1031" i="4" s="1"/>
  <c r="Z967" i="4"/>
  <c r="AA967" i="4" s="1"/>
  <c r="Z903" i="4"/>
  <c r="AA903" i="4" s="1"/>
  <c r="Z839" i="4"/>
  <c r="AA839" i="4" s="1"/>
  <c r="Z775" i="4"/>
  <c r="AA775" i="4" s="1"/>
  <c r="Z711" i="4"/>
  <c r="AA711" i="4" s="1"/>
  <c r="Z647" i="4"/>
  <c r="AA647" i="4" s="1"/>
  <c r="Z583" i="4"/>
  <c r="AA583" i="4" s="1"/>
  <c r="Z519" i="4"/>
  <c r="AA519" i="4" s="1"/>
  <c r="Z455" i="4"/>
  <c r="AA455" i="4" s="1"/>
  <c r="Z391" i="4"/>
  <c r="AA391" i="4" s="1"/>
  <c r="Z315" i="4"/>
  <c r="AA315" i="4" s="1"/>
  <c r="Z222" i="4"/>
  <c r="AA222" i="4" s="1"/>
  <c r="Z119" i="4"/>
  <c r="AA119" i="4" s="1"/>
  <c r="Z53" i="4"/>
  <c r="AA53" i="4" s="1"/>
  <c r="Z242" i="4"/>
  <c r="AA242" i="4" s="1"/>
  <c r="Z178" i="4"/>
  <c r="AA178" i="4" s="1"/>
  <c r="Z50" i="4"/>
  <c r="AA50" i="4" s="1"/>
  <c r="Z345" i="4"/>
  <c r="AA345" i="4" s="1"/>
  <c r="Z281" i="4"/>
  <c r="AA281" i="4" s="1"/>
  <c r="Z217" i="4"/>
  <c r="AA217" i="4" s="1"/>
  <c r="Z153" i="4"/>
  <c r="AA153" i="4" s="1"/>
  <c r="Z89" i="4"/>
  <c r="AA89" i="4" s="1"/>
  <c r="Z25" i="4"/>
  <c r="AA25" i="4" s="1"/>
  <c r="Z320" i="4"/>
  <c r="AA320" i="4" s="1"/>
  <c r="Z192" i="4"/>
  <c r="AA192" i="4" s="1"/>
  <c r="Z128" i="4"/>
  <c r="AA128" i="4" s="1"/>
  <c r="Z552" i="4"/>
  <c r="AA552" i="4" s="1"/>
  <c r="Z1647" i="4"/>
  <c r="AA1647" i="4" s="1"/>
  <c r="Z1797" i="4"/>
  <c r="AA1797" i="4" s="1"/>
  <c r="Z1032" i="4"/>
  <c r="AA1032" i="4" s="1"/>
  <c r="Z1042" i="4"/>
  <c r="AA1042" i="4" s="1"/>
  <c r="Z1727" i="4"/>
  <c r="AA1727" i="4" s="1"/>
  <c r="Z1456" i="4"/>
  <c r="AA1456" i="4" s="1"/>
  <c r="Z869" i="4"/>
  <c r="AA869" i="4" s="1"/>
  <c r="Z1351" i="4"/>
  <c r="AA1351" i="4" s="1"/>
  <c r="Z1799" i="4"/>
  <c r="AA1799" i="4" s="1"/>
  <c r="Z1479" i="4"/>
  <c r="AA1479" i="4" s="1"/>
  <c r="Z957" i="4"/>
  <c r="AA957" i="4" s="1"/>
  <c r="Z1400" i="4"/>
  <c r="AA1400" i="4" s="1"/>
  <c r="Z493" i="4"/>
  <c r="AA493" i="4" s="1"/>
  <c r="Z1438" i="4"/>
  <c r="AA1438" i="4" s="1"/>
  <c r="Z1736" i="4"/>
  <c r="AA1736" i="4" s="1"/>
  <c r="Z893" i="4"/>
  <c r="AA893" i="4" s="1"/>
  <c r="Z579" i="4"/>
  <c r="AA579" i="4" s="1"/>
  <c r="Z494" i="4"/>
  <c r="AA494" i="4" s="1"/>
  <c r="Z409" i="4"/>
  <c r="AA409" i="4" s="1"/>
  <c r="Z309" i="4"/>
  <c r="AA309" i="4" s="1"/>
  <c r="Z182" i="4"/>
  <c r="AA182" i="4" s="1"/>
  <c r="Z7" i="4"/>
  <c r="AA7" i="4" s="1"/>
  <c r="Z502" i="4"/>
  <c r="AA502" i="4" s="1"/>
  <c r="Z319" i="4"/>
  <c r="AA319" i="4" s="1"/>
  <c r="Z196" i="4"/>
  <c r="AA196" i="4" s="1"/>
  <c r="Z565" i="4"/>
  <c r="AA565" i="4" s="1"/>
  <c r="Z480" i="4"/>
  <c r="AA480" i="4" s="1"/>
  <c r="Z394" i="4"/>
  <c r="AA394" i="4" s="1"/>
  <c r="Z291" i="4"/>
  <c r="AA291" i="4" s="1"/>
  <c r="Z1087" i="4"/>
  <c r="AA1087" i="4" s="1"/>
  <c r="Z1023" i="4"/>
  <c r="AA1023" i="4" s="1"/>
  <c r="Z959" i="4"/>
  <c r="AA959" i="4" s="1"/>
  <c r="Z895" i="4"/>
  <c r="AA895" i="4" s="1"/>
  <c r="Z831" i="4"/>
  <c r="AA831" i="4" s="1"/>
  <c r="Z767" i="4"/>
  <c r="AA767" i="4" s="1"/>
  <c r="Z703" i="4"/>
  <c r="AA703" i="4" s="1"/>
  <c r="Z639" i="4"/>
  <c r="AA639" i="4" s="1"/>
  <c r="Z575" i="4"/>
  <c r="AA575" i="4" s="1"/>
  <c r="Z511" i="4"/>
  <c r="AA511" i="4" s="1"/>
  <c r="Z447" i="4"/>
  <c r="AA447" i="4" s="1"/>
  <c r="Z383" i="4"/>
  <c r="AA383" i="4" s="1"/>
  <c r="Z303" i="4"/>
  <c r="AA303" i="4" s="1"/>
  <c r="Z39" i="4"/>
  <c r="AA39" i="4" s="1"/>
  <c r="Z1060" i="4"/>
  <c r="AA1060" i="4" s="1"/>
  <c r="Z996" i="4"/>
  <c r="AA996" i="4" s="1"/>
  <c r="Z932" i="4"/>
  <c r="AA932" i="4" s="1"/>
  <c r="Z868" i="4"/>
  <c r="AA868" i="4" s="1"/>
  <c r="Z804" i="4"/>
  <c r="AA804" i="4" s="1"/>
  <c r="Z740" i="4"/>
  <c r="AA740" i="4" s="1"/>
  <c r="Z676" i="4"/>
  <c r="AA676" i="4" s="1"/>
  <c r="Z612" i="4"/>
  <c r="AA612" i="4" s="1"/>
  <c r="Z548" i="4"/>
  <c r="AA548" i="4" s="1"/>
  <c r="Z484" i="4"/>
  <c r="AA484" i="4" s="1"/>
  <c r="Z420" i="4"/>
  <c r="AA420" i="4" s="1"/>
  <c r="Z268" i="4"/>
  <c r="AA268" i="4" s="1"/>
  <c r="Z166" i="4"/>
  <c r="AA166" i="4" s="1"/>
  <c r="Z63" i="4"/>
  <c r="AA63" i="4" s="1"/>
  <c r="Z234" i="4"/>
  <c r="AA234" i="4" s="1"/>
  <c r="Z106" i="4"/>
  <c r="AA106" i="4" s="1"/>
  <c r="Z42" i="4"/>
  <c r="AA42" i="4" s="1"/>
  <c r="Z337" i="4"/>
  <c r="AA337" i="4" s="1"/>
  <c r="Z273" i="4"/>
  <c r="AA273" i="4" s="1"/>
  <c r="Z209" i="4"/>
  <c r="AA209" i="4" s="1"/>
  <c r="Z145" i="4"/>
  <c r="AA145" i="4" s="1"/>
  <c r="Z17" i="4"/>
  <c r="AA17" i="4" s="1"/>
  <c r="Z184" i="4"/>
  <c r="AA184" i="4" s="1"/>
  <c r="Z120" i="4"/>
  <c r="AA120" i="4" s="1"/>
  <c r="Z56" i="4"/>
  <c r="AA56" i="4" s="1"/>
  <c r="Z1327" i="4"/>
  <c r="AA1327" i="4" s="1"/>
  <c r="Z1392" i="4"/>
  <c r="AA1392" i="4" s="1"/>
  <c r="Z1264" i="4"/>
  <c r="AA1264" i="4" s="1"/>
  <c r="Z1590" i="4"/>
  <c r="AA1590" i="4" s="1"/>
  <c r="Z1312" i="4"/>
  <c r="AA1312" i="4" s="1"/>
  <c r="Z1776" i="4"/>
  <c r="AA1776" i="4" s="1"/>
  <c r="Z1718" i="4"/>
  <c r="AA1718" i="4" s="1"/>
  <c r="Z1440" i="4"/>
  <c r="AA1440" i="4" s="1"/>
  <c r="Z793" i="4"/>
  <c r="AA793" i="4" s="1"/>
  <c r="Z1640" i="4"/>
  <c r="AA1640" i="4" s="1"/>
  <c r="Z1374" i="4"/>
  <c r="AA1374" i="4" s="1"/>
  <c r="Z1136" i="4"/>
  <c r="AA1136" i="4" s="1"/>
  <c r="Z1566" i="4"/>
  <c r="AA1566" i="4" s="1"/>
  <c r="Z1599" i="4"/>
  <c r="AA1599" i="4" s="1"/>
  <c r="Z1398" i="4"/>
  <c r="AA1398" i="4" s="1"/>
  <c r="Z1399" i="4"/>
  <c r="AA1399" i="4" s="1"/>
  <c r="Z1656" i="4"/>
  <c r="AA1656" i="4" s="1"/>
  <c r="Z346" i="4"/>
  <c r="AA346" i="4" s="1"/>
  <c r="Z1758" i="4"/>
  <c r="AA1758" i="4" s="1"/>
  <c r="Z1480" i="4"/>
  <c r="AA1480" i="4" s="1"/>
  <c r="Z968" i="4"/>
  <c r="AA968" i="4" s="1"/>
  <c r="Z1407" i="4"/>
  <c r="AA1407" i="4" s="1"/>
  <c r="Z578" i="4"/>
  <c r="AA578" i="4" s="1"/>
  <c r="Z1608" i="4"/>
  <c r="AA1608" i="4" s="1"/>
  <c r="Z1335" i="4"/>
  <c r="AA1335" i="4" s="1"/>
  <c r="Z1527" i="4"/>
  <c r="AA1527" i="4" s="1"/>
  <c r="Z1704" i="4"/>
  <c r="AA1704" i="4" s="1"/>
  <c r="Z1735" i="4"/>
  <c r="AA1735" i="4" s="1"/>
  <c r="Z1334" i="4"/>
  <c r="AA1334" i="4" s="1"/>
  <c r="T5" i="4"/>
  <c r="Q1481" i="4"/>
  <c r="AC1481" i="4" s="1"/>
  <c r="P1406" i="4"/>
  <c r="P1239" i="4"/>
  <c r="P749" i="4"/>
  <c r="P1174" i="4"/>
  <c r="P1685" i="4"/>
  <c r="P1301" i="4"/>
  <c r="P746" i="4"/>
  <c r="P1564" i="4"/>
  <c r="P1180" i="4"/>
  <c r="P365" i="4"/>
  <c r="P1163" i="4"/>
  <c r="P286" i="4"/>
  <c r="P1402" i="4"/>
  <c r="P1077" i="4"/>
  <c r="P1769" i="4"/>
  <c r="P1385" i="4"/>
  <c r="P969" i="4"/>
  <c r="P817" i="4"/>
  <c r="P624" i="4"/>
  <c r="P569" i="4"/>
  <c r="P406" i="4"/>
  <c r="P384" i="4"/>
  <c r="P887" i="4"/>
  <c r="P439" i="4"/>
  <c r="P1052" i="4"/>
  <c r="P796" i="4"/>
  <c r="P226" i="4"/>
  <c r="P265" i="4"/>
  <c r="P48" i="4"/>
  <c r="P1519" i="4"/>
  <c r="P1326" i="4"/>
  <c r="P1111" i="4"/>
  <c r="P1302" i="4"/>
  <c r="P854" i="4"/>
  <c r="P1621" i="4"/>
  <c r="P1365" i="4"/>
  <c r="P853" i="4"/>
  <c r="P1628" i="4"/>
  <c r="P1244" i="4"/>
  <c r="P758" i="4"/>
  <c r="P1419" i="4"/>
  <c r="P929" i="4"/>
  <c r="P1658" i="4"/>
  <c r="P1274" i="4"/>
  <c r="P691" i="4"/>
  <c r="P1577" i="4"/>
  <c r="P1193" i="4"/>
  <c r="P638" i="4"/>
  <c r="P561" i="4"/>
  <c r="P709" i="4"/>
  <c r="P398" i="4"/>
  <c r="P640" i="4"/>
  <c r="P84" i="4"/>
  <c r="P759" i="4"/>
  <c r="P293" i="4"/>
  <c r="P988" i="4"/>
  <c r="P540" i="4"/>
  <c r="P52" i="4"/>
  <c r="P201" i="4"/>
  <c r="P304" i="4"/>
  <c r="P1350" i="4"/>
  <c r="P1144" i="4"/>
  <c r="P1424" i="4"/>
  <c r="P1598" i="4"/>
  <c r="P1766" i="4"/>
  <c r="P1744" i="4"/>
  <c r="P1495" i="4"/>
  <c r="P945" i="4"/>
  <c r="P944" i="4"/>
  <c r="P1173" i="4"/>
  <c r="P1355" i="4"/>
  <c r="P1688" i="4"/>
  <c r="P1664" i="4"/>
  <c r="P1238" i="4"/>
  <c r="P747" i="4"/>
  <c r="P1493" i="4"/>
  <c r="P1109" i="4"/>
  <c r="P1692" i="4"/>
  <c r="P1308" i="4"/>
  <c r="P952" i="4"/>
  <c r="P1611" i="4"/>
  <c r="P1227" i="4"/>
  <c r="P728" i="4"/>
  <c r="P1594" i="4"/>
  <c r="P1210" i="4"/>
  <c r="P811" i="4"/>
  <c r="P1449" i="4"/>
  <c r="P1054" i="4"/>
  <c r="P413" i="4"/>
  <c r="P151" i="4"/>
  <c r="P253" i="4"/>
  <c r="P165" i="4"/>
  <c r="P307" i="4"/>
  <c r="P276" i="4"/>
  <c r="P631" i="4"/>
  <c r="P94" i="4"/>
  <c r="P860" i="4"/>
  <c r="P342" i="4"/>
  <c r="P162" i="4"/>
  <c r="P73" i="4"/>
  <c r="P1272" i="4"/>
  <c r="P1575" i="4"/>
  <c r="P1303" i="4"/>
  <c r="P856" i="4"/>
  <c r="P1110" i="4"/>
  <c r="P338" i="4"/>
  <c r="P1557" i="4"/>
  <c r="P1237" i="4"/>
  <c r="P568" i="4"/>
  <c r="P1436" i="4"/>
  <c r="P1037" i="4"/>
  <c r="P1547" i="4"/>
  <c r="P1098" i="4"/>
  <c r="P1786" i="4"/>
  <c r="P906" i="4"/>
  <c r="P1641" i="4"/>
  <c r="P1321" i="4"/>
  <c r="P883" i="4"/>
  <c r="P731" i="4"/>
  <c r="P794" i="4"/>
  <c r="P654" i="4"/>
  <c r="P662" i="4"/>
  <c r="P179" i="4"/>
  <c r="P951" i="4"/>
  <c r="P567" i="4"/>
  <c r="P197" i="4"/>
  <c r="P924" i="4"/>
  <c r="P412" i="4"/>
  <c r="P98" i="4"/>
  <c r="P176" i="4"/>
  <c r="P1074" i="4"/>
  <c r="P722" i="4"/>
  <c r="P1175" i="4"/>
  <c r="P343" i="4"/>
  <c r="P1749" i="4"/>
  <c r="P1429" i="4"/>
  <c r="P942" i="4"/>
  <c r="P331" i="4"/>
  <c r="P1500" i="4"/>
  <c r="P1116" i="4"/>
  <c r="P1739" i="4"/>
  <c r="P1483" i="4"/>
  <c r="P837" i="4"/>
  <c r="P1722" i="4"/>
  <c r="P1338" i="4"/>
  <c r="P1705" i="4"/>
  <c r="P1257" i="4"/>
  <c r="P781" i="4"/>
  <c r="P646" i="4"/>
  <c r="P538" i="4"/>
  <c r="P295" i="4"/>
  <c r="P554" i="4"/>
  <c r="P1079" i="4"/>
  <c r="P695" i="4"/>
  <c r="P375" i="4"/>
  <c r="P732" i="4"/>
  <c r="P255" i="4"/>
  <c r="P34" i="4"/>
  <c r="P845" i="4"/>
  <c r="P1756" i="4"/>
  <c r="P1372" i="4"/>
  <c r="P864" i="4"/>
  <c r="P1675" i="4"/>
  <c r="P1291" i="4"/>
  <c r="P531" i="4"/>
  <c r="P1530" i="4"/>
  <c r="P1146" i="4"/>
  <c r="P190" i="4"/>
  <c r="P1513" i="4"/>
  <c r="P1129" i="4"/>
  <c r="P79" i="4"/>
  <c r="P285" i="4"/>
  <c r="P368" i="4"/>
  <c r="P725" i="4"/>
  <c r="P142" i="4"/>
  <c r="P823" i="4"/>
  <c r="P28" i="4"/>
  <c r="P668" i="4"/>
  <c r="P155" i="4"/>
  <c r="P329" i="4"/>
  <c r="P240" i="4"/>
  <c r="P1656" i="4"/>
  <c r="P346" i="4"/>
  <c r="P1551" i="4"/>
  <c r="P833" i="4"/>
  <c r="P1344" i="4"/>
  <c r="P1518" i="4"/>
  <c r="P1687" i="4"/>
  <c r="P1295" i="4"/>
  <c r="P1231" i="4"/>
  <c r="P1167" i="4"/>
  <c r="P1103" i="4"/>
  <c r="P934" i="4"/>
  <c r="P843" i="4"/>
  <c r="P736" i="4"/>
  <c r="P546" i="4"/>
  <c r="P302" i="4"/>
  <c r="P933" i="4"/>
  <c r="P842" i="4"/>
  <c r="P542" i="4"/>
  <c r="P1421" i="4"/>
  <c r="P1357" i="4"/>
  <c r="P1293" i="4"/>
  <c r="P1229" i="4"/>
  <c r="P1165" i="4"/>
  <c r="P1101" i="4"/>
  <c r="P931" i="4"/>
  <c r="P841" i="4"/>
  <c r="P541" i="4"/>
  <c r="P294" i="4"/>
  <c r="P745" i="4"/>
  <c r="P330" i="4"/>
  <c r="P1795" i="4"/>
  <c r="P1731" i="4"/>
  <c r="P1667" i="4"/>
  <c r="P1603" i="4"/>
  <c r="P1539" i="4"/>
  <c r="P1411" i="4"/>
  <c r="P1347" i="4"/>
  <c r="P1283" i="4"/>
  <c r="P1219" i="4"/>
  <c r="P1155" i="4"/>
  <c r="P243" i="4"/>
  <c r="P1650" i="4"/>
  <c r="P1586" i="4"/>
  <c r="P1522" i="4"/>
  <c r="P445" i="4"/>
  <c r="P148" i="4"/>
  <c r="P958" i="4"/>
  <c r="P610" i="4"/>
  <c r="P635" i="4"/>
  <c r="P379" i="4"/>
  <c r="P613" i="4"/>
  <c r="P86" i="4"/>
  <c r="P387" i="4"/>
  <c r="P282" i="4"/>
  <c r="P163" i="4"/>
  <c r="P714" i="4"/>
  <c r="P373" i="4"/>
  <c r="P70" i="4"/>
  <c r="P1071" i="4"/>
  <c r="P687" i="4"/>
  <c r="P623" i="4"/>
  <c r="P559" i="4"/>
  <c r="P431" i="4"/>
  <c r="P367" i="4"/>
  <c r="P283" i="4"/>
  <c r="P183" i="4"/>
  <c r="P83" i="4"/>
  <c r="P532" i="4"/>
  <c r="P404" i="4"/>
  <c r="P332" i="4"/>
  <c r="P244" i="4"/>
  <c r="P218" i="4"/>
  <c r="P154" i="4"/>
  <c r="P90" i="4"/>
  <c r="P26" i="4"/>
  <c r="P65" i="4"/>
  <c r="P360" i="4"/>
  <c r="P296" i="4"/>
  <c r="P232" i="4"/>
  <c r="P168" i="4"/>
  <c r="P40" i="4"/>
  <c r="P1368" i="4"/>
  <c r="P1502" i="4"/>
  <c r="P1630" i="4"/>
  <c r="P1719" i="4"/>
  <c r="P71" i="4"/>
  <c r="P1528" i="4"/>
  <c r="P181" i="4"/>
  <c r="P1447" i="4"/>
  <c r="P923" i="4"/>
  <c r="P520" i="4"/>
  <c r="P266" i="4"/>
  <c r="P922" i="4"/>
  <c r="P830" i="4"/>
  <c r="P260" i="4"/>
  <c r="P1091" i="4"/>
  <c r="P259" i="4"/>
  <c r="P1099" i="4"/>
  <c r="P930" i="4"/>
  <c r="P287" i="4"/>
  <c r="P907" i="4"/>
  <c r="P1706" i="4"/>
  <c r="P1642" i="4"/>
  <c r="P1578" i="4"/>
  <c r="P1514" i="4"/>
  <c r="P93" i="4"/>
  <c r="P1753" i="4"/>
  <c r="P1561" i="4"/>
  <c r="P858" i="4"/>
  <c r="P754" i="4"/>
  <c r="P795" i="4"/>
  <c r="P539" i="4"/>
  <c r="P254" i="4"/>
  <c r="P773" i="4"/>
  <c r="P688" i="4"/>
  <c r="P517" i="4"/>
  <c r="P432" i="4"/>
  <c r="P340" i="4"/>
  <c r="P220" i="4"/>
  <c r="P61" i="4"/>
  <c r="P267" i="4"/>
  <c r="P385" i="4"/>
  <c r="P143" i="4"/>
  <c r="P618" i="4"/>
  <c r="P533" i="4"/>
  <c r="P448" i="4"/>
  <c r="P245" i="4"/>
  <c r="P100" i="4"/>
  <c r="P59" i="4"/>
  <c r="P679" i="4"/>
  <c r="P615" i="4"/>
  <c r="P551" i="4"/>
  <c r="P423" i="4"/>
  <c r="P357" i="4"/>
  <c r="P271" i="4"/>
  <c r="P69" i="4"/>
  <c r="P972" i="4"/>
  <c r="P908" i="4"/>
  <c r="P844" i="4"/>
  <c r="P780" i="4"/>
  <c r="P716" i="4"/>
  <c r="P652" i="4"/>
  <c r="P524" i="4"/>
  <c r="P396" i="4"/>
  <c r="P322" i="4"/>
  <c r="P230" i="4"/>
  <c r="P27" i="4"/>
  <c r="P210" i="4"/>
  <c r="P146" i="4"/>
  <c r="P82" i="4"/>
  <c r="P18" i="4"/>
  <c r="P249" i="4"/>
  <c r="P185" i="4"/>
  <c r="P57" i="4"/>
  <c r="P352" i="4"/>
  <c r="P288" i="4"/>
  <c r="P224" i="4"/>
  <c r="P160" i="4"/>
  <c r="P32" i="4"/>
  <c r="P1391" i="4"/>
  <c r="P1592" i="4"/>
  <c r="P1784" i="4"/>
  <c r="P1639" i="4"/>
  <c r="P1791" i="4"/>
  <c r="P1390" i="4"/>
  <c r="P819" i="4"/>
  <c r="P702" i="4"/>
  <c r="P223" i="4"/>
  <c r="P818" i="4"/>
  <c r="P214" i="4"/>
  <c r="P816" i="4"/>
  <c r="P207" i="4"/>
  <c r="P1668" i="4"/>
  <c r="P1090" i="4"/>
  <c r="P1067" i="4"/>
  <c r="P156" i="4"/>
  <c r="P1698" i="4"/>
  <c r="P1634" i="4"/>
  <c r="P1570" i="4"/>
  <c r="P1506" i="4"/>
  <c r="P769" i="4"/>
  <c r="P616" i="4"/>
  <c r="P386" i="4"/>
  <c r="P21" i="4"/>
  <c r="P1553" i="4"/>
  <c r="P738" i="4"/>
  <c r="P316" i="4"/>
  <c r="P699" i="4"/>
  <c r="P443" i="4"/>
  <c r="P238" i="4"/>
  <c r="P87" i="4"/>
  <c r="P677" i="4"/>
  <c r="P421" i="4"/>
  <c r="P203" i="4"/>
  <c r="P36" i="4"/>
  <c r="P252" i="4"/>
  <c r="P263" i="4"/>
  <c r="P608" i="4"/>
  <c r="P522" i="4"/>
  <c r="P437" i="4"/>
  <c r="P348" i="4"/>
  <c r="P75" i="4"/>
  <c r="P735" i="4"/>
  <c r="P671" i="4"/>
  <c r="P607" i="4"/>
  <c r="P543" i="4"/>
  <c r="P415" i="4"/>
  <c r="P347" i="4"/>
  <c r="P261" i="4"/>
  <c r="P55" i="4"/>
  <c r="P92" i="4"/>
  <c r="P516" i="4"/>
  <c r="P388" i="4"/>
  <c r="P202" i="4"/>
  <c r="P241" i="4"/>
  <c r="P177" i="4"/>
  <c r="P49" i="4"/>
  <c r="P344" i="4"/>
  <c r="P280" i="4"/>
  <c r="P216" i="4"/>
  <c r="P152" i="4"/>
  <c r="P88" i="4"/>
  <c r="P24" i="4"/>
  <c r="P1240" i="4"/>
  <c r="P1720" i="4"/>
  <c r="P1304" i="4"/>
  <c r="P1765" i="4"/>
  <c r="P1582" i="4"/>
  <c r="P1073" i="4"/>
  <c r="P683" i="4"/>
  <c r="P174" i="4"/>
  <c r="P986" i="4"/>
  <c r="P901" i="4"/>
  <c r="P803" i="4"/>
  <c r="P1070" i="4"/>
  <c r="P899" i="4"/>
  <c r="P802" i="4"/>
  <c r="P1212" i="4"/>
  <c r="P1515" i="4"/>
  <c r="P1451" i="4"/>
  <c r="P1387" i="4"/>
  <c r="P1323" i="4"/>
  <c r="P1259" i="4"/>
  <c r="P1195" i="4"/>
  <c r="P1131" i="4"/>
  <c r="P1057" i="4"/>
  <c r="P971" i="4"/>
  <c r="P418" i="4"/>
  <c r="P1034" i="4"/>
  <c r="P755" i="4"/>
  <c r="P1737" i="4"/>
  <c r="P1161" i="4"/>
  <c r="P275" i="4"/>
  <c r="P752" i="4"/>
  <c r="P666" i="4"/>
  <c r="P410" i="4"/>
  <c r="P311" i="4"/>
  <c r="P351" i="4"/>
  <c r="P235" i="4"/>
  <c r="P85" i="4"/>
  <c r="P619" i="4"/>
  <c r="P363" i="4"/>
  <c r="P246" i="4"/>
  <c r="P101" i="4"/>
  <c r="P682" i="4"/>
  <c r="P426" i="4"/>
  <c r="P333" i="4"/>
  <c r="P212" i="4"/>
  <c r="P47" i="4"/>
  <c r="P31" i="4"/>
  <c r="P727" i="4"/>
  <c r="P663" i="4"/>
  <c r="P407" i="4"/>
  <c r="P335" i="4"/>
  <c r="P247" i="4"/>
  <c r="P147" i="4"/>
  <c r="P44" i="4"/>
  <c r="P78" i="4"/>
  <c r="P444" i="4"/>
  <c r="P380" i="4"/>
  <c r="P205" i="4"/>
  <c r="P258" i="4"/>
  <c r="P194" i="4"/>
  <c r="P233" i="4"/>
  <c r="P169" i="4"/>
  <c r="P41" i="4"/>
  <c r="P80" i="4"/>
  <c r="P16" i="4"/>
  <c r="P1432" i="4"/>
  <c r="P381" i="4"/>
  <c r="P1798" i="4"/>
  <c r="P1135" i="4"/>
  <c r="P1262" i="4"/>
  <c r="P1198" i="4"/>
  <c r="P1134" i="4"/>
  <c r="P1059" i="4"/>
  <c r="P1652" i="4"/>
  <c r="P1140" i="4"/>
  <c r="P674" i="4"/>
  <c r="P1763" i="4"/>
  <c r="P1699" i="4"/>
  <c r="P1635" i="4"/>
  <c r="P1571" i="4"/>
  <c r="P1507" i="4"/>
  <c r="P1443" i="4"/>
  <c r="P1379" i="4"/>
  <c r="P1315" i="4"/>
  <c r="P1251" i="4"/>
  <c r="P1187" i="4"/>
  <c r="P1123" i="4"/>
  <c r="P874" i="4"/>
  <c r="P29" i="4"/>
  <c r="P1426" i="4"/>
  <c r="P1362" i="4"/>
  <c r="P1298" i="4"/>
  <c r="P1234" i="4"/>
  <c r="P1170" i="4"/>
  <c r="P1106" i="4"/>
  <c r="P938" i="4"/>
  <c r="P739" i="4"/>
  <c r="P557" i="4"/>
  <c r="P317" i="4"/>
  <c r="P1409" i="4"/>
  <c r="P915" i="4"/>
  <c r="P231" i="4"/>
  <c r="P327" i="4"/>
  <c r="P204" i="4"/>
  <c r="P37" i="4"/>
  <c r="P741" i="4"/>
  <c r="P167" i="4"/>
  <c r="P339" i="4"/>
  <c r="P215" i="4"/>
  <c r="P229" i="4"/>
  <c r="P76" i="4"/>
  <c r="P416" i="4"/>
  <c r="P195" i="4"/>
  <c r="P22" i="4"/>
  <c r="P20" i="4"/>
  <c r="P719" i="4"/>
  <c r="P655" i="4"/>
  <c r="P527" i="4"/>
  <c r="P399" i="4"/>
  <c r="P325" i="4"/>
  <c r="P30" i="4"/>
  <c r="P67" i="4"/>
  <c r="P1076" i="4"/>
  <c r="P436" i="4"/>
  <c r="P372" i="4"/>
  <c r="P290" i="4"/>
  <c r="P191" i="4"/>
  <c r="P91" i="4"/>
  <c r="P250" i="4"/>
  <c r="P186" i="4"/>
  <c r="P58" i="4"/>
  <c r="P225" i="4"/>
  <c r="P161" i="4"/>
  <c r="P72" i="4"/>
  <c r="P435" i="4"/>
  <c r="P227" i="4"/>
  <c r="P779" i="4"/>
  <c r="P1176" i="4"/>
  <c r="P1703" i="4"/>
  <c r="P274" i="4"/>
  <c r="P880" i="4"/>
  <c r="P778" i="4"/>
  <c r="P403" i="4"/>
  <c r="P965" i="4"/>
  <c r="P777" i="4"/>
  <c r="P627" i="4"/>
  <c r="P402" i="4"/>
  <c r="P54" i="4"/>
  <c r="P1701" i="4"/>
  <c r="P1637" i="4"/>
  <c r="P1573" i="4"/>
  <c r="P1509" i="4"/>
  <c r="P963" i="4"/>
  <c r="P626" i="4"/>
  <c r="P397" i="4"/>
  <c r="P1452" i="4"/>
  <c r="P1324" i="4"/>
  <c r="P787" i="4"/>
  <c r="P424" i="4"/>
  <c r="P1035" i="4"/>
  <c r="P359" i="4"/>
  <c r="P1418" i="4"/>
  <c r="P1354" i="4"/>
  <c r="P1290" i="4"/>
  <c r="P1226" i="4"/>
  <c r="P1162" i="4"/>
  <c r="P530" i="4"/>
  <c r="P279" i="4"/>
  <c r="P1337" i="4"/>
  <c r="P810" i="4"/>
  <c r="P690" i="4"/>
  <c r="P189" i="4"/>
  <c r="P411" i="4"/>
  <c r="P314" i="4"/>
  <c r="P188" i="4"/>
  <c r="P730" i="4"/>
  <c r="P645" i="4"/>
  <c r="P560" i="4"/>
  <c r="P389" i="4"/>
  <c r="P284" i="4"/>
  <c r="P150" i="4"/>
  <c r="P419" i="4"/>
  <c r="P324" i="4"/>
  <c r="P199" i="4"/>
  <c r="P35" i="4"/>
  <c r="P334" i="4"/>
  <c r="P175" i="4"/>
  <c r="P967" i="4"/>
  <c r="P903" i="4"/>
  <c r="P839" i="4"/>
  <c r="P775" i="4"/>
  <c r="P711" i="4"/>
  <c r="P647" i="4"/>
  <c r="P519" i="4"/>
  <c r="P315" i="4"/>
  <c r="P19" i="4"/>
  <c r="P278" i="4"/>
  <c r="P180" i="4"/>
  <c r="P77" i="4"/>
  <c r="P50" i="4"/>
  <c r="P281" i="4"/>
  <c r="P217" i="4"/>
  <c r="P153" i="4"/>
  <c r="P320" i="4"/>
  <c r="P256" i="4"/>
  <c r="P192" i="4"/>
  <c r="P64" i="4"/>
  <c r="P552" i="4"/>
  <c r="P1042" i="4"/>
  <c r="P869" i="4"/>
  <c r="P989" i="4"/>
  <c r="P1383" i="4"/>
  <c r="P1552" i="4"/>
  <c r="P1726" i="4"/>
  <c r="P521" i="4"/>
  <c r="P1288" i="4"/>
  <c r="P1646" i="4"/>
  <c r="P1796" i="4"/>
  <c r="P1247" i="4"/>
  <c r="P1183" i="4"/>
  <c r="P1119" i="4"/>
  <c r="P1041" i="4"/>
  <c r="P955" i="4"/>
  <c r="P867" i="4"/>
  <c r="P765" i="4"/>
  <c r="P605" i="4"/>
  <c r="P376" i="4"/>
  <c r="P1310" i="4"/>
  <c r="P1246" i="4"/>
  <c r="P1182" i="4"/>
  <c r="P1118" i="4"/>
  <c r="P1040" i="4"/>
  <c r="P866" i="4"/>
  <c r="P761" i="4"/>
  <c r="P371" i="4"/>
  <c r="P1764" i="4"/>
  <c r="P1572" i="4"/>
  <c r="P1444" i="4"/>
  <c r="P1316" i="4"/>
  <c r="P1048" i="4"/>
  <c r="P771" i="4"/>
  <c r="P939" i="4"/>
  <c r="P562" i="4"/>
  <c r="P1410" i="4"/>
  <c r="P1346" i="4"/>
  <c r="P1282" i="4"/>
  <c r="P1218" i="4"/>
  <c r="P1154" i="4"/>
  <c r="P239" i="4"/>
  <c r="P1137" i="4"/>
  <c r="P894" i="4"/>
  <c r="P440" i="4"/>
  <c r="P299" i="4"/>
  <c r="P171" i="4"/>
  <c r="P805" i="4"/>
  <c r="P378" i="4"/>
  <c r="P269" i="4"/>
  <c r="P309" i="4"/>
  <c r="P182" i="4"/>
  <c r="P417" i="4"/>
  <c r="P319" i="4"/>
  <c r="P196" i="4"/>
  <c r="P23" i="4"/>
  <c r="P650" i="4"/>
  <c r="P565" i="4"/>
  <c r="P159" i="4"/>
  <c r="P95" i="4"/>
  <c r="P703" i="4"/>
  <c r="P639" i="4"/>
  <c r="P447" i="4"/>
  <c r="P383" i="4"/>
  <c r="P303" i="4"/>
  <c r="P211" i="4"/>
  <c r="P39" i="4"/>
  <c r="P548" i="4"/>
  <c r="P354" i="4"/>
  <c r="P268" i="4"/>
  <c r="P166" i="4"/>
  <c r="P63" i="4"/>
  <c r="P42" i="4"/>
  <c r="P337" i="4"/>
  <c r="P273" i="4"/>
  <c r="P209" i="4"/>
  <c r="P145" i="4"/>
  <c r="P81" i="4"/>
  <c r="P17" i="4"/>
  <c r="P312" i="4"/>
  <c r="P248" i="4"/>
  <c r="P184" i="4"/>
  <c r="P56" i="4"/>
  <c r="P1112" i="4"/>
  <c r="P308" i="4"/>
  <c r="P954" i="4"/>
  <c r="P1757" i="4"/>
  <c r="P1693" i="4"/>
  <c r="P1629" i="4"/>
  <c r="P1565" i="4"/>
  <c r="P1501" i="4"/>
  <c r="P1437" i="4"/>
  <c r="P1373" i="4"/>
  <c r="P1309" i="4"/>
  <c r="P1245" i="4"/>
  <c r="P1181" i="4"/>
  <c r="P1117" i="4"/>
  <c r="P1038" i="4"/>
  <c r="P953" i="4"/>
  <c r="P865" i="4"/>
  <c r="P760" i="4"/>
  <c r="P370" i="4"/>
  <c r="P1700" i="4"/>
  <c r="P1636" i="4"/>
  <c r="P1508" i="4"/>
  <c r="P1380" i="4"/>
  <c r="P1252" i="4"/>
  <c r="P1188" i="4"/>
  <c r="P1124" i="4"/>
  <c r="P962" i="4"/>
  <c r="P875" i="4"/>
  <c r="P621" i="4"/>
  <c r="P43" i="4"/>
  <c r="P1747" i="4"/>
  <c r="P1683" i="4"/>
  <c r="P1619" i="4"/>
  <c r="P1555" i="4"/>
  <c r="P1491" i="4"/>
  <c r="P1427" i="4"/>
  <c r="P1363" i="4"/>
  <c r="P1299" i="4"/>
  <c r="P1235" i="4"/>
  <c r="P1171" i="4"/>
  <c r="P1107" i="4"/>
  <c r="P850" i="4"/>
  <c r="P744" i="4"/>
  <c r="P323" i="4"/>
  <c r="P1794" i="4"/>
  <c r="P1730" i="4"/>
  <c r="P1666" i="4"/>
  <c r="P1602" i="4"/>
  <c r="P1538" i="4"/>
  <c r="P1088" i="4"/>
  <c r="P917" i="4"/>
  <c r="P824" i="4"/>
  <c r="P707" i="4"/>
  <c r="P1777" i="4"/>
  <c r="P1713" i="4"/>
  <c r="P1649" i="4"/>
  <c r="P1585" i="4"/>
  <c r="P1521" i="4"/>
  <c r="P1393" i="4"/>
  <c r="P1329" i="4"/>
  <c r="P1265" i="4"/>
  <c r="P1201" i="4"/>
  <c r="P1065" i="4"/>
  <c r="P979" i="4"/>
  <c r="P797" i="4"/>
  <c r="P669" i="4"/>
  <c r="P827" i="4"/>
  <c r="P742" i="4"/>
  <c r="P657" i="4"/>
  <c r="P401" i="4"/>
  <c r="P720" i="4"/>
  <c r="P634" i="4"/>
  <c r="P549" i="4"/>
  <c r="P665" i="4"/>
  <c r="P409" i="4"/>
  <c r="P291" i="4"/>
  <c r="P1087" i="4"/>
  <c r="P959" i="4"/>
  <c r="P895" i="4"/>
  <c r="P831" i="4"/>
  <c r="P767" i="4"/>
  <c r="P1060" i="4"/>
  <c r="P932" i="4"/>
  <c r="P868" i="4"/>
  <c r="P804" i="4"/>
  <c r="P740" i="4"/>
  <c r="P676" i="4"/>
  <c r="P612" i="4"/>
  <c r="P420" i="4"/>
  <c r="P234" i="4"/>
  <c r="P170" i="4"/>
  <c r="P737" i="4"/>
  <c r="P1327" i="4"/>
  <c r="P1496" i="4"/>
  <c r="P1670" i="4"/>
  <c r="P1392" i="4"/>
  <c r="P1264" i="4"/>
  <c r="P1320" i="4"/>
  <c r="P1695" i="4"/>
  <c r="P1422" i="4"/>
  <c r="P664" i="4"/>
  <c r="P1590" i="4"/>
  <c r="P1312" i="4"/>
  <c r="P1776" i="4"/>
  <c r="P1512" i="4"/>
  <c r="P1718" i="4"/>
  <c r="P1440" i="4"/>
  <c r="P793" i="4"/>
  <c r="P1640" i="4"/>
  <c r="P1374" i="4"/>
  <c r="P1566" i="4"/>
  <c r="P750" i="4"/>
  <c r="P1607" i="4"/>
  <c r="L4" i="4"/>
  <c r="Z4" i="4" s="1"/>
  <c r="AA4" i="4" s="1"/>
  <c r="P1423" i="4"/>
  <c r="P1535" i="4"/>
  <c r="P893" i="4"/>
  <c r="P1632" i="4"/>
  <c r="P1152" i="4"/>
  <c r="P1358" i="4"/>
  <c r="P1789" i="4"/>
  <c r="P882" i="4"/>
  <c r="P1053" i="4"/>
  <c r="P1773" i="4"/>
  <c r="P1503" i="4"/>
  <c r="P1398" i="4"/>
  <c r="P1399" i="4"/>
  <c r="P1384" i="4"/>
  <c r="P1216" i="4"/>
  <c r="P1758" i="4"/>
  <c r="P968" i="4"/>
  <c r="P1679" i="4"/>
  <c r="P1407" i="4"/>
  <c r="P1608" i="4"/>
  <c r="P1335" i="4"/>
  <c r="P1704" i="4"/>
  <c r="P1248" i="4"/>
  <c r="P1736" i="4"/>
  <c r="P766" i="4"/>
  <c r="P1294" i="4"/>
  <c r="P1230" i="4"/>
  <c r="P1166" i="4"/>
  <c r="P1102" i="4"/>
  <c r="P734" i="4"/>
  <c r="P301" i="4"/>
  <c r="P1741" i="4"/>
  <c r="P1677" i="4"/>
  <c r="P1613" i="4"/>
  <c r="P1549" i="4"/>
  <c r="P1485" i="4"/>
  <c r="P733" i="4"/>
  <c r="P1748" i="4"/>
  <c r="P1684" i="4"/>
  <c r="P1620" i="4"/>
  <c r="P1556" i="4"/>
  <c r="P1492" i="4"/>
  <c r="P1428" i="4"/>
  <c r="P1364" i="4"/>
  <c r="P1300" i="4"/>
  <c r="P1236" i="4"/>
  <c r="P1172" i="4"/>
  <c r="P1108" i="4"/>
  <c r="P941" i="4"/>
  <c r="P851" i="4"/>
  <c r="P563" i="4"/>
  <c r="P1089" i="4"/>
  <c r="P918" i="4"/>
  <c r="P825" i="4"/>
  <c r="P712" i="4"/>
  <c r="P1778" i="4"/>
  <c r="P1714" i="4"/>
  <c r="P1394" i="4"/>
  <c r="P1330" i="4"/>
  <c r="P1266" i="4"/>
  <c r="P1202" i="4"/>
  <c r="P1138" i="4"/>
  <c r="P1066" i="4"/>
  <c r="P981" i="4"/>
  <c r="P896" i="4"/>
  <c r="P798" i="4"/>
  <c r="P670" i="4"/>
  <c r="P1761" i="4"/>
  <c r="P1697" i="4"/>
  <c r="P1633" i="4"/>
  <c r="P1569" i="4"/>
  <c r="P1505" i="4"/>
  <c r="P1441" i="4"/>
  <c r="P1377" i="4"/>
  <c r="P1313" i="4"/>
  <c r="P1249" i="4"/>
  <c r="P1185" i="4"/>
  <c r="P1121" i="4"/>
  <c r="P1043" i="4"/>
  <c r="P872" i="4"/>
  <c r="P768" i="4"/>
  <c r="P382" i="4"/>
  <c r="P806" i="4"/>
  <c r="P721" i="4"/>
  <c r="P550" i="4"/>
  <c r="P270" i="4"/>
  <c r="P784" i="4"/>
  <c r="P698" i="4"/>
  <c r="P528" i="4"/>
  <c r="P442" i="4"/>
  <c r="P355" i="4"/>
  <c r="P237" i="4"/>
  <c r="P643" i="4"/>
  <c r="P558" i="4"/>
  <c r="P149" i="4"/>
  <c r="P651" i="4"/>
  <c r="P566" i="4"/>
  <c r="P292" i="4"/>
  <c r="P629" i="4"/>
  <c r="P544" i="4"/>
  <c r="P262" i="4"/>
  <c r="P943" i="4"/>
  <c r="P879" i="4"/>
  <c r="P815" i="4"/>
  <c r="P751" i="4"/>
  <c r="P1044" i="4"/>
  <c r="P980" i="4"/>
  <c r="P916" i="4"/>
  <c r="P852" i="4"/>
  <c r="P788" i="4"/>
  <c r="P724" i="4"/>
  <c r="P660" i="4"/>
  <c r="P38" i="4"/>
  <c r="P321" i="4"/>
  <c r="P257" i="4"/>
  <c r="P193" i="4"/>
  <c r="P936" i="4"/>
  <c r="P1542" i="4"/>
  <c r="P1711" i="4"/>
  <c r="P1567" i="4"/>
  <c r="P1494" i="4"/>
  <c r="P1352" i="4"/>
  <c r="P1781" i="4"/>
  <c r="P1520" i="4"/>
  <c r="P1120" i="4"/>
  <c r="P1446" i="4"/>
  <c r="P821" i="4"/>
  <c r="P1648" i="4"/>
  <c r="P1375" i="4"/>
  <c r="P1574" i="4"/>
  <c r="P1280" i="4"/>
  <c r="P1136" i="4"/>
  <c r="P1790" i="4"/>
  <c r="P1438" i="4"/>
  <c r="P1208" i="4"/>
  <c r="P1616" i="4"/>
  <c r="P1780" i="4"/>
  <c r="P925" i="4"/>
  <c r="P1367" i="4"/>
  <c r="P1536" i="4"/>
  <c r="P1710" i="4"/>
  <c r="P1287" i="4"/>
  <c r="P1223" i="4"/>
  <c r="P1159" i="4"/>
  <c r="P1094" i="4"/>
  <c r="P832" i="4"/>
  <c r="P718" i="4"/>
  <c r="P1286" i="4"/>
  <c r="P1222" i="4"/>
  <c r="P1158" i="4"/>
  <c r="P1093" i="4"/>
  <c r="P717" i="4"/>
  <c r="P1733" i="4"/>
  <c r="P1669" i="4"/>
  <c r="P1605" i="4"/>
  <c r="P1541" i="4"/>
  <c r="P1413" i="4"/>
  <c r="P1349" i="4"/>
  <c r="P1285" i="4"/>
  <c r="P1221" i="4"/>
  <c r="P1157" i="4"/>
  <c r="P921" i="4"/>
  <c r="P829" i="4"/>
  <c r="P715" i="4"/>
  <c r="P1740" i="4"/>
  <c r="P1676" i="4"/>
  <c r="P1612" i="4"/>
  <c r="P1548" i="4"/>
  <c r="P1484" i="4"/>
  <c r="P1420" i="4"/>
  <c r="P1356" i="4"/>
  <c r="P1292" i="4"/>
  <c r="P1228" i="4"/>
  <c r="P1164" i="4"/>
  <c r="P840" i="4"/>
  <c r="P729" i="4"/>
  <c r="P1787" i="4"/>
  <c r="P1723" i="4"/>
  <c r="P1659" i="4"/>
  <c r="P1595" i="4"/>
  <c r="P1531" i="4"/>
  <c r="P1403" i="4"/>
  <c r="P1339" i="4"/>
  <c r="P1275" i="4"/>
  <c r="P1211" i="4"/>
  <c r="P1147" i="4"/>
  <c r="P1078" i="4"/>
  <c r="P813" i="4"/>
  <c r="P694" i="4"/>
  <c r="P198" i="4"/>
  <c r="P1770" i="4"/>
  <c r="P1450" i="4"/>
  <c r="P1386" i="4"/>
  <c r="P1322" i="4"/>
  <c r="P1258" i="4"/>
  <c r="P1194" i="4"/>
  <c r="P1130" i="4"/>
  <c r="P1056" i="4"/>
  <c r="P970" i="4"/>
  <c r="P885" i="4"/>
  <c r="P782" i="4"/>
  <c r="P642" i="4"/>
  <c r="P414" i="4"/>
  <c r="P1689" i="4"/>
  <c r="P1625" i="4"/>
  <c r="P1497" i="4"/>
  <c r="P1433" i="4"/>
  <c r="P1369" i="4"/>
  <c r="P1305" i="4"/>
  <c r="P1241" i="4"/>
  <c r="P1177" i="4"/>
  <c r="P1113" i="4"/>
  <c r="P1033" i="4"/>
  <c r="P947" i="4"/>
  <c r="P350" i="4"/>
  <c r="P881" i="4"/>
  <c r="P710" i="4"/>
  <c r="P625" i="4"/>
  <c r="P369" i="4"/>
  <c r="P633" i="4"/>
  <c r="P547" i="4"/>
  <c r="P377" i="4"/>
  <c r="P641" i="4"/>
  <c r="P555" i="4"/>
  <c r="P277" i="4"/>
  <c r="P704" i="4"/>
  <c r="P362" i="4"/>
  <c r="P1063" i="4"/>
  <c r="P935" i="4"/>
  <c r="P871" i="4"/>
  <c r="P807" i="4"/>
  <c r="P743" i="4"/>
  <c r="P172" i="4"/>
  <c r="P1100" i="4"/>
  <c r="P1036" i="4"/>
  <c r="P313" i="4"/>
  <c r="P96" i="4"/>
  <c r="P1560" i="4"/>
  <c r="P1734" i="4"/>
  <c r="P1663" i="4"/>
  <c r="P1568" i="4"/>
  <c r="P1591" i="4"/>
  <c r="P1318" i="4"/>
  <c r="P1759" i="4"/>
  <c r="P1486" i="4"/>
  <c r="P978" i="4"/>
  <c r="P1686" i="4"/>
  <c r="P1415" i="4"/>
  <c r="P606" i="4"/>
  <c r="P1614" i="4"/>
  <c r="P1336" i="4"/>
  <c r="P1792" i="4"/>
  <c r="P1543" i="4"/>
  <c r="P1184" i="4"/>
  <c r="P1359" i="4"/>
  <c r="P1366" i="4"/>
  <c r="P1599" i="4"/>
  <c r="P1559" i="4"/>
  <c r="P1728" i="4"/>
  <c r="P1279" i="4"/>
  <c r="P1215" i="4"/>
  <c r="P1151" i="4"/>
  <c r="P1083" i="4"/>
  <c r="P913" i="4"/>
  <c r="P1278" i="4"/>
  <c r="P1214" i="4"/>
  <c r="P1150" i="4"/>
  <c r="P1082" i="4"/>
  <c r="P912" i="4"/>
  <c r="P701" i="4"/>
  <c r="P1725" i="4"/>
  <c r="P1661" i="4"/>
  <c r="P1597" i="4"/>
  <c r="P1533" i="4"/>
  <c r="P1405" i="4"/>
  <c r="P1341" i="4"/>
  <c r="P1277" i="4"/>
  <c r="P1213" i="4"/>
  <c r="P1149" i="4"/>
  <c r="P1081" i="4"/>
  <c r="P910" i="4"/>
  <c r="P697" i="4"/>
  <c r="P1732" i="4"/>
  <c r="P1604" i="4"/>
  <c r="P1540" i="4"/>
  <c r="P1412" i="4"/>
  <c r="P1348" i="4"/>
  <c r="P1284" i="4"/>
  <c r="P1220" i="4"/>
  <c r="P1156" i="4"/>
  <c r="P920" i="4"/>
  <c r="P826" i="4"/>
  <c r="P713" i="4"/>
  <c r="P251" i="4"/>
  <c r="P1779" i="4"/>
  <c r="P1715" i="4"/>
  <c r="P1651" i="4"/>
  <c r="P1587" i="4"/>
  <c r="P1523" i="4"/>
  <c r="P1395" i="4"/>
  <c r="P1331" i="4"/>
  <c r="P1267" i="4"/>
  <c r="P1203" i="4"/>
  <c r="P1139" i="4"/>
  <c r="P982" i="4"/>
  <c r="P897" i="4"/>
  <c r="P800" i="4"/>
  <c r="P673" i="4"/>
  <c r="P446" i="4"/>
  <c r="P1762" i="4"/>
  <c r="P1442" i="4"/>
  <c r="P1378" i="4"/>
  <c r="P1314" i="4"/>
  <c r="P1250" i="4"/>
  <c r="P1186" i="4"/>
  <c r="P1122" i="4"/>
  <c r="P1045" i="4"/>
  <c r="P960" i="4"/>
  <c r="P873" i="4"/>
  <c r="P1745" i="4"/>
  <c r="P1681" i="4"/>
  <c r="P1617" i="4"/>
  <c r="P1489" i="4"/>
  <c r="P1425" i="4"/>
  <c r="P1361" i="4"/>
  <c r="P1297" i="4"/>
  <c r="P1233" i="4"/>
  <c r="P1169" i="4"/>
  <c r="P1105" i="4"/>
  <c r="P937" i="4"/>
  <c r="P846" i="4"/>
  <c r="P553" i="4"/>
  <c r="P870" i="4"/>
  <c r="P785" i="4"/>
  <c r="P614" i="4"/>
  <c r="P529" i="4"/>
  <c r="P356" i="4"/>
  <c r="P762" i="4"/>
  <c r="P326" i="4"/>
  <c r="P622" i="4"/>
  <c r="P537" i="4"/>
  <c r="P366" i="4"/>
  <c r="P630" i="4"/>
  <c r="P545" i="4"/>
  <c r="P374" i="4"/>
  <c r="P693" i="4"/>
  <c r="P228" i="4"/>
  <c r="P45" i="4"/>
  <c r="P1055" i="4"/>
  <c r="P927" i="4"/>
  <c r="P863" i="4"/>
  <c r="P799" i="4"/>
  <c r="P158" i="4"/>
  <c r="P1092" i="4"/>
  <c r="P964" i="4"/>
  <c r="P900" i="4"/>
  <c r="P836" i="4"/>
  <c r="P772" i="4"/>
  <c r="P708" i="4"/>
  <c r="P644" i="4"/>
  <c r="P310" i="4"/>
  <c r="P219" i="4"/>
  <c r="P74" i="4"/>
  <c r="P305" i="4"/>
  <c r="P1104" i="4"/>
  <c r="P1414" i="4"/>
  <c r="P1583" i="4"/>
  <c r="P1752" i="4"/>
  <c r="P1742" i="4"/>
  <c r="P1671" i="4"/>
  <c r="P1672" i="4"/>
  <c r="P1558" i="4"/>
  <c r="P1448" i="4"/>
  <c r="P857" i="4"/>
  <c r="P1654" i="4"/>
  <c r="P1376" i="4"/>
  <c r="P1576" i="4"/>
  <c r="P1774" i="4"/>
  <c r="P1504" i="4"/>
  <c r="P1064" i="4"/>
  <c r="P1527" i="4"/>
  <c r="P1735" i="4"/>
  <c r="P1334" i="4"/>
  <c r="P1702" i="4"/>
  <c r="P685" i="4"/>
  <c r="P1319" i="4"/>
  <c r="P1488" i="4"/>
  <c r="P1662" i="4"/>
  <c r="P1095" i="4"/>
  <c r="P1408" i="4"/>
  <c r="P1751" i="4"/>
  <c r="P1271" i="4"/>
  <c r="P1207" i="4"/>
  <c r="P1143" i="4"/>
  <c r="P987" i="4"/>
  <c r="P902" i="4"/>
  <c r="P808" i="4"/>
  <c r="P1270" i="4"/>
  <c r="P1206" i="4"/>
  <c r="P1142" i="4"/>
  <c r="P1072" i="4"/>
  <c r="P681" i="4"/>
  <c r="P173" i="4"/>
  <c r="P1717" i="4"/>
  <c r="P1653" i="4"/>
  <c r="P1589" i="4"/>
  <c r="P1525" i="4"/>
  <c r="P1397" i="4"/>
  <c r="P1333" i="4"/>
  <c r="P1269" i="4"/>
  <c r="P1205" i="4"/>
  <c r="P1141" i="4"/>
  <c r="P985" i="4"/>
  <c r="P680" i="4"/>
  <c r="P164" i="4"/>
  <c r="P1724" i="4"/>
  <c r="P1660" i="4"/>
  <c r="P1596" i="4"/>
  <c r="P1532" i="4"/>
  <c r="P1404" i="4"/>
  <c r="P1340" i="4"/>
  <c r="P1276" i="4"/>
  <c r="P1148" i="4"/>
  <c r="P1080" i="4"/>
  <c r="P909" i="4"/>
  <c r="P814" i="4"/>
  <c r="P696" i="4"/>
  <c r="P206" i="4"/>
  <c r="P1771" i="4"/>
  <c r="P1707" i="4"/>
  <c r="P1643" i="4"/>
  <c r="P1579" i="4"/>
  <c r="P886" i="4"/>
  <c r="P786" i="4"/>
  <c r="P648" i="4"/>
  <c r="P99" i="4"/>
  <c r="P1754" i="4"/>
  <c r="P1690" i="4"/>
  <c r="P1626" i="4"/>
  <c r="P1562" i="4"/>
  <c r="P1498" i="4"/>
  <c r="P1434" i="4"/>
  <c r="P1370" i="4"/>
  <c r="P1306" i="4"/>
  <c r="P1242" i="4"/>
  <c r="P1178" i="4"/>
  <c r="P1114" i="4"/>
  <c r="P949" i="4"/>
  <c r="P861" i="4"/>
  <c r="P358" i="4"/>
  <c r="P1673" i="4"/>
  <c r="P1609" i="4"/>
  <c r="P1545" i="4"/>
  <c r="P1417" i="4"/>
  <c r="P1353" i="4"/>
  <c r="P1289" i="4"/>
  <c r="P1225" i="4"/>
  <c r="P1096" i="4"/>
  <c r="P926" i="4"/>
  <c r="P834" i="4"/>
  <c r="P723" i="4"/>
  <c r="P525" i="4"/>
  <c r="P859" i="4"/>
  <c r="P774" i="4"/>
  <c r="P689" i="4"/>
  <c r="P518" i="4"/>
  <c r="P433" i="4"/>
  <c r="P341" i="4"/>
  <c r="P221" i="4"/>
  <c r="P62" i="4"/>
  <c r="P187" i="4"/>
  <c r="P611" i="4"/>
  <c r="P526" i="4"/>
  <c r="P441" i="4"/>
  <c r="P1047" i="4"/>
  <c r="P983" i="4"/>
  <c r="P919" i="4"/>
  <c r="P855" i="4"/>
  <c r="P791" i="4"/>
  <c r="P1084" i="4"/>
  <c r="P956" i="4"/>
  <c r="P892" i="4"/>
  <c r="P828" i="4"/>
  <c r="P764" i="4"/>
  <c r="P700" i="4"/>
  <c r="P636" i="4"/>
  <c r="P300" i="4"/>
  <c r="P102" i="4"/>
  <c r="P66" i="4"/>
  <c r="P361" i="4"/>
  <c r="P297" i="4"/>
  <c r="P336" i="4"/>
  <c r="P272" i="4"/>
  <c r="P208" i="4"/>
  <c r="P144" i="4"/>
  <c r="P1168" i="4"/>
  <c r="P1606" i="4"/>
  <c r="P1772" i="4"/>
  <c r="P1767" i="4"/>
  <c r="P1526" i="4"/>
  <c r="P1128" i="4"/>
  <c r="P1694" i="4"/>
  <c r="P1416" i="4"/>
  <c r="P637" i="4"/>
  <c r="P1615" i="4"/>
  <c r="P1343" i="4"/>
  <c r="P1544" i="4"/>
  <c r="P1192" i="4"/>
  <c r="P1743" i="4"/>
  <c r="P946" i="4"/>
  <c r="P1638" i="4"/>
  <c r="P1696" i="4"/>
  <c r="P705" i="4"/>
  <c r="P809" i="4"/>
  <c r="P1342" i="4"/>
  <c r="P1511" i="4"/>
  <c r="P1680" i="4"/>
  <c r="P1160" i="4"/>
  <c r="P1431" i="4"/>
  <c r="P1600" i="4"/>
  <c r="P1768" i="4"/>
  <c r="P1263" i="4"/>
  <c r="P1199" i="4"/>
  <c r="P1062" i="4"/>
  <c r="P977" i="4"/>
  <c r="P891" i="4"/>
  <c r="P792" i="4"/>
  <c r="P659" i="4"/>
  <c r="P434" i="4"/>
  <c r="P1061" i="4"/>
  <c r="P976" i="4"/>
  <c r="P890" i="4"/>
  <c r="P790" i="4"/>
  <c r="P658" i="4"/>
  <c r="P429" i="4"/>
  <c r="P1709" i="4"/>
  <c r="P1645" i="4"/>
  <c r="P1581" i="4"/>
  <c r="P1517" i="4"/>
  <c r="P1453" i="4"/>
  <c r="P1389" i="4"/>
  <c r="P1325" i="4"/>
  <c r="P1261" i="4"/>
  <c r="P1197" i="4"/>
  <c r="P1133" i="4"/>
  <c r="P974" i="4"/>
  <c r="P889" i="4"/>
  <c r="P789" i="4"/>
  <c r="P653" i="4"/>
  <c r="P425" i="4"/>
  <c r="P1716" i="4"/>
  <c r="P1588" i="4"/>
  <c r="P1524" i="4"/>
  <c r="P1396" i="4"/>
  <c r="P1332" i="4"/>
  <c r="P1268" i="4"/>
  <c r="P1204" i="4"/>
  <c r="P1069" i="4"/>
  <c r="P984" i="4"/>
  <c r="P898" i="4"/>
  <c r="P801" i="4"/>
  <c r="P157" i="4"/>
  <c r="P1046" i="4"/>
  <c r="P961" i="4"/>
  <c r="P770" i="4"/>
  <c r="P617" i="4"/>
  <c r="P1746" i="4"/>
  <c r="P1682" i="4"/>
  <c r="P1618" i="4"/>
  <c r="P1554" i="4"/>
  <c r="P1490" i="4"/>
  <c r="P848" i="4"/>
  <c r="P1793" i="4"/>
  <c r="P1729" i="4"/>
  <c r="P1665" i="4"/>
  <c r="P1601" i="4"/>
  <c r="P1537" i="4"/>
  <c r="P1345" i="4"/>
  <c r="P1281" i="4"/>
  <c r="P1217" i="4"/>
  <c r="P1153" i="4"/>
  <c r="P1086" i="4"/>
  <c r="P822" i="4"/>
  <c r="P706" i="4"/>
  <c r="P849" i="4"/>
  <c r="P763" i="4"/>
  <c r="P678" i="4"/>
  <c r="P422" i="4"/>
  <c r="P656" i="4"/>
  <c r="P570" i="4"/>
  <c r="P400" i="4"/>
  <c r="P298" i="4"/>
  <c r="P686" i="4"/>
  <c r="P430" i="4"/>
  <c r="P60" i="4"/>
  <c r="P609" i="4"/>
  <c r="P523" i="4"/>
  <c r="P438" i="4"/>
  <c r="P349" i="4"/>
  <c r="P672" i="4"/>
  <c r="P318" i="4"/>
  <c r="P1039" i="4"/>
  <c r="P975" i="4"/>
  <c r="P911" i="4"/>
  <c r="P847" i="4"/>
  <c r="P783" i="4"/>
  <c r="P236" i="4"/>
  <c r="P948" i="4"/>
  <c r="P884" i="4"/>
  <c r="P820" i="4"/>
  <c r="P756" i="4"/>
  <c r="P692" i="4"/>
  <c r="P628" i="4"/>
  <c r="P564" i="4"/>
  <c r="P353" i="4"/>
  <c r="P289" i="4"/>
  <c r="P97" i="4"/>
  <c r="P33" i="4"/>
  <c r="P328" i="4"/>
  <c r="P264" i="4"/>
  <c r="P200" i="4"/>
  <c r="P1232" i="4"/>
  <c r="P1455" i="4"/>
  <c r="P1624" i="4"/>
  <c r="P1783" i="4"/>
  <c r="P914" i="4"/>
  <c r="P408" i="4"/>
  <c r="P1760" i="4"/>
  <c r="P1487" i="4"/>
  <c r="P1655" i="4"/>
  <c r="P1382" i="4"/>
  <c r="P1584" i="4"/>
  <c r="P1311" i="4"/>
  <c r="P1775" i="4"/>
  <c r="P1510" i="4"/>
  <c r="P1085" i="4"/>
  <c r="P1712" i="4"/>
  <c r="P1439" i="4"/>
  <c r="P1788" i="4"/>
  <c r="P1328" i="4"/>
  <c r="P1631" i="4"/>
  <c r="P904" i="4"/>
  <c r="P1360" i="4"/>
  <c r="P1534" i="4"/>
  <c r="P1224" i="4"/>
  <c r="P1454" i="4"/>
  <c r="P1623" i="4"/>
  <c r="P1782" i="4"/>
  <c r="P1255" i="4"/>
  <c r="P1191" i="4"/>
  <c r="P1127" i="4"/>
  <c r="P1051" i="4"/>
  <c r="P966" i="4"/>
  <c r="P632" i="4"/>
  <c r="P68" i="4"/>
  <c r="P1254" i="4"/>
  <c r="P1190" i="4"/>
  <c r="P1126" i="4"/>
  <c r="P1050" i="4"/>
  <c r="P878" i="4"/>
  <c r="P1445" i="4"/>
  <c r="P1381" i="4"/>
  <c r="P1317" i="4"/>
  <c r="P1253" i="4"/>
  <c r="P1189" i="4"/>
  <c r="P1125" i="4"/>
  <c r="P1049" i="4"/>
  <c r="P877" i="4"/>
  <c r="P776" i="4"/>
  <c r="P46" i="4"/>
  <c r="P1708" i="4"/>
  <c r="P1644" i="4"/>
  <c r="P1580" i="4"/>
  <c r="P1516" i="4"/>
  <c r="P1388" i="4"/>
  <c r="P1260" i="4"/>
  <c r="P1196" i="4"/>
  <c r="P1132" i="4"/>
  <c r="P1058" i="4"/>
  <c r="P973" i="4"/>
  <c r="P888" i="4"/>
  <c r="P649" i="4"/>
  <c r="P1755" i="4"/>
  <c r="P1691" i="4"/>
  <c r="P1627" i="4"/>
  <c r="P1563" i="4"/>
  <c r="P1499" i="4"/>
  <c r="P1435" i="4"/>
  <c r="P1371" i="4"/>
  <c r="P1307" i="4"/>
  <c r="P1243" i="4"/>
  <c r="P1179" i="4"/>
  <c r="P1115" i="4"/>
  <c r="P950" i="4"/>
  <c r="P862" i="4"/>
  <c r="P757" i="4"/>
  <c r="P1738" i="4"/>
  <c r="P1674" i="4"/>
  <c r="P1610" i="4"/>
  <c r="P1546" i="4"/>
  <c r="P1097" i="4"/>
  <c r="P928" i="4"/>
  <c r="P835" i="4"/>
  <c r="P726" i="4"/>
  <c r="P1785" i="4"/>
  <c r="P1721" i="4"/>
  <c r="P1657" i="4"/>
  <c r="P1593" i="4"/>
  <c r="P1529" i="4"/>
  <c r="P1401" i="4"/>
  <c r="P1273" i="4"/>
  <c r="P1209" i="4"/>
  <c r="P1145" i="4"/>
  <c r="P1075" i="4"/>
  <c r="P905" i="4"/>
  <c r="P838" i="4"/>
  <c r="P753" i="4"/>
  <c r="P667" i="4"/>
  <c r="P675" i="4"/>
  <c r="P427" i="4"/>
  <c r="P213" i="4"/>
  <c r="P51" i="4"/>
  <c r="P661" i="4"/>
  <c r="P405" i="4"/>
  <c r="P306" i="4"/>
  <c r="P1031" i="4"/>
  <c r="P222" i="4"/>
  <c r="P53" i="4"/>
  <c r="P1068" i="4"/>
  <c r="P940" i="4"/>
  <c r="P876" i="4"/>
  <c r="P812" i="4"/>
  <c r="P748" i="4"/>
  <c r="P684" i="4"/>
  <c r="P620" i="4"/>
  <c r="P556" i="4"/>
  <c r="P428" i="4"/>
  <c r="P364" i="4"/>
  <c r="P242" i="4"/>
  <c r="P178" i="4"/>
  <c r="P345" i="4"/>
  <c r="P89" i="4"/>
  <c r="P25" i="4"/>
  <c r="P1296" i="4"/>
  <c r="P1647" i="4"/>
  <c r="P1797" i="4"/>
  <c r="P1256" i="4"/>
  <c r="P1032" i="4"/>
  <c r="P1727" i="4"/>
  <c r="P1622" i="4"/>
  <c r="P1351" i="4"/>
  <c r="P1550" i="4"/>
  <c r="P1200" i="4"/>
  <c r="P1750" i="4"/>
  <c r="P957" i="4"/>
  <c r="P1678" i="4"/>
  <c r="P1400" i="4"/>
  <c r="P1430" i="4"/>
  <c r="Q5" i="4" l="1"/>
  <c r="G4" i="7"/>
  <c r="H4" i="7" s="1"/>
  <c r="R6" i="4"/>
  <c r="Q12" i="4"/>
  <c r="AC12" i="4" s="1"/>
  <c r="Q20" i="4"/>
  <c r="AC20" i="4" s="1"/>
  <c r="Q28" i="4"/>
  <c r="AC28" i="4" s="1"/>
  <c r="Q36" i="4"/>
  <c r="AC36" i="4" s="1"/>
  <c r="Q44" i="4"/>
  <c r="AC44" i="4" s="1"/>
  <c r="Q53" i="4"/>
  <c r="AC53" i="4" s="1"/>
  <c r="Q61" i="4"/>
  <c r="AC61" i="4" s="1"/>
  <c r="Q69" i="4"/>
  <c r="AC69" i="4" s="1"/>
  <c r="Q77" i="4"/>
  <c r="AC77" i="4" s="1"/>
  <c r="Q85" i="4"/>
  <c r="AC85" i="4" s="1"/>
  <c r="Q93" i="4"/>
  <c r="AC93" i="4" s="1"/>
  <c r="Q101" i="4"/>
  <c r="AC101" i="4" s="1"/>
  <c r="Q109" i="4"/>
  <c r="AC109" i="4" s="1"/>
  <c r="Q117" i="4"/>
  <c r="AC117" i="4" s="1"/>
  <c r="Q125" i="4"/>
  <c r="AC125" i="4" s="1"/>
  <c r="Q133" i="4"/>
  <c r="AC133" i="4" s="1"/>
  <c r="Q141" i="4"/>
  <c r="AC141" i="4" s="1"/>
  <c r="Q149" i="4"/>
  <c r="AC149" i="4" s="1"/>
  <c r="Q157" i="4"/>
  <c r="AC157" i="4" s="1"/>
  <c r="AD157" i="4" s="1"/>
  <c r="Q165" i="4"/>
  <c r="AC165" i="4" s="1"/>
  <c r="Q173" i="4"/>
  <c r="AC173" i="4" s="1"/>
  <c r="Q181" i="4"/>
  <c r="AC181" i="4" s="1"/>
  <c r="Q189" i="4"/>
  <c r="AC189" i="4" s="1"/>
  <c r="Q197" i="4"/>
  <c r="AC197" i="4" s="1"/>
  <c r="Q205" i="4"/>
  <c r="AC205" i="4" s="1"/>
  <c r="Q213" i="4"/>
  <c r="AC213" i="4" s="1"/>
  <c r="Q221" i="4"/>
  <c r="AC221" i="4" s="1"/>
  <c r="Q229" i="4"/>
  <c r="AC229" i="4" s="1"/>
  <c r="Q237" i="4"/>
  <c r="AC237" i="4" s="1"/>
  <c r="Q245" i="4"/>
  <c r="AC245" i="4" s="1"/>
  <c r="Q253" i="4"/>
  <c r="AC253" i="4" s="1"/>
  <c r="Q261" i="4"/>
  <c r="AC261" i="4" s="1"/>
  <c r="Q269" i="4"/>
  <c r="AC269" i="4" s="1"/>
  <c r="Q277" i="4"/>
  <c r="AC277" i="4" s="1"/>
  <c r="Q285" i="4"/>
  <c r="AC285" i="4" s="1"/>
  <c r="Q293" i="4"/>
  <c r="AC293" i="4" s="1"/>
  <c r="Q301" i="4"/>
  <c r="AC301" i="4" s="1"/>
  <c r="Q309" i="4"/>
  <c r="AC309" i="4" s="1"/>
  <c r="Q317" i="4"/>
  <c r="AC317" i="4" s="1"/>
  <c r="Q325" i="4"/>
  <c r="AC325" i="4" s="1"/>
  <c r="Q333" i="4"/>
  <c r="AC333" i="4" s="1"/>
  <c r="Q341" i="4"/>
  <c r="AC341" i="4" s="1"/>
  <c r="Q349" i="4"/>
  <c r="AC349" i="4" s="1"/>
  <c r="Q357" i="4"/>
  <c r="AC357" i="4" s="1"/>
  <c r="Q365" i="4"/>
  <c r="AC365" i="4" s="1"/>
  <c r="Q373" i="4"/>
  <c r="AC373" i="4" s="1"/>
  <c r="Q381" i="4"/>
  <c r="AC381" i="4" s="1"/>
  <c r="Q389" i="4"/>
  <c r="AC389" i="4" s="1"/>
  <c r="Q397" i="4"/>
  <c r="AC397" i="4" s="1"/>
  <c r="Q405" i="4"/>
  <c r="AC405" i="4" s="1"/>
  <c r="Q413" i="4"/>
  <c r="AC413" i="4" s="1"/>
  <c r="Q421" i="4"/>
  <c r="AC421" i="4" s="1"/>
  <c r="Q429" i="4"/>
  <c r="AC429" i="4" s="1"/>
  <c r="Q437" i="4"/>
  <c r="AC437" i="4" s="1"/>
  <c r="Q445" i="4"/>
  <c r="AC445" i="4" s="1"/>
  <c r="Q453" i="4"/>
  <c r="AC453" i="4" s="1"/>
  <c r="Q461" i="4"/>
  <c r="AC461" i="4" s="1"/>
  <c r="Q469" i="4"/>
  <c r="AC469" i="4" s="1"/>
  <c r="Q477" i="4"/>
  <c r="AC477" i="4" s="1"/>
  <c r="Q485" i="4"/>
  <c r="AC485" i="4" s="1"/>
  <c r="Q493" i="4"/>
  <c r="AC493" i="4" s="1"/>
  <c r="Q501" i="4"/>
  <c r="AC501" i="4" s="1"/>
  <c r="Q509" i="4"/>
  <c r="AC509" i="4" s="1"/>
  <c r="Q517" i="4"/>
  <c r="AC517" i="4" s="1"/>
  <c r="Q525" i="4"/>
  <c r="AC525" i="4" s="1"/>
  <c r="Q533" i="4"/>
  <c r="AC533" i="4" s="1"/>
  <c r="Q541" i="4"/>
  <c r="AC541" i="4" s="1"/>
  <c r="Q549" i="4"/>
  <c r="AC549" i="4" s="1"/>
  <c r="Q557" i="4"/>
  <c r="AC557" i="4" s="1"/>
  <c r="Q565" i="4"/>
  <c r="AC565" i="4" s="1"/>
  <c r="Q573" i="4"/>
  <c r="AC573" i="4" s="1"/>
  <c r="Q581" i="4"/>
  <c r="AC581" i="4" s="1"/>
  <c r="Q589" i="4"/>
  <c r="AC589" i="4" s="1"/>
  <c r="Q597" i="4"/>
  <c r="AC597" i="4" s="1"/>
  <c r="Q605" i="4"/>
  <c r="AC605" i="4" s="1"/>
  <c r="Q613" i="4"/>
  <c r="AC613" i="4" s="1"/>
  <c r="Q621" i="4"/>
  <c r="AC621" i="4" s="1"/>
  <c r="Q629" i="4"/>
  <c r="AC629" i="4" s="1"/>
  <c r="Q637" i="4"/>
  <c r="AC637" i="4" s="1"/>
  <c r="Q645" i="4"/>
  <c r="AC645" i="4" s="1"/>
  <c r="Q653" i="4"/>
  <c r="AC653" i="4" s="1"/>
  <c r="Q661" i="4"/>
  <c r="AC661" i="4" s="1"/>
  <c r="Q669" i="4"/>
  <c r="AC669" i="4" s="1"/>
  <c r="Q677" i="4"/>
  <c r="AC677" i="4" s="1"/>
  <c r="AC5" i="4"/>
  <c r="Q6" i="4"/>
  <c r="AC6" i="4" s="1"/>
  <c r="Q14" i="4"/>
  <c r="AC14" i="4" s="1"/>
  <c r="Q22" i="4"/>
  <c r="AC22" i="4" s="1"/>
  <c r="Q30" i="4"/>
  <c r="AC30" i="4" s="1"/>
  <c r="Q38" i="4"/>
  <c r="AC38" i="4" s="1"/>
  <c r="Q47" i="4"/>
  <c r="AC47" i="4" s="1"/>
  <c r="Q55" i="4"/>
  <c r="AC55" i="4" s="1"/>
  <c r="Q63" i="4"/>
  <c r="AC63" i="4" s="1"/>
  <c r="Q71" i="4"/>
  <c r="AC71" i="4" s="1"/>
  <c r="Q79" i="4"/>
  <c r="AC79" i="4" s="1"/>
  <c r="Q87" i="4"/>
  <c r="AC87" i="4" s="1"/>
  <c r="Q95" i="4"/>
  <c r="AC95" i="4" s="1"/>
  <c r="Q103" i="4"/>
  <c r="AC103" i="4" s="1"/>
  <c r="Q111" i="4"/>
  <c r="AC111" i="4" s="1"/>
  <c r="Q119" i="4"/>
  <c r="AC119" i="4" s="1"/>
  <c r="Q127" i="4"/>
  <c r="AC127" i="4" s="1"/>
  <c r="Q135" i="4"/>
  <c r="AC135" i="4" s="1"/>
  <c r="Q143" i="4"/>
  <c r="AC143" i="4" s="1"/>
  <c r="Q151" i="4"/>
  <c r="AC151" i="4" s="1"/>
  <c r="Q159" i="4"/>
  <c r="AC159" i="4" s="1"/>
  <c r="Q167" i="4"/>
  <c r="AC167" i="4" s="1"/>
  <c r="Q175" i="4"/>
  <c r="AC175" i="4" s="1"/>
  <c r="Q183" i="4"/>
  <c r="AC183" i="4" s="1"/>
  <c r="Q191" i="4"/>
  <c r="AC191" i="4" s="1"/>
  <c r="Q199" i="4"/>
  <c r="AC199" i="4" s="1"/>
  <c r="Q207" i="4"/>
  <c r="AC207" i="4" s="1"/>
  <c r="Q215" i="4"/>
  <c r="AC215" i="4" s="1"/>
  <c r="Q223" i="4"/>
  <c r="AC223" i="4" s="1"/>
  <c r="Q231" i="4"/>
  <c r="AC231" i="4" s="1"/>
  <c r="Q239" i="4"/>
  <c r="AC239" i="4" s="1"/>
  <c r="Q247" i="4"/>
  <c r="AC247" i="4" s="1"/>
  <c r="Q255" i="4"/>
  <c r="AC255" i="4" s="1"/>
  <c r="Q263" i="4"/>
  <c r="AC263" i="4" s="1"/>
  <c r="Q271" i="4"/>
  <c r="AC271" i="4" s="1"/>
  <c r="Q279" i="4"/>
  <c r="AC279" i="4" s="1"/>
  <c r="Q287" i="4"/>
  <c r="AC287" i="4" s="1"/>
  <c r="Q295" i="4"/>
  <c r="AC295" i="4" s="1"/>
  <c r="Q303" i="4"/>
  <c r="AC303" i="4" s="1"/>
  <c r="Q311" i="4"/>
  <c r="AC311" i="4" s="1"/>
  <c r="Q319" i="4"/>
  <c r="AC319" i="4" s="1"/>
  <c r="Q327" i="4"/>
  <c r="AC327" i="4" s="1"/>
  <c r="Q335" i="4"/>
  <c r="AC335" i="4" s="1"/>
  <c r="Q343" i="4"/>
  <c r="AC343" i="4" s="1"/>
  <c r="Q351" i="4"/>
  <c r="AC351" i="4" s="1"/>
  <c r="Q359" i="4"/>
  <c r="AC359" i="4" s="1"/>
  <c r="Q367" i="4"/>
  <c r="AC367" i="4" s="1"/>
  <c r="Q375" i="4"/>
  <c r="AC375" i="4" s="1"/>
  <c r="Q383" i="4"/>
  <c r="AC383" i="4" s="1"/>
  <c r="Q391" i="4"/>
  <c r="AC391" i="4" s="1"/>
  <c r="Q399" i="4"/>
  <c r="AC399" i="4" s="1"/>
  <c r="Q407" i="4"/>
  <c r="AC407" i="4" s="1"/>
  <c r="Q415" i="4"/>
  <c r="AC415" i="4" s="1"/>
  <c r="Q423" i="4"/>
  <c r="AC423" i="4" s="1"/>
  <c r="Q431" i="4"/>
  <c r="AC431" i="4" s="1"/>
  <c r="Q439" i="4"/>
  <c r="AC439" i="4" s="1"/>
  <c r="Q447" i="4"/>
  <c r="AC447" i="4" s="1"/>
  <c r="Q455" i="4"/>
  <c r="AC455" i="4" s="1"/>
  <c r="Q463" i="4"/>
  <c r="AC463" i="4" s="1"/>
  <c r="Q471" i="4"/>
  <c r="AC471" i="4" s="1"/>
  <c r="Q479" i="4"/>
  <c r="AC479" i="4" s="1"/>
  <c r="Q487" i="4"/>
  <c r="AC487" i="4" s="1"/>
  <c r="Q495" i="4"/>
  <c r="AC495" i="4" s="1"/>
  <c r="Q503" i="4"/>
  <c r="AC503" i="4" s="1"/>
  <c r="Q511" i="4"/>
  <c r="AC511" i="4" s="1"/>
  <c r="Q519" i="4"/>
  <c r="AC519" i="4" s="1"/>
  <c r="Q527" i="4"/>
  <c r="AC527" i="4" s="1"/>
  <c r="Q535" i="4"/>
  <c r="AC535" i="4" s="1"/>
  <c r="Q543" i="4"/>
  <c r="AC543" i="4" s="1"/>
  <c r="Q551" i="4"/>
  <c r="AC551" i="4" s="1"/>
  <c r="Q559" i="4"/>
  <c r="AC559" i="4" s="1"/>
  <c r="Q567" i="4"/>
  <c r="AC567" i="4" s="1"/>
  <c r="Q575" i="4"/>
  <c r="AC575" i="4" s="1"/>
  <c r="Q583" i="4"/>
  <c r="AC583" i="4" s="1"/>
  <c r="Q591" i="4"/>
  <c r="AC591" i="4" s="1"/>
  <c r="Q599" i="4"/>
  <c r="AC599" i="4" s="1"/>
  <c r="Q607" i="4"/>
  <c r="AC607" i="4" s="1"/>
  <c r="Q615" i="4"/>
  <c r="AC615" i="4" s="1"/>
  <c r="Q623" i="4"/>
  <c r="AC623" i="4" s="1"/>
  <c r="Q631" i="4"/>
  <c r="AC631" i="4" s="1"/>
  <c r="Q639" i="4"/>
  <c r="AC639" i="4" s="1"/>
  <c r="Q647" i="4"/>
  <c r="AC647" i="4" s="1"/>
  <c r="Q655" i="4"/>
  <c r="AC655" i="4" s="1"/>
  <c r="Q663" i="4"/>
  <c r="AC663" i="4" s="1"/>
  <c r="Q671" i="4"/>
  <c r="AC671" i="4" s="1"/>
  <c r="Q679" i="4"/>
  <c r="AC679" i="4" s="1"/>
  <c r="Q7" i="4"/>
  <c r="AC7" i="4" s="1"/>
  <c r="Q8" i="4"/>
  <c r="AC8" i="4" s="1"/>
  <c r="Q16" i="4"/>
  <c r="AC16" i="4" s="1"/>
  <c r="Q24" i="4"/>
  <c r="AC24" i="4" s="1"/>
  <c r="Q32" i="4"/>
  <c r="AC32" i="4" s="1"/>
  <c r="Q40" i="4"/>
  <c r="AC40" i="4" s="1"/>
  <c r="Q49" i="4"/>
  <c r="AC49" i="4" s="1"/>
  <c r="Q57" i="4"/>
  <c r="AC57" i="4" s="1"/>
  <c r="Q65" i="4"/>
  <c r="AC65" i="4" s="1"/>
  <c r="Q73" i="4"/>
  <c r="AC73" i="4" s="1"/>
  <c r="Q81" i="4"/>
  <c r="AC81" i="4" s="1"/>
  <c r="Q89" i="4"/>
  <c r="AC89" i="4" s="1"/>
  <c r="Q97" i="4"/>
  <c r="AC97" i="4" s="1"/>
  <c r="Q105" i="4"/>
  <c r="AC105" i="4" s="1"/>
  <c r="Q113" i="4"/>
  <c r="AC113" i="4" s="1"/>
  <c r="Q121" i="4"/>
  <c r="AC121" i="4" s="1"/>
  <c r="Q129" i="4"/>
  <c r="AC129" i="4" s="1"/>
  <c r="Q137" i="4"/>
  <c r="AC137" i="4" s="1"/>
  <c r="Q145" i="4"/>
  <c r="AC145" i="4" s="1"/>
  <c r="Q153" i="4"/>
  <c r="AC153" i="4" s="1"/>
  <c r="Q161" i="4"/>
  <c r="AC161" i="4" s="1"/>
  <c r="Q169" i="4"/>
  <c r="AC169" i="4" s="1"/>
  <c r="Q177" i="4"/>
  <c r="AC177" i="4" s="1"/>
  <c r="Q185" i="4"/>
  <c r="AC185" i="4" s="1"/>
  <c r="Q193" i="4"/>
  <c r="AC193" i="4" s="1"/>
  <c r="Q201" i="4"/>
  <c r="AC201" i="4" s="1"/>
  <c r="Q209" i="4"/>
  <c r="AC209" i="4" s="1"/>
  <c r="Q217" i="4"/>
  <c r="AC217" i="4" s="1"/>
  <c r="Q225" i="4"/>
  <c r="AC225" i="4" s="1"/>
  <c r="Q233" i="4"/>
  <c r="AC233" i="4" s="1"/>
  <c r="Q241" i="4"/>
  <c r="AC241" i="4" s="1"/>
  <c r="Q249" i="4"/>
  <c r="AC249" i="4" s="1"/>
  <c r="Q257" i="4"/>
  <c r="AC257" i="4" s="1"/>
  <c r="Q265" i="4"/>
  <c r="AC265" i="4" s="1"/>
  <c r="Q273" i="4"/>
  <c r="AC273" i="4" s="1"/>
  <c r="Q281" i="4"/>
  <c r="AC281" i="4" s="1"/>
  <c r="Q289" i="4"/>
  <c r="AC289" i="4" s="1"/>
  <c r="Q297" i="4"/>
  <c r="AC297" i="4" s="1"/>
  <c r="Q305" i="4"/>
  <c r="AC305" i="4" s="1"/>
  <c r="Q313" i="4"/>
  <c r="AC313" i="4" s="1"/>
  <c r="Q321" i="4"/>
  <c r="AC321" i="4" s="1"/>
  <c r="Q329" i="4"/>
  <c r="AC329" i="4" s="1"/>
  <c r="Q337" i="4"/>
  <c r="AC337" i="4" s="1"/>
  <c r="Q345" i="4"/>
  <c r="AC345" i="4" s="1"/>
  <c r="Q353" i="4"/>
  <c r="AC353" i="4" s="1"/>
  <c r="Q361" i="4"/>
  <c r="AC361" i="4" s="1"/>
  <c r="Q369" i="4"/>
  <c r="AC369" i="4" s="1"/>
  <c r="Q377" i="4"/>
  <c r="AC377" i="4" s="1"/>
  <c r="Q385" i="4"/>
  <c r="AC385" i="4" s="1"/>
  <c r="Q393" i="4"/>
  <c r="AC393" i="4" s="1"/>
  <c r="Q401" i="4"/>
  <c r="AC401" i="4" s="1"/>
  <c r="Q409" i="4"/>
  <c r="AC409" i="4" s="1"/>
  <c r="Q417" i="4"/>
  <c r="AC417" i="4" s="1"/>
  <c r="Q425" i="4"/>
  <c r="AC425" i="4" s="1"/>
  <c r="Q433" i="4"/>
  <c r="AC433" i="4" s="1"/>
  <c r="Q441" i="4"/>
  <c r="AC441" i="4" s="1"/>
  <c r="Q449" i="4"/>
  <c r="AC449" i="4" s="1"/>
  <c r="Q457" i="4"/>
  <c r="AC457" i="4" s="1"/>
  <c r="Q465" i="4"/>
  <c r="AC465" i="4" s="1"/>
  <c r="Q473" i="4"/>
  <c r="AC473" i="4" s="1"/>
  <c r="Q481" i="4"/>
  <c r="AC481" i="4" s="1"/>
  <c r="Q489" i="4"/>
  <c r="AC489" i="4" s="1"/>
  <c r="Q497" i="4"/>
  <c r="AC497" i="4" s="1"/>
  <c r="Q505" i="4"/>
  <c r="AC505" i="4" s="1"/>
  <c r="Q513" i="4"/>
  <c r="AC513" i="4" s="1"/>
  <c r="Q521" i="4"/>
  <c r="AC521" i="4" s="1"/>
  <c r="Q529" i="4"/>
  <c r="AC529" i="4" s="1"/>
  <c r="Q537" i="4"/>
  <c r="AC537" i="4" s="1"/>
  <c r="Q545" i="4"/>
  <c r="AC545" i="4" s="1"/>
  <c r="Q553" i="4"/>
  <c r="AC553" i="4" s="1"/>
  <c r="Q561" i="4"/>
  <c r="AC561" i="4" s="1"/>
  <c r="Q569" i="4"/>
  <c r="AC569" i="4" s="1"/>
  <c r="Q577" i="4"/>
  <c r="AC577" i="4" s="1"/>
  <c r="Q585" i="4"/>
  <c r="AC585" i="4" s="1"/>
  <c r="Q593" i="4"/>
  <c r="AC593" i="4" s="1"/>
  <c r="Q601" i="4"/>
  <c r="AC601" i="4" s="1"/>
  <c r="Q609" i="4"/>
  <c r="AC609" i="4" s="1"/>
  <c r="Q617" i="4"/>
  <c r="AC617" i="4" s="1"/>
  <c r="Q625" i="4"/>
  <c r="AC625" i="4" s="1"/>
  <c r="Q633" i="4"/>
  <c r="AC633" i="4" s="1"/>
  <c r="Q641" i="4"/>
  <c r="AC641" i="4" s="1"/>
  <c r="Q649" i="4"/>
  <c r="AC649" i="4" s="1"/>
  <c r="Q657" i="4"/>
  <c r="AC657" i="4" s="1"/>
  <c r="Q665" i="4"/>
  <c r="AC665" i="4" s="1"/>
  <c r="Q673" i="4"/>
  <c r="AC673" i="4" s="1"/>
  <c r="Q681" i="4"/>
  <c r="AC681" i="4" s="1"/>
  <c r="Q10" i="4"/>
  <c r="AC10" i="4" s="1"/>
  <c r="Q11" i="4"/>
  <c r="AC11" i="4" s="1"/>
  <c r="Q19" i="4"/>
  <c r="AC19" i="4" s="1"/>
  <c r="Q27" i="4"/>
  <c r="AC27" i="4" s="1"/>
  <c r="Q35" i="4"/>
  <c r="AC35" i="4" s="1"/>
  <c r="Q43" i="4"/>
  <c r="AC43" i="4" s="1"/>
  <c r="Q52" i="4"/>
  <c r="AC52" i="4" s="1"/>
  <c r="Q60" i="4"/>
  <c r="AC60" i="4" s="1"/>
  <c r="Q68" i="4"/>
  <c r="AC68" i="4" s="1"/>
  <c r="Q76" i="4"/>
  <c r="AC76" i="4" s="1"/>
  <c r="Q84" i="4"/>
  <c r="AC84" i="4" s="1"/>
  <c r="Q92" i="4"/>
  <c r="AC92" i="4" s="1"/>
  <c r="Q100" i="4"/>
  <c r="AC100" i="4" s="1"/>
  <c r="Q108" i="4"/>
  <c r="AC108" i="4" s="1"/>
  <c r="Q116" i="4"/>
  <c r="AC116" i="4" s="1"/>
  <c r="Q124" i="4"/>
  <c r="AC124" i="4" s="1"/>
  <c r="Q132" i="4"/>
  <c r="AC132" i="4" s="1"/>
  <c r="Q140" i="4"/>
  <c r="AC140" i="4" s="1"/>
  <c r="Q148" i="4"/>
  <c r="AC148" i="4" s="1"/>
  <c r="Q156" i="4"/>
  <c r="AC156" i="4" s="1"/>
  <c r="Q164" i="4"/>
  <c r="AC164" i="4" s="1"/>
  <c r="Q172" i="4"/>
  <c r="AC172" i="4" s="1"/>
  <c r="Q180" i="4"/>
  <c r="AC180" i="4" s="1"/>
  <c r="Q188" i="4"/>
  <c r="AC188" i="4" s="1"/>
  <c r="Q196" i="4"/>
  <c r="AC196" i="4" s="1"/>
  <c r="Q204" i="4"/>
  <c r="AC204" i="4" s="1"/>
  <c r="Q212" i="4"/>
  <c r="AC212" i="4" s="1"/>
  <c r="Q220" i="4"/>
  <c r="AC220" i="4" s="1"/>
  <c r="Q228" i="4"/>
  <c r="AC228" i="4" s="1"/>
  <c r="Q236" i="4"/>
  <c r="AC236" i="4" s="1"/>
  <c r="Q244" i="4"/>
  <c r="AC244" i="4" s="1"/>
  <c r="AD244" i="4" s="1"/>
  <c r="Q252" i="4"/>
  <c r="AC252" i="4" s="1"/>
  <c r="Q260" i="4"/>
  <c r="AC260" i="4" s="1"/>
  <c r="Q268" i="4"/>
  <c r="AC268" i="4" s="1"/>
  <c r="Q276" i="4"/>
  <c r="AC276" i="4" s="1"/>
  <c r="Q284" i="4"/>
  <c r="AC284" i="4" s="1"/>
  <c r="Q292" i="4"/>
  <c r="AC292" i="4" s="1"/>
  <c r="Q300" i="4"/>
  <c r="AC300" i="4" s="1"/>
  <c r="Q308" i="4"/>
  <c r="AC308" i="4" s="1"/>
  <c r="Q316" i="4"/>
  <c r="AC316" i="4" s="1"/>
  <c r="Q324" i="4"/>
  <c r="AC324" i="4" s="1"/>
  <c r="Q332" i="4"/>
  <c r="AC332" i="4" s="1"/>
  <c r="Q340" i="4"/>
  <c r="AC340" i="4" s="1"/>
  <c r="Q348" i="4"/>
  <c r="AC348" i="4" s="1"/>
  <c r="Q356" i="4"/>
  <c r="AC356" i="4" s="1"/>
  <c r="Q364" i="4"/>
  <c r="AC364" i="4" s="1"/>
  <c r="Q372" i="4"/>
  <c r="AC372" i="4" s="1"/>
  <c r="Q380" i="4"/>
  <c r="AC380" i="4" s="1"/>
  <c r="Q388" i="4"/>
  <c r="AC388" i="4" s="1"/>
  <c r="Q396" i="4"/>
  <c r="AC396" i="4" s="1"/>
  <c r="Q404" i="4"/>
  <c r="AC404" i="4" s="1"/>
  <c r="Q412" i="4"/>
  <c r="AC412" i="4" s="1"/>
  <c r="Q420" i="4"/>
  <c r="AC420" i="4" s="1"/>
  <c r="Q428" i="4"/>
  <c r="AC428" i="4" s="1"/>
  <c r="Q436" i="4"/>
  <c r="AC436" i="4" s="1"/>
  <c r="Q444" i="4"/>
  <c r="AC444" i="4" s="1"/>
  <c r="Q452" i="4"/>
  <c r="AC452" i="4" s="1"/>
  <c r="Q460" i="4"/>
  <c r="AC460" i="4" s="1"/>
  <c r="Q468" i="4"/>
  <c r="AC468" i="4" s="1"/>
  <c r="Q476" i="4"/>
  <c r="AC476" i="4" s="1"/>
  <c r="Q484" i="4"/>
  <c r="AC484" i="4" s="1"/>
  <c r="Q492" i="4"/>
  <c r="AC492" i="4" s="1"/>
  <c r="Q500" i="4"/>
  <c r="AC500" i="4" s="1"/>
  <c r="Q508" i="4"/>
  <c r="AC508" i="4" s="1"/>
  <c r="Q516" i="4"/>
  <c r="AC516" i="4" s="1"/>
  <c r="Q524" i="4"/>
  <c r="AC524" i="4" s="1"/>
  <c r="Q532" i="4"/>
  <c r="AC532" i="4" s="1"/>
  <c r="Q540" i="4"/>
  <c r="AC540" i="4" s="1"/>
  <c r="Q548" i="4"/>
  <c r="AC548" i="4" s="1"/>
  <c r="Q556" i="4"/>
  <c r="AC556" i="4" s="1"/>
  <c r="Q564" i="4"/>
  <c r="AC564" i="4" s="1"/>
  <c r="Q572" i="4"/>
  <c r="AC572" i="4" s="1"/>
  <c r="Q580" i="4"/>
  <c r="AC580" i="4" s="1"/>
  <c r="Q588" i="4"/>
  <c r="AC588" i="4" s="1"/>
  <c r="Q596" i="4"/>
  <c r="AC596" i="4" s="1"/>
  <c r="Q604" i="4"/>
  <c r="AC604" i="4" s="1"/>
  <c r="Q612" i="4"/>
  <c r="AC612" i="4" s="1"/>
  <c r="Q620" i="4"/>
  <c r="AC620" i="4" s="1"/>
  <c r="Q628" i="4"/>
  <c r="AC628" i="4" s="1"/>
  <c r="Q636" i="4"/>
  <c r="AC636" i="4" s="1"/>
  <c r="Q644" i="4"/>
  <c r="AC644" i="4" s="1"/>
  <c r="Q652" i="4"/>
  <c r="AC652" i="4" s="1"/>
  <c r="Q660" i="4"/>
  <c r="AC660" i="4" s="1"/>
  <c r="Q668" i="4"/>
  <c r="AC668" i="4" s="1"/>
  <c r="Q676" i="4"/>
  <c r="AC676" i="4" s="1"/>
  <c r="Q684" i="4"/>
  <c r="AC684" i="4" s="1"/>
  <c r="Q9" i="4"/>
  <c r="AC9" i="4" s="1"/>
  <c r="Q26" i="4"/>
  <c r="AC26" i="4" s="1"/>
  <c r="Q42" i="4"/>
  <c r="AC42" i="4" s="1"/>
  <c r="AD42" i="4" s="1"/>
  <c r="Q59" i="4"/>
  <c r="AC59" i="4" s="1"/>
  <c r="Q75" i="4"/>
  <c r="AC75" i="4" s="1"/>
  <c r="Q91" i="4"/>
  <c r="AC91" i="4" s="1"/>
  <c r="Q107" i="4"/>
  <c r="AC107" i="4" s="1"/>
  <c r="Q123" i="4"/>
  <c r="AC123" i="4" s="1"/>
  <c r="Q139" i="4"/>
  <c r="AC139" i="4" s="1"/>
  <c r="Q155" i="4"/>
  <c r="AC155" i="4" s="1"/>
  <c r="Q171" i="4"/>
  <c r="AC171" i="4" s="1"/>
  <c r="Q187" i="4"/>
  <c r="AC187" i="4" s="1"/>
  <c r="Q203" i="4"/>
  <c r="AC203" i="4" s="1"/>
  <c r="Q219" i="4"/>
  <c r="AC219" i="4" s="1"/>
  <c r="Q235" i="4"/>
  <c r="AC235" i="4" s="1"/>
  <c r="Q251" i="4"/>
  <c r="AC251" i="4" s="1"/>
  <c r="Q267" i="4"/>
  <c r="AC267" i="4" s="1"/>
  <c r="Q283" i="4"/>
  <c r="AC283" i="4" s="1"/>
  <c r="Q299" i="4"/>
  <c r="AC299" i="4" s="1"/>
  <c r="Q315" i="4"/>
  <c r="AC315" i="4" s="1"/>
  <c r="Q331" i="4"/>
  <c r="AC331" i="4" s="1"/>
  <c r="Q347" i="4"/>
  <c r="AC347" i="4" s="1"/>
  <c r="Q363" i="4"/>
  <c r="AC363" i="4" s="1"/>
  <c r="Q379" i="4"/>
  <c r="AC379" i="4" s="1"/>
  <c r="Q395" i="4"/>
  <c r="AC395" i="4" s="1"/>
  <c r="Q411" i="4"/>
  <c r="AC411" i="4" s="1"/>
  <c r="Q427" i="4"/>
  <c r="AC427" i="4" s="1"/>
  <c r="Q443" i="4"/>
  <c r="AC443" i="4" s="1"/>
  <c r="Q459" i="4"/>
  <c r="AC459" i="4" s="1"/>
  <c r="Q475" i="4"/>
  <c r="AC475" i="4" s="1"/>
  <c r="Q491" i="4"/>
  <c r="AC491" i="4" s="1"/>
  <c r="Q507" i="4"/>
  <c r="AC507" i="4" s="1"/>
  <c r="Q523" i="4"/>
  <c r="AC523" i="4" s="1"/>
  <c r="Q539" i="4"/>
  <c r="AC539" i="4" s="1"/>
  <c r="Q555" i="4"/>
  <c r="AC555" i="4" s="1"/>
  <c r="Q571" i="4"/>
  <c r="AC571" i="4" s="1"/>
  <c r="Q587" i="4"/>
  <c r="AC587" i="4" s="1"/>
  <c r="Q603" i="4"/>
  <c r="AC603" i="4" s="1"/>
  <c r="Q619" i="4"/>
  <c r="AC619" i="4" s="1"/>
  <c r="Q635" i="4"/>
  <c r="AC635" i="4" s="1"/>
  <c r="Q651" i="4"/>
  <c r="AC651" i="4" s="1"/>
  <c r="Q667" i="4"/>
  <c r="AC667" i="4" s="1"/>
  <c r="Q683" i="4"/>
  <c r="AC683" i="4" s="1"/>
  <c r="Q692" i="4"/>
  <c r="AC692" i="4" s="1"/>
  <c r="Q700" i="4"/>
  <c r="AC700" i="4" s="1"/>
  <c r="Q708" i="4"/>
  <c r="AC708" i="4" s="1"/>
  <c r="Q716" i="4"/>
  <c r="AC716" i="4" s="1"/>
  <c r="Q724" i="4"/>
  <c r="AC724" i="4" s="1"/>
  <c r="Q732" i="4"/>
  <c r="AC732" i="4" s="1"/>
  <c r="Q740" i="4"/>
  <c r="AC740" i="4" s="1"/>
  <c r="Q748" i="4"/>
  <c r="AC748" i="4" s="1"/>
  <c r="Q756" i="4"/>
  <c r="AC756" i="4" s="1"/>
  <c r="Q764" i="4"/>
  <c r="AC764" i="4" s="1"/>
  <c r="Q772" i="4"/>
  <c r="AC772" i="4" s="1"/>
  <c r="Q780" i="4"/>
  <c r="AC780" i="4" s="1"/>
  <c r="Q788" i="4"/>
  <c r="AC788" i="4" s="1"/>
  <c r="Q796" i="4"/>
  <c r="AC796" i="4" s="1"/>
  <c r="Q804" i="4"/>
  <c r="AC804" i="4" s="1"/>
  <c r="Q812" i="4"/>
  <c r="AC812" i="4" s="1"/>
  <c r="Q820" i="4"/>
  <c r="AC820" i="4" s="1"/>
  <c r="Q828" i="4"/>
  <c r="AC828" i="4" s="1"/>
  <c r="Q836" i="4"/>
  <c r="AC836" i="4" s="1"/>
  <c r="Q844" i="4"/>
  <c r="AC844" i="4" s="1"/>
  <c r="Q852" i="4"/>
  <c r="AC852" i="4" s="1"/>
  <c r="Q860" i="4"/>
  <c r="AC860" i="4" s="1"/>
  <c r="Q868" i="4"/>
  <c r="AC868" i="4" s="1"/>
  <c r="Q876" i="4"/>
  <c r="AC876" i="4" s="1"/>
  <c r="Q884" i="4"/>
  <c r="AC884" i="4" s="1"/>
  <c r="Q892" i="4"/>
  <c r="AC892" i="4" s="1"/>
  <c r="Q900" i="4"/>
  <c r="AC900" i="4" s="1"/>
  <c r="Q908" i="4"/>
  <c r="AC908" i="4" s="1"/>
  <c r="Q916" i="4"/>
  <c r="AC916" i="4" s="1"/>
  <c r="Q924" i="4"/>
  <c r="AC924" i="4" s="1"/>
  <c r="Q932" i="4"/>
  <c r="AC932" i="4" s="1"/>
  <c r="Q940" i="4"/>
  <c r="AC940" i="4" s="1"/>
  <c r="Q948" i="4"/>
  <c r="AC948" i="4" s="1"/>
  <c r="Q956" i="4"/>
  <c r="AC956" i="4" s="1"/>
  <c r="Q964" i="4"/>
  <c r="AC964" i="4" s="1"/>
  <c r="Q972" i="4"/>
  <c r="AC972" i="4" s="1"/>
  <c r="Q980" i="4"/>
  <c r="AC980" i="4" s="1"/>
  <c r="Q988" i="4"/>
  <c r="AC988" i="4" s="1"/>
  <c r="Q996" i="4"/>
  <c r="AC996" i="4" s="1"/>
  <c r="Q1004" i="4"/>
  <c r="AC1004" i="4" s="1"/>
  <c r="Q1012" i="4"/>
  <c r="AC1012" i="4" s="1"/>
  <c r="Q1020" i="4"/>
  <c r="AC1020" i="4" s="1"/>
  <c r="Q1028" i="4"/>
  <c r="AC1028" i="4" s="1"/>
  <c r="Q13" i="4"/>
  <c r="AC13" i="4" s="1"/>
  <c r="Q29" i="4"/>
  <c r="AC29" i="4" s="1"/>
  <c r="Q46" i="4"/>
  <c r="AC46" i="4" s="1"/>
  <c r="AD46" i="4" s="1"/>
  <c r="Q62" i="4"/>
  <c r="AC62" i="4" s="1"/>
  <c r="Q78" i="4"/>
  <c r="AC78" i="4" s="1"/>
  <c r="Q94" i="4"/>
  <c r="AC94" i="4" s="1"/>
  <c r="Q110" i="4"/>
  <c r="AC110" i="4" s="1"/>
  <c r="Q126" i="4"/>
  <c r="AC126" i="4" s="1"/>
  <c r="Q142" i="4"/>
  <c r="AC142" i="4" s="1"/>
  <c r="Q158" i="4"/>
  <c r="AC158" i="4" s="1"/>
  <c r="Q174" i="4"/>
  <c r="AC174" i="4" s="1"/>
  <c r="Q190" i="4"/>
  <c r="AC190" i="4" s="1"/>
  <c r="Q206" i="4"/>
  <c r="AC206" i="4" s="1"/>
  <c r="Q222" i="4"/>
  <c r="AC222" i="4" s="1"/>
  <c r="Q238" i="4"/>
  <c r="AC238" i="4" s="1"/>
  <c r="Q254" i="4"/>
  <c r="AC254" i="4" s="1"/>
  <c r="Q270" i="4"/>
  <c r="AC270" i="4" s="1"/>
  <c r="Q286" i="4"/>
  <c r="AC286" i="4" s="1"/>
  <c r="Q302" i="4"/>
  <c r="AC302" i="4" s="1"/>
  <c r="Q318" i="4"/>
  <c r="AC318" i="4" s="1"/>
  <c r="Q334" i="4"/>
  <c r="AC334" i="4" s="1"/>
  <c r="Q350" i="4"/>
  <c r="AC350" i="4" s="1"/>
  <c r="Q366" i="4"/>
  <c r="AC366" i="4" s="1"/>
  <c r="Q382" i="4"/>
  <c r="AC382" i="4" s="1"/>
  <c r="Q398" i="4"/>
  <c r="AC398" i="4" s="1"/>
  <c r="Q414" i="4"/>
  <c r="AC414" i="4" s="1"/>
  <c r="Q430" i="4"/>
  <c r="AC430" i="4" s="1"/>
  <c r="Q446" i="4"/>
  <c r="AC446" i="4" s="1"/>
  <c r="Q462" i="4"/>
  <c r="AC462" i="4" s="1"/>
  <c r="Q478" i="4"/>
  <c r="AC478" i="4" s="1"/>
  <c r="Q494" i="4"/>
  <c r="AC494" i="4" s="1"/>
  <c r="Q510" i="4"/>
  <c r="AC510" i="4" s="1"/>
  <c r="Q526" i="4"/>
  <c r="AC526" i="4" s="1"/>
  <c r="Q542" i="4"/>
  <c r="AC542" i="4" s="1"/>
  <c r="Q558" i="4"/>
  <c r="AC558" i="4" s="1"/>
  <c r="Q574" i="4"/>
  <c r="AC574" i="4" s="1"/>
  <c r="Q590" i="4"/>
  <c r="AC590" i="4" s="1"/>
  <c r="Q606" i="4"/>
  <c r="AC606" i="4" s="1"/>
  <c r="Q622" i="4"/>
  <c r="AC622" i="4" s="1"/>
  <c r="Q638" i="4"/>
  <c r="AC638" i="4" s="1"/>
  <c r="Q654" i="4"/>
  <c r="AC654" i="4" s="1"/>
  <c r="Q670" i="4"/>
  <c r="AC670" i="4" s="1"/>
  <c r="Q685" i="4"/>
  <c r="AC685" i="4" s="1"/>
  <c r="Q693" i="4"/>
  <c r="AC693" i="4" s="1"/>
  <c r="Q701" i="4"/>
  <c r="AC701" i="4" s="1"/>
  <c r="Q709" i="4"/>
  <c r="AC709" i="4" s="1"/>
  <c r="Q717" i="4"/>
  <c r="AC717" i="4" s="1"/>
  <c r="Q725" i="4"/>
  <c r="AC725" i="4" s="1"/>
  <c r="Q733" i="4"/>
  <c r="AC733" i="4" s="1"/>
  <c r="Q741" i="4"/>
  <c r="AC741" i="4" s="1"/>
  <c r="Q749" i="4"/>
  <c r="AC749" i="4" s="1"/>
  <c r="Q757" i="4"/>
  <c r="AC757" i="4" s="1"/>
  <c r="Q765" i="4"/>
  <c r="AC765" i="4" s="1"/>
  <c r="Q773" i="4"/>
  <c r="AC773" i="4" s="1"/>
  <c r="Q781" i="4"/>
  <c r="AC781" i="4" s="1"/>
  <c r="Q789" i="4"/>
  <c r="AC789" i="4" s="1"/>
  <c r="Q797" i="4"/>
  <c r="AC797" i="4" s="1"/>
  <c r="Q805" i="4"/>
  <c r="AC805" i="4" s="1"/>
  <c r="Q813" i="4"/>
  <c r="AC813" i="4" s="1"/>
  <c r="Q821" i="4"/>
  <c r="AC821" i="4" s="1"/>
  <c r="Q829" i="4"/>
  <c r="AC829" i="4" s="1"/>
  <c r="Q837" i="4"/>
  <c r="AC837" i="4" s="1"/>
  <c r="Q845" i="4"/>
  <c r="AC845" i="4" s="1"/>
  <c r="Q853" i="4"/>
  <c r="AC853" i="4" s="1"/>
  <c r="Q861" i="4"/>
  <c r="AC861" i="4" s="1"/>
  <c r="Q869" i="4"/>
  <c r="AC869" i="4" s="1"/>
  <c r="Q877" i="4"/>
  <c r="AC877" i="4" s="1"/>
  <c r="Q885" i="4"/>
  <c r="AC885" i="4" s="1"/>
  <c r="Q893" i="4"/>
  <c r="AC893" i="4" s="1"/>
  <c r="Q901" i="4"/>
  <c r="AC901" i="4" s="1"/>
  <c r="Q909" i="4"/>
  <c r="AC909" i="4" s="1"/>
  <c r="Q917" i="4"/>
  <c r="AC917" i="4" s="1"/>
  <c r="Q925" i="4"/>
  <c r="AC925" i="4" s="1"/>
  <c r="Q933" i="4"/>
  <c r="AC933" i="4" s="1"/>
  <c r="Q941" i="4"/>
  <c r="AC941" i="4" s="1"/>
  <c r="Q949" i="4"/>
  <c r="AC949" i="4" s="1"/>
  <c r="Q957" i="4"/>
  <c r="AC957" i="4" s="1"/>
  <c r="Q965" i="4"/>
  <c r="AC965" i="4" s="1"/>
  <c r="Q973" i="4"/>
  <c r="AC973" i="4" s="1"/>
  <c r="Q981" i="4"/>
  <c r="AC981" i="4" s="1"/>
  <c r="Q989" i="4"/>
  <c r="AC989" i="4" s="1"/>
  <c r="Q997" i="4"/>
  <c r="AC997" i="4" s="1"/>
  <c r="Q1005" i="4"/>
  <c r="AC1005" i="4" s="1"/>
  <c r="Q1013" i="4"/>
  <c r="AC1013" i="4" s="1"/>
  <c r="Q1021" i="4"/>
  <c r="AC1021" i="4" s="1"/>
  <c r="Q15" i="4"/>
  <c r="AC15" i="4" s="1"/>
  <c r="Q31" i="4"/>
  <c r="AC31" i="4" s="1"/>
  <c r="Q48" i="4"/>
  <c r="AC48" i="4" s="1"/>
  <c r="Q64" i="4"/>
  <c r="AC64" i="4" s="1"/>
  <c r="Q80" i="4"/>
  <c r="AC80" i="4" s="1"/>
  <c r="Q96" i="4"/>
  <c r="AC96" i="4" s="1"/>
  <c r="Q112" i="4"/>
  <c r="AC112" i="4" s="1"/>
  <c r="Q128" i="4"/>
  <c r="AC128" i="4" s="1"/>
  <c r="Q144" i="4"/>
  <c r="AC144" i="4" s="1"/>
  <c r="Q160" i="4"/>
  <c r="AC160" i="4" s="1"/>
  <c r="Q176" i="4"/>
  <c r="AC176" i="4" s="1"/>
  <c r="AD177" i="4" s="1"/>
  <c r="Q192" i="4"/>
  <c r="AC192" i="4" s="1"/>
  <c r="Q208" i="4"/>
  <c r="AC208" i="4" s="1"/>
  <c r="Q224" i="4"/>
  <c r="AC224" i="4" s="1"/>
  <c r="Q240" i="4"/>
  <c r="AC240" i="4" s="1"/>
  <c r="Q256" i="4"/>
  <c r="AC256" i="4" s="1"/>
  <c r="Q272" i="4"/>
  <c r="AC272" i="4" s="1"/>
  <c r="Q288" i="4"/>
  <c r="AC288" i="4" s="1"/>
  <c r="Q304" i="4"/>
  <c r="AC304" i="4" s="1"/>
  <c r="Q320" i="4"/>
  <c r="AC320" i="4" s="1"/>
  <c r="Q336" i="4"/>
  <c r="AC336" i="4" s="1"/>
  <c r="Q352" i="4"/>
  <c r="AC352" i="4" s="1"/>
  <c r="Q368" i="4"/>
  <c r="AC368" i="4" s="1"/>
  <c r="Q384" i="4"/>
  <c r="AC384" i="4" s="1"/>
  <c r="Q400" i="4"/>
  <c r="AC400" i="4" s="1"/>
  <c r="Q416" i="4"/>
  <c r="AC416" i="4" s="1"/>
  <c r="Q432" i="4"/>
  <c r="AC432" i="4" s="1"/>
  <c r="Q448" i="4"/>
  <c r="AC448" i="4" s="1"/>
  <c r="Q464" i="4"/>
  <c r="AC464" i="4" s="1"/>
  <c r="Q480" i="4"/>
  <c r="AC480" i="4" s="1"/>
  <c r="Q496" i="4"/>
  <c r="AC496" i="4" s="1"/>
  <c r="Q512" i="4"/>
  <c r="AC512" i="4" s="1"/>
  <c r="Q528" i="4"/>
  <c r="AC528" i="4" s="1"/>
  <c r="Q544" i="4"/>
  <c r="AC544" i="4" s="1"/>
  <c r="Q560" i="4"/>
  <c r="AC560" i="4" s="1"/>
  <c r="Q576" i="4"/>
  <c r="AC576" i="4" s="1"/>
  <c r="Q592" i="4"/>
  <c r="AC592" i="4" s="1"/>
  <c r="Q608" i="4"/>
  <c r="AC608" i="4" s="1"/>
  <c r="Q624" i="4"/>
  <c r="AC624" i="4" s="1"/>
  <c r="Q640" i="4"/>
  <c r="AC640" i="4" s="1"/>
  <c r="Q656" i="4"/>
  <c r="AC656" i="4" s="1"/>
  <c r="Q672" i="4"/>
  <c r="AC672" i="4" s="1"/>
  <c r="Q686" i="4"/>
  <c r="AC686" i="4" s="1"/>
  <c r="Q694" i="4"/>
  <c r="AC694" i="4" s="1"/>
  <c r="Q702" i="4"/>
  <c r="AC702" i="4" s="1"/>
  <c r="Q710" i="4"/>
  <c r="AC710" i="4" s="1"/>
  <c r="Q718" i="4"/>
  <c r="AC718" i="4" s="1"/>
  <c r="Q726" i="4"/>
  <c r="AC726" i="4" s="1"/>
  <c r="Q734" i="4"/>
  <c r="AC734" i="4" s="1"/>
  <c r="Q742" i="4"/>
  <c r="AC742" i="4" s="1"/>
  <c r="Q750" i="4"/>
  <c r="AC750" i="4" s="1"/>
  <c r="Q758" i="4"/>
  <c r="AC758" i="4" s="1"/>
  <c r="Q766" i="4"/>
  <c r="AC766" i="4" s="1"/>
  <c r="Q774" i="4"/>
  <c r="AC774" i="4" s="1"/>
  <c r="Q782" i="4"/>
  <c r="AC782" i="4" s="1"/>
  <c r="Q790" i="4"/>
  <c r="AC790" i="4" s="1"/>
  <c r="Q798" i="4"/>
  <c r="AC798" i="4" s="1"/>
  <c r="Q806" i="4"/>
  <c r="AC806" i="4" s="1"/>
  <c r="Q814" i="4"/>
  <c r="AC814" i="4" s="1"/>
  <c r="Q822" i="4"/>
  <c r="AC822" i="4" s="1"/>
  <c r="Q830" i="4"/>
  <c r="AC830" i="4" s="1"/>
  <c r="Q838" i="4"/>
  <c r="AC838" i="4" s="1"/>
  <c r="Q846" i="4"/>
  <c r="AC846" i="4" s="1"/>
  <c r="Q854" i="4"/>
  <c r="AC854" i="4" s="1"/>
  <c r="Q862" i="4"/>
  <c r="AC862" i="4" s="1"/>
  <c r="Q870" i="4"/>
  <c r="AC870" i="4" s="1"/>
  <c r="Q878" i="4"/>
  <c r="AC878" i="4" s="1"/>
  <c r="Q886" i="4"/>
  <c r="AC886" i="4" s="1"/>
  <c r="Q894" i="4"/>
  <c r="AC894" i="4" s="1"/>
  <c r="Q902" i="4"/>
  <c r="AC902" i="4" s="1"/>
  <c r="Q910" i="4"/>
  <c r="AC910" i="4" s="1"/>
  <c r="Q918" i="4"/>
  <c r="AC918" i="4" s="1"/>
  <c r="Q926" i="4"/>
  <c r="AC926" i="4" s="1"/>
  <c r="Q934" i="4"/>
  <c r="AC934" i="4" s="1"/>
  <c r="Q942" i="4"/>
  <c r="AC942" i="4" s="1"/>
  <c r="Q950" i="4"/>
  <c r="AC950" i="4" s="1"/>
  <c r="Q958" i="4"/>
  <c r="AC958" i="4" s="1"/>
  <c r="Q966" i="4"/>
  <c r="AC966" i="4" s="1"/>
  <c r="Q974" i="4"/>
  <c r="AC974" i="4" s="1"/>
  <c r="Q982" i="4"/>
  <c r="AC982" i="4" s="1"/>
  <c r="Q990" i="4"/>
  <c r="AC990" i="4" s="1"/>
  <c r="Q998" i="4"/>
  <c r="AC998" i="4" s="1"/>
  <c r="Q1006" i="4"/>
  <c r="AC1006" i="4" s="1"/>
  <c r="Q1014" i="4"/>
  <c r="AC1014" i="4" s="1"/>
  <c r="Q1022" i="4"/>
  <c r="AC1022" i="4" s="1"/>
  <c r="Q17" i="4"/>
  <c r="AC17" i="4" s="1"/>
  <c r="Q33" i="4"/>
  <c r="AC33" i="4" s="1"/>
  <c r="Q50" i="4"/>
  <c r="AC50" i="4" s="1"/>
  <c r="Q66" i="4"/>
  <c r="AC66" i="4" s="1"/>
  <c r="Q82" i="4"/>
  <c r="AC82" i="4" s="1"/>
  <c r="Q98" i="4"/>
  <c r="AC98" i="4" s="1"/>
  <c r="Q114" i="4"/>
  <c r="AC114" i="4" s="1"/>
  <c r="Q130" i="4"/>
  <c r="AC130" i="4" s="1"/>
  <c r="Q146" i="4"/>
  <c r="AC146" i="4" s="1"/>
  <c r="Q162" i="4"/>
  <c r="AC162" i="4" s="1"/>
  <c r="Q178" i="4"/>
  <c r="AC178" i="4" s="1"/>
  <c r="Q194" i="4"/>
  <c r="AC194" i="4" s="1"/>
  <c r="Q210" i="4"/>
  <c r="AC210" i="4" s="1"/>
  <c r="Q226" i="4"/>
  <c r="AC226" i="4" s="1"/>
  <c r="Q242" i="4"/>
  <c r="AC242" i="4" s="1"/>
  <c r="Q258" i="4"/>
  <c r="AC258" i="4" s="1"/>
  <c r="Q274" i="4"/>
  <c r="AC274" i="4" s="1"/>
  <c r="Q290" i="4"/>
  <c r="AC290" i="4" s="1"/>
  <c r="Q306" i="4"/>
  <c r="AC306" i="4" s="1"/>
  <c r="Q322" i="4"/>
  <c r="AC322" i="4" s="1"/>
  <c r="Q338" i="4"/>
  <c r="AC338" i="4" s="1"/>
  <c r="Q354" i="4"/>
  <c r="AC354" i="4" s="1"/>
  <c r="Q370" i="4"/>
  <c r="AC370" i="4" s="1"/>
  <c r="Q386" i="4"/>
  <c r="AC386" i="4" s="1"/>
  <c r="Q402" i="4"/>
  <c r="AC402" i="4" s="1"/>
  <c r="Q418" i="4"/>
  <c r="AC418" i="4" s="1"/>
  <c r="Q434" i="4"/>
  <c r="AC434" i="4" s="1"/>
  <c r="Q450" i="4"/>
  <c r="AC450" i="4" s="1"/>
  <c r="Q466" i="4"/>
  <c r="AC466" i="4" s="1"/>
  <c r="Q482" i="4"/>
  <c r="AC482" i="4" s="1"/>
  <c r="Q498" i="4"/>
  <c r="AC498" i="4" s="1"/>
  <c r="Q514" i="4"/>
  <c r="AC514" i="4" s="1"/>
  <c r="Q530" i="4"/>
  <c r="AC530" i="4" s="1"/>
  <c r="Q546" i="4"/>
  <c r="AC546" i="4" s="1"/>
  <c r="Q562" i="4"/>
  <c r="AC562" i="4" s="1"/>
  <c r="Q578" i="4"/>
  <c r="AC578" i="4" s="1"/>
  <c r="Q594" i="4"/>
  <c r="AC594" i="4" s="1"/>
  <c r="Q610" i="4"/>
  <c r="AC610" i="4" s="1"/>
  <c r="Q626" i="4"/>
  <c r="AC626" i="4" s="1"/>
  <c r="Q642" i="4"/>
  <c r="AC642" i="4" s="1"/>
  <c r="Q658" i="4"/>
  <c r="AC658" i="4" s="1"/>
  <c r="Q674" i="4"/>
  <c r="AC674" i="4" s="1"/>
  <c r="Q687" i="4"/>
  <c r="AC687" i="4" s="1"/>
  <c r="Q695" i="4"/>
  <c r="AC695" i="4" s="1"/>
  <c r="Q703" i="4"/>
  <c r="AC703" i="4" s="1"/>
  <c r="Q711" i="4"/>
  <c r="AC711" i="4" s="1"/>
  <c r="Q719" i="4"/>
  <c r="AC719" i="4" s="1"/>
  <c r="Q727" i="4"/>
  <c r="AC727" i="4" s="1"/>
  <c r="Q735" i="4"/>
  <c r="AC735" i="4" s="1"/>
  <c r="Q743" i="4"/>
  <c r="AC743" i="4" s="1"/>
  <c r="Q751" i="4"/>
  <c r="AC751" i="4" s="1"/>
  <c r="Q759" i="4"/>
  <c r="AC759" i="4" s="1"/>
  <c r="Q767" i="4"/>
  <c r="AC767" i="4" s="1"/>
  <c r="Q775" i="4"/>
  <c r="AC775" i="4" s="1"/>
  <c r="Q783" i="4"/>
  <c r="AC783" i="4" s="1"/>
  <c r="Q791" i="4"/>
  <c r="AC791" i="4" s="1"/>
  <c r="Q799" i="4"/>
  <c r="AC799" i="4" s="1"/>
  <c r="Q807" i="4"/>
  <c r="AC807" i="4" s="1"/>
  <c r="Q815" i="4"/>
  <c r="AC815" i="4" s="1"/>
  <c r="Q823" i="4"/>
  <c r="AC823" i="4" s="1"/>
  <c r="Q831" i="4"/>
  <c r="AC831" i="4" s="1"/>
  <c r="Q839" i="4"/>
  <c r="AC839" i="4" s="1"/>
  <c r="Q847" i="4"/>
  <c r="AC847" i="4" s="1"/>
  <c r="Q855" i="4"/>
  <c r="AC855" i="4" s="1"/>
  <c r="Q863" i="4"/>
  <c r="AC863" i="4" s="1"/>
  <c r="Q871" i="4"/>
  <c r="AC871" i="4" s="1"/>
  <c r="Q879" i="4"/>
  <c r="AC879" i="4" s="1"/>
  <c r="Q887" i="4"/>
  <c r="AC887" i="4" s="1"/>
  <c r="Q895" i="4"/>
  <c r="AC895" i="4" s="1"/>
  <c r="Q903" i="4"/>
  <c r="AC903" i="4" s="1"/>
  <c r="Q911" i="4"/>
  <c r="AC911" i="4" s="1"/>
  <c r="Q919" i="4"/>
  <c r="AC919" i="4" s="1"/>
  <c r="Q927" i="4"/>
  <c r="AC927" i="4" s="1"/>
  <c r="Q935" i="4"/>
  <c r="AC935" i="4" s="1"/>
  <c r="Q943" i="4"/>
  <c r="AC943" i="4" s="1"/>
  <c r="Q951" i="4"/>
  <c r="AC951" i="4" s="1"/>
  <c r="Q959" i="4"/>
  <c r="AC959" i="4" s="1"/>
  <c r="Q967" i="4"/>
  <c r="AC967" i="4" s="1"/>
  <c r="Q975" i="4"/>
  <c r="AC975" i="4" s="1"/>
  <c r="Q983" i="4"/>
  <c r="AC983" i="4" s="1"/>
  <c r="Q991" i="4"/>
  <c r="AC991" i="4" s="1"/>
  <c r="Q999" i="4"/>
  <c r="AC999" i="4" s="1"/>
  <c r="Q1007" i="4"/>
  <c r="AC1007" i="4" s="1"/>
  <c r="Q1015" i="4"/>
  <c r="AC1015" i="4" s="1"/>
  <c r="Q1023" i="4"/>
  <c r="AC1023" i="4" s="1"/>
  <c r="Q18" i="4"/>
  <c r="AC18" i="4" s="1"/>
  <c r="Q34" i="4"/>
  <c r="AC34" i="4" s="1"/>
  <c r="Q51" i="4"/>
  <c r="AC51" i="4" s="1"/>
  <c r="Q67" i="4"/>
  <c r="AC67" i="4" s="1"/>
  <c r="Q83" i="4"/>
  <c r="AC83" i="4" s="1"/>
  <c r="Q99" i="4"/>
  <c r="AC99" i="4" s="1"/>
  <c r="Q115" i="4"/>
  <c r="AC115" i="4" s="1"/>
  <c r="Q131" i="4"/>
  <c r="AC131" i="4" s="1"/>
  <c r="Q147" i="4"/>
  <c r="AC147" i="4" s="1"/>
  <c r="Q163" i="4"/>
  <c r="AC163" i="4" s="1"/>
  <c r="Q179" i="4"/>
  <c r="AC179" i="4" s="1"/>
  <c r="Q195" i="4"/>
  <c r="AC195" i="4" s="1"/>
  <c r="Q211" i="4"/>
  <c r="AC211" i="4" s="1"/>
  <c r="Q227" i="4"/>
  <c r="AC227" i="4" s="1"/>
  <c r="Q243" i="4"/>
  <c r="AC243" i="4" s="1"/>
  <c r="Q259" i="4"/>
  <c r="AC259" i="4" s="1"/>
  <c r="Q275" i="4"/>
  <c r="AC275" i="4" s="1"/>
  <c r="Q291" i="4"/>
  <c r="AC291" i="4" s="1"/>
  <c r="Q307" i="4"/>
  <c r="AC307" i="4" s="1"/>
  <c r="Q323" i="4"/>
  <c r="AC323" i="4" s="1"/>
  <c r="Q339" i="4"/>
  <c r="AC339" i="4" s="1"/>
  <c r="Q355" i="4"/>
  <c r="AC355" i="4" s="1"/>
  <c r="Q371" i="4"/>
  <c r="AC371" i="4" s="1"/>
  <c r="Q387" i="4"/>
  <c r="AC387" i="4" s="1"/>
  <c r="Q403" i="4"/>
  <c r="AC403" i="4" s="1"/>
  <c r="Q419" i="4"/>
  <c r="AC419" i="4" s="1"/>
  <c r="Q435" i="4"/>
  <c r="AC435" i="4" s="1"/>
  <c r="Q451" i="4"/>
  <c r="AC451" i="4" s="1"/>
  <c r="Q467" i="4"/>
  <c r="AC467" i="4" s="1"/>
  <c r="Q483" i="4"/>
  <c r="AC483" i="4" s="1"/>
  <c r="Q499" i="4"/>
  <c r="AC499" i="4" s="1"/>
  <c r="Q515" i="4"/>
  <c r="AC515" i="4" s="1"/>
  <c r="Q531" i="4"/>
  <c r="AC531" i="4" s="1"/>
  <c r="Q547" i="4"/>
  <c r="AC547" i="4" s="1"/>
  <c r="Q563" i="4"/>
  <c r="AC563" i="4" s="1"/>
  <c r="Q579" i="4"/>
  <c r="AC579" i="4" s="1"/>
  <c r="Q595" i="4"/>
  <c r="AC595" i="4" s="1"/>
  <c r="Q611" i="4"/>
  <c r="AC611" i="4" s="1"/>
  <c r="Q627" i="4"/>
  <c r="AC627" i="4" s="1"/>
  <c r="Q643" i="4"/>
  <c r="AC643" i="4" s="1"/>
  <c r="Q659" i="4"/>
  <c r="AC659" i="4" s="1"/>
  <c r="Q675" i="4"/>
  <c r="AC675" i="4" s="1"/>
  <c r="Q688" i="4"/>
  <c r="AC688" i="4" s="1"/>
  <c r="Q696" i="4"/>
  <c r="AC696" i="4" s="1"/>
  <c r="Q704" i="4"/>
  <c r="AC704" i="4" s="1"/>
  <c r="Q712" i="4"/>
  <c r="AC712" i="4" s="1"/>
  <c r="Q720" i="4"/>
  <c r="AC720" i="4" s="1"/>
  <c r="Q728" i="4"/>
  <c r="AC728" i="4" s="1"/>
  <c r="Q736" i="4"/>
  <c r="AC736" i="4" s="1"/>
  <c r="Q744" i="4"/>
  <c r="AC744" i="4" s="1"/>
  <c r="Q752" i="4"/>
  <c r="AC752" i="4" s="1"/>
  <c r="Q760" i="4"/>
  <c r="AC760" i="4" s="1"/>
  <c r="Q768" i="4"/>
  <c r="AC768" i="4" s="1"/>
  <c r="Q776" i="4"/>
  <c r="AC776" i="4" s="1"/>
  <c r="Q784" i="4"/>
  <c r="AC784" i="4" s="1"/>
  <c r="Q792" i="4"/>
  <c r="AC792" i="4" s="1"/>
  <c r="Q800" i="4"/>
  <c r="AC800" i="4" s="1"/>
  <c r="Q808" i="4"/>
  <c r="AC808" i="4" s="1"/>
  <c r="Q816" i="4"/>
  <c r="AC816" i="4" s="1"/>
  <c r="Q824" i="4"/>
  <c r="AC824" i="4" s="1"/>
  <c r="Q832" i="4"/>
  <c r="AC832" i="4" s="1"/>
  <c r="Q840" i="4"/>
  <c r="AC840" i="4" s="1"/>
  <c r="Q848" i="4"/>
  <c r="AC848" i="4" s="1"/>
  <c r="Q856" i="4"/>
  <c r="AC856" i="4" s="1"/>
  <c r="Q864" i="4"/>
  <c r="AC864" i="4" s="1"/>
  <c r="Q872" i="4"/>
  <c r="AC872" i="4" s="1"/>
  <c r="Q880" i="4"/>
  <c r="AC880" i="4" s="1"/>
  <c r="Q888" i="4"/>
  <c r="AC888" i="4" s="1"/>
  <c r="Q896" i="4"/>
  <c r="AC896" i="4" s="1"/>
  <c r="Q904" i="4"/>
  <c r="AC904" i="4" s="1"/>
  <c r="Q912" i="4"/>
  <c r="AC912" i="4" s="1"/>
  <c r="Q920" i="4"/>
  <c r="AC920" i="4" s="1"/>
  <c r="Q928" i="4"/>
  <c r="AC928" i="4" s="1"/>
  <c r="Q936" i="4"/>
  <c r="AC936" i="4" s="1"/>
  <c r="Q944" i="4"/>
  <c r="AC944" i="4" s="1"/>
  <c r="Q952" i="4"/>
  <c r="AC952" i="4" s="1"/>
  <c r="Q960" i="4"/>
  <c r="AC960" i="4" s="1"/>
  <c r="Q968" i="4"/>
  <c r="AC968" i="4" s="1"/>
  <c r="Q976" i="4"/>
  <c r="AC976" i="4" s="1"/>
  <c r="Q984" i="4"/>
  <c r="AC984" i="4" s="1"/>
  <c r="Q992" i="4"/>
  <c r="AC992" i="4" s="1"/>
  <c r="Q1000" i="4"/>
  <c r="AC1000" i="4" s="1"/>
  <c r="Q1008" i="4"/>
  <c r="AC1008" i="4" s="1"/>
  <c r="Q1016" i="4"/>
  <c r="AC1016" i="4" s="1"/>
  <c r="Q1024" i="4"/>
  <c r="AC1024" i="4" s="1"/>
  <c r="Q21" i="4"/>
  <c r="AC21" i="4" s="1"/>
  <c r="Q58" i="4"/>
  <c r="AC58" i="4" s="1"/>
  <c r="Q104" i="4"/>
  <c r="AC104" i="4" s="1"/>
  <c r="Q150" i="4"/>
  <c r="AC150" i="4" s="1"/>
  <c r="Q186" i="4"/>
  <c r="AC186" i="4" s="1"/>
  <c r="Q232" i="4"/>
  <c r="AC232" i="4" s="1"/>
  <c r="Q278" i="4"/>
  <c r="AC278" i="4" s="1"/>
  <c r="Q314" i="4"/>
  <c r="AC314" i="4" s="1"/>
  <c r="Q360" i="4"/>
  <c r="AC360" i="4" s="1"/>
  <c r="Q406" i="4"/>
  <c r="AC406" i="4" s="1"/>
  <c r="Q442" i="4"/>
  <c r="AC442" i="4" s="1"/>
  <c r="Q488" i="4"/>
  <c r="AC488" i="4" s="1"/>
  <c r="Q534" i="4"/>
  <c r="AC534" i="4" s="1"/>
  <c r="Q570" i="4"/>
  <c r="AC570" i="4" s="1"/>
  <c r="Q616" i="4"/>
  <c r="AC616" i="4" s="1"/>
  <c r="Q662" i="4"/>
  <c r="AC662" i="4" s="1"/>
  <c r="Q691" i="4"/>
  <c r="AC691" i="4" s="1"/>
  <c r="Q714" i="4"/>
  <c r="AC714" i="4" s="1"/>
  <c r="Q737" i="4"/>
  <c r="AC737" i="4" s="1"/>
  <c r="Q755" i="4"/>
  <c r="AC755" i="4" s="1"/>
  <c r="Q778" i="4"/>
  <c r="AC778" i="4" s="1"/>
  <c r="Q801" i="4"/>
  <c r="AC801" i="4" s="1"/>
  <c r="Q819" i="4"/>
  <c r="AC819" i="4" s="1"/>
  <c r="Q842" i="4"/>
  <c r="AC842" i="4" s="1"/>
  <c r="Q865" i="4"/>
  <c r="AC865" i="4" s="1"/>
  <c r="Q883" i="4"/>
  <c r="AC883" i="4" s="1"/>
  <c r="Q906" i="4"/>
  <c r="AC906" i="4" s="1"/>
  <c r="Q929" i="4"/>
  <c r="AC929" i="4" s="1"/>
  <c r="Q947" i="4"/>
  <c r="AC947" i="4" s="1"/>
  <c r="Q970" i="4"/>
  <c r="AC970" i="4" s="1"/>
  <c r="Q993" i="4"/>
  <c r="AC993" i="4" s="1"/>
  <c r="Q1011" i="4"/>
  <c r="AC1011" i="4" s="1"/>
  <c r="Q1030" i="4"/>
  <c r="AC1030" i="4" s="1"/>
  <c r="Q1038" i="4"/>
  <c r="AC1038" i="4" s="1"/>
  <c r="Q1046" i="4"/>
  <c r="AC1046" i="4" s="1"/>
  <c r="Q1054" i="4"/>
  <c r="AC1054" i="4" s="1"/>
  <c r="Q1062" i="4"/>
  <c r="AC1062" i="4" s="1"/>
  <c r="Q1070" i="4"/>
  <c r="AC1070" i="4" s="1"/>
  <c r="Q1078" i="4"/>
  <c r="AC1078" i="4" s="1"/>
  <c r="Q1086" i="4"/>
  <c r="AC1086" i="4" s="1"/>
  <c r="Q1094" i="4"/>
  <c r="AC1094" i="4" s="1"/>
  <c r="Q1102" i="4"/>
  <c r="AC1102" i="4" s="1"/>
  <c r="Q1110" i="4"/>
  <c r="AC1110" i="4" s="1"/>
  <c r="Q1118" i="4"/>
  <c r="AC1118" i="4" s="1"/>
  <c r="Q1126" i="4"/>
  <c r="AC1126" i="4" s="1"/>
  <c r="Q1134" i="4"/>
  <c r="AC1134" i="4" s="1"/>
  <c r="Q1142" i="4"/>
  <c r="AC1142" i="4" s="1"/>
  <c r="Q1150" i="4"/>
  <c r="AC1150" i="4" s="1"/>
  <c r="Q1158" i="4"/>
  <c r="AC1158" i="4" s="1"/>
  <c r="Q1166" i="4"/>
  <c r="AC1166" i="4" s="1"/>
  <c r="Q1174" i="4"/>
  <c r="AC1174" i="4" s="1"/>
  <c r="Q1182" i="4"/>
  <c r="AC1182" i="4" s="1"/>
  <c r="Q1190" i="4"/>
  <c r="AC1190" i="4" s="1"/>
  <c r="Q1198" i="4"/>
  <c r="AC1198" i="4" s="1"/>
  <c r="Q1206" i="4"/>
  <c r="AC1206" i="4" s="1"/>
  <c r="Q1214" i="4"/>
  <c r="AC1214" i="4" s="1"/>
  <c r="Q1222" i="4"/>
  <c r="AC1222" i="4" s="1"/>
  <c r="Q1230" i="4"/>
  <c r="AC1230" i="4" s="1"/>
  <c r="Q1238" i="4"/>
  <c r="AC1238" i="4" s="1"/>
  <c r="Q1246" i="4"/>
  <c r="AC1246" i="4" s="1"/>
  <c r="Q1254" i="4"/>
  <c r="AC1254" i="4" s="1"/>
  <c r="Q1262" i="4"/>
  <c r="AC1262" i="4" s="1"/>
  <c r="Q1270" i="4"/>
  <c r="AC1270" i="4" s="1"/>
  <c r="Q1278" i="4"/>
  <c r="AC1278" i="4" s="1"/>
  <c r="Q1286" i="4"/>
  <c r="AC1286" i="4" s="1"/>
  <c r="Q1294" i="4"/>
  <c r="AC1294" i="4" s="1"/>
  <c r="Q1302" i="4"/>
  <c r="AC1302" i="4" s="1"/>
  <c r="Q1310" i="4"/>
  <c r="AC1310" i="4" s="1"/>
  <c r="Q1318" i="4"/>
  <c r="AC1318" i="4" s="1"/>
  <c r="Q1326" i="4"/>
  <c r="AC1326" i="4" s="1"/>
  <c r="Q1334" i="4"/>
  <c r="AC1334" i="4" s="1"/>
  <c r="Q1342" i="4"/>
  <c r="AC1342" i="4" s="1"/>
  <c r="Q1350" i="4"/>
  <c r="AC1350" i="4" s="1"/>
  <c r="Q1358" i="4"/>
  <c r="AC1358" i="4" s="1"/>
  <c r="Q1366" i="4"/>
  <c r="AC1366" i="4" s="1"/>
  <c r="Q1374" i="4"/>
  <c r="AC1374" i="4" s="1"/>
  <c r="Q1382" i="4"/>
  <c r="AC1382" i="4" s="1"/>
  <c r="Q1390" i="4"/>
  <c r="AC1390" i="4" s="1"/>
  <c r="Q1398" i="4"/>
  <c r="AC1398" i="4" s="1"/>
  <c r="Q1406" i="4"/>
  <c r="AC1406" i="4" s="1"/>
  <c r="Q1414" i="4"/>
  <c r="AC1414" i="4" s="1"/>
  <c r="Q1422" i="4"/>
  <c r="AC1422" i="4" s="1"/>
  <c r="Q1430" i="4"/>
  <c r="AC1430" i="4" s="1"/>
  <c r="Q1438" i="4"/>
  <c r="AC1438" i="4" s="1"/>
  <c r="Q1446" i="4"/>
  <c r="AC1446" i="4" s="1"/>
  <c r="Q1454" i="4"/>
  <c r="AC1454" i="4" s="1"/>
  <c r="Q23" i="4"/>
  <c r="AC23" i="4" s="1"/>
  <c r="Q70" i="4"/>
  <c r="AC70" i="4" s="1"/>
  <c r="Q106" i="4"/>
  <c r="AC106" i="4" s="1"/>
  <c r="Q152" i="4"/>
  <c r="AC152" i="4" s="1"/>
  <c r="Q198" i="4"/>
  <c r="AC198" i="4" s="1"/>
  <c r="Q234" i="4"/>
  <c r="AC234" i="4" s="1"/>
  <c r="Q280" i="4"/>
  <c r="AC280" i="4" s="1"/>
  <c r="Q326" i="4"/>
  <c r="AC326" i="4" s="1"/>
  <c r="Q362" i="4"/>
  <c r="AC362" i="4" s="1"/>
  <c r="Q408" i="4"/>
  <c r="AC408" i="4" s="1"/>
  <c r="Q454" i="4"/>
  <c r="AC454" i="4" s="1"/>
  <c r="Q490" i="4"/>
  <c r="AC490" i="4" s="1"/>
  <c r="Q536" i="4"/>
  <c r="AC536" i="4" s="1"/>
  <c r="Q582" i="4"/>
  <c r="AC582" i="4" s="1"/>
  <c r="Q618" i="4"/>
  <c r="AC618" i="4" s="1"/>
  <c r="Q664" i="4"/>
  <c r="AC664" i="4" s="1"/>
  <c r="Q697" i="4"/>
  <c r="AC697" i="4" s="1"/>
  <c r="Q715" i="4"/>
  <c r="AC715" i="4" s="1"/>
  <c r="Q738" i="4"/>
  <c r="AC738" i="4" s="1"/>
  <c r="Q761" i="4"/>
  <c r="AC761" i="4" s="1"/>
  <c r="Q779" i="4"/>
  <c r="AC779" i="4" s="1"/>
  <c r="Q802" i="4"/>
  <c r="AC802" i="4" s="1"/>
  <c r="Q825" i="4"/>
  <c r="AC825" i="4" s="1"/>
  <c r="Q843" i="4"/>
  <c r="AC843" i="4" s="1"/>
  <c r="Q866" i="4"/>
  <c r="AC866" i="4" s="1"/>
  <c r="Q889" i="4"/>
  <c r="AC889" i="4" s="1"/>
  <c r="Q907" i="4"/>
  <c r="AC907" i="4" s="1"/>
  <c r="Q930" i="4"/>
  <c r="AC930" i="4" s="1"/>
  <c r="Q953" i="4"/>
  <c r="AC953" i="4" s="1"/>
  <c r="Q971" i="4"/>
  <c r="AC971" i="4" s="1"/>
  <c r="Q994" i="4"/>
  <c r="AC994" i="4" s="1"/>
  <c r="Q1017" i="4"/>
  <c r="AC1017" i="4" s="1"/>
  <c r="Q1031" i="4"/>
  <c r="AC1031" i="4" s="1"/>
  <c r="Q1039" i="4"/>
  <c r="AC1039" i="4" s="1"/>
  <c r="Q1047" i="4"/>
  <c r="AC1047" i="4" s="1"/>
  <c r="Q1055" i="4"/>
  <c r="AC1055" i="4" s="1"/>
  <c r="Q1063" i="4"/>
  <c r="AC1063" i="4" s="1"/>
  <c r="Q1071" i="4"/>
  <c r="AC1071" i="4" s="1"/>
  <c r="Q1079" i="4"/>
  <c r="AC1079" i="4" s="1"/>
  <c r="Q1087" i="4"/>
  <c r="AC1087" i="4" s="1"/>
  <c r="Q1095" i="4"/>
  <c r="AC1095" i="4" s="1"/>
  <c r="Q1103" i="4"/>
  <c r="AC1103" i="4" s="1"/>
  <c r="Q1111" i="4"/>
  <c r="AC1111" i="4" s="1"/>
  <c r="Q1119" i="4"/>
  <c r="AC1119" i="4" s="1"/>
  <c r="Q1127" i="4"/>
  <c r="AC1127" i="4" s="1"/>
  <c r="Q1135" i="4"/>
  <c r="AC1135" i="4" s="1"/>
  <c r="Q1143" i="4"/>
  <c r="AC1143" i="4" s="1"/>
  <c r="Q1151" i="4"/>
  <c r="AC1151" i="4" s="1"/>
  <c r="Q1159" i="4"/>
  <c r="AC1159" i="4" s="1"/>
  <c r="Q1167" i="4"/>
  <c r="AC1167" i="4" s="1"/>
  <c r="Q1175" i="4"/>
  <c r="AC1175" i="4" s="1"/>
  <c r="Q1183" i="4"/>
  <c r="AC1183" i="4" s="1"/>
  <c r="Q1191" i="4"/>
  <c r="AC1191" i="4" s="1"/>
  <c r="Q1199" i="4"/>
  <c r="AC1199" i="4" s="1"/>
  <c r="Q1207" i="4"/>
  <c r="AC1207" i="4" s="1"/>
  <c r="Q1215" i="4"/>
  <c r="AC1215" i="4" s="1"/>
  <c r="Q1223" i="4"/>
  <c r="AC1223" i="4" s="1"/>
  <c r="Q1231" i="4"/>
  <c r="AC1231" i="4" s="1"/>
  <c r="Q1239" i="4"/>
  <c r="AC1239" i="4" s="1"/>
  <c r="Q1247" i="4"/>
  <c r="AC1247" i="4" s="1"/>
  <c r="Q1255" i="4"/>
  <c r="AC1255" i="4" s="1"/>
  <c r="Q1263" i="4"/>
  <c r="AC1263" i="4" s="1"/>
  <c r="Q1271" i="4"/>
  <c r="AC1271" i="4" s="1"/>
  <c r="Q1279" i="4"/>
  <c r="AC1279" i="4" s="1"/>
  <c r="Q1287" i="4"/>
  <c r="AC1287" i="4" s="1"/>
  <c r="Q1295" i="4"/>
  <c r="AC1295" i="4" s="1"/>
  <c r="Q1303" i="4"/>
  <c r="AC1303" i="4" s="1"/>
  <c r="Q1311" i="4"/>
  <c r="AC1311" i="4" s="1"/>
  <c r="Q1319" i="4"/>
  <c r="AC1319" i="4" s="1"/>
  <c r="Q1327" i="4"/>
  <c r="AC1327" i="4" s="1"/>
  <c r="Q1335" i="4"/>
  <c r="AC1335" i="4" s="1"/>
  <c r="Q1343" i="4"/>
  <c r="AC1343" i="4" s="1"/>
  <c r="Q1351" i="4"/>
  <c r="AC1351" i="4" s="1"/>
  <c r="Q1359" i="4"/>
  <c r="AC1359" i="4" s="1"/>
  <c r="Q1367" i="4"/>
  <c r="AC1367" i="4" s="1"/>
  <c r="Q1375" i="4"/>
  <c r="AC1375" i="4" s="1"/>
  <c r="Q1383" i="4"/>
  <c r="AC1383" i="4" s="1"/>
  <c r="Q1391" i="4"/>
  <c r="AC1391" i="4" s="1"/>
  <c r="Q1399" i="4"/>
  <c r="AC1399" i="4" s="1"/>
  <c r="Q1407" i="4"/>
  <c r="AC1407" i="4" s="1"/>
  <c r="Q1415" i="4"/>
  <c r="AC1415" i="4" s="1"/>
  <c r="Q1423" i="4"/>
  <c r="AC1423" i="4" s="1"/>
  <c r="Q1431" i="4"/>
  <c r="AC1431" i="4" s="1"/>
  <c r="Q1439" i="4"/>
  <c r="AC1439" i="4" s="1"/>
  <c r="Q1447" i="4"/>
  <c r="AC1447" i="4" s="1"/>
  <c r="Q1455" i="4"/>
  <c r="AC1455" i="4" s="1"/>
  <c r="Q37" i="4"/>
  <c r="AC37" i="4" s="1"/>
  <c r="Q74" i="4"/>
  <c r="AC74" i="4" s="1"/>
  <c r="Q120" i="4"/>
  <c r="AC120" i="4" s="1"/>
  <c r="Q166" i="4"/>
  <c r="AC166" i="4" s="1"/>
  <c r="Q202" i="4"/>
  <c r="AC202" i="4" s="1"/>
  <c r="Q248" i="4"/>
  <c r="AC248" i="4" s="1"/>
  <c r="Q294" i="4"/>
  <c r="AC294" i="4" s="1"/>
  <c r="Q330" i="4"/>
  <c r="AC330" i="4" s="1"/>
  <c r="Q376" i="4"/>
  <c r="AC376" i="4" s="1"/>
  <c r="Q422" i="4"/>
  <c r="AC422" i="4" s="1"/>
  <c r="Q458" i="4"/>
  <c r="AC458" i="4" s="1"/>
  <c r="Q504" i="4"/>
  <c r="AC504" i="4" s="1"/>
  <c r="Q550" i="4"/>
  <c r="AC550" i="4" s="1"/>
  <c r="Q586" i="4"/>
  <c r="AC586" i="4" s="1"/>
  <c r="Q632" i="4"/>
  <c r="AC632" i="4" s="1"/>
  <c r="Q678" i="4"/>
  <c r="AC678" i="4" s="1"/>
  <c r="Q699" i="4"/>
  <c r="AC699" i="4" s="1"/>
  <c r="Q722" i="4"/>
  <c r="AC722" i="4" s="1"/>
  <c r="Q745" i="4"/>
  <c r="AC745" i="4" s="1"/>
  <c r="Q763" i="4"/>
  <c r="AC763" i="4" s="1"/>
  <c r="Q786" i="4"/>
  <c r="AC786" i="4" s="1"/>
  <c r="Q809" i="4"/>
  <c r="AC809" i="4" s="1"/>
  <c r="Q827" i="4"/>
  <c r="AC827" i="4" s="1"/>
  <c r="Q850" i="4"/>
  <c r="AC850" i="4" s="1"/>
  <c r="Q873" i="4"/>
  <c r="AC873" i="4" s="1"/>
  <c r="Q891" i="4"/>
  <c r="AC891" i="4" s="1"/>
  <c r="Q914" i="4"/>
  <c r="AC914" i="4" s="1"/>
  <c r="Q937" i="4"/>
  <c r="AC937" i="4" s="1"/>
  <c r="Q955" i="4"/>
  <c r="AC955" i="4" s="1"/>
  <c r="Q978" i="4"/>
  <c r="AC978" i="4" s="1"/>
  <c r="Q1001" i="4"/>
  <c r="AC1001" i="4" s="1"/>
  <c r="Q1019" i="4"/>
  <c r="AC1019" i="4" s="1"/>
  <c r="Q1033" i="4"/>
  <c r="AC1033" i="4" s="1"/>
  <c r="Q1041" i="4"/>
  <c r="AC1041" i="4" s="1"/>
  <c r="Q1049" i="4"/>
  <c r="AC1049" i="4" s="1"/>
  <c r="Q1057" i="4"/>
  <c r="AC1057" i="4" s="1"/>
  <c r="Q1065" i="4"/>
  <c r="AC1065" i="4" s="1"/>
  <c r="Q1073" i="4"/>
  <c r="AC1073" i="4" s="1"/>
  <c r="Q1081" i="4"/>
  <c r="AC1081" i="4" s="1"/>
  <c r="Q1089" i="4"/>
  <c r="AC1089" i="4" s="1"/>
  <c r="Q1097" i="4"/>
  <c r="AC1097" i="4" s="1"/>
  <c r="Q1105" i="4"/>
  <c r="AC1105" i="4" s="1"/>
  <c r="Q1113" i="4"/>
  <c r="AC1113" i="4" s="1"/>
  <c r="Q1121" i="4"/>
  <c r="AC1121" i="4" s="1"/>
  <c r="Q1129" i="4"/>
  <c r="AC1129" i="4" s="1"/>
  <c r="Q1137" i="4"/>
  <c r="AC1137" i="4" s="1"/>
  <c r="Q1145" i="4"/>
  <c r="AC1145" i="4" s="1"/>
  <c r="Q1153" i="4"/>
  <c r="AC1153" i="4" s="1"/>
  <c r="Q1161" i="4"/>
  <c r="AC1161" i="4" s="1"/>
  <c r="Q1169" i="4"/>
  <c r="AC1169" i="4" s="1"/>
  <c r="Q1177" i="4"/>
  <c r="AC1177" i="4" s="1"/>
  <c r="Q1185" i="4"/>
  <c r="AC1185" i="4" s="1"/>
  <c r="Q1193" i="4"/>
  <c r="AC1193" i="4" s="1"/>
  <c r="Q1201" i="4"/>
  <c r="AC1201" i="4" s="1"/>
  <c r="Q1209" i="4"/>
  <c r="AC1209" i="4" s="1"/>
  <c r="Q1217" i="4"/>
  <c r="AC1217" i="4" s="1"/>
  <c r="Q1225" i="4"/>
  <c r="AC1225" i="4" s="1"/>
  <c r="Q1233" i="4"/>
  <c r="AC1233" i="4" s="1"/>
  <c r="Q1241" i="4"/>
  <c r="AC1241" i="4" s="1"/>
  <c r="Q1249" i="4"/>
  <c r="AC1249" i="4" s="1"/>
  <c r="Q1257" i="4"/>
  <c r="AC1257" i="4" s="1"/>
  <c r="Q1265" i="4"/>
  <c r="AC1265" i="4" s="1"/>
  <c r="Q1273" i="4"/>
  <c r="AC1273" i="4" s="1"/>
  <c r="Q1281" i="4"/>
  <c r="AC1281" i="4" s="1"/>
  <c r="Q1289" i="4"/>
  <c r="AC1289" i="4" s="1"/>
  <c r="Q1297" i="4"/>
  <c r="AC1297" i="4" s="1"/>
  <c r="Q1305" i="4"/>
  <c r="AC1305" i="4" s="1"/>
  <c r="Q1313" i="4"/>
  <c r="AC1313" i="4" s="1"/>
  <c r="Q1321" i="4"/>
  <c r="AC1321" i="4" s="1"/>
  <c r="Q1329" i="4"/>
  <c r="AC1329" i="4" s="1"/>
  <c r="Q1337" i="4"/>
  <c r="AC1337" i="4" s="1"/>
  <c r="Q1345" i="4"/>
  <c r="AC1345" i="4" s="1"/>
  <c r="Q1353" i="4"/>
  <c r="AC1353" i="4" s="1"/>
  <c r="Q1361" i="4"/>
  <c r="AC1361" i="4" s="1"/>
  <c r="Q1369" i="4"/>
  <c r="AC1369" i="4" s="1"/>
  <c r="Q1377" i="4"/>
  <c r="AC1377" i="4" s="1"/>
  <c r="Q1385" i="4"/>
  <c r="AC1385" i="4" s="1"/>
  <c r="Q1393" i="4"/>
  <c r="AC1393" i="4" s="1"/>
  <c r="Q1401" i="4"/>
  <c r="AC1401" i="4" s="1"/>
  <c r="Q1409" i="4"/>
  <c r="AC1409" i="4" s="1"/>
  <c r="Q1417" i="4"/>
  <c r="AC1417" i="4" s="1"/>
  <c r="Q1425" i="4"/>
  <c r="AC1425" i="4" s="1"/>
  <c r="Q1433" i="4"/>
  <c r="AC1433" i="4" s="1"/>
  <c r="Q1441" i="4"/>
  <c r="AC1441" i="4" s="1"/>
  <c r="Q1449" i="4"/>
  <c r="AC1449" i="4" s="1"/>
  <c r="Q39" i="4"/>
  <c r="AC39" i="4" s="1"/>
  <c r="Q86" i="4"/>
  <c r="AC86" i="4" s="1"/>
  <c r="Q122" i="4"/>
  <c r="AC122" i="4" s="1"/>
  <c r="Q168" i="4"/>
  <c r="AC168" i="4" s="1"/>
  <c r="Q214" i="4"/>
  <c r="AC214" i="4" s="1"/>
  <c r="Q250" i="4"/>
  <c r="AC250" i="4" s="1"/>
  <c r="AD250" i="4" s="1"/>
  <c r="Q296" i="4"/>
  <c r="AC296" i="4" s="1"/>
  <c r="Q342" i="4"/>
  <c r="AC342" i="4" s="1"/>
  <c r="Q378" i="4"/>
  <c r="AC378" i="4" s="1"/>
  <c r="Q424" i="4"/>
  <c r="AC424" i="4" s="1"/>
  <c r="Q470" i="4"/>
  <c r="AC470" i="4" s="1"/>
  <c r="Q506" i="4"/>
  <c r="AC506" i="4" s="1"/>
  <c r="Q552" i="4"/>
  <c r="AC552" i="4" s="1"/>
  <c r="Q598" i="4"/>
  <c r="AC598" i="4" s="1"/>
  <c r="Q634" i="4"/>
  <c r="AC634" i="4" s="1"/>
  <c r="Q680" i="4"/>
  <c r="AC680" i="4" s="1"/>
  <c r="Q705" i="4"/>
  <c r="AC705" i="4" s="1"/>
  <c r="Q723" i="4"/>
  <c r="AC723" i="4" s="1"/>
  <c r="Q746" i="4"/>
  <c r="AC746" i="4" s="1"/>
  <c r="Q769" i="4"/>
  <c r="AC769" i="4" s="1"/>
  <c r="Q787" i="4"/>
  <c r="AC787" i="4" s="1"/>
  <c r="Q810" i="4"/>
  <c r="AC810" i="4" s="1"/>
  <c r="Q833" i="4"/>
  <c r="AC833" i="4" s="1"/>
  <c r="Q851" i="4"/>
  <c r="AC851" i="4" s="1"/>
  <c r="Q874" i="4"/>
  <c r="AC874" i="4" s="1"/>
  <c r="Q897" i="4"/>
  <c r="AC897" i="4" s="1"/>
  <c r="Q915" i="4"/>
  <c r="AC915" i="4" s="1"/>
  <c r="Q938" i="4"/>
  <c r="AC938" i="4" s="1"/>
  <c r="Q961" i="4"/>
  <c r="AC961" i="4" s="1"/>
  <c r="Q979" i="4"/>
  <c r="AC979" i="4" s="1"/>
  <c r="Q1002" i="4"/>
  <c r="AC1002" i="4" s="1"/>
  <c r="Q1025" i="4"/>
  <c r="AC1025" i="4" s="1"/>
  <c r="Q1034" i="4"/>
  <c r="AC1034" i="4" s="1"/>
  <c r="Q1042" i="4"/>
  <c r="AC1042" i="4" s="1"/>
  <c r="Q1050" i="4"/>
  <c r="AC1050" i="4" s="1"/>
  <c r="Q1058" i="4"/>
  <c r="AC1058" i="4" s="1"/>
  <c r="Q1066" i="4"/>
  <c r="AC1066" i="4" s="1"/>
  <c r="Q1074" i="4"/>
  <c r="AC1074" i="4" s="1"/>
  <c r="Q1082" i="4"/>
  <c r="AC1082" i="4" s="1"/>
  <c r="Q1090" i="4"/>
  <c r="AC1090" i="4" s="1"/>
  <c r="Q25" i="4"/>
  <c r="AC25" i="4" s="1"/>
  <c r="Q118" i="4"/>
  <c r="AC118" i="4" s="1"/>
  <c r="Q200" i="4"/>
  <c r="AC200" i="4" s="1"/>
  <c r="Q282" i="4"/>
  <c r="AC282" i="4" s="1"/>
  <c r="Q374" i="4"/>
  <c r="AC374" i="4" s="1"/>
  <c r="Q456" i="4"/>
  <c r="AC456" i="4" s="1"/>
  <c r="Q538" i="4"/>
  <c r="AC538" i="4" s="1"/>
  <c r="Q630" i="4"/>
  <c r="AC630" i="4" s="1"/>
  <c r="Q698" i="4"/>
  <c r="AC698" i="4" s="1"/>
  <c r="Q739" i="4"/>
  <c r="AC739" i="4" s="1"/>
  <c r="Q785" i="4"/>
  <c r="AC785" i="4" s="1"/>
  <c r="Q826" i="4"/>
  <c r="AC826" i="4" s="1"/>
  <c r="Q867" i="4"/>
  <c r="AC867" i="4" s="1"/>
  <c r="Q913" i="4"/>
  <c r="AC913" i="4" s="1"/>
  <c r="Q954" i="4"/>
  <c r="AC954" i="4" s="1"/>
  <c r="Q995" i="4"/>
  <c r="AC995" i="4" s="1"/>
  <c r="Q1032" i="4"/>
  <c r="AC1032" i="4" s="1"/>
  <c r="Q1048" i="4"/>
  <c r="AC1048" i="4" s="1"/>
  <c r="Q1064" i="4"/>
  <c r="AC1064" i="4" s="1"/>
  <c r="Q1080" i="4"/>
  <c r="AC1080" i="4" s="1"/>
  <c r="Q1096" i="4"/>
  <c r="AC1096" i="4" s="1"/>
  <c r="Q1108" i="4"/>
  <c r="AC1108" i="4" s="1"/>
  <c r="Q1122" i="4"/>
  <c r="AC1122" i="4" s="1"/>
  <c r="Q1133" i="4"/>
  <c r="AC1133" i="4" s="1"/>
  <c r="Q1147" i="4"/>
  <c r="AC1147" i="4" s="1"/>
  <c r="Q1160" i="4"/>
  <c r="AC1160" i="4" s="1"/>
  <c r="Q1172" i="4"/>
  <c r="AC1172" i="4" s="1"/>
  <c r="Q1186" i="4"/>
  <c r="AC1186" i="4" s="1"/>
  <c r="Q1197" i="4"/>
  <c r="AC1197" i="4" s="1"/>
  <c r="Q1211" i="4"/>
  <c r="AC1211" i="4" s="1"/>
  <c r="Q1224" i="4"/>
  <c r="AC1224" i="4" s="1"/>
  <c r="Q1236" i="4"/>
  <c r="AC1236" i="4" s="1"/>
  <c r="Q1250" i="4"/>
  <c r="AC1250" i="4" s="1"/>
  <c r="Q1261" i="4"/>
  <c r="AC1261" i="4" s="1"/>
  <c r="Q1275" i="4"/>
  <c r="AC1275" i="4" s="1"/>
  <c r="Q1288" i="4"/>
  <c r="AC1288" i="4" s="1"/>
  <c r="Q1300" i="4"/>
  <c r="AC1300" i="4" s="1"/>
  <c r="Q1314" i="4"/>
  <c r="AC1314" i="4" s="1"/>
  <c r="Q1325" i="4"/>
  <c r="AC1325" i="4" s="1"/>
  <c r="Q1339" i="4"/>
  <c r="AC1339" i="4" s="1"/>
  <c r="Q1352" i="4"/>
  <c r="AC1352" i="4" s="1"/>
  <c r="Q1364" i="4"/>
  <c r="AC1364" i="4" s="1"/>
  <c r="Q1378" i="4"/>
  <c r="AC1378" i="4" s="1"/>
  <c r="Q1389" i="4"/>
  <c r="AC1389" i="4" s="1"/>
  <c r="Q1403" i="4"/>
  <c r="AC1403" i="4" s="1"/>
  <c r="Q1416" i="4"/>
  <c r="AC1416" i="4" s="1"/>
  <c r="Q1428" i="4"/>
  <c r="AC1428" i="4" s="1"/>
  <c r="Q1442" i="4"/>
  <c r="AC1442" i="4" s="1"/>
  <c r="Q1453" i="4"/>
  <c r="AC1453" i="4" s="1"/>
  <c r="Q1463" i="4"/>
  <c r="AC1463" i="4" s="1"/>
  <c r="Q1471" i="4"/>
  <c r="AC1471" i="4" s="1"/>
  <c r="Q1479" i="4"/>
  <c r="AC1479" i="4" s="1"/>
  <c r="Q1487" i="4"/>
  <c r="AC1487" i="4" s="1"/>
  <c r="Q1495" i="4"/>
  <c r="AC1495" i="4" s="1"/>
  <c r="Q1503" i="4"/>
  <c r="AC1503" i="4" s="1"/>
  <c r="Q1511" i="4"/>
  <c r="AC1511" i="4" s="1"/>
  <c r="Q1519" i="4"/>
  <c r="AC1519" i="4" s="1"/>
  <c r="Q1527" i="4"/>
  <c r="AC1527" i="4" s="1"/>
  <c r="Q1535" i="4"/>
  <c r="AC1535" i="4" s="1"/>
  <c r="Q1543" i="4"/>
  <c r="AC1543" i="4" s="1"/>
  <c r="Q1551" i="4"/>
  <c r="AC1551" i="4" s="1"/>
  <c r="Q1559" i="4"/>
  <c r="AC1559" i="4" s="1"/>
  <c r="Q1567" i="4"/>
  <c r="AC1567" i="4" s="1"/>
  <c r="Q1575" i="4"/>
  <c r="AC1575" i="4" s="1"/>
  <c r="Q1583" i="4"/>
  <c r="AC1583" i="4" s="1"/>
  <c r="Q1591" i="4"/>
  <c r="AC1591" i="4" s="1"/>
  <c r="Q1599" i="4"/>
  <c r="AC1599" i="4" s="1"/>
  <c r="Q1607" i="4"/>
  <c r="AC1607" i="4" s="1"/>
  <c r="Q1615" i="4"/>
  <c r="AC1615" i="4" s="1"/>
  <c r="Q1623" i="4"/>
  <c r="AC1623" i="4" s="1"/>
  <c r="Q1631" i="4"/>
  <c r="AC1631" i="4" s="1"/>
  <c r="Q1639" i="4"/>
  <c r="AC1639" i="4" s="1"/>
  <c r="Q1647" i="4"/>
  <c r="AC1647" i="4" s="1"/>
  <c r="Q1655" i="4"/>
  <c r="AC1655" i="4" s="1"/>
  <c r="Q1663" i="4"/>
  <c r="AC1663" i="4" s="1"/>
  <c r="Q1671" i="4"/>
  <c r="AC1671" i="4" s="1"/>
  <c r="Q1679" i="4"/>
  <c r="AC1679" i="4" s="1"/>
  <c r="Q1687" i="4"/>
  <c r="AC1687" i="4" s="1"/>
  <c r="Q1695" i="4"/>
  <c r="AC1695" i="4" s="1"/>
  <c r="Q1703" i="4"/>
  <c r="AC1703" i="4" s="1"/>
  <c r="Q1711" i="4"/>
  <c r="AC1711" i="4" s="1"/>
  <c r="Q1719" i="4"/>
  <c r="AC1719" i="4" s="1"/>
  <c r="Q1727" i="4"/>
  <c r="AC1727" i="4" s="1"/>
  <c r="Q1735" i="4"/>
  <c r="AC1735" i="4" s="1"/>
  <c r="Q1743" i="4"/>
  <c r="AC1743" i="4" s="1"/>
  <c r="Q1751" i="4"/>
  <c r="AC1751" i="4" s="1"/>
  <c r="Q1759" i="4"/>
  <c r="AC1759" i="4" s="1"/>
  <c r="Q41" i="4"/>
  <c r="AC41" i="4" s="1"/>
  <c r="Q134" i="4"/>
  <c r="AC134" i="4" s="1"/>
  <c r="Q216" i="4"/>
  <c r="AC216" i="4" s="1"/>
  <c r="Q298" i="4"/>
  <c r="AC298" i="4" s="1"/>
  <c r="Q390" i="4"/>
  <c r="AC390" i="4" s="1"/>
  <c r="Q472" i="4"/>
  <c r="AC472" i="4" s="1"/>
  <c r="Q554" i="4"/>
  <c r="AC554" i="4" s="1"/>
  <c r="Q646" i="4"/>
  <c r="AC646" i="4" s="1"/>
  <c r="Q706" i="4"/>
  <c r="AC706" i="4" s="1"/>
  <c r="Q747" i="4"/>
  <c r="AC747" i="4" s="1"/>
  <c r="Q793" i="4"/>
  <c r="AC793" i="4" s="1"/>
  <c r="Q834" i="4"/>
  <c r="AC834" i="4" s="1"/>
  <c r="Q875" i="4"/>
  <c r="AC875" i="4" s="1"/>
  <c r="Q921" i="4"/>
  <c r="AC921" i="4" s="1"/>
  <c r="Q962" i="4"/>
  <c r="AC962" i="4" s="1"/>
  <c r="Q1003" i="4"/>
  <c r="AC1003" i="4" s="1"/>
  <c r="Q1035" i="4"/>
  <c r="AC1035" i="4" s="1"/>
  <c r="Q1051" i="4"/>
  <c r="AC1051" i="4" s="1"/>
  <c r="Q1067" i="4"/>
  <c r="AC1067" i="4" s="1"/>
  <c r="Q1083" i="4"/>
  <c r="AC1083" i="4" s="1"/>
  <c r="Q1098" i="4"/>
  <c r="AC1098" i="4" s="1"/>
  <c r="Q1109" i="4"/>
  <c r="AC1109" i="4" s="1"/>
  <c r="Q1123" i="4"/>
  <c r="AC1123" i="4" s="1"/>
  <c r="Q1136" i="4"/>
  <c r="AC1136" i="4" s="1"/>
  <c r="Q1148" i="4"/>
  <c r="AC1148" i="4" s="1"/>
  <c r="Q1162" i="4"/>
  <c r="AC1162" i="4" s="1"/>
  <c r="Q1173" i="4"/>
  <c r="AC1173" i="4" s="1"/>
  <c r="Q1187" i="4"/>
  <c r="AC1187" i="4" s="1"/>
  <c r="Q1200" i="4"/>
  <c r="AC1200" i="4" s="1"/>
  <c r="Q1212" i="4"/>
  <c r="AC1212" i="4" s="1"/>
  <c r="Q1226" i="4"/>
  <c r="AC1226" i="4" s="1"/>
  <c r="Q1237" i="4"/>
  <c r="AC1237" i="4" s="1"/>
  <c r="Q1251" i="4"/>
  <c r="AC1251" i="4" s="1"/>
  <c r="Q1264" i="4"/>
  <c r="AC1264" i="4" s="1"/>
  <c r="Q1276" i="4"/>
  <c r="AC1276" i="4" s="1"/>
  <c r="Q1290" i="4"/>
  <c r="AC1290" i="4" s="1"/>
  <c r="Q1301" i="4"/>
  <c r="AC1301" i="4" s="1"/>
  <c r="Q1315" i="4"/>
  <c r="AC1315" i="4" s="1"/>
  <c r="Q1328" i="4"/>
  <c r="AC1328" i="4" s="1"/>
  <c r="Q1340" i="4"/>
  <c r="AC1340" i="4" s="1"/>
  <c r="Q1354" i="4"/>
  <c r="AC1354" i="4" s="1"/>
  <c r="Q1365" i="4"/>
  <c r="AC1365" i="4" s="1"/>
  <c r="Q1379" i="4"/>
  <c r="AC1379" i="4" s="1"/>
  <c r="Q1392" i="4"/>
  <c r="AC1392" i="4" s="1"/>
  <c r="Q1404" i="4"/>
  <c r="AC1404" i="4" s="1"/>
  <c r="Q1418" i="4"/>
  <c r="AC1418" i="4" s="1"/>
  <c r="Q1429" i="4"/>
  <c r="AC1429" i="4" s="1"/>
  <c r="Q1443" i="4"/>
  <c r="AC1443" i="4" s="1"/>
  <c r="Q1456" i="4"/>
  <c r="AC1456" i="4" s="1"/>
  <c r="Q1464" i="4"/>
  <c r="AC1464" i="4" s="1"/>
  <c r="Q1472" i="4"/>
  <c r="AC1472" i="4" s="1"/>
  <c r="Q1480" i="4"/>
  <c r="AC1480" i="4" s="1"/>
  <c r="Q1488" i="4"/>
  <c r="AC1488" i="4" s="1"/>
  <c r="Q1496" i="4"/>
  <c r="AC1496" i="4" s="1"/>
  <c r="Q1504" i="4"/>
  <c r="AC1504" i="4" s="1"/>
  <c r="Q1512" i="4"/>
  <c r="AC1512" i="4" s="1"/>
  <c r="Q1520" i="4"/>
  <c r="AC1520" i="4" s="1"/>
  <c r="Q1528" i="4"/>
  <c r="AC1528" i="4" s="1"/>
  <c r="Q1536" i="4"/>
  <c r="AC1536" i="4" s="1"/>
  <c r="Q1544" i="4"/>
  <c r="AC1544" i="4" s="1"/>
  <c r="Q1552" i="4"/>
  <c r="AC1552" i="4" s="1"/>
  <c r="Q1560" i="4"/>
  <c r="AC1560" i="4" s="1"/>
  <c r="Q1568" i="4"/>
  <c r="AC1568" i="4" s="1"/>
  <c r="Q1576" i="4"/>
  <c r="AC1576" i="4" s="1"/>
  <c r="Q1584" i="4"/>
  <c r="AC1584" i="4" s="1"/>
  <c r="Q1592" i="4"/>
  <c r="AC1592" i="4" s="1"/>
  <c r="Q1600" i="4"/>
  <c r="AC1600" i="4" s="1"/>
  <c r="Q1608" i="4"/>
  <c r="AC1608" i="4" s="1"/>
  <c r="Q1616" i="4"/>
  <c r="AC1616" i="4" s="1"/>
  <c r="Q1624" i="4"/>
  <c r="AC1624" i="4" s="1"/>
  <c r="Q1632" i="4"/>
  <c r="AC1632" i="4" s="1"/>
  <c r="Q1640" i="4"/>
  <c r="AC1640" i="4" s="1"/>
  <c r="Q1648" i="4"/>
  <c r="AC1648" i="4" s="1"/>
  <c r="Q1656" i="4"/>
  <c r="AC1656" i="4" s="1"/>
  <c r="Q1664" i="4"/>
  <c r="AC1664" i="4" s="1"/>
  <c r="Q1672" i="4"/>
  <c r="AC1672" i="4" s="1"/>
  <c r="Q1680" i="4"/>
  <c r="AC1680" i="4" s="1"/>
  <c r="Q1688" i="4"/>
  <c r="AC1688" i="4" s="1"/>
  <c r="Q1696" i="4"/>
  <c r="AC1696" i="4" s="1"/>
  <c r="Q1704" i="4"/>
  <c r="AC1704" i="4" s="1"/>
  <c r="Q1712" i="4"/>
  <c r="AC1712" i="4" s="1"/>
  <c r="Q1720" i="4"/>
  <c r="AC1720" i="4" s="1"/>
  <c r="Q1728" i="4"/>
  <c r="AC1728" i="4" s="1"/>
  <c r="Q1736" i="4"/>
  <c r="AC1736" i="4" s="1"/>
  <c r="Q1744" i="4"/>
  <c r="AC1744" i="4" s="1"/>
  <c r="Q1752" i="4"/>
  <c r="AC1752" i="4" s="1"/>
  <c r="Q54" i="4"/>
  <c r="AC54" i="4" s="1"/>
  <c r="Q136" i="4"/>
  <c r="AC136" i="4" s="1"/>
  <c r="Q218" i="4"/>
  <c r="AC218" i="4" s="1"/>
  <c r="Q310" i="4"/>
  <c r="AC310" i="4" s="1"/>
  <c r="Q392" i="4"/>
  <c r="AC392" i="4" s="1"/>
  <c r="Q474" i="4"/>
  <c r="AC474" i="4" s="1"/>
  <c r="Q566" i="4"/>
  <c r="AC566" i="4" s="1"/>
  <c r="Q648" i="4"/>
  <c r="AC648" i="4" s="1"/>
  <c r="Q707" i="4"/>
  <c r="AC707" i="4" s="1"/>
  <c r="Q753" i="4"/>
  <c r="AC753" i="4" s="1"/>
  <c r="Q794" i="4"/>
  <c r="AC794" i="4" s="1"/>
  <c r="Q835" i="4"/>
  <c r="AC835" i="4" s="1"/>
  <c r="Q881" i="4"/>
  <c r="AC881" i="4" s="1"/>
  <c r="Q922" i="4"/>
  <c r="AC922" i="4" s="1"/>
  <c r="Q963" i="4"/>
  <c r="AC963" i="4" s="1"/>
  <c r="Q1009" i="4"/>
  <c r="AC1009" i="4" s="1"/>
  <c r="Q1036" i="4"/>
  <c r="AC1036" i="4" s="1"/>
  <c r="Q1052" i="4"/>
  <c r="AC1052" i="4" s="1"/>
  <c r="Q1068" i="4"/>
  <c r="AC1068" i="4" s="1"/>
  <c r="Q1084" i="4"/>
  <c r="AC1084" i="4" s="1"/>
  <c r="Q1099" i="4"/>
  <c r="AC1099" i="4" s="1"/>
  <c r="Q1112" i="4"/>
  <c r="AC1112" i="4" s="1"/>
  <c r="Q1124" i="4"/>
  <c r="AC1124" i="4" s="1"/>
  <c r="Q1138" i="4"/>
  <c r="AC1138" i="4" s="1"/>
  <c r="Q1149" i="4"/>
  <c r="AC1149" i="4" s="1"/>
  <c r="Q1163" i="4"/>
  <c r="AC1163" i="4" s="1"/>
  <c r="Q1176" i="4"/>
  <c r="AC1176" i="4" s="1"/>
  <c r="Q1188" i="4"/>
  <c r="AC1188" i="4" s="1"/>
  <c r="Q1202" i="4"/>
  <c r="AC1202" i="4" s="1"/>
  <c r="Q1213" i="4"/>
  <c r="AC1213" i="4" s="1"/>
  <c r="Q1227" i="4"/>
  <c r="AC1227" i="4" s="1"/>
  <c r="Q1240" i="4"/>
  <c r="AC1240" i="4" s="1"/>
  <c r="Q1252" i="4"/>
  <c r="AC1252" i="4" s="1"/>
  <c r="Q1266" i="4"/>
  <c r="AC1266" i="4" s="1"/>
  <c r="Q1277" i="4"/>
  <c r="AC1277" i="4" s="1"/>
  <c r="Q1291" i="4"/>
  <c r="AC1291" i="4" s="1"/>
  <c r="Q1304" i="4"/>
  <c r="AC1304" i="4" s="1"/>
  <c r="Q1316" i="4"/>
  <c r="AC1316" i="4" s="1"/>
  <c r="Q1330" i="4"/>
  <c r="AC1330" i="4" s="1"/>
  <c r="Q1341" i="4"/>
  <c r="AC1341" i="4" s="1"/>
  <c r="Q1355" i="4"/>
  <c r="AC1355" i="4" s="1"/>
  <c r="Q1368" i="4"/>
  <c r="AC1368" i="4" s="1"/>
  <c r="Q1380" i="4"/>
  <c r="AC1380" i="4" s="1"/>
  <c r="Q1394" i="4"/>
  <c r="AC1394" i="4" s="1"/>
  <c r="Q1405" i="4"/>
  <c r="AC1405" i="4" s="1"/>
  <c r="Q1419" i="4"/>
  <c r="AC1419" i="4" s="1"/>
  <c r="Q1432" i="4"/>
  <c r="AC1432" i="4" s="1"/>
  <c r="Q1444" i="4"/>
  <c r="AC1444" i="4" s="1"/>
  <c r="Q1457" i="4"/>
  <c r="AC1457" i="4" s="1"/>
  <c r="Q1465" i="4"/>
  <c r="AC1465" i="4" s="1"/>
  <c r="Q1473" i="4"/>
  <c r="AC1473" i="4" s="1"/>
  <c r="Q1489" i="4"/>
  <c r="AC1489" i="4" s="1"/>
  <c r="Q1497" i="4"/>
  <c r="AC1497" i="4" s="1"/>
  <c r="Q1505" i="4"/>
  <c r="AC1505" i="4" s="1"/>
  <c r="Q1513" i="4"/>
  <c r="AC1513" i="4" s="1"/>
  <c r="Q1521" i="4"/>
  <c r="AC1521" i="4" s="1"/>
  <c r="Q1529" i="4"/>
  <c r="AC1529" i="4" s="1"/>
  <c r="Q1537" i="4"/>
  <c r="AC1537" i="4" s="1"/>
  <c r="Q1545" i="4"/>
  <c r="AC1545" i="4" s="1"/>
  <c r="Q1553" i="4"/>
  <c r="AC1553" i="4" s="1"/>
  <c r="Q1561" i="4"/>
  <c r="AC1561" i="4" s="1"/>
  <c r="Q1569" i="4"/>
  <c r="AC1569" i="4" s="1"/>
  <c r="Q1577" i="4"/>
  <c r="AC1577" i="4" s="1"/>
  <c r="Q1585" i="4"/>
  <c r="AC1585" i="4" s="1"/>
  <c r="Q1593" i="4"/>
  <c r="AC1593" i="4" s="1"/>
  <c r="Q1601" i="4"/>
  <c r="AC1601" i="4" s="1"/>
  <c r="Q1609" i="4"/>
  <c r="AC1609" i="4" s="1"/>
  <c r="Q1617" i="4"/>
  <c r="AC1617" i="4" s="1"/>
  <c r="Q1625" i="4"/>
  <c r="AC1625" i="4" s="1"/>
  <c r="Q1633" i="4"/>
  <c r="AC1633" i="4" s="1"/>
  <c r="Q1641" i="4"/>
  <c r="AC1641" i="4" s="1"/>
  <c r="Q1649" i="4"/>
  <c r="AC1649" i="4" s="1"/>
  <c r="Q1657" i="4"/>
  <c r="AC1657" i="4" s="1"/>
  <c r="Q1665" i="4"/>
  <c r="AC1665" i="4" s="1"/>
  <c r="Q1673" i="4"/>
  <c r="AC1673" i="4" s="1"/>
  <c r="Q1681" i="4"/>
  <c r="AC1681" i="4" s="1"/>
  <c r="Q1689" i="4"/>
  <c r="AC1689" i="4" s="1"/>
  <c r="Q1697" i="4"/>
  <c r="AC1697" i="4" s="1"/>
  <c r="Q1705" i="4"/>
  <c r="AC1705" i="4" s="1"/>
  <c r="Q1713" i="4"/>
  <c r="AC1713" i="4" s="1"/>
  <c r="Q1721" i="4"/>
  <c r="AC1721" i="4" s="1"/>
  <c r="Q1729" i="4"/>
  <c r="AC1729" i="4" s="1"/>
  <c r="Q1737" i="4"/>
  <c r="AC1737" i="4" s="1"/>
  <c r="Q1745" i="4"/>
  <c r="AC1745" i="4" s="1"/>
  <c r="Q72" i="4"/>
  <c r="AC72" i="4" s="1"/>
  <c r="Q154" i="4"/>
  <c r="AC154" i="4" s="1"/>
  <c r="Q246" i="4"/>
  <c r="AC246" i="4" s="1"/>
  <c r="Q328" i="4"/>
  <c r="AC328" i="4" s="1"/>
  <c r="Q410" i="4"/>
  <c r="AC410" i="4" s="1"/>
  <c r="Q502" i="4"/>
  <c r="AC502" i="4" s="1"/>
  <c r="Q584" i="4"/>
  <c r="AC584" i="4" s="1"/>
  <c r="Q666" i="4"/>
  <c r="AC666" i="4" s="1"/>
  <c r="Q721" i="4"/>
  <c r="AC721" i="4" s="1"/>
  <c r="Q762" i="4"/>
  <c r="AC762" i="4" s="1"/>
  <c r="Q803" i="4"/>
  <c r="AC803" i="4" s="1"/>
  <c r="Q849" i="4"/>
  <c r="AC849" i="4" s="1"/>
  <c r="Q890" i="4"/>
  <c r="AC890" i="4" s="1"/>
  <c r="Q931" i="4"/>
  <c r="AC931" i="4" s="1"/>
  <c r="Q977" i="4"/>
  <c r="AC977" i="4" s="1"/>
  <c r="Q1018" i="4"/>
  <c r="AC1018" i="4" s="1"/>
  <c r="Q1040" i="4"/>
  <c r="AC1040" i="4" s="1"/>
  <c r="Q1056" i="4"/>
  <c r="AC1056" i="4" s="1"/>
  <c r="Q1072" i="4"/>
  <c r="AC1072" i="4" s="1"/>
  <c r="Q1088" i="4"/>
  <c r="AC1088" i="4" s="1"/>
  <c r="Q1101" i="4"/>
  <c r="AC1101" i="4" s="1"/>
  <c r="Q1115" i="4"/>
  <c r="AC1115" i="4" s="1"/>
  <c r="Q1128" i="4"/>
  <c r="AC1128" i="4" s="1"/>
  <c r="Q1140" i="4"/>
  <c r="AC1140" i="4" s="1"/>
  <c r="Q1154" i="4"/>
  <c r="AC1154" i="4" s="1"/>
  <c r="Q1165" i="4"/>
  <c r="AC1165" i="4" s="1"/>
  <c r="Q1179" i="4"/>
  <c r="AC1179" i="4" s="1"/>
  <c r="Q1192" i="4"/>
  <c r="AC1192" i="4" s="1"/>
  <c r="Q1204" i="4"/>
  <c r="AC1204" i="4" s="1"/>
  <c r="Q1218" i="4"/>
  <c r="AC1218" i="4" s="1"/>
  <c r="Q1229" i="4"/>
  <c r="AC1229" i="4" s="1"/>
  <c r="Q1243" i="4"/>
  <c r="AC1243" i="4" s="1"/>
  <c r="Q1256" i="4"/>
  <c r="AC1256" i="4" s="1"/>
  <c r="Q1268" i="4"/>
  <c r="AC1268" i="4" s="1"/>
  <c r="Q1282" i="4"/>
  <c r="AC1282" i="4" s="1"/>
  <c r="Q1293" i="4"/>
  <c r="AC1293" i="4" s="1"/>
  <c r="Q1307" i="4"/>
  <c r="AC1307" i="4" s="1"/>
  <c r="Q1320" i="4"/>
  <c r="AC1320" i="4" s="1"/>
  <c r="Q1332" i="4"/>
  <c r="AC1332" i="4" s="1"/>
  <c r="Q1346" i="4"/>
  <c r="AC1346" i="4" s="1"/>
  <c r="Q1357" i="4"/>
  <c r="AC1357" i="4" s="1"/>
  <c r="Q1371" i="4"/>
  <c r="AC1371" i="4" s="1"/>
  <c r="Q1384" i="4"/>
  <c r="AC1384" i="4" s="1"/>
  <c r="Q1396" i="4"/>
  <c r="AC1396" i="4" s="1"/>
  <c r="Q1410" i="4"/>
  <c r="AC1410" i="4" s="1"/>
  <c r="Q1421" i="4"/>
  <c r="AC1421" i="4" s="1"/>
  <c r="Q1435" i="4"/>
  <c r="AC1435" i="4" s="1"/>
  <c r="Q1448" i="4"/>
  <c r="AC1448" i="4" s="1"/>
  <c r="Q1459" i="4"/>
  <c r="AC1459" i="4" s="1"/>
  <c r="Q1467" i="4"/>
  <c r="AC1467" i="4" s="1"/>
  <c r="Q1475" i="4"/>
  <c r="AC1475" i="4" s="1"/>
  <c r="Q1483" i="4"/>
  <c r="AC1483" i="4" s="1"/>
  <c r="Q1491" i="4"/>
  <c r="AC1491" i="4" s="1"/>
  <c r="Q1499" i="4"/>
  <c r="AC1499" i="4" s="1"/>
  <c r="Q1507" i="4"/>
  <c r="AC1507" i="4" s="1"/>
  <c r="Q1515" i="4"/>
  <c r="AC1515" i="4" s="1"/>
  <c r="Q1523" i="4"/>
  <c r="AC1523" i="4" s="1"/>
  <c r="Q1531" i="4"/>
  <c r="AC1531" i="4" s="1"/>
  <c r="Q1539" i="4"/>
  <c r="AC1539" i="4" s="1"/>
  <c r="Q1547" i="4"/>
  <c r="AC1547" i="4" s="1"/>
  <c r="Q1555" i="4"/>
  <c r="AC1555" i="4" s="1"/>
  <c r="Q1563" i="4"/>
  <c r="AC1563" i="4" s="1"/>
  <c r="Q1571" i="4"/>
  <c r="AC1571" i="4" s="1"/>
  <c r="Q1579" i="4"/>
  <c r="AC1579" i="4" s="1"/>
  <c r="Q1587" i="4"/>
  <c r="AC1587" i="4" s="1"/>
  <c r="Q1595" i="4"/>
  <c r="AC1595" i="4" s="1"/>
  <c r="Q1603" i="4"/>
  <c r="AC1603" i="4" s="1"/>
  <c r="Q1611" i="4"/>
  <c r="AC1611" i="4" s="1"/>
  <c r="Q1619" i="4"/>
  <c r="AC1619" i="4" s="1"/>
  <c r="Q1627" i="4"/>
  <c r="AC1627" i="4" s="1"/>
  <c r="Q1635" i="4"/>
  <c r="AC1635" i="4" s="1"/>
  <c r="Q1643" i="4"/>
  <c r="AC1643" i="4" s="1"/>
  <c r="Q1651" i="4"/>
  <c r="AC1651" i="4" s="1"/>
  <c r="Q1659" i="4"/>
  <c r="AC1659" i="4" s="1"/>
  <c r="Q1667" i="4"/>
  <c r="AC1667" i="4" s="1"/>
  <c r="Q1675" i="4"/>
  <c r="AC1675" i="4" s="1"/>
  <c r="Q1683" i="4"/>
  <c r="AC1683" i="4" s="1"/>
  <c r="Q1691" i="4"/>
  <c r="AC1691" i="4" s="1"/>
  <c r="Q1699" i="4"/>
  <c r="AC1699" i="4" s="1"/>
  <c r="Q1707" i="4"/>
  <c r="AC1707" i="4" s="1"/>
  <c r="Q1715" i="4"/>
  <c r="AC1715" i="4" s="1"/>
  <c r="Q1723" i="4"/>
  <c r="AC1723" i="4" s="1"/>
  <c r="Q1731" i="4"/>
  <c r="AC1731" i="4" s="1"/>
  <c r="Q1739" i="4"/>
  <c r="AC1739" i="4" s="1"/>
  <c r="Q1747" i="4"/>
  <c r="AC1747" i="4" s="1"/>
  <c r="Q1755" i="4"/>
  <c r="AC1755" i="4" s="1"/>
  <c r="Q1763" i="4"/>
  <c r="AC1763" i="4" s="1"/>
  <c r="Q56" i="4"/>
  <c r="AC56" i="4" s="1"/>
  <c r="Q230" i="4"/>
  <c r="AC230" i="4" s="1"/>
  <c r="Q394" i="4"/>
  <c r="AC394" i="4" s="1"/>
  <c r="Q568" i="4"/>
  <c r="AC568" i="4" s="1"/>
  <c r="Q713" i="4"/>
  <c r="AC713" i="4" s="1"/>
  <c r="Q795" i="4"/>
  <c r="AC795" i="4" s="1"/>
  <c r="Q882" i="4"/>
  <c r="AC882" i="4" s="1"/>
  <c r="Q969" i="4"/>
  <c r="AC969" i="4" s="1"/>
  <c r="Q1037" i="4"/>
  <c r="AC1037" i="4" s="1"/>
  <c r="Q1069" i="4"/>
  <c r="AC1069" i="4" s="1"/>
  <c r="Q1100" i="4"/>
  <c r="AC1100" i="4" s="1"/>
  <c r="Q1125" i="4"/>
  <c r="AC1125" i="4" s="1"/>
  <c r="Q1152" i="4"/>
  <c r="AC1152" i="4" s="1"/>
  <c r="Q1178" i="4"/>
  <c r="AC1178" i="4" s="1"/>
  <c r="Q1203" i="4"/>
  <c r="AC1203" i="4" s="1"/>
  <c r="Q1228" i="4"/>
  <c r="AC1228" i="4" s="1"/>
  <c r="Q1253" i="4"/>
  <c r="AC1253" i="4" s="1"/>
  <c r="Q1280" i="4"/>
  <c r="AC1280" i="4" s="1"/>
  <c r="Q1306" i="4"/>
  <c r="AC1306" i="4" s="1"/>
  <c r="Q1331" i="4"/>
  <c r="AC1331" i="4" s="1"/>
  <c r="Q1356" i="4"/>
  <c r="AC1356" i="4" s="1"/>
  <c r="Q1381" i="4"/>
  <c r="AC1381" i="4" s="1"/>
  <c r="Q1408" i="4"/>
  <c r="AC1408" i="4" s="1"/>
  <c r="Q1434" i="4"/>
  <c r="AC1434" i="4" s="1"/>
  <c r="Q1458" i="4"/>
  <c r="AC1458" i="4" s="1"/>
  <c r="Q1474" i="4"/>
  <c r="AC1474" i="4" s="1"/>
  <c r="Q1490" i="4"/>
  <c r="AC1490" i="4" s="1"/>
  <c r="Q1506" i="4"/>
  <c r="AC1506" i="4" s="1"/>
  <c r="Q1522" i="4"/>
  <c r="AC1522" i="4" s="1"/>
  <c r="Q1538" i="4"/>
  <c r="AC1538" i="4" s="1"/>
  <c r="Q1554" i="4"/>
  <c r="AC1554" i="4" s="1"/>
  <c r="Q1570" i="4"/>
  <c r="AC1570" i="4" s="1"/>
  <c r="Q1586" i="4"/>
  <c r="AC1586" i="4" s="1"/>
  <c r="Q1602" i="4"/>
  <c r="AC1602" i="4" s="1"/>
  <c r="Q1618" i="4"/>
  <c r="AC1618" i="4" s="1"/>
  <c r="Q1634" i="4"/>
  <c r="AC1634" i="4" s="1"/>
  <c r="Q1650" i="4"/>
  <c r="AC1650" i="4" s="1"/>
  <c r="Q1666" i="4"/>
  <c r="AC1666" i="4" s="1"/>
  <c r="Q1682" i="4"/>
  <c r="AC1682" i="4" s="1"/>
  <c r="Q1698" i="4"/>
  <c r="AC1698" i="4" s="1"/>
  <c r="Q1714" i="4"/>
  <c r="AC1714" i="4" s="1"/>
  <c r="Q1730" i="4"/>
  <c r="AC1730" i="4" s="1"/>
  <c r="Q1746" i="4"/>
  <c r="AC1746" i="4" s="1"/>
  <c r="Q1758" i="4"/>
  <c r="AC1758" i="4" s="1"/>
  <c r="Q1768" i="4"/>
  <c r="AC1768" i="4" s="1"/>
  <c r="Q1776" i="4"/>
  <c r="AC1776" i="4" s="1"/>
  <c r="Q1784" i="4"/>
  <c r="AC1784" i="4" s="1"/>
  <c r="Q1792" i="4"/>
  <c r="AC1792" i="4" s="1"/>
  <c r="Q1800" i="4"/>
  <c r="AC1800" i="4" s="1"/>
  <c r="Q440" i="4"/>
  <c r="AC440" i="4" s="1"/>
  <c r="Q614" i="4"/>
  <c r="AC614" i="4" s="1"/>
  <c r="Q818" i="4"/>
  <c r="AC818" i="4" s="1"/>
  <c r="Q987" i="4"/>
  <c r="AC987" i="4" s="1"/>
  <c r="Q1107" i="4"/>
  <c r="AC1107" i="4" s="1"/>
  <c r="Q1157" i="4"/>
  <c r="AC1157" i="4" s="1"/>
  <c r="Q1235" i="4"/>
  <c r="AC1235" i="4" s="1"/>
  <c r="Q1312" i="4"/>
  <c r="AC1312" i="4" s="1"/>
  <c r="Q1388" i="4"/>
  <c r="AC1388" i="4" s="1"/>
  <c r="Q1462" i="4"/>
  <c r="AC1462" i="4" s="1"/>
  <c r="Q1510" i="4"/>
  <c r="AC1510" i="4" s="1"/>
  <c r="Q1558" i="4"/>
  <c r="AC1558" i="4" s="1"/>
  <c r="Q1590" i="4"/>
  <c r="AC1590" i="4" s="1"/>
  <c r="Q1638" i="4"/>
  <c r="AC1638" i="4" s="1"/>
  <c r="Q1686" i="4"/>
  <c r="AC1686" i="4" s="1"/>
  <c r="Q1734" i="4"/>
  <c r="AC1734" i="4" s="1"/>
  <c r="Q1771" i="4"/>
  <c r="AC1771" i="4" s="1"/>
  <c r="Q1787" i="4"/>
  <c r="AC1787" i="4" s="1"/>
  <c r="Q1450" i="4"/>
  <c r="AC1450" i="4" s="1"/>
  <c r="Q1596" i="4"/>
  <c r="AC1596" i="4" s="1"/>
  <c r="Q1660" i="4"/>
  <c r="AC1660" i="4" s="1"/>
  <c r="Q1708" i="4"/>
  <c r="AC1708" i="4" s="1"/>
  <c r="Q1781" i="4"/>
  <c r="AC1781" i="4" s="1"/>
  <c r="Q45" i="4"/>
  <c r="AC45" i="4" s="1"/>
  <c r="Q520" i="4"/>
  <c r="AC520" i="4" s="1"/>
  <c r="Q771" i="4"/>
  <c r="AC771" i="4" s="1"/>
  <c r="Q945" i="4"/>
  <c r="AC945" i="4" s="1"/>
  <c r="Q1092" i="4"/>
  <c r="AC1092" i="4" s="1"/>
  <c r="Q1170" i="4"/>
  <c r="AC1170" i="4" s="1"/>
  <c r="Q1245" i="4"/>
  <c r="AC1245" i="4" s="1"/>
  <c r="Q1348" i="4"/>
  <c r="AC1348" i="4" s="1"/>
  <c r="Q1426" i="4"/>
  <c r="Q1501" i="4"/>
  <c r="AC1501" i="4" s="1"/>
  <c r="Q1581" i="4"/>
  <c r="AC1581" i="4" s="1"/>
  <c r="Q1645" i="4"/>
  <c r="AC1645" i="4" s="1"/>
  <c r="Q1709" i="4"/>
  <c r="AC1709" i="4" s="1"/>
  <c r="Q1756" i="4"/>
  <c r="AC1756" i="4" s="1"/>
  <c r="Q1790" i="4"/>
  <c r="AC1790" i="4" s="1"/>
  <c r="Q522" i="4"/>
  <c r="AC522" i="4" s="1"/>
  <c r="Q946" i="4"/>
  <c r="AC946" i="4" s="1"/>
  <c r="Q1146" i="4"/>
  <c r="AC1146" i="4" s="1"/>
  <c r="Q1248" i="4"/>
  <c r="AC1248" i="4" s="1"/>
  <c r="Q1376" i="4"/>
  <c r="AC1376" i="4" s="1"/>
  <c r="Q1452" i="4"/>
  <c r="AC1452" i="4" s="1"/>
  <c r="Q1502" i="4"/>
  <c r="AC1502" i="4" s="1"/>
  <c r="Q1534" i="4"/>
  <c r="AC1534" i="4" s="1"/>
  <c r="Q1582" i="4"/>
  <c r="AC1582" i="4" s="1"/>
  <c r="Q1630" i="4"/>
  <c r="AC1630" i="4" s="1"/>
  <c r="Q1678" i="4"/>
  <c r="AC1678" i="4" s="1"/>
  <c r="Q1726" i="4"/>
  <c r="AC1726" i="4" s="1"/>
  <c r="Q1757" i="4"/>
  <c r="AC1757" i="4" s="1"/>
  <c r="Q1783" i="4"/>
  <c r="AC1783" i="4" s="1"/>
  <c r="Q88" i="4"/>
  <c r="AC88" i="4" s="1"/>
  <c r="Q262" i="4"/>
  <c r="AC262" i="4" s="1"/>
  <c r="Q426" i="4"/>
  <c r="AC426" i="4" s="1"/>
  <c r="Q600" i="4"/>
  <c r="AC600" i="4" s="1"/>
  <c r="Q729" i="4"/>
  <c r="AC729" i="4" s="1"/>
  <c r="Q811" i="4"/>
  <c r="AC811" i="4" s="1"/>
  <c r="Q898" i="4"/>
  <c r="AC898" i="4" s="1"/>
  <c r="Q985" i="4"/>
  <c r="AC985" i="4" s="1"/>
  <c r="Q1043" i="4"/>
  <c r="AC1043" i="4" s="1"/>
  <c r="Q1075" i="4"/>
  <c r="AC1075" i="4" s="1"/>
  <c r="Q1104" i="4"/>
  <c r="AC1104" i="4" s="1"/>
  <c r="Q1130" i="4"/>
  <c r="AC1130" i="4" s="1"/>
  <c r="Q1155" i="4"/>
  <c r="AC1155" i="4" s="1"/>
  <c r="Q1180" i="4"/>
  <c r="AC1180" i="4" s="1"/>
  <c r="Q1205" i="4"/>
  <c r="AC1205" i="4" s="1"/>
  <c r="Q1232" i="4"/>
  <c r="AC1232" i="4" s="1"/>
  <c r="Q1258" i="4"/>
  <c r="AC1258" i="4" s="1"/>
  <c r="Q1283" i="4"/>
  <c r="AC1283" i="4" s="1"/>
  <c r="Q1308" i="4"/>
  <c r="AC1308" i="4" s="1"/>
  <c r="Q1333" i="4"/>
  <c r="AC1333" i="4" s="1"/>
  <c r="Q1360" i="4"/>
  <c r="AC1360" i="4" s="1"/>
  <c r="Q1386" i="4"/>
  <c r="AC1386" i="4" s="1"/>
  <c r="Q1411" i="4"/>
  <c r="AC1411" i="4" s="1"/>
  <c r="Q1436" i="4"/>
  <c r="AC1436" i="4" s="1"/>
  <c r="Q1460" i="4"/>
  <c r="AC1460" i="4" s="1"/>
  <c r="Q1476" i="4"/>
  <c r="AC1476" i="4" s="1"/>
  <c r="Q1492" i="4"/>
  <c r="AC1492" i="4" s="1"/>
  <c r="Q1508" i="4"/>
  <c r="AC1508" i="4" s="1"/>
  <c r="Q1524" i="4"/>
  <c r="AC1524" i="4" s="1"/>
  <c r="Q1540" i="4"/>
  <c r="AC1540" i="4" s="1"/>
  <c r="Q1556" i="4"/>
  <c r="AC1556" i="4" s="1"/>
  <c r="Q1572" i="4"/>
  <c r="AC1572" i="4" s="1"/>
  <c r="Q1588" i="4"/>
  <c r="AC1588" i="4" s="1"/>
  <c r="Q1604" i="4"/>
  <c r="AC1604" i="4" s="1"/>
  <c r="Q1620" i="4"/>
  <c r="AC1620" i="4" s="1"/>
  <c r="Q1636" i="4"/>
  <c r="AC1636" i="4" s="1"/>
  <c r="Q1652" i="4"/>
  <c r="AC1652" i="4" s="1"/>
  <c r="Q1668" i="4"/>
  <c r="AC1668" i="4" s="1"/>
  <c r="Q1684" i="4"/>
  <c r="AC1684" i="4" s="1"/>
  <c r="Q1700" i="4"/>
  <c r="AC1700" i="4" s="1"/>
  <c r="Q1716" i="4"/>
  <c r="AC1716" i="4" s="1"/>
  <c r="Q1732" i="4"/>
  <c r="AC1732" i="4" s="1"/>
  <c r="Q1748" i="4"/>
  <c r="AC1748" i="4" s="1"/>
  <c r="Q1760" i="4"/>
  <c r="AC1760" i="4" s="1"/>
  <c r="Q1769" i="4"/>
  <c r="AC1769" i="4" s="1"/>
  <c r="Q1777" i="4"/>
  <c r="AC1777" i="4" s="1"/>
  <c r="Q1785" i="4"/>
  <c r="AC1785" i="4" s="1"/>
  <c r="Q1793" i="4"/>
  <c r="AC1793" i="4" s="1"/>
  <c r="Q1801" i="4"/>
  <c r="AC1801" i="4" s="1"/>
  <c r="Q266" i="4"/>
  <c r="AC266" i="4" s="1"/>
  <c r="Q731" i="4"/>
  <c r="AC731" i="4" s="1"/>
  <c r="Q905" i="4"/>
  <c r="AC905" i="4" s="1"/>
  <c r="Q1077" i="4"/>
  <c r="AC1077" i="4" s="1"/>
  <c r="Q1184" i="4"/>
  <c r="AC1184" i="4" s="1"/>
  <c r="Q1260" i="4"/>
  <c r="AC1260" i="4" s="1"/>
  <c r="Q1338" i="4"/>
  <c r="AC1338" i="4" s="1"/>
  <c r="Q1413" i="4"/>
  <c r="AC1413" i="4" s="1"/>
  <c r="Q1478" i="4"/>
  <c r="AC1478" i="4" s="1"/>
  <c r="Q1542" i="4"/>
  <c r="AC1542" i="4" s="1"/>
  <c r="Q1606" i="4"/>
  <c r="AC1606" i="4" s="1"/>
  <c r="Q1670" i="4"/>
  <c r="AC1670" i="4" s="1"/>
  <c r="Q1718" i="4"/>
  <c r="AC1718" i="4" s="1"/>
  <c r="Q1762" i="4"/>
  <c r="AC1762" i="4" s="1"/>
  <c r="Q1803" i="4"/>
  <c r="AC1803" i="4" s="1"/>
  <c r="Q1484" i="4"/>
  <c r="AC1484" i="4" s="1"/>
  <c r="Q1564" i="4"/>
  <c r="AC1564" i="4" s="1"/>
  <c r="Q1644" i="4"/>
  <c r="AC1644" i="4" s="1"/>
  <c r="Q1765" i="4"/>
  <c r="AC1765" i="4" s="1"/>
  <c r="Q689" i="4"/>
  <c r="AC689" i="4" s="1"/>
  <c r="Q1060" i="4"/>
  <c r="AC1060" i="4" s="1"/>
  <c r="Q1195" i="4"/>
  <c r="AC1195" i="4" s="1"/>
  <c r="Q1298" i="4"/>
  <c r="AC1298" i="4" s="1"/>
  <c r="Q1373" i="4"/>
  <c r="AC1373" i="4" s="1"/>
  <c r="Q1469" i="4"/>
  <c r="AC1469" i="4" s="1"/>
  <c r="Q1549" i="4"/>
  <c r="AC1549" i="4" s="1"/>
  <c r="Q1613" i="4"/>
  <c r="AC1613" i="4" s="1"/>
  <c r="Q1693" i="4"/>
  <c r="AC1693" i="4" s="1"/>
  <c r="Q1766" i="4"/>
  <c r="AC1766" i="4" s="1"/>
  <c r="Q1798" i="4"/>
  <c r="AC1798" i="4" s="1"/>
  <c r="Q690" i="4"/>
  <c r="AC690" i="4" s="1"/>
  <c r="Q859" i="4"/>
  <c r="AC859" i="4" s="1"/>
  <c r="Q1093" i="4"/>
  <c r="AC1093" i="4" s="1"/>
  <c r="Q1196" i="4"/>
  <c r="AC1196" i="4" s="1"/>
  <c r="Q1299" i="4"/>
  <c r="AC1299" i="4" s="1"/>
  <c r="Q1402" i="4"/>
  <c r="AC1402" i="4" s="1"/>
  <c r="Q1486" i="4"/>
  <c r="AC1486" i="4" s="1"/>
  <c r="Q1598" i="4"/>
  <c r="AC1598" i="4" s="1"/>
  <c r="Q1694" i="4"/>
  <c r="AC1694" i="4" s="1"/>
  <c r="Q1775" i="4"/>
  <c r="AC1775" i="4" s="1"/>
  <c r="Q90" i="4"/>
  <c r="AC90" i="4" s="1"/>
  <c r="Q264" i="4"/>
  <c r="AC264" i="4" s="1"/>
  <c r="Q438" i="4"/>
  <c r="AC438" i="4" s="1"/>
  <c r="Q602" i="4"/>
  <c r="AC602" i="4" s="1"/>
  <c r="Q730" i="4"/>
  <c r="AC730" i="4" s="1"/>
  <c r="Q817" i="4"/>
  <c r="AC817" i="4" s="1"/>
  <c r="Q899" i="4"/>
  <c r="AC899" i="4" s="1"/>
  <c r="Q986" i="4"/>
  <c r="AC986" i="4" s="1"/>
  <c r="Q1044" i="4"/>
  <c r="AC1044" i="4" s="1"/>
  <c r="Q1076" i="4"/>
  <c r="AC1076" i="4" s="1"/>
  <c r="Q1106" i="4"/>
  <c r="AC1106" i="4" s="1"/>
  <c r="Q1131" i="4"/>
  <c r="AC1131" i="4" s="1"/>
  <c r="Q1156" i="4"/>
  <c r="AC1156" i="4" s="1"/>
  <c r="Q1181" i="4"/>
  <c r="AC1181" i="4" s="1"/>
  <c r="Q1208" i="4"/>
  <c r="AC1208" i="4" s="1"/>
  <c r="Q1234" i="4"/>
  <c r="AC1234" i="4" s="1"/>
  <c r="Q1259" i="4"/>
  <c r="AC1259" i="4" s="1"/>
  <c r="Q1284" i="4"/>
  <c r="AC1284" i="4" s="1"/>
  <c r="Q1309" i="4"/>
  <c r="AC1309" i="4" s="1"/>
  <c r="Q1336" i="4"/>
  <c r="AC1336" i="4" s="1"/>
  <c r="Q1362" i="4"/>
  <c r="AC1362" i="4" s="1"/>
  <c r="Q1387" i="4"/>
  <c r="AC1387" i="4" s="1"/>
  <c r="Q1412" i="4"/>
  <c r="AC1412" i="4" s="1"/>
  <c r="Q1437" i="4"/>
  <c r="AC1437" i="4" s="1"/>
  <c r="Q1461" i="4"/>
  <c r="AC1461" i="4" s="1"/>
  <c r="Q1477" i="4"/>
  <c r="AC1477" i="4" s="1"/>
  <c r="Q1493" i="4"/>
  <c r="AC1493" i="4" s="1"/>
  <c r="Q1509" i="4"/>
  <c r="AC1509" i="4" s="1"/>
  <c r="Q1525" i="4"/>
  <c r="AC1525" i="4" s="1"/>
  <c r="Q1541" i="4"/>
  <c r="AC1541" i="4" s="1"/>
  <c r="Q1557" i="4"/>
  <c r="AC1557" i="4" s="1"/>
  <c r="Q1573" i="4"/>
  <c r="AC1573" i="4" s="1"/>
  <c r="Q1589" i="4"/>
  <c r="AC1589" i="4" s="1"/>
  <c r="Q1605" i="4"/>
  <c r="AC1605" i="4" s="1"/>
  <c r="Q1621" i="4"/>
  <c r="AC1621" i="4" s="1"/>
  <c r="Q1637" i="4"/>
  <c r="AC1637" i="4" s="1"/>
  <c r="Q1653" i="4"/>
  <c r="AC1653" i="4" s="1"/>
  <c r="Q1669" i="4"/>
  <c r="AC1669" i="4" s="1"/>
  <c r="Q1685" i="4"/>
  <c r="AC1685" i="4" s="1"/>
  <c r="Q1701" i="4"/>
  <c r="AC1701" i="4" s="1"/>
  <c r="Q1717" i="4"/>
  <c r="AC1717" i="4" s="1"/>
  <c r="Q1733" i="4"/>
  <c r="AC1733" i="4" s="1"/>
  <c r="Q1749" i="4"/>
  <c r="AC1749" i="4" s="1"/>
  <c r="Q1761" i="4"/>
  <c r="AC1761" i="4" s="1"/>
  <c r="Q1770" i="4"/>
  <c r="AC1770" i="4" s="1"/>
  <c r="Q1778" i="4"/>
  <c r="AC1778" i="4" s="1"/>
  <c r="Q1786" i="4"/>
  <c r="AC1786" i="4" s="1"/>
  <c r="Q1794" i="4"/>
  <c r="AC1794" i="4" s="1"/>
  <c r="Q1802" i="4"/>
  <c r="AC1802" i="4" s="1"/>
  <c r="Q102" i="4"/>
  <c r="AC102" i="4" s="1"/>
  <c r="Q1045" i="4"/>
  <c r="AC1045" i="4" s="1"/>
  <c r="Q1132" i="4"/>
  <c r="AC1132" i="4" s="1"/>
  <c r="Q1210" i="4"/>
  <c r="AC1210" i="4" s="1"/>
  <c r="Q1285" i="4"/>
  <c r="AC1285" i="4" s="1"/>
  <c r="Q1363" i="4"/>
  <c r="AC1363" i="4" s="1"/>
  <c r="Q1440" i="4"/>
  <c r="AC1440" i="4" s="1"/>
  <c r="Q1494" i="4"/>
  <c r="AC1494" i="4" s="1"/>
  <c r="Q1526" i="4"/>
  <c r="AC1526" i="4" s="1"/>
  <c r="Q1574" i="4"/>
  <c r="AC1574" i="4" s="1"/>
  <c r="Q1622" i="4"/>
  <c r="AC1622" i="4" s="1"/>
  <c r="Q1654" i="4"/>
  <c r="AC1654" i="4" s="1"/>
  <c r="Q1702" i="4"/>
  <c r="AC1702" i="4" s="1"/>
  <c r="Q1750" i="4"/>
  <c r="AC1750" i="4" s="1"/>
  <c r="Q1779" i="4"/>
  <c r="AC1779" i="4" s="1"/>
  <c r="Q1795" i="4"/>
  <c r="AC1795" i="4" s="1"/>
  <c r="Q1468" i="4"/>
  <c r="AC1468" i="4" s="1"/>
  <c r="Q1548" i="4"/>
  <c r="AC1548" i="4" s="1"/>
  <c r="Q1612" i="4"/>
  <c r="AC1612" i="4" s="1"/>
  <c r="Q1676" i="4"/>
  <c r="AC1676" i="4" s="1"/>
  <c r="Q1724" i="4"/>
  <c r="AC1724" i="4" s="1"/>
  <c r="Q1754" i="4"/>
  <c r="AC1754" i="4" s="1"/>
  <c r="Q1789" i="4"/>
  <c r="AC1789" i="4" s="1"/>
  <c r="Q182" i="4"/>
  <c r="AC182" i="4" s="1"/>
  <c r="Q1117" i="4"/>
  <c r="AC1117" i="4" s="1"/>
  <c r="Q1272" i="4"/>
  <c r="AC1272" i="4" s="1"/>
  <c r="Q1400" i="4"/>
  <c r="AC1400" i="4" s="1"/>
  <c r="Q1485" i="4"/>
  <c r="AC1485" i="4" s="1"/>
  <c r="Q1533" i="4"/>
  <c r="AC1533" i="4" s="1"/>
  <c r="Q1597" i="4"/>
  <c r="AC1597" i="4" s="1"/>
  <c r="Q1661" i="4"/>
  <c r="AC1661" i="4" s="1"/>
  <c r="Q1725" i="4"/>
  <c r="AC1725" i="4" s="1"/>
  <c r="Q1774" i="4"/>
  <c r="AC1774" i="4" s="1"/>
  <c r="Q184" i="4"/>
  <c r="AC184" i="4" s="1"/>
  <c r="Q777" i="4"/>
  <c r="AC777" i="4" s="1"/>
  <c r="Q1061" i="4"/>
  <c r="AC1061" i="4" s="1"/>
  <c r="Q1171" i="4"/>
  <c r="AC1171" i="4" s="1"/>
  <c r="Q1324" i="4"/>
  <c r="AC1324" i="4" s="1"/>
  <c r="Q1427" i="4"/>
  <c r="AC1427" i="4" s="1"/>
  <c r="Q1550" i="4"/>
  <c r="AC1550" i="4" s="1"/>
  <c r="Q1646" i="4"/>
  <c r="AC1646" i="4" s="1"/>
  <c r="Q1742" i="4"/>
  <c r="AC1742" i="4" s="1"/>
  <c r="Q1799" i="4"/>
  <c r="AC1799" i="4" s="1"/>
  <c r="Q138" i="4"/>
  <c r="AC138" i="4" s="1"/>
  <c r="Q312" i="4"/>
  <c r="AC312" i="4" s="1"/>
  <c r="Q486" i="4"/>
  <c r="AC486" i="4" s="1"/>
  <c r="Q650" i="4"/>
  <c r="AC650" i="4" s="1"/>
  <c r="Q754" i="4"/>
  <c r="AC754" i="4" s="1"/>
  <c r="Q841" i="4"/>
  <c r="AC841" i="4" s="1"/>
  <c r="Q923" i="4"/>
  <c r="AC923" i="4" s="1"/>
  <c r="Q1010" i="4"/>
  <c r="AC1010" i="4" s="1"/>
  <c r="Q1053" i="4"/>
  <c r="AC1053" i="4" s="1"/>
  <c r="Q1085" i="4"/>
  <c r="AC1085" i="4" s="1"/>
  <c r="Q1114" i="4"/>
  <c r="AC1114" i="4" s="1"/>
  <c r="Q1139" i="4"/>
  <c r="AC1139" i="4" s="1"/>
  <c r="Q1164" i="4"/>
  <c r="AC1164" i="4" s="1"/>
  <c r="Q1189" i="4"/>
  <c r="AC1189" i="4" s="1"/>
  <c r="Q1216" i="4"/>
  <c r="AC1216" i="4" s="1"/>
  <c r="Q1242" i="4"/>
  <c r="AC1242" i="4" s="1"/>
  <c r="Q1267" i="4"/>
  <c r="AC1267" i="4" s="1"/>
  <c r="Q1292" i="4"/>
  <c r="AC1292" i="4" s="1"/>
  <c r="Q1317" i="4"/>
  <c r="AC1317" i="4" s="1"/>
  <c r="Q1344" i="4"/>
  <c r="AC1344" i="4" s="1"/>
  <c r="Q1370" i="4"/>
  <c r="AC1370" i="4" s="1"/>
  <c r="Q1395" i="4"/>
  <c r="AC1395" i="4" s="1"/>
  <c r="Q1420" i="4"/>
  <c r="AC1420" i="4" s="1"/>
  <c r="Q1445" i="4"/>
  <c r="AC1445" i="4" s="1"/>
  <c r="Q1466" i="4"/>
  <c r="AC1466" i="4" s="1"/>
  <c r="Q1482" i="4"/>
  <c r="AC1482" i="4" s="1"/>
  <c r="Q1498" i="4"/>
  <c r="AC1498" i="4" s="1"/>
  <c r="Q1514" i="4"/>
  <c r="AC1514" i="4" s="1"/>
  <c r="Q1530" i="4"/>
  <c r="AC1530" i="4" s="1"/>
  <c r="Q1546" i="4"/>
  <c r="AC1546" i="4" s="1"/>
  <c r="Q1562" i="4"/>
  <c r="AC1562" i="4" s="1"/>
  <c r="Q1578" i="4"/>
  <c r="AC1578" i="4" s="1"/>
  <c r="Q1594" i="4"/>
  <c r="AC1594" i="4" s="1"/>
  <c r="Q1610" i="4"/>
  <c r="AC1610" i="4" s="1"/>
  <c r="Q1626" i="4"/>
  <c r="AC1626" i="4" s="1"/>
  <c r="Q1642" i="4"/>
  <c r="AC1642" i="4" s="1"/>
  <c r="Q1658" i="4"/>
  <c r="AC1658" i="4" s="1"/>
  <c r="Q1674" i="4"/>
  <c r="AC1674" i="4" s="1"/>
  <c r="Q1690" i="4"/>
  <c r="AC1690" i="4" s="1"/>
  <c r="Q1706" i="4"/>
  <c r="AC1706" i="4" s="1"/>
  <c r="Q1722" i="4"/>
  <c r="AC1722" i="4" s="1"/>
  <c r="Q1738" i="4"/>
  <c r="AC1738" i="4" s="1"/>
  <c r="Q1753" i="4"/>
  <c r="AC1753" i="4" s="1"/>
  <c r="Q1764" i="4"/>
  <c r="AC1764" i="4" s="1"/>
  <c r="Q1772" i="4"/>
  <c r="AC1772" i="4" s="1"/>
  <c r="Q1780" i="4"/>
  <c r="AC1780" i="4" s="1"/>
  <c r="Q1788" i="4"/>
  <c r="AC1788" i="4" s="1"/>
  <c r="Q1796" i="4"/>
  <c r="AC1796" i="4" s="1"/>
  <c r="Q1804" i="4"/>
  <c r="AC1804" i="4" s="1"/>
  <c r="Q170" i="4"/>
  <c r="AC170" i="4" s="1"/>
  <c r="Q344" i="4"/>
  <c r="AC344" i="4" s="1"/>
  <c r="Q518" i="4"/>
  <c r="AC518" i="4" s="1"/>
  <c r="Q682" i="4"/>
  <c r="AC682" i="4" s="1"/>
  <c r="Q770" i="4"/>
  <c r="AC770" i="4" s="1"/>
  <c r="Q857" i="4"/>
  <c r="AC857" i="4" s="1"/>
  <c r="Q939" i="4"/>
  <c r="AC939" i="4" s="1"/>
  <c r="Q1026" i="4"/>
  <c r="AC1026" i="4" s="1"/>
  <c r="Q1059" i="4"/>
  <c r="AC1059" i="4" s="1"/>
  <c r="Q1091" i="4"/>
  <c r="AC1091" i="4" s="1"/>
  <c r="Q1116" i="4"/>
  <c r="AC1116" i="4" s="1"/>
  <c r="Q1141" i="4"/>
  <c r="AC1141" i="4" s="1"/>
  <c r="Q1168" i="4"/>
  <c r="AC1168" i="4" s="1"/>
  <c r="Q1194" i="4"/>
  <c r="AC1194" i="4" s="1"/>
  <c r="Q1219" i="4"/>
  <c r="AC1219" i="4" s="1"/>
  <c r="Q1244" i="4"/>
  <c r="AC1244" i="4" s="1"/>
  <c r="Q1269" i="4"/>
  <c r="AC1269" i="4" s="1"/>
  <c r="Q1296" i="4"/>
  <c r="AC1296" i="4" s="1"/>
  <c r="Q1322" i="4"/>
  <c r="AC1322" i="4" s="1"/>
  <c r="Q1347" i="4"/>
  <c r="AC1347" i="4" s="1"/>
  <c r="Q1372" i="4"/>
  <c r="AC1372" i="4" s="1"/>
  <c r="Q1397" i="4"/>
  <c r="AC1397" i="4" s="1"/>
  <c r="Q1424" i="4"/>
  <c r="AC1424" i="4" s="1"/>
  <c r="Q1500" i="4"/>
  <c r="AC1500" i="4" s="1"/>
  <c r="Q1516" i="4"/>
  <c r="AC1516" i="4" s="1"/>
  <c r="Q1532" i="4"/>
  <c r="AC1532" i="4" s="1"/>
  <c r="Q1580" i="4"/>
  <c r="AC1580" i="4" s="1"/>
  <c r="Q1628" i="4"/>
  <c r="AC1628" i="4" s="1"/>
  <c r="Q1692" i="4"/>
  <c r="AC1692" i="4" s="1"/>
  <c r="Q1740" i="4"/>
  <c r="AC1740" i="4" s="1"/>
  <c r="Q1773" i="4"/>
  <c r="AC1773" i="4" s="1"/>
  <c r="Q1797" i="4"/>
  <c r="AC1797" i="4" s="1"/>
  <c r="Q346" i="4"/>
  <c r="AC346" i="4" s="1"/>
  <c r="Q858" i="4"/>
  <c r="AC858" i="4" s="1"/>
  <c r="Q1027" i="4"/>
  <c r="AC1027" i="4" s="1"/>
  <c r="Q1144" i="4"/>
  <c r="AC1144" i="4" s="1"/>
  <c r="Q1220" i="4"/>
  <c r="AC1220" i="4" s="1"/>
  <c r="Q1323" i="4"/>
  <c r="AC1323" i="4" s="1"/>
  <c r="Q1451" i="4"/>
  <c r="AC1451" i="4" s="1"/>
  <c r="Q1517" i="4"/>
  <c r="AC1517" i="4" s="1"/>
  <c r="Q1565" i="4"/>
  <c r="AC1565" i="4" s="1"/>
  <c r="Q1629" i="4"/>
  <c r="AC1629" i="4" s="1"/>
  <c r="Q1677" i="4"/>
  <c r="AC1677" i="4" s="1"/>
  <c r="Q1741" i="4"/>
  <c r="AC1741" i="4" s="1"/>
  <c r="Q1782" i="4"/>
  <c r="AC1782" i="4" s="1"/>
  <c r="Q358" i="4"/>
  <c r="AC358" i="4" s="1"/>
  <c r="Q1029" i="4"/>
  <c r="AC1029" i="4" s="1"/>
  <c r="Q1120" i="4"/>
  <c r="AC1120" i="4" s="1"/>
  <c r="Q1221" i="4"/>
  <c r="AC1221" i="4" s="1"/>
  <c r="Q1349" i="4"/>
  <c r="AC1349" i="4" s="1"/>
  <c r="Q1470" i="4"/>
  <c r="AC1470" i="4" s="1"/>
  <c r="Q1518" i="4"/>
  <c r="AC1518" i="4" s="1"/>
  <c r="Q1566" i="4"/>
  <c r="AC1566" i="4" s="1"/>
  <c r="Q1614" i="4"/>
  <c r="AC1614" i="4" s="1"/>
  <c r="Q1662" i="4"/>
  <c r="AC1662" i="4" s="1"/>
  <c r="Q1710" i="4"/>
  <c r="AC1710" i="4" s="1"/>
  <c r="Q1767" i="4"/>
  <c r="AC1767" i="4" s="1"/>
  <c r="Q1791" i="4"/>
  <c r="AC1791" i="4" s="1"/>
  <c r="Q1274" i="4"/>
  <c r="AC1274" i="4" s="1"/>
  <c r="R7" i="4"/>
  <c r="T6" i="4"/>
  <c r="M4" i="4" l="1" a="1"/>
  <c r="M4" i="4" s="1"/>
  <c r="Q4" i="4"/>
  <c r="AD666" i="4"/>
  <c r="AD661" i="4"/>
  <c r="AD1363" i="4"/>
  <c r="AD1738" i="4"/>
  <c r="AD684" i="4"/>
  <c r="AD1780" i="4"/>
  <c r="AD763" i="4"/>
  <c r="AD95" i="4"/>
  <c r="AC1426" i="4"/>
  <c r="AD1426" i="4" s="1"/>
  <c r="S4" i="4"/>
  <c r="AD281" i="4"/>
  <c r="AD978" i="4"/>
  <c r="AD1059" i="4"/>
  <c r="AD817" i="4"/>
  <c r="AD908" i="4"/>
  <c r="AD958" i="4"/>
  <c r="AD800" i="4"/>
  <c r="AD442" i="4"/>
  <c r="AD1437" i="4"/>
  <c r="AD1133" i="4"/>
  <c r="AD1382" i="4"/>
  <c r="AD1532" i="4"/>
  <c r="AD1407" i="4"/>
  <c r="R8" i="4"/>
  <c r="T7" i="4"/>
  <c r="AE4" i="4" l="1"/>
  <c r="AC4" i="4"/>
  <c r="AF4" i="4" s="1"/>
  <c r="O4" i="4"/>
  <c r="O5" i="4"/>
  <c r="O13" i="4"/>
  <c r="O21" i="4"/>
  <c r="O29" i="4"/>
  <c r="O37" i="4"/>
  <c r="O45" i="4"/>
  <c r="O53" i="4"/>
  <c r="O61" i="4"/>
  <c r="O69" i="4"/>
  <c r="O77" i="4"/>
  <c r="O85" i="4"/>
  <c r="O93" i="4"/>
  <c r="O101" i="4"/>
  <c r="O109" i="4"/>
  <c r="O117" i="4"/>
  <c r="O125" i="4"/>
  <c r="O133" i="4"/>
  <c r="O141" i="4"/>
  <c r="O149" i="4"/>
  <c r="O157" i="4"/>
  <c r="O165" i="4"/>
  <c r="O173" i="4"/>
  <c r="O181" i="4"/>
  <c r="O189" i="4"/>
  <c r="O197" i="4"/>
  <c r="O205" i="4"/>
  <c r="O213" i="4"/>
  <c r="O221" i="4"/>
  <c r="O229" i="4"/>
  <c r="O237" i="4"/>
  <c r="O245" i="4"/>
  <c r="O253" i="4"/>
  <c r="O261" i="4"/>
  <c r="O269" i="4"/>
  <c r="O277" i="4"/>
  <c r="O285" i="4"/>
  <c r="O293" i="4"/>
  <c r="O301" i="4"/>
  <c r="O309" i="4"/>
  <c r="O317" i="4"/>
  <c r="O325" i="4"/>
  <c r="O333" i="4"/>
  <c r="O341" i="4"/>
  <c r="O349" i="4"/>
  <c r="O357" i="4"/>
  <c r="O365" i="4"/>
  <c r="O373" i="4"/>
  <c r="O381" i="4"/>
  <c r="O389" i="4"/>
  <c r="O397" i="4"/>
  <c r="O405" i="4"/>
  <c r="O413" i="4"/>
  <c r="O421" i="4"/>
  <c r="O429" i="4"/>
  <c r="O437" i="4"/>
  <c r="O445" i="4"/>
  <c r="O453" i="4"/>
  <c r="O461" i="4"/>
  <c r="O469" i="4"/>
  <c r="O477" i="4"/>
  <c r="O485" i="4"/>
  <c r="O493" i="4"/>
  <c r="O501" i="4"/>
  <c r="O509" i="4"/>
  <c r="O517" i="4"/>
  <c r="O525" i="4"/>
  <c r="O533" i="4"/>
  <c r="O541" i="4"/>
  <c r="O549" i="4"/>
  <c r="O557" i="4"/>
  <c r="O565" i="4"/>
  <c r="O573" i="4"/>
  <c r="O581" i="4"/>
  <c r="O589" i="4"/>
  <c r="O597" i="4"/>
  <c r="O605" i="4"/>
  <c r="O613" i="4"/>
  <c r="O621" i="4"/>
  <c r="O629" i="4"/>
  <c r="O637" i="4"/>
  <c r="O645" i="4"/>
  <c r="O653" i="4"/>
  <c r="O661" i="4"/>
  <c r="O669" i="4"/>
  <c r="O677" i="4"/>
  <c r="O685" i="4"/>
  <c r="O693" i="4"/>
  <c r="O701" i="4"/>
  <c r="O709" i="4"/>
  <c r="O717" i="4"/>
  <c r="O725" i="4"/>
  <c r="O733" i="4"/>
  <c r="O741" i="4"/>
  <c r="O749" i="4"/>
  <c r="O757" i="4"/>
  <c r="O765" i="4"/>
  <c r="O773" i="4"/>
  <c r="O781" i="4"/>
  <c r="O789" i="4"/>
  <c r="O797" i="4"/>
  <c r="O805" i="4"/>
  <c r="O813" i="4"/>
  <c r="O821" i="4"/>
  <c r="O829" i="4"/>
  <c r="O837" i="4"/>
  <c r="O845" i="4"/>
  <c r="O853" i="4"/>
  <c r="O861" i="4"/>
  <c r="O869" i="4"/>
  <c r="O877" i="4"/>
  <c r="O885" i="4"/>
  <c r="O893" i="4"/>
  <c r="O901" i="4"/>
  <c r="O909" i="4"/>
  <c r="O917" i="4"/>
  <c r="O925" i="4"/>
  <c r="O933" i="4"/>
  <c r="O941" i="4"/>
  <c r="O949" i="4"/>
  <c r="O957" i="4"/>
  <c r="O965" i="4"/>
  <c r="O973" i="4"/>
  <c r="O981" i="4"/>
  <c r="O989" i="4"/>
  <c r="O997" i="4"/>
  <c r="O1005" i="4"/>
  <c r="O1013" i="4"/>
  <c r="O1021" i="4"/>
  <c r="O1029" i="4"/>
  <c r="O1037" i="4"/>
  <c r="O1045" i="4"/>
  <c r="O1053" i="4"/>
  <c r="O1061" i="4"/>
  <c r="O1069" i="4"/>
  <c r="O1077" i="4"/>
  <c r="O1085" i="4"/>
  <c r="O1093" i="4"/>
  <c r="O1101" i="4"/>
  <c r="O1109" i="4"/>
  <c r="O1117" i="4"/>
  <c r="O1125" i="4"/>
  <c r="O1133" i="4"/>
  <c r="O1141" i="4"/>
  <c r="O1149" i="4"/>
  <c r="O1157" i="4"/>
  <c r="O1165" i="4"/>
  <c r="O1173" i="4"/>
  <c r="O1181" i="4"/>
  <c r="O1189" i="4"/>
  <c r="O1197" i="4"/>
  <c r="O1205" i="4"/>
  <c r="O1213" i="4"/>
  <c r="O1221" i="4"/>
  <c r="O1229" i="4"/>
  <c r="O1237" i="4"/>
  <c r="O1245" i="4"/>
  <c r="O1253" i="4"/>
  <c r="O1261" i="4"/>
  <c r="O1269" i="4"/>
  <c r="O1277" i="4"/>
  <c r="O1285" i="4"/>
  <c r="O1293" i="4"/>
  <c r="O1301" i="4"/>
  <c r="O1309" i="4"/>
  <c r="O1317" i="4"/>
  <c r="O1325" i="4"/>
  <c r="O1333" i="4"/>
  <c r="O1341" i="4"/>
  <c r="O1349" i="4"/>
  <c r="O6" i="4"/>
  <c r="O14" i="4"/>
  <c r="O22" i="4"/>
  <c r="O30" i="4"/>
  <c r="O38" i="4"/>
  <c r="O46" i="4"/>
  <c r="O54" i="4"/>
  <c r="O62" i="4"/>
  <c r="O70" i="4"/>
  <c r="O78" i="4"/>
  <c r="O86" i="4"/>
  <c r="O94" i="4"/>
  <c r="O102" i="4"/>
  <c r="O110" i="4"/>
  <c r="O118" i="4"/>
  <c r="O126" i="4"/>
  <c r="O134" i="4"/>
  <c r="O142" i="4"/>
  <c r="O150" i="4"/>
  <c r="O158" i="4"/>
  <c r="O166" i="4"/>
  <c r="O174" i="4"/>
  <c r="O182" i="4"/>
  <c r="O190" i="4"/>
  <c r="O198" i="4"/>
  <c r="O206" i="4"/>
  <c r="O214" i="4"/>
  <c r="O222" i="4"/>
  <c r="O230" i="4"/>
  <c r="O238" i="4"/>
  <c r="O246" i="4"/>
  <c r="O254" i="4"/>
  <c r="O262" i="4"/>
  <c r="O270" i="4"/>
  <c r="O278" i="4"/>
  <c r="O286" i="4"/>
  <c r="O294" i="4"/>
  <c r="O302" i="4"/>
  <c r="O310" i="4"/>
  <c r="O318" i="4"/>
  <c r="O326" i="4"/>
  <c r="O334" i="4"/>
  <c r="O342" i="4"/>
  <c r="O350" i="4"/>
  <c r="O358" i="4"/>
  <c r="O366" i="4"/>
  <c r="O374" i="4"/>
  <c r="O382" i="4"/>
  <c r="O390" i="4"/>
  <c r="O398" i="4"/>
  <c r="O406" i="4"/>
  <c r="O414" i="4"/>
  <c r="O422" i="4"/>
  <c r="O430" i="4"/>
  <c r="O438" i="4"/>
  <c r="O446" i="4"/>
  <c r="O454" i="4"/>
  <c r="O462" i="4"/>
  <c r="O470" i="4"/>
  <c r="O478" i="4"/>
  <c r="O486" i="4"/>
  <c r="O494" i="4"/>
  <c r="O502" i="4"/>
  <c r="O510" i="4"/>
  <c r="O518" i="4"/>
  <c r="O526" i="4"/>
  <c r="O534" i="4"/>
  <c r="O542" i="4"/>
  <c r="O550" i="4"/>
  <c r="O558" i="4"/>
  <c r="O566" i="4"/>
  <c r="O574" i="4"/>
  <c r="O582" i="4"/>
  <c r="O590" i="4"/>
  <c r="O598" i="4"/>
  <c r="O606" i="4"/>
  <c r="O614" i="4"/>
  <c r="O622" i="4"/>
  <c r="O630" i="4"/>
  <c r="O638" i="4"/>
  <c r="O646" i="4"/>
  <c r="O654" i="4"/>
  <c r="O662" i="4"/>
  <c r="O670" i="4"/>
  <c r="O678" i="4"/>
  <c r="O686" i="4"/>
  <c r="O694" i="4"/>
  <c r="O702" i="4"/>
  <c r="O710" i="4"/>
  <c r="O718" i="4"/>
  <c r="O726" i="4"/>
  <c r="O734" i="4"/>
  <c r="O742" i="4"/>
  <c r="O750" i="4"/>
  <c r="O758" i="4"/>
  <c r="O766" i="4"/>
  <c r="O774" i="4"/>
  <c r="O782" i="4"/>
  <c r="O790" i="4"/>
  <c r="O798" i="4"/>
  <c r="O806" i="4"/>
  <c r="O814" i="4"/>
  <c r="O822" i="4"/>
  <c r="O830" i="4"/>
  <c r="O838" i="4"/>
  <c r="O846" i="4"/>
  <c r="O854" i="4"/>
  <c r="O862" i="4"/>
  <c r="O870" i="4"/>
  <c r="O878" i="4"/>
  <c r="O886" i="4"/>
  <c r="O894" i="4"/>
  <c r="O902" i="4"/>
  <c r="O910" i="4"/>
  <c r="O918" i="4"/>
  <c r="O926" i="4"/>
  <c r="O934" i="4"/>
  <c r="O942" i="4"/>
  <c r="O950" i="4"/>
  <c r="O958" i="4"/>
  <c r="O966" i="4"/>
  <c r="O974" i="4"/>
  <c r="O982" i="4"/>
  <c r="O990" i="4"/>
  <c r="O998" i="4"/>
  <c r="O1006" i="4"/>
  <c r="O1014" i="4"/>
  <c r="O1022" i="4"/>
  <c r="O1030" i="4"/>
  <c r="O1038" i="4"/>
  <c r="O1046" i="4"/>
  <c r="O1054" i="4"/>
  <c r="O1062" i="4"/>
  <c r="O1070" i="4"/>
  <c r="O1078" i="4"/>
  <c r="O1086" i="4"/>
  <c r="O1094" i="4"/>
  <c r="O1102" i="4"/>
  <c r="O1110" i="4"/>
  <c r="O1118" i="4"/>
  <c r="O1126" i="4"/>
  <c r="O1134" i="4"/>
  <c r="O1142" i="4"/>
  <c r="O1150" i="4"/>
  <c r="O1158" i="4"/>
  <c r="O1166" i="4"/>
  <c r="O1174" i="4"/>
  <c r="O1182" i="4"/>
  <c r="O1190" i="4"/>
  <c r="O1198" i="4"/>
  <c r="O1206" i="4"/>
  <c r="O1214" i="4"/>
  <c r="O1222" i="4"/>
  <c r="O1230" i="4"/>
  <c r="O1238" i="4"/>
  <c r="O1246" i="4"/>
  <c r="O1254" i="4"/>
  <c r="O1262" i="4"/>
  <c r="O1270" i="4"/>
  <c r="O1278" i="4"/>
  <c r="O1286" i="4"/>
  <c r="O1294" i="4"/>
  <c r="O1302" i="4"/>
  <c r="O1310" i="4"/>
  <c r="O1318" i="4"/>
  <c r="O1326" i="4"/>
  <c r="O1334" i="4"/>
  <c r="O1342" i="4"/>
  <c r="O1350" i="4"/>
  <c r="O1358" i="4"/>
  <c r="O7" i="4"/>
  <c r="O15" i="4"/>
  <c r="O23" i="4"/>
  <c r="O31" i="4"/>
  <c r="O39" i="4"/>
  <c r="O47" i="4"/>
  <c r="O55" i="4"/>
  <c r="O63" i="4"/>
  <c r="O71" i="4"/>
  <c r="O79" i="4"/>
  <c r="O87" i="4"/>
  <c r="O95" i="4"/>
  <c r="O103" i="4"/>
  <c r="O111" i="4"/>
  <c r="O119" i="4"/>
  <c r="O127" i="4"/>
  <c r="O135" i="4"/>
  <c r="O143" i="4"/>
  <c r="O151" i="4"/>
  <c r="O159" i="4"/>
  <c r="O167" i="4"/>
  <c r="O175" i="4"/>
  <c r="O183" i="4"/>
  <c r="O191" i="4"/>
  <c r="O199" i="4"/>
  <c r="O207" i="4"/>
  <c r="O215" i="4"/>
  <c r="O223" i="4"/>
  <c r="O231" i="4"/>
  <c r="O239" i="4"/>
  <c r="O247" i="4"/>
  <c r="O255" i="4"/>
  <c r="O263" i="4"/>
  <c r="O271" i="4"/>
  <c r="O279" i="4"/>
  <c r="O287" i="4"/>
  <c r="O295" i="4"/>
  <c r="O303" i="4"/>
  <c r="O311" i="4"/>
  <c r="O319" i="4"/>
  <c r="O327" i="4"/>
  <c r="O335" i="4"/>
  <c r="O343" i="4"/>
  <c r="O351" i="4"/>
  <c r="O359" i="4"/>
  <c r="O367" i="4"/>
  <c r="O375" i="4"/>
  <c r="O383" i="4"/>
  <c r="O391" i="4"/>
  <c r="O399" i="4"/>
  <c r="O407" i="4"/>
  <c r="O415" i="4"/>
  <c r="O423" i="4"/>
  <c r="O431" i="4"/>
  <c r="O439" i="4"/>
  <c r="O447" i="4"/>
  <c r="O455" i="4"/>
  <c r="O463" i="4"/>
  <c r="O471" i="4"/>
  <c r="O479" i="4"/>
  <c r="O487" i="4"/>
  <c r="O495" i="4"/>
  <c r="O503" i="4"/>
  <c r="O511" i="4"/>
  <c r="O519" i="4"/>
  <c r="O527" i="4"/>
  <c r="O535" i="4"/>
  <c r="O543" i="4"/>
  <c r="O551" i="4"/>
  <c r="O559" i="4"/>
  <c r="O567" i="4"/>
  <c r="O575" i="4"/>
  <c r="O583" i="4"/>
  <c r="O591" i="4"/>
  <c r="O599" i="4"/>
  <c r="O607" i="4"/>
  <c r="O615" i="4"/>
  <c r="O623" i="4"/>
  <c r="O631" i="4"/>
  <c r="O639" i="4"/>
  <c r="O647" i="4"/>
  <c r="O655" i="4"/>
  <c r="O663" i="4"/>
  <c r="O671" i="4"/>
  <c r="O679" i="4"/>
  <c r="O687" i="4"/>
  <c r="O695" i="4"/>
  <c r="O703" i="4"/>
  <c r="O711" i="4"/>
  <c r="O719" i="4"/>
  <c r="O727" i="4"/>
  <c r="O735" i="4"/>
  <c r="O743" i="4"/>
  <c r="O751" i="4"/>
  <c r="O759" i="4"/>
  <c r="O767" i="4"/>
  <c r="O775" i="4"/>
  <c r="O783" i="4"/>
  <c r="O791" i="4"/>
  <c r="O799" i="4"/>
  <c r="O807" i="4"/>
  <c r="O815" i="4"/>
  <c r="O823" i="4"/>
  <c r="O831" i="4"/>
  <c r="O839" i="4"/>
  <c r="O847" i="4"/>
  <c r="O855" i="4"/>
  <c r="O863" i="4"/>
  <c r="O871" i="4"/>
  <c r="O879" i="4"/>
  <c r="O887" i="4"/>
  <c r="O895" i="4"/>
  <c r="O903" i="4"/>
  <c r="O911" i="4"/>
  <c r="O919" i="4"/>
  <c r="O927" i="4"/>
  <c r="O935" i="4"/>
  <c r="O943" i="4"/>
  <c r="O951" i="4"/>
  <c r="O959" i="4"/>
  <c r="O967" i="4"/>
  <c r="O975" i="4"/>
  <c r="O983" i="4"/>
  <c r="O991" i="4"/>
  <c r="O999" i="4"/>
  <c r="O1007" i="4"/>
  <c r="O1015" i="4"/>
  <c r="O1023" i="4"/>
  <c r="O1031" i="4"/>
  <c r="O1039" i="4"/>
  <c r="O1047" i="4"/>
  <c r="O1055" i="4"/>
  <c r="O1063" i="4"/>
  <c r="O1071" i="4"/>
  <c r="O1079" i="4"/>
  <c r="O1087" i="4"/>
  <c r="O1095" i="4"/>
  <c r="O1103" i="4"/>
  <c r="O1111" i="4"/>
  <c r="O1119" i="4"/>
  <c r="O1127" i="4"/>
  <c r="O1135" i="4"/>
  <c r="O1143" i="4"/>
  <c r="O1151" i="4"/>
  <c r="O1159" i="4"/>
  <c r="O1167" i="4"/>
  <c r="O1175" i="4"/>
  <c r="O1183" i="4"/>
  <c r="O1191" i="4"/>
  <c r="O1199" i="4"/>
  <c r="O1207" i="4"/>
  <c r="O1215" i="4"/>
  <c r="O1223" i="4"/>
  <c r="O1231" i="4"/>
  <c r="O1239" i="4"/>
  <c r="O1247" i="4"/>
  <c r="O1255" i="4"/>
  <c r="O1263" i="4"/>
  <c r="O1271" i="4"/>
  <c r="O1279" i="4"/>
  <c r="O1287" i="4"/>
  <c r="O1295" i="4"/>
  <c r="O1303" i="4"/>
  <c r="O1311" i="4"/>
  <c r="O1319" i="4"/>
  <c r="O1327" i="4"/>
  <c r="O1335" i="4"/>
  <c r="O1343" i="4"/>
  <c r="O1351" i="4"/>
  <c r="O1359" i="4"/>
  <c r="O8" i="4"/>
  <c r="O16" i="4"/>
  <c r="O24" i="4"/>
  <c r="O32" i="4"/>
  <c r="O40" i="4"/>
  <c r="O48" i="4"/>
  <c r="O56" i="4"/>
  <c r="O64" i="4"/>
  <c r="O72" i="4"/>
  <c r="O80" i="4"/>
  <c r="O88" i="4"/>
  <c r="O96" i="4"/>
  <c r="O104" i="4"/>
  <c r="O112" i="4"/>
  <c r="O120" i="4"/>
  <c r="O128" i="4"/>
  <c r="O136" i="4"/>
  <c r="O144" i="4"/>
  <c r="O152" i="4"/>
  <c r="O160" i="4"/>
  <c r="O168" i="4"/>
  <c r="O176" i="4"/>
  <c r="O184" i="4"/>
  <c r="O192" i="4"/>
  <c r="O200" i="4"/>
  <c r="O208" i="4"/>
  <c r="O216" i="4"/>
  <c r="O224" i="4"/>
  <c r="O232" i="4"/>
  <c r="O240" i="4"/>
  <c r="O248" i="4"/>
  <c r="O256" i="4"/>
  <c r="O264" i="4"/>
  <c r="O272" i="4"/>
  <c r="O280" i="4"/>
  <c r="O288" i="4"/>
  <c r="O296" i="4"/>
  <c r="O304" i="4"/>
  <c r="O312" i="4"/>
  <c r="O320" i="4"/>
  <c r="O328" i="4"/>
  <c r="O336" i="4"/>
  <c r="O344" i="4"/>
  <c r="O352" i="4"/>
  <c r="O360" i="4"/>
  <c r="O368" i="4"/>
  <c r="O376" i="4"/>
  <c r="O384" i="4"/>
  <c r="O392" i="4"/>
  <c r="O400" i="4"/>
  <c r="O408" i="4"/>
  <c r="O416" i="4"/>
  <c r="O424" i="4"/>
  <c r="O432" i="4"/>
  <c r="O440" i="4"/>
  <c r="O448" i="4"/>
  <c r="O456" i="4"/>
  <c r="O464" i="4"/>
  <c r="O472" i="4"/>
  <c r="O480" i="4"/>
  <c r="O488" i="4"/>
  <c r="O496" i="4"/>
  <c r="O504" i="4"/>
  <c r="O512" i="4"/>
  <c r="O520" i="4"/>
  <c r="O528" i="4"/>
  <c r="O536" i="4"/>
  <c r="O544" i="4"/>
  <c r="O552" i="4"/>
  <c r="O560" i="4"/>
  <c r="O568" i="4"/>
  <c r="O576" i="4"/>
  <c r="O584" i="4"/>
  <c r="O592" i="4"/>
  <c r="O600" i="4"/>
  <c r="O608" i="4"/>
  <c r="O616" i="4"/>
  <c r="O624" i="4"/>
  <c r="O632" i="4"/>
  <c r="O640" i="4"/>
  <c r="O648" i="4"/>
  <c r="O656" i="4"/>
  <c r="O664" i="4"/>
  <c r="O672" i="4"/>
  <c r="O680" i="4"/>
  <c r="O688" i="4"/>
  <c r="O696" i="4"/>
  <c r="O704" i="4"/>
  <c r="O712" i="4"/>
  <c r="O720" i="4"/>
  <c r="O728" i="4"/>
  <c r="O736" i="4"/>
  <c r="O744" i="4"/>
  <c r="O752" i="4"/>
  <c r="O760" i="4"/>
  <c r="O768" i="4"/>
  <c r="O776" i="4"/>
  <c r="O784" i="4"/>
  <c r="O792" i="4"/>
  <c r="O800" i="4"/>
  <c r="O808" i="4"/>
  <c r="O816" i="4"/>
  <c r="O824" i="4"/>
  <c r="O832" i="4"/>
  <c r="O840" i="4"/>
  <c r="O848" i="4"/>
  <c r="O856" i="4"/>
  <c r="O864" i="4"/>
  <c r="O872" i="4"/>
  <c r="O880" i="4"/>
  <c r="O888" i="4"/>
  <c r="O896" i="4"/>
  <c r="O904" i="4"/>
  <c r="O912" i="4"/>
  <c r="O920" i="4"/>
  <c r="O928" i="4"/>
  <c r="O936" i="4"/>
  <c r="O944" i="4"/>
  <c r="O952" i="4"/>
  <c r="O960" i="4"/>
  <c r="O968" i="4"/>
  <c r="O976" i="4"/>
  <c r="O984" i="4"/>
  <c r="O992" i="4"/>
  <c r="O1000" i="4"/>
  <c r="O1008" i="4"/>
  <c r="O1016" i="4"/>
  <c r="O1024" i="4"/>
  <c r="O1032" i="4"/>
  <c r="O1040" i="4"/>
  <c r="O1048" i="4"/>
  <c r="O1056" i="4"/>
  <c r="O1064" i="4"/>
  <c r="O1072" i="4"/>
  <c r="O1080" i="4"/>
  <c r="O1088" i="4"/>
  <c r="O1096" i="4"/>
  <c r="O1104" i="4"/>
  <c r="O1112" i="4"/>
  <c r="O1120" i="4"/>
  <c r="O1128" i="4"/>
  <c r="O1136" i="4"/>
  <c r="O1144" i="4"/>
  <c r="O1152" i="4"/>
  <c r="O1160" i="4"/>
  <c r="O1168" i="4"/>
  <c r="O1176" i="4"/>
  <c r="O1184" i="4"/>
  <c r="O1192" i="4"/>
  <c r="O1200" i="4"/>
  <c r="O1208" i="4"/>
  <c r="O1216" i="4"/>
  <c r="O1224" i="4"/>
  <c r="O1232" i="4"/>
  <c r="O1240" i="4"/>
  <c r="O1248" i="4"/>
  <c r="O1256" i="4"/>
  <c r="O1264" i="4"/>
  <c r="O1272" i="4"/>
  <c r="O1280" i="4"/>
  <c r="O1288" i="4"/>
  <c r="O1296" i="4"/>
  <c r="O1304" i="4"/>
  <c r="O1312" i="4"/>
  <c r="O1320" i="4"/>
  <c r="O1328" i="4"/>
  <c r="O1336" i="4"/>
  <c r="O1344" i="4"/>
  <c r="O1352" i="4"/>
  <c r="O1360" i="4"/>
  <c r="O9" i="4"/>
  <c r="O17" i="4"/>
  <c r="O25" i="4"/>
  <c r="O33" i="4"/>
  <c r="O41" i="4"/>
  <c r="O49" i="4"/>
  <c r="O57" i="4"/>
  <c r="O65" i="4"/>
  <c r="O73" i="4"/>
  <c r="O81" i="4"/>
  <c r="O89" i="4"/>
  <c r="O97" i="4"/>
  <c r="O105" i="4"/>
  <c r="O113" i="4"/>
  <c r="O121" i="4"/>
  <c r="O129" i="4"/>
  <c r="O137" i="4"/>
  <c r="O145" i="4"/>
  <c r="O153" i="4"/>
  <c r="O161" i="4"/>
  <c r="O169" i="4"/>
  <c r="O177" i="4"/>
  <c r="O185" i="4"/>
  <c r="O193" i="4"/>
  <c r="O201" i="4"/>
  <c r="O209" i="4"/>
  <c r="O217" i="4"/>
  <c r="O225" i="4"/>
  <c r="O233" i="4"/>
  <c r="O241" i="4"/>
  <c r="O249" i="4"/>
  <c r="O257" i="4"/>
  <c r="O265" i="4"/>
  <c r="O273" i="4"/>
  <c r="O281" i="4"/>
  <c r="O289" i="4"/>
  <c r="O297" i="4"/>
  <c r="O305" i="4"/>
  <c r="O313" i="4"/>
  <c r="O321" i="4"/>
  <c r="O329" i="4"/>
  <c r="O337" i="4"/>
  <c r="O345" i="4"/>
  <c r="O353" i="4"/>
  <c r="O361" i="4"/>
  <c r="O369" i="4"/>
  <c r="O377" i="4"/>
  <c r="O385" i="4"/>
  <c r="O393" i="4"/>
  <c r="O401" i="4"/>
  <c r="O409" i="4"/>
  <c r="O417" i="4"/>
  <c r="O425" i="4"/>
  <c r="O433" i="4"/>
  <c r="O441" i="4"/>
  <c r="O449" i="4"/>
  <c r="O457" i="4"/>
  <c r="O465" i="4"/>
  <c r="O473" i="4"/>
  <c r="O481" i="4"/>
  <c r="O489" i="4"/>
  <c r="O497" i="4"/>
  <c r="O505" i="4"/>
  <c r="O513" i="4"/>
  <c r="O521" i="4"/>
  <c r="O529" i="4"/>
  <c r="O537" i="4"/>
  <c r="O545" i="4"/>
  <c r="O553" i="4"/>
  <c r="O561" i="4"/>
  <c r="O569" i="4"/>
  <c r="O577" i="4"/>
  <c r="O585" i="4"/>
  <c r="O593" i="4"/>
  <c r="O601" i="4"/>
  <c r="O609" i="4"/>
  <c r="O617" i="4"/>
  <c r="O625" i="4"/>
  <c r="O633" i="4"/>
  <c r="O641" i="4"/>
  <c r="O649" i="4"/>
  <c r="O657" i="4"/>
  <c r="O665" i="4"/>
  <c r="O673" i="4"/>
  <c r="O681" i="4"/>
  <c r="O689" i="4"/>
  <c r="O697" i="4"/>
  <c r="O705" i="4"/>
  <c r="O713" i="4"/>
  <c r="O721" i="4"/>
  <c r="O729" i="4"/>
  <c r="O737" i="4"/>
  <c r="O745" i="4"/>
  <c r="O753" i="4"/>
  <c r="O761" i="4"/>
  <c r="O769" i="4"/>
  <c r="O777" i="4"/>
  <c r="O785" i="4"/>
  <c r="O793" i="4"/>
  <c r="O801" i="4"/>
  <c r="O809" i="4"/>
  <c r="O817" i="4"/>
  <c r="O825" i="4"/>
  <c r="O833" i="4"/>
  <c r="O841" i="4"/>
  <c r="O849" i="4"/>
  <c r="O857" i="4"/>
  <c r="O865" i="4"/>
  <c r="O873" i="4"/>
  <c r="O881" i="4"/>
  <c r="O889" i="4"/>
  <c r="O897" i="4"/>
  <c r="O905" i="4"/>
  <c r="O913" i="4"/>
  <c r="O921" i="4"/>
  <c r="O929" i="4"/>
  <c r="O937" i="4"/>
  <c r="O945" i="4"/>
  <c r="O953" i="4"/>
  <c r="O961" i="4"/>
  <c r="O969" i="4"/>
  <c r="O977" i="4"/>
  <c r="O985" i="4"/>
  <c r="O993" i="4"/>
  <c r="O1001" i="4"/>
  <c r="O1009" i="4"/>
  <c r="O1017" i="4"/>
  <c r="O1025" i="4"/>
  <c r="O1033" i="4"/>
  <c r="O1041" i="4"/>
  <c r="O1049" i="4"/>
  <c r="O1057" i="4"/>
  <c r="O1065" i="4"/>
  <c r="O1073" i="4"/>
  <c r="O1081" i="4"/>
  <c r="O1089" i="4"/>
  <c r="O1097" i="4"/>
  <c r="O1105" i="4"/>
  <c r="O1113" i="4"/>
  <c r="O1121" i="4"/>
  <c r="O1129" i="4"/>
  <c r="O1137" i="4"/>
  <c r="O1145" i="4"/>
  <c r="O1153" i="4"/>
  <c r="O1161" i="4"/>
  <c r="O1169" i="4"/>
  <c r="O1177" i="4"/>
  <c r="O1185" i="4"/>
  <c r="O1193" i="4"/>
  <c r="O1201" i="4"/>
  <c r="O1209" i="4"/>
  <c r="O1217" i="4"/>
  <c r="O1225" i="4"/>
  <c r="O1233" i="4"/>
  <c r="O1241" i="4"/>
  <c r="O1249" i="4"/>
  <c r="O1257" i="4"/>
  <c r="O1265" i="4"/>
  <c r="O1273" i="4"/>
  <c r="O1281" i="4"/>
  <c r="O1289" i="4"/>
  <c r="O1297" i="4"/>
  <c r="O1305" i="4"/>
  <c r="O1313" i="4"/>
  <c r="O1321" i="4"/>
  <c r="O1329" i="4"/>
  <c r="O1337" i="4"/>
  <c r="O1345" i="4"/>
  <c r="O1353" i="4"/>
  <c r="O1361" i="4"/>
  <c r="O10" i="4"/>
  <c r="O28" i="4"/>
  <c r="O51" i="4"/>
  <c r="O74" i="4"/>
  <c r="O92" i="4"/>
  <c r="O115" i="4"/>
  <c r="O138" i="4"/>
  <c r="O156" i="4"/>
  <c r="O179" i="4"/>
  <c r="O202" i="4"/>
  <c r="O220" i="4"/>
  <c r="O243" i="4"/>
  <c r="O266" i="4"/>
  <c r="O284" i="4"/>
  <c r="O307" i="4"/>
  <c r="O330" i="4"/>
  <c r="O348" i="4"/>
  <c r="O371" i="4"/>
  <c r="O394" i="4"/>
  <c r="O412" i="4"/>
  <c r="O435" i="4"/>
  <c r="O458" i="4"/>
  <c r="O476" i="4"/>
  <c r="O499" i="4"/>
  <c r="O522" i="4"/>
  <c r="O540" i="4"/>
  <c r="O563" i="4"/>
  <c r="O586" i="4"/>
  <c r="O604" i="4"/>
  <c r="O627" i="4"/>
  <c r="O650" i="4"/>
  <c r="O668" i="4"/>
  <c r="O691" i="4"/>
  <c r="O714" i="4"/>
  <c r="O732" i="4"/>
  <c r="O755" i="4"/>
  <c r="O778" i="4"/>
  <c r="O796" i="4"/>
  <c r="O819" i="4"/>
  <c r="O842" i="4"/>
  <c r="O860" i="4"/>
  <c r="O883" i="4"/>
  <c r="O906" i="4"/>
  <c r="O924" i="4"/>
  <c r="O947" i="4"/>
  <c r="O970" i="4"/>
  <c r="O988" i="4"/>
  <c r="O1011" i="4"/>
  <c r="O1034" i="4"/>
  <c r="O1052" i="4"/>
  <c r="O1075" i="4"/>
  <c r="O1098" i="4"/>
  <c r="O1116" i="4"/>
  <c r="O1139" i="4"/>
  <c r="O1162" i="4"/>
  <c r="O1180" i="4"/>
  <c r="O1203" i="4"/>
  <c r="O1226" i="4"/>
  <c r="O1244" i="4"/>
  <c r="O1267" i="4"/>
  <c r="O1290" i="4"/>
  <c r="O1308" i="4"/>
  <c r="O1331" i="4"/>
  <c r="O1354" i="4"/>
  <c r="O1366" i="4"/>
  <c r="O1374" i="4"/>
  <c r="O1382" i="4"/>
  <c r="O1390" i="4"/>
  <c r="O1398" i="4"/>
  <c r="O1406" i="4"/>
  <c r="O1414" i="4"/>
  <c r="O1422" i="4"/>
  <c r="O1430" i="4"/>
  <c r="O1438" i="4"/>
  <c r="O1446" i="4"/>
  <c r="O1454" i="4"/>
  <c r="O1462" i="4"/>
  <c r="O1470" i="4"/>
  <c r="O1478" i="4"/>
  <c r="O1486" i="4"/>
  <c r="O1494" i="4"/>
  <c r="O1502" i="4"/>
  <c r="O1510" i="4"/>
  <c r="O1518" i="4"/>
  <c r="O1526" i="4"/>
  <c r="O1534" i="4"/>
  <c r="O1542" i="4"/>
  <c r="O1550" i="4"/>
  <c r="O1558" i="4"/>
  <c r="O1566" i="4"/>
  <c r="O1574" i="4"/>
  <c r="O1582" i="4"/>
  <c r="O1590" i="4"/>
  <c r="O1598" i="4"/>
  <c r="O1606" i="4"/>
  <c r="O1614" i="4"/>
  <c r="O1622" i="4"/>
  <c r="O1630" i="4"/>
  <c r="O1638" i="4"/>
  <c r="O1646" i="4"/>
  <c r="O1654" i="4"/>
  <c r="O1662" i="4"/>
  <c r="O1670" i="4"/>
  <c r="O1678" i="4"/>
  <c r="O1686" i="4"/>
  <c r="O1694" i="4"/>
  <c r="O1702" i="4"/>
  <c r="O1710" i="4"/>
  <c r="O1718" i="4"/>
  <c r="O1726" i="4"/>
  <c r="O1734" i="4"/>
  <c r="O1742" i="4"/>
  <c r="O1750" i="4"/>
  <c r="O1758" i="4"/>
  <c r="O1766" i="4"/>
  <c r="O1774" i="4"/>
  <c r="O1782" i="4"/>
  <c r="O1790" i="4"/>
  <c r="O1798" i="4"/>
  <c r="O11" i="4"/>
  <c r="O34" i="4"/>
  <c r="O52" i="4"/>
  <c r="O75" i="4"/>
  <c r="O98" i="4"/>
  <c r="O116" i="4"/>
  <c r="O139" i="4"/>
  <c r="O162" i="4"/>
  <c r="O180" i="4"/>
  <c r="O203" i="4"/>
  <c r="O226" i="4"/>
  <c r="O244" i="4"/>
  <c r="O267" i="4"/>
  <c r="O290" i="4"/>
  <c r="O308" i="4"/>
  <c r="O331" i="4"/>
  <c r="O354" i="4"/>
  <c r="O372" i="4"/>
  <c r="O395" i="4"/>
  <c r="O418" i="4"/>
  <c r="O436" i="4"/>
  <c r="O459" i="4"/>
  <c r="O482" i="4"/>
  <c r="O500" i="4"/>
  <c r="O523" i="4"/>
  <c r="O546" i="4"/>
  <c r="O564" i="4"/>
  <c r="O587" i="4"/>
  <c r="O610" i="4"/>
  <c r="O628" i="4"/>
  <c r="O651" i="4"/>
  <c r="O674" i="4"/>
  <c r="O692" i="4"/>
  <c r="O715" i="4"/>
  <c r="O738" i="4"/>
  <c r="O756" i="4"/>
  <c r="O779" i="4"/>
  <c r="O802" i="4"/>
  <c r="O820" i="4"/>
  <c r="O843" i="4"/>
  <c r="O866" i="4"/>
  <c r="O884" i="4"/>
  <c r="O907" i="4"/>
  <c r="O930" i="4"/>
  <c r="O948" i="4"/>
  <c r="O971" i="4"/>
  <c r="O994" i="4"/>
  <c r="O1012" i="4"/>
  <c r="O1035" i="4"/>
  <c r="O1058" i="4"/>
  <c r="O1076" i="4"/>
  <c r="O1099" i="4"/>
  <c r="O1122" i="4"/>
  <c r="O1140" i="4"/>
  <c r="O1163" i="4"/>
  <c r="O1186" i="4"/>
  <c r="O1204" i="4"/>
  <c r="O1227" i="4"/>
  <c r="O1250" i="4"/>
  <c r="O1268" i="4"/>
  <c r="O1291" i="4"/>
  <c r="O1314" i="4"/>
  <c r="O1332" i="4"/>
  <c r="O1355" i="4"/>
  <c r="O1367" i="4"/>
  <c r="O1375" i="4"/>
  <c r="O1383" i="4"/>
  <c r="O1391" i="4"/>
  <c r="O1399" i="4"/>
  <c r="O1407" i="4"/>
  <c r="O1415" i="4"/>
  <c r="O1423" i="4"/>
  <c r="O1431" i="4"/>
  <c r="O1439" i="4"/>
  <c r="O1447" i="4"/>
  <c r="O1455" i="4"/>
  <c r="O1463" i="4"/>
  <c r="O1471" i="4"/>
  <c r="O1479" i="4"/>
  <c r="O1487" i="4"/>
  <c r="O1495" i="4"/>
  <c r="O1503" i="4"/>
  <c r="O1511" i="4"/>
  <c r="O1519" i="4"/>
  <c r="O1527" i="4"/>
  <c r="O1535" i="4"/>
  <c r="O1543" i="4"/>
  <c r="O1551" i="4"/>
  <c r="O1559" i="4"/>
  <c r="O1567" i="4"/>
  <c r="O1575" i="4"/>
  <c r="O1583" i="4"/>
  <c r="O1591" i="4"/>
  <c r="O1599" i="4"/>
  <c r="O1607" i="4"/>
  <c r="O1615" i="4"/>
  <c r="O1623" i="4"/>
  <c r="O1631" i="4"/>
  <c r="O1639" i="4"/>
  <c r="O1647" i="4"/>
  <c r="O1655" i="4"/>
  <c r="O1663" i="4"/>
  <c r="O1671" i="4"/>
  <c r="O1679" i="4"/>
  <c r="O1687" i="4"/>
  <c r="O1695" i="4"/>
  <c r="O1703" i="4"/>
  <c r="O1711" i="4"/>
  <c r="O1719" i="4"/>
  <c r="O1727" i="4"/>
  <c r="O1735" i="4"/>
  <c r="O1743" i="4"/>
  <c r="O1751" i="4"/>
  <c r="O1759" i="4"/>
  <c r="O1767" i="4"/>
  <c r="O1775" i="4"/>
  <c r="O1783" i="4"/>
  <c r="O1791" i="4"/>
  <c r="O1799" i="4"/>
  <c r="O12" i="4"/>
  <c r="O35" i="4"/>
  <c r="O58" i="4"/>
  <c r="O76" i="4"/>
  <c r="O99" i="4"/>
  <c r="O122" i="4"/>
  <c r="O140" i="4"/>
  <c r="O163" i="4"/>
  <c r="O186" i="4"/>
  <c r="O204" i="4"/>
  <c r="O227" i="4"/>
  <c r="O250" i="4"/>
  <c r="O268" i="4"/>
  <c r="O291" i="4"/>
  <c r="O314" i="4"/>
  <c r="O332" i="4"/>
  <c r="O355" i="4"/>
  <c r="O378" i="4"/>
  <c r="O396" i="4"/>
  <c r="O419" i="4"/>
  <c r="O442" i="4"/>
  <c r="O460" i="4"/>
  <c r="O483" i="4"/>
  <c r="O506" i="4"/>
  <c r="O524" i="4"/>
  <c r="O547" i="4"/>
  <c r="O570" i="4"/>
  <c r="O588" i="4"/>
  <c r="O611" i="4"/>
  <c r="O634" i="4"/>
  <c r="O652" i="4"/>
  <c r="O675" i="4"/>
  <c r="O698" i="4"/>
  <c r="O716" i="4"/>
  <c r="O739" i="4"/>
  <c r="O762" i="4"/>
  <c r="O780" i="4"/>
  <c r="O803" i="4"/>
  <c r="O826" i="4"/>
  <c r="O844" i="4"/>
  <c r="O867" i="4"/>
  <c r="O890" i="4"/>
  <c r="O908" i="4"/>
  <c r="O931" i="4"/>
  <c r="O954" i="4"/>
  <c r="O972" i="4"/>
  <c r="O995" i="4"/>
  <c r="O1018" i="4"/>
  <c r="O1036" i="4"/>
  <c r="O1059" i="4"/>
  <c r="O1082" i="4"/>
  <c r="O1100" i="4"/>
  <c r="O1123" i="4"/>
  <c r="O1146" i="4"/>
  <c r="O1164" i="4"/>
  <c r="O1187" i="4"/>
  <c r="O1210" i="4"/>
  <c r="O1228" i="4"/>
  <c r="O1251" i="4"/>
  <c r="O1274" i="4"/>
  <c r="O1292" i="4"/>
  <c r="O1315" i="4"/>
  <c r="O1338" i="4"/>
  <c r="O1356" i="4"/>
  <c r="O1368" i="4"/>
  <c r="O1376" i="4"/>
  <c r="O1384" i="4"/>
  <c r="O1392" i="4"/>
  <c r="O1400" i="4"/>
  <c r="O1408" i="4"/>
  <c r="O1416" i="4"/>
  <c r="O1424" i="4"/>
  <c r="O1432" i="4"/>
  <c r="O1440" i="4"/>
  <c r="O1448" i="4"/>
  <c r="O1456" i="4"/>
  <c r="O1464" i="4"/>
  <c r="O1472" i="4"/>
  <c r="O1480" i="4"/>
  <c r="O1488" i="4"/>
  <c r="O1496" i="4"/>
  <c r="O1504" i="4"/>
  <c r="O1512" i="4"/>
  <c r="O1520" i="4"/>
  <c r="O1528" i="4"/>
  <c r="O1536" i="4"/>
  <c r="O1544" i="4"/>
  <c r="O1552" i="4"/>
  <c r="O1560" i="4"/>
  <c r="O1568" i="4"/>
  <c r="O1576" i="4"/>
  <c r="O1584" i="4"/>
  <c r="O1592" i="4"/>
  <c r="O1600" i="4"/>
  <c r="O1608" i="4"/>
  <c r="O1616" i="4"/>
  <c r="O1624" i="4"/>
  <c r="O1632" i="4"/>
  <c r="O1640" i="4"/>
  <c r="O1648" i="4"/>
  <c r="O1656" i="4"/>
  <c r="O1664" i="4"/>
  <c r="O1672" i="4"/>
  <c r="O1680" i="4"/>
  <c r="O1688" i="4"/>
  <c r="O1696" i="4"/>
  <c r="O1704" i="4"/>
  <c r="O1712" i="4"/>
  <c r="O1720" i="4"/>
  <c r="O1728" i="4"/>
  <c r="O1736" i="4"/>
  <c r="O1744" i="4"/>
  <c r="O1752" i="4"/>
  <c r="O1760" i="4"/>
  <c r="O1768" i="4"/>
  <c r="O1776" i="4"/>
  <c r="O1784" i="4"/>
  <c r="O1792" i="4"/>
  <c r="O1800" i="4"/>
  <c r="O18" i="4"/>
  <c r="O36" i="4"/>
  <c r="O59" i="4"/>
  <c r="O82" i="4"/>
  <c r="O100" i="4"/>
  <c r="O123" i="4"/>
  <c r="O146" i="4"/>
  <c r="O164" i="4"/>
  <c r="O187" i="4"/>
  <c r="O210" i="4"/>
  <c r="O228" i="4"/>
  <c r="O251" i="4"/>
  <c r="O274" i="4"/>
  <c r="O292" i="4"/>
  <c r="O315" i="4"/>
  <c r="O338" i="4"/>
  <c r="O356" i="4"/>
  <c r="O379" i="4"/>
  <c r="O402" i="4"/>
  <c r="O420" i="4"/>
  <c r="O443" i="4"/>
  <c r="O466" i="4"/>
  <c r="O484" i="4"/>
  <c r="O507" i="4"/>
  <c r="O530" i="4"/>
  <c r="O548" i="4"/>
  <c r="O571" i="4"/>
  <c r="O594" i="4"/>
  <c r="O612" i="4"/>
  <c r="O635" i="4"/>
  <c r="O658" i="4"/>
  <c r="O676" i="4"/>
  <c r="O699" i="4"/>
  <c r="O722" i="4"/>
  <c r="O740" i="4"/>
  <c r="O763" i="4"/>
  <c r="O786" i="4"/>
  <c r="O804" i="4"/>
  <c r="O827" i="4"/>
  <c r="O850" i="4"/>
  <c r="O868" i="4"/>
  <c r="O891" i="4"/>
  <c r="O914" i="4"/>
  <c r="O932" i="4"/>
  <c r="O955" i="4"/>
  <c r="O978" i="4"/>
  <c r="O996" i="4"/>
  <c r="O1019" i="4"/>
  <c r="O1042" i="4"/>
  <c r="O1060" i="4"/>
  <c r="O1083" i="4"/>
  <c r="O1106" i="4"/>
  <c r="O1124" i="4"/>
  <c r="O1147" i="4"/>
  <c r="O1170" i="4"/>
  <c r="O1188" i="4"/>
  <c r="O1211" i="4"/>
  <c r="O1234" i="4"/>
  <c r="O1252" i="4"/>
  <c r="O1275" i="4"/>
  <c r="O1298" i="4"/>
  <c r="O1316" i="4"/>
  <c r="O1339" i="4"/>
  <c r="O1357" i="4"/>
  <c r="O1369" i="4"/>
  <c r="O1377" i="4"/>
  <c r="O1385" i="4"/>
  <c r="O1393" i="4"/>
  <c r="O1401" i="4"/>
  <c r="O1409" i="4"/>
  <c r="O1417" i="4"/>
  <c r="O1425" i="4"/>
  <c r="O1433" i="4"/>
  <c r="O1441" i="4"/>
  <c r="O1449" i="4"/>
  <c r="O1457" i="4"/>
  <c r="O1465" i="4"/>
  <c r="O1473" i="4"/>
  <c r="O1481" i="4"/>
  <c r="O1489" i="4"/>
  <c r="O1497" i="4"/>
  <c r="O1505" i="4"/>
  <c r="O1513" i="4"/>
  <c r="O1521" i="4"/>
  <c r="O1529" i="4"/>
  <c r="O1537" i="4"/>
  <c r="O1545" i="4"/>
  <c r="O1553" i="4"/>
  <c r="O1561" i="4"/>
  <c r="O1569" i="4"/>
  <c r="O1577" i="4"/>
  <c r="O1585" i="4"/>
  <c r="O1593" i="4"/>
  <c r="O1601" i="4"/>
  <c r="O1609" i="4"/>
  <c r="O1617" i="4"/>
  <c r="O1625" i="4"/>
  <c r="O1633" i="4"/>
  <c r="O1641" i="4"/>
  <c r="O1649" i="4"/>
  <c r="O1657" i="4"/>
  <c r="O1665" i="4"/>
  <c r="O1673" i="4"/>
  <c r="O1681" i="4"/>
  <c r="O1689" i="4"/>
  <c r="O1697" i="4"/>
  <c r="O1705" i="4"/>
  <c r="O1713" i="4"/>
  <c r="O1721" i="4"/>
  <c r="O1729" i="4"/>
  <c r="O1737" i="4"/>
  <c r="O1745" i="4"/>
  <c r="O1753" i="4"/>
  <c r="O1761" i="4"/>
  <c r="O1769" i="4"/>
  <c r="O1777" i="4"/>
  <c r="O1785" i="4"/>
  <c r="O1793" i="4"/>
  <c r="O1801" i="4"/>
  <c r="O19" i="4"/>
  <c r="O42" i="4"/>
  <c r="O60" i="4"/>
  <c r="O83" i="4"/>
  <c r="O106" i="4"/>
  <c r="O124" i="4"/>
  <c r="O147" i="4"/>
  <c r="O170" i="4"/>
  <c r="O188" i="4"/>
  <c r="O211" i="4"/>
  <c r="O234" i="4"/>
  <c r="O252" i="4"/>
  <c r="O275" i="4"/>
  <c r="O298" i="4"/>
  <c r="O316" i="4"/>
  <c r="O339" i="4"/>
  <c r="O362" i="4"/>
  <c r="O380" i="4"/>
  <c r="O403" i="4"/>
  <c r="O426" i="4"/>
  <c r="O444" i="4"/>
  <c r="O467" i="4"/>
  <c r="O490" i="4"/>
  <c r="O508" i="4"/>
  <c r="O531" i="4"/>
  <c r="O554" i="4"/>
  <c r="O572" i="4"/>
  <c r="O595" i="4"/>
  <c r="O618" i="4"/>
  <c r="O636" i="4"/>
  <c r="O659" i="4"/>
  <c r="O682" i="4"/>
  <c r="O700" i="4"/>
  <c r="O723" i="4"/>
  <c r="O746" i="4"/>
  <c r="O764" i="4"/>
  <c r="O787" i="4"/>
  <c r="O810" i="4"/>
  <c r="O828" i="4"/>
  <c r="O851" i="4"/>
  <c r="O874" i="4"/>
  <c r="O892" i="4"/>
  <c r="O915" i="4"/>
  <c r="O938" i="4"/>
  <c r="O956" i="4"/>
  <c r="O979" i="4"/>
  <c r="O1002" i="4"/>
  <c r="O1020" i="4"/>
  <c r="O1043" i="4"/>
  <c r="O1066" i="4"/>
  <c r="O1084" i="4"/>
  <c r="O1107" i="4"/>
  <c r="O1130" i="4"/>
  <c r="O1148" i="4"/>
  <c r="O1171" i="4"/>
  <c r="O1194" i="4"/>
  <c r="O1212" i="4"/>
  <c r="O1235" i="4"/>
  <c r="O1258" i="4"/>
  <c r="O1276" i="4"/>
  <c r="O1299" i="4"/>
  <c r="O1322" i="4"/>
  <c r="O1340" i="4"/>
  <c r="O1362" i="4"/>
  <c r="O1370" i="4"/>
  <c r="O1378" i="4"/>
  <c r="O1386" i="4"/>
  <c r="O1394" i="4"/>
  <c r="O1402" i="4"/>
  <c r="O1410" i="4"/>
  <c r="O1418" i="4"/>
  <c r="O1426" i="4"/>
  <c r="O1434" i="4"/>
  <c r="O1442" i="4"/>
  <c r="O1450" i="4"/>
  <c r="O1458" i="4"/>
  <c r="O1466" i="4"/>
  <c r="O1474" i="4"/>
  <c r="O1482" i="4"/>
  <c r="O1490" i="4"/>
  <c r="O1498" i="4"/>
  <c r="O1506" i="4"/>
  <c r="O1514" i="4"/>
  <c r="O1522" i="4"/>
  <c r="O1530" i="4"/>
  <c r="O1538" i="4"/>
  <c r="O1546" i="4"/>
  <c r="O1554" i="4"/>
  <c r="O1562" i="4"/>
  <c r="O1570" i="4"/>
  <c r="O1578" i="4"/>
  <c r="O1586" i="4"/>
  <c r="O1594" i="4"/>
  <c r="O1602" i="4"/>
  <c r="O1610" i="4"/>
  <c r="O1618" i="4"/>
  <c r="O1626" i="4"/>
  <c r="O1634" i="4"/>
  <c r="O1642" i="4"/>
  <c r="O1650" i="4"/>
  <c r="O1658" i="4"/>
  <c r="O1666" i="4"/>
  <c r="O1674" i="4"/>
  <c r="O1682" i="4"/>
  <c r="O1690" i="4"/>
  <c r="O1698" i="4"/>
  <c r="O1706" i="4"/>
  <c r="O1714" i="4"/>
  <c r="O1722" i="4"/>
  <c r="O1730" i="4"/>
  <c r="O1738" i="4"/>
  <c r="O1746" i="4"/>
  <c r="O1754" i="4"/>
  <c r="O1762" i="4"/>
  <c r="O1770" i="4"/>
  <c r="O1778" i="4"/>
  <c r="O1786" i="4"/>
  <c r="O1794" i="4"/>
  <c r="O1802" i="4"/>
  <c r="O20" i="4"/>
  <c r="O43" i="4"/>
  <c r="O66" i="4"/>
  <c r="O84" i="4"/>
  <c r="O107" i="4"/>
  <c r="O130" i="4"/>
  <c r="O148" i="4"/>
  <c r="O171" i="4"/>
  <c r="O194" i="4"/>
  <c r="O212" i="4"/>
  <c r="O235" i="4"/>
  <c r="O258" i="4"/>
  <c r="O276" i="4"/>
  <c r="O299" i="4"/>
  <c r="O322" i="4"/>
  <c r="O340" i="4"/>
  <c r="O363" i="4"/>
  <c r="O386" i="4"/>
  <c r="O404" i="4"/>
  <c r="O427" i="4"/>
  <c r="O450" i="4"/>
  <c r="O468" i="4"/>
  <c r="O491" i="4"/>
  <c r="O514" i="4"/>
  <c r="O532" i="4"/>
  <c r="O555" i="4"/>
  <c r="O578" i="4"/>
  <c r="O596" i="4"/>
  <c r="O619" i="4"/>
  <c r="O642" i="4"/>
  <c r="O660" i="4"/>
  <c r="O683" i="4"/>
  <c r="O706" i="4"/>
  <c r="O724" i="4"/>
  <c r="O747" i="4"/>
  <c r="O770" i="4"/>
  <c r="O788" i="4"/>
  <c r="O811" i="4"/>
  <c r="O834" i="4"/>
  <c r="O852" i="4"/>
  <c r="O875" i="4"/>
  <c r="O898" i="4"/>
  <c r="O916" i="4"/>
  <c r="O939" i="4"/>
  <c r="O962" i="4"/>
  <c r="O980" i="4"/>
  <c r="O1003" i="4"/>
  <c r="O1026" i="4"/>
  <c r="O1044" i="4"/>
  <c r="O26" i="4"/>
  <c r="O44" i="4"/>
  <c r="O67" i="4"/>
  <c r="O90" i="4"/>
  <c r="O108" i="4"/>
  <c r="O131" i="4"/>
  <c r="O154" i="4"/>
  <c r="O172" i="4"/>
  <c r="O195" i="4"/>
  <c r="O218" i="4"/>
  <c r="O236" i="4"/>
  <c r="O259" i="4"/>
  <c r="O282" i="4"/>
  <c r="O300" i="4"/>
  <c r="O323" i="4"/>
  <c r="O346" i="4"/>
  <c r="O364" i="4"/>
  <c r="O387" i="4"/>
  <c r="O410" i="4"/>
  <c r="O428" i="4"/>
  <c r="O451" i="4"/>
  <c r="O474" i="4"/>
  <c r="O492" i="4"/>
  <c r="O515" i="4"/>
  <c r="O538" i="4"/>
  <c r="O556" i="4"/>
  <c r="O579" i="4"/>
  <c r="O602" i="4"/>
  <c r="O620" i="4"/>
  <c r="O643" i="4"/>
  <c r="O666" i="4"/>
  <c r="O684" i="4"/>
  <c r="O707" i="4"/>
  <c r="O730" i="4"/>
  <c r="O748" i="4"/>
  <c r="O771" i="4"/>
  <c r="O794" i="4"/>
  <c r="O812" i="4"/>
  <c r="O835" i="4"/>
  <c r="O858" i="4"/>
  <c r="O876" i="4"/>
  <c r="O899" i="4"/>
  <c r="O922" i="4"/>
  <c r="O940" i="4"/>
  <c r="O963" i="4"/>
  <c r="O986" i="4"/>
  <c r="O1004" i="4"/>
  <c r="O1027" i="4"/>
  <c r="O1050" i="4"/>
  <c r="O1068" i="4"/>
  <c r="O1091" i="4"/>
  <c r="O1114" i="4"/>
  <c r="O1132" i="4"/>
  <c r="O1155" i="4"/>
  <c r="O1178" i="4"/>
  <c r="O1196" i="4"/>
  <c r="O1219" i="4"/>
  <c r="O1242" i="4"/>
  <c r="O1260" i="4"/>
  <c r="O1283" i="4"/>
  <c r="O1306" i="4"/>
  <c r="O1324" i="4"/>
  <c r="O1347" i="4"/>
  <c r="O1364" i="4"/>
  <c r="O1372" i="4"/>
  <c r="O1380" i="4"/>
  <c r="O1388" i="4"/>
  <c r="O1396" i="4"/>
  <c r="O1404" i="4"/>
  <c r="O1412" i="4"/>
  <c r="O1420" i="4"/>
  <c r="O1428" i="4"/>
  <c r="O1436" i="4"/>
  <c r="O1444" i="4"/>
  <c r="O1452" i="4"/>
  <c r="O1460" i="4"/>
  <c r="O1468" i="4"/>
  <c r="O1476" i="4"/>
  <c r="O1484" i="4"/>
  <c r="O1492" i="4"/>
  <c r="O1500" i="4"/>
  <c r="O1508" i="4"/>
  <c r="O1516" i="4"/>
  <c r="O1524" i="4"/>
  <c r="O1532" i="4"/>
  <c r="O27" i="4"/>
  <c r="O50" i="4"/>
  <c r="O68" i="4"/>
  <c r="O91" i="4"/>
  <c r="O114" i="4"/>
  <c r="O132" i="4"/>
  <c r="O155" i="4"/>
  <c r="O178" i="4"/>
  <c r="O196" i="4"/>
  <c r="O219" i="4"/>
  <c r="O242" i="4"/>
  <c r="O260" i="4"/>
  <c r="O283" i="4"/>
  <c r="O306" i="4"/>
  <c r="O324" i="4"/>
  <c r="O347" i="4"/>
  <c r="O370" i="4"/>
  <c r="O388" i="4"/>
  <c r="O411" i="4"/>
  <c r="O434" i="4"/>
  <c r="O452" i="4"/>
  <c r="O475" i="4"/>
  <c r="O498" i="4"/>
  <c r="O516" i="4"/>
  <c r="O539" i="4"/>
  <c r="O562" i="4"/>
  <c r="O580" i="4"/>
  <c r="O603" i="4"/>
  <c r="O626" i="4"/>
  <c r="O644" i="4"/>
  <c r="O667" i="4"/>
  <c r="O690" i="4"/>
  <c r="O708" i="4"/>
  <c r="O731" i="4"/>
  <c r="O754" i="4"/>
  <c r="O772" i="4"/>
  <c r="O795" i="4"/>
  <c r="O818" i="4"/>
  <c r="O836" i="4"/>
  <c r="O859" i="4"/>
  <c r="O882" i="4"/>
  <c r="O900" i="4"/>
  <c r="O923" i="4"/>
  <c r="O946" i="4"/>
  <c r="O964" i="4"/>
  <c r="O987" i="4"/>
  <c r="O1010" i="4"/>
  <c r="O1028" i="4"/>
  <c r="O1051" i="4"/>
  <c r="O1074" i="4"/>
  <c r="O1092" i="4"/>
  <c r="O1115" i="4"/>
  <c r="O1138" i="4"/>
  <c r="O1156" i="4"/>
  <c r="O1179" i="4"/>
  <c r="O1202" i="4"/>
  <c r="O1220" i="4"/>
  <c r="O1243" i="4"/>
  <c r="O1266" i="4"/>
  <c r="O1284" i="4"/>
  <c r="O1307" i="4"/>
  <c r="O1330" i="4"/>
  <c r="O1348" i="4"/>
  <c r="O1365" i="4"/>
  <c r="O1373" i="4"/>
  <c r="O1381" i="4"/>
  <c r="O1389" i="4"/>
  <c r="O1397" i="4"/>
  <c r="O1067" i="4"/>
  <c r="O1236" i="4"/>
  <c r="O1379" i="4"/>
  <c r="O1421" i="4"/>
  <c r="O1453" i="4"/>
  <c r="O1485" i="4"/>
  <c r="O1517" i="4"/>
  <c r="O1547" i="4"/>
  <c r="O1565" i="4"/>
  <c r="O1588" i="4"/>
  <c r="O1611" i="4"/>
  <c r="O1629" i="4"/>
  <c r="O1652" i="4"/>
  <c r="O1675" i="4"/>
  <c r="O1693" i="4"/>
  <c r="O1716" i="4"/>
  <c r="O1739" i="4"/>
  <c r="O1757" i="4"/>
  <c r="O1780" i="4"/>
  <c r="O1803" i="4"/>
  <c r="O1475" i="4"/>
  <c r="O1090" i="4"/>
  <c r="O1259" i="4"/>
  <c r="O1387" i="4"/>
  <c r="O1427" i="4"/>
  <c r="O1459" i="4"/>
  <c r="O1491" i="4"/>
  <c r="O1523" i="4"/>
  <c r="O1548" i="4"/>
  <c r="O1571" i="4"/>
  <c r="O1589" i="4"/>
  <c r="O1612" i="4"/>
  <c r="O1635" i="4"/>
  <c r="O1653" i="4"/>
  <c r="O1676" i="4"/>
  <c r="O1699" i="4"/>
  <c r="O1717" i="4"/>
  <c r="O1740" i="4"/>
  <c r="O1763" i="4"/>
  <c r="O1781" i="4"/>
  <c r="O1804" i="4"/>
  <c r="O1443" i="4"/>
  <c r="O1685" i="4"/>
  <c r="O1795" i="4"/>
  <c r="O1108" i="4"/>
  <c r="O1282" i="4"/>
  <c r="O1395" i="4"/>
  <c r="O1429" i="4"/>
  <c r="O1461" i="4"/>
  <c r="O1493" i="4"/>
  <c r="O1525" i="4"/>
  <c r="O1549" i="4"/>
  <c r="O1572" i="4"/>
  <c r="O1595" i="4"/>
  <c r="O1613" i="4"/>
  <c r="O1636" i="4"/>
  <c r="O1659" i="4"/>
  <c r="O1677" i="4"/>
  <c r="O1700" i="4"/>
  <c r="O1723" i="4"/>
  <c r="O1741" i="4"/>
  <c r="O1764" i="4"/>
  <c r="O1787" i="4"/>
  <c r="O1411" i="4"/>
  <c r="O1507" i="4"/>
  <c r="O1539" i="4"/>
  <c r="O1557" i="4"/>
  <c r="O1580" i="4"/>
  <c r="O1603" i="4"/>
  <c r="O1621" i="4"/>
  <c r="O1644" i="4"/>
  <c r="O1667" i="4"/>
  <c r="O1731" i="4"/>
  <c r="O1772" i="4"/>
  <c r="O1131" i="4"/>
  <c r="O1300" i="4"/>
  <c r="O1403" i="4"/>
  <c r="O1435" i="4"/>
  <c r="O1467" i="4"/>
  <c r="O1499" i="4"/>
  <c r="O1531" i="4"/>
  <c r="O1555" i="4"/>
  <c r="O1573" i="4"/>
  <c r="O1596" i="4"/>
  <c r="O1619" i="4"/>
  <c r="O1637" i="4"/>
  <c r="O1660" i="4"/>
  <c r="O1683" i="4"/>
  <c r="O1701" i="4"/>
  <c r="O1724" i="4"/>
  <c r="O1747" i="4"/>
  <c r="O1765" i="4"/>
  <c r="O1788" i="4"/>
  <c r="O1346" i="4"/>
  <c r="O1749" i="4"/>
  <c r="O1154" i="4"/>
  <c r="O1323" i="4"/>
  <c r="O1405" i="4"/>
  <c r="O1437" i="4"/>
  <c r="O1469" i="4"/>
  <c r="O1501" i="4"/>
  <c r="O1533" i="4"/>
  <c r="O1556" i="4"/>
  <c r="O1579" i="4"/>
  <c r="O1597" i="4"/>
  <c r="O1620" i="4"/>
  <c r="O1643" i="4"/>
  <c r="O1661" i="4"/>
  <c r="O1684" i="4"/>
  <c r="O1707" i="4"/>
  <c r="O1725" i="4"/>
  <c r="O1748" i="4"/>
  <c r="O1771" i="4"/>
  <c r="O1789" i="4"/>
  <c r="O1172" i="4"/>
  <c r="O1708" i="4"/>
  <c r="O1195" i="4"/>
  <c r="O1363" i="4"/>
  <c r="O1413" i="4"/>
  <c r="O1445" i="4"/>
  <c r="O1477" i="4"/>
  <c r="O1509" i="4"/>
  <c r="O1540" i="4"/>
  <c r="O1563" i="4"/>
  <c r="O1581" i="4"/>
  <c r="O1604" i="4"/>
  <c r="O1627" i="4"/>
  <c r="O1645" i="4"/>
  <c r="O1668" i="4"/>
  <c r="O1691" i="4"/>
  <c r="O1709" i="4"/>
  <c r="O1732" i="4"/>
  <c r="O1755" i="4"/>
  <c r="O1773" i="4"/>
  <c r="O1796" i="4"/>
  <c r="O1218" i="4"/>
  <c r="O1371" i="4"/>
  <c r="O1419" i="4"/>
  <c r="O1451" i="4"/>
  <c r="O1483" i="4"/>
  <c r="O1515" i="4"/>
  <c r="O1541" i="4"/>
  <c r="O1564" i="4"/>
  <c r="O1587" i="4"/>
  <c r="O1605" i="4"/>
  <c r="O1628" i="4"/>
  <c r="O1651" i="4"/>
  <c r="O1669" i="4"/>
  <c r="O1692" i="4"/>
  <c r="O1715" i="4"/>
  <c r="O1733" i="4"/>
  <c r="O1756" i="4"/>
  <c r="O1779" i="4"/>
  <c r="O1797" i="4"/>
  <c r="R9" i="4"/>
  <c r="T8" i="4"/>
  <c r="U4" i="4"/>
  <c r="S5" i="4"/>
  <c r="S6" i="4" l="1"/>
  <c r="U5" i="4"/>
  <c r="R10" i="4"/>
  <c r="T9" i="4"/>
  <c r="R11" i="4" l="1"/>
  <c r="T10" i="4"/>
  <c r="S7" i="4"/>
  <c r="U6" i="4"/>
  <c r="R12" i="4" l="1"/>
  <c r="T11" i="4"/>
  <c r="S8" i="4"/>
  <c r="U7" i="4"/>
  <c r="S9" i="4" l="1"/>
  <c r="U8" i="4"/>
  <c r="R13" i="4"/>
  <c r="T12" i="4"/>
  <c r="R14" i="4" l="1"/>
  <c r="T13" i="4"/>
  <c r="S10" i="4"/>
  <c r="U9" i="4"/>
  <c r="S11" i="4" l="1"/>
  <c r="U10" i="4"/>
  <c r="R15" i="4"/>
  <c r="T14" i="4"/>
  <c r="R16" i="4" l="1"/>
  <c r="T15" i="4"/>
  <c r="S12" i="4"/>
  <c r="U11" i="4"/>
  <c r="S13" i="4" l="1"/>
  <c r="U12" i="4"/>
  <c r="R17" i="4"/>
  <c r="T16" i="4"/>
  <c r="R18" i="4" l="1"/>
  <c r="T17" i="4"/>
  <c r="S14" i="4"/>
  <c r="U13" i="4"/>
  <c r="S15" i="4" l="1"/>
  <c r="U14" i="4"/>
  <c r="R19" i="4"/>
  <c r="T18" i="4"/>
  <c r="R20" i="4" l="1"/>
  <c r="T19" i="4"/>
  <c r="S16" i="4"/>
  <c r="U15" i="4"/>
  <c r="S17" i="4" l="1"/>
  <c r="U16" i="4"/>
  <c r="R21" i="4"/>
  <c r="T20" i="4"/>
  <c r="R22" i="4" l="1"/>
  <c r="T21" i="4"/>
  <c r="S18" i="4"/>
  <c r="U17" i="4"/>
  <c r="S19" i="4" l="1"/>
  <c r="U18" i="4"/>
  <c r="R23" i="4"/>
  <c r="T22" i="4"/>
  <c r="R24" i="4" l="1"/>
  <c r="T23" i="4"/>
  <c r="S20" i="4"/>
  <c r="U19" i="4"/>
  <c r="S21" i="4" l="1"/>
  <c r="U20" i="4"/>
  <c r="R25" i="4"/>
  <c r="T24" i="4"/>
  <c r="R26" i="4" l="1"/>
  <c r="T25" i="4"/>
  <c r="S22" i="4"/>
  <c r="U21" i="4"/>
  <c r="S23" i="4" l="1"/>
  <c r="U22" i="4"/>
  <c r="R27" i="4"/>
  <c r="T26" i="4"/>
  <c r="R28" i="4" l="1"/>
  <c r="T27" i="4"/>
  <c r="S24" i="4"/>
  <c r="U23" i="4"/>
  <c r="S25" i="4" l="1"/>
  <c r="U24" i="4"/>
  <c r="R29" i="4"/>
  <c r="T28" i="4"/>
  <c r="R30" i="4" l="1"/>
  <c r="T29" i="4"/>
  <c r="S26" i="4"/>
  <c r="U25" i="4"/>
  <c r="S27" i="4" l="1"/>
  <c r="U26" i="4"/>
  <c r="R31" i="4"/>
  <c r="T30" i="4"/>
  <c r="R32" i="4" l="1"/>
  <c r="T31" i="4"/>
  <c r="S28" i="4"/>
  <c r="U27" i="4"/>
  <c r="S29" i="4" l="1"/>
  <c r="U28" i="4"/>
  <c r="R33" i="4"/>
  <c r="T32" i="4"/>
  <c r="R34" i="4" l="1"/>
  <c r="T33" i="4"/>
  <c r="S30" i="4"/>
  <c r="U29" i="4"/>
  <c r="S31" i="4" l="1"/>
  <c r="U30" i="4"/>
  <c r="R35" i="4"/>
  <c r="T34" i="4"/>
  <c r="S32" i="4" l="1"/>
  <c r="U31" i="4"/>
  <c r="R36" i="4"/>
  <c r="T35" i="4"/>
  <c r="R37" i="4" l="1"/>
  <c r="T36" i="4"/>
  <c r="S33" i="4"/>
  <c r="U32" i="4"/>
  <c r="S34" i="4" l="1"/>
  <c r="U33" i="4"/>
  <c r="R38" i="4"/>
  <c r="T37" i="4"/>
  <c r="R39" i="4" l="1"/>
  <c r="T38" i="4"/>
  <c r="S35" i="4"/>
  <c r="U34" i="4"/>
  <c r="S36" i="4" l="1"/>
  <c r="U35" i="4"/>
  <c r="R40" i="4"/>
  <c r="T39" i="4"/>
  <c r="R41" i="4" l="1"/>
  <c r="T40" i="4"/>
  <c r="S37" i="4"/>
  <c r="U36" i="4"/>
  <c r="S38" i="4" l="1"/>
  <c r="U37" i="4"/>
  <c r="R42" i="4"/>
  <c r="T41" i="4"/>
  <c r="R43" i="4" l="1"/>
  <c r="T42" i="4"/>
  <c r="S39" i="4"/>
  <c r="U38" i="4"/>
  <c r="S40" i="4" l="1"/>
  <c r="U39" i="4"/>
  <c r="R44" i="4"/>
  <c r="T44" i="4" s="1"/>
  <c r="T43" i="4"/>
  <c r="R45" i="4" l="1"/>
  <c r="S41" i="4"/>
  <c r="U40" i="4"/>
  <c r="S42" i="4" l="1"/>
  <c r="U41" i="4"/>
  <c r="R46" i="4"/>
  <c r="T45" i="4"/>
  <c r="R47" i="4" l="1"/>
  <c r="T46" i="4"/>
  <c r="S43" i="4"/>
  <c r="U42" i="4"/>
  <c r="S44" i="4" l="1"/>
  <c r="U43" i="4"/>
  <c r="R48" i="4"/>
  <c r="T47" i="4"/>
  <c r="R49" i="4" l="1"/>
  <c r="T48" i="4"/>
  <c r="S45" i="4"/>
  <c r="U44" i="4"/>
  <c r="S46" i="4" l="1"/>
  <c r="U45" i="4"/>
  <c r="R50" i="4"/>
  <c r="T49" i="4"/>
  <c r="R51" i="4" l="1"/>
  <c r="T50" i="4"/>
  <c r="S47" i="4"/>
  <c r="U46" i="4"/>
  <c r="S48" i="4" l="1"/>
  <c r="U47" i="4"/>
  <c r="R52" i="4"/>
  <c r="T51" i="4"/>
  <c r="R53" i="4" l="1"/>
  <c r="T52" i="4"/>
  <c r="S49" i="4"/>
  <c r="U48" i="4"/>
  <c r="S50" i="4" l="1"/>
  <c r="U49" i="4"/>
  <c r="R54" i="4"/>
  <c r="T53" i="4"/>
  <c r="R55" i="4" l="1"/>
  <c r="T54" i="4"/>
  <c r="S51" i="4"/>
  <c r="U50" i="4"/>
  <c r="S52" i="4" l="1"/>
  <c r="U51" i="4"/>
  <c r="R56" i="4"/>
  <c r="T55" i="4"/>
  <c r="R57" i="4" l="1"/>
  <c r="T56" i="4"/>
  <c r="S53" i="4"/>
  <c r="U52" i="4"/>
  <c r="S54" i="4" l="1"/>
  <c r="U53" i="4"/>
  <c r="R58" i="4"/>
  <c r="T57" i="4"/>
  <c r="R59" i="4" l="1"/>
  <c r="T58" i="4"/>
  <c r="S55" i="4"/>
  <c r="U54" i="4"/>
  <c r="S56" i="4" l="1"/>
  <c r="U55" i="4"/>
  <c r="R60" i="4"/>
  <c r="T59" i="4"/>
  <c r="R61" i="4" l="1"/>
  <c r="T60" i="4"/>
  <c r="S57" i="4"/>
  <c r="U56" i="4"/>
  <c r="S58" i="4" l="1"/>
  <c r="U57" i="4"/>
  <c r="R62" i="4"/>
  <c r="T61" i="4"/>
  <c r="R63" i="4" l="1"/>
  <c r="T62" i="4"/>
  <c r="S59" i="4"/>
  <c r="U58" i="4"/>
  <c r="S60" i="4" l="1"/>
  <c r="U59" i="4"/>
  <c r="R64" i="4"/>
  <c r="T63" i="4"/>
  <c r="R65" i="4" l="1"/>
  <c r="T64" i="4"/>
  <c r="S61" i="4"/>
  <c r="U60" i="4"/>
  <c r="S62" i="4" l="1"/>
  <c r="U61" i="4"/>
  <c r="R66" i="4"/>
  <c r="T65" i="4"/>
  <c r="R67" i="4" l="1"/>
  <c r="T66" i="4"/>
  <c r="S63" i="4"/>
  <c r="U62" i="4"/>
  <c r="S64" i="4" l="1"/>
  <c r="U63" i="4"/>
  <c r="R68" i="4"/>
  <c r="T67" i="4"/>
  <c r="R69" i="4" l="1"/>
  <c r="T68" i="4"/>
  <c r="S65" i="4"/>
  <c r="U64" i="4"/>
  <c r="S66" i="4" l="1"/>
  <c r="U65" i="4"/>
  <c r="R70" i="4"/>
  <c r="T69" i="4"/>
  <c r="R71" i="4" l="1"/>
  <c r="T70" i="4"/>
  <c r="S67" i="4"/>
  <c r="U66" i="4"/>
  <c r="S68" i="4" l="1"/>
  <c r="U67" i="4"/>
  <c r="R72" i="4"/>
  <c r="T71" i="4"/>
  <c r="R73" i="4" l="1"/>
  <c r="T72" i="4"/>
  <c r="S69" i="4"/>
  <c r="U68" i="4"/>
  <c r="S70" i="4" l="1"/>
  <c r="U69" i="4"/>
  <c r="R74" i="4"/>
  <c r="T73" i="4"/>
  <c r="R75" i="4" l="1"/>
  <c r="T74" i="4"/>
  <c r="S71" i="4"/>
  <c r="U70" i="4"/>
  <c r="S72" i="4" l="1"/>
  <c r="U71" i="4"/>
  <c r="R76" i="4"/>
  <c r="T75" i="4"/>
  <c r="R77" i="4" l="1"/>
  <c r="T76" i="4"/>
  <c r="S73" i="4"/>
  <c r="U72" i="4"/>
  <c r="S74" i="4" l="1"/>
  <c r="U73" i="4"/>
  <c r="R78" i="4"/>
  <c r="T77" i="4"/>
  <c r="R79" i="4" l="1"/>
  <c r="T78" i="4"/>
  <c r="S75" i="4"/>
  <c r="U74" i="4"/>
  <c r="S76" i="4" l="1"/>
  <c r="U75" i="4"/>
  <c r="R80" i="4"/>
  <c r="T79" i="4"/>
  <c r="R81" i="4" l="1"/>
  <c r="T80" i="4"/>
  <c r="S77" i="4"/>
  <c r="U76" i="4"/>
  <c r="S78" i="4" l="1"/>
  <c r="U77" i="4"/>
  <c r="R82" i="4"/>
  <c r="T81" i="4"/>
  <c r="R83" i="4" l="1"/>
  <c r="T82" i="4"/>
  <c r="S79" i="4"/>
  <c r="U78" i="4"/>
  <c r="S80" i="4" l="1"/>
  <c r="U79" i="4"/>
  <c r="R84" i="4"/>
  <c r="T83" i="4"/>
  <c r="R85" i="4" l="1"/>
  <c r="T84" i="4"/>
  <c r="S81" i="4"/>
  <c r="U80" i="4"/>
  <c r="S82" i="4" l="1"/>
  <c r="U81" i="4"/>
  <c r="R86" i="4"/>
  <c r="T85" i="4"/>
  <c r="R87" i="4" l="1"/>
  <c r="T86" i="4"/>
  <c r="S83" i="4"/>
  <c r="U82" i="4"/>
  <c r="S84" i="4" l="1"/>
  <c r="U83" i="4"/>
  <c r="R88" i="4"/>
  <c r="T87" i="4"/>
  <c r="R89" i="4" l="1"/>
  <c r="T88" i="4"/>
  <c r="S85" i="4"/>
  <c r="U84" i="4"/>
  <c r="S86" i="4" l="1"/>
  <c r="U85" i="4"/>
  <c r="R90" i="4"/>
  <c r="T89" i="4"/>
  <c r="R91" i="4" l="1"/>
  <c r="T90" i="4"/>
  <c r="S87" i="4"/>
  <c r="U86" i="4"/>
  <c r="S88" i="4" l="1"/>
  <c r="U87" i="4"/>
  <c r="R92" i="4"/>
  <c r="T91" i="4"/>
  <c r="R93" i="4" l="1"/>
  <c r="T92" i="4"/>
  <c r="S89" i="4"/>
  <c r="U88" i="4"/>
  <c r="S90" i="4" l="1"/>
  <c r="U89" i="4"/>
  <c r="R94" i="4"/>
  <c r="T93" i="4"/>
  <c r="R95" i="4" l="1"/>
  <c r="T94" i="4"/>
  <c r="S91" i="4"/>
  <c r="U90" i="4"/>
  <c r="S92" i="4" l="1"/>
  <c r="U91" i="4"/>
  <c r="R96" i="4"/>
  <c r="T95" i="4"/>
  <c r="R97" i="4" l="1"/>
  <c r="T96" i="4"/>
  <c r="S93" i="4"/>
  <c r="U92" i="4"/>
  <c r="S94" i="4" l="1"/>
  <c r="U93" i="4"/>
  <c r="R98" i="4"/>
  <c r="T97" i="4"/>
  <c r="R99" i="4" l="1"/>
  <c r="T98" i="4"/>
  <c r="S95" i="4"/>
  <c r="U94" i="4"/>
  <c r="S96" i="4" l="1"/>
  <c r="U95" i="4"/>
  <c r="R100" i="4"/>
  <c r="T99" i="4"/>
  <c r="R101" i="4" l="1"/>
  <c r="T100" i="4"/>
  <c r="S97" i="4"/>
  <c r="U96" i="4"/>
  <c r="S98" i="4" l="1"/>
  <c r="U97" i="4"/>
  <c r="R102" i="4"/>
  <c r="T101" i="4"/>
  <c r="R103" i="4" l="1"/>
  <c r="T102" i="4"/>
  <c r="S99" i="4"/>
  <c r="U98" i="4"/>
  <c r="S100" i="4" l="1"/>
  <c r="U99" i="4"/>
  <c r="R104" i="4"/>
  <c r="T103" i="4"/>
  <c r="R105" i="4" l="1"/>
  <c r="T104" i="4"/>
  <c r="S101" i="4"/>
  <c r="U100" i="4"/>
  <c r="S102" i="4" l="1"/>
  <c r="U101" i="4"/>
  <c r="R106" i="4"/>
  <c r="T105" i="4"/>
  <c r="R107" i="4" l="1"/>
  <c r="T106" i="4"/>
  <c r="S103" i="4"/>
  <c r="U102" i="4"/>
  <c r="S104" i="4" l="1"/>
  <c r="U103" i="4"/>
  <c r="R108" i="4"/>
  <c r="T107" i="4"/>
  <c r="R109" i="4" l="1"/>
  <c r="T108" i="4"/>
  <c r="S105" i="4"/>
  <c r="U104" i="4"/>
  <c r="S106" i="4" l="1"/>
  <c r="U105" i="4"/>
  <c r="R110" i="4"/>
  <c r="T109" i="4"/>
  <c r="R111" i="4" l="1"/>
  <c r="T110" i="4"/>
  <c r="S107" i="4"/>
  <c r="U106" i="4"/>
  <c r="S108" i="4" l="1"/>
  <c r="U107" i="4"/>
  <c r="R112" i="4"/>
  <c r="T111" i="4"/>
  <c r="R113" i="4" l="1"/>
  <c r="T112" i="4"/>
  <c r="S109" i="4"/>
  <c r="U108" i="4"/>
  <c r="S110" i="4" l="1"/>
  <c r="U109" i="4"/>
  <c r="R114" i="4"/>
  <c r="T113" i="4"/>
  <c r="R115" i="4" l="1"/>
  <c r="T114" i="4"/>
  <c r="S111" i="4"/>
  <c r="U110" i="4"/>
  <c r="S112" i="4" l="1"/>
  <c r="U111" i="4"/>
  <c r="R116" i="4"/>
  <c r="T115" i="4"/>
  <c r="R117" i="4" l="1"/>
  <c r="T116" i="4"/>
  <c r="S113" i="4"/>
  <c r="U112" i="4"/>
  <c r="S114" i="4" l="1"/>
  <c r="U113" i="4"/>
  <c r="R118" i="4"/>
  <c r="T117" i="4"/>
  <c r="R119" i="4" l="1"/>
  <c r="T118" i="4"/>
  <c r="S115" i="4"/>
  <c r="U114" i="4"/>
  <c r="S116" i="4" l="1"/>
  <c r="U115" i="4"/>
  <c r="R120" i="4"/>
  <c r="T119" i="4"/>
  <c r="R121" i="4" l="1"/>
  <c r="T120" i="4"/>
  <c r="S117" i="4"/>
  <c r="U116" i="4"/>
  <c r="S118" i="4" l="1"/>
  <c r="U117" i="4"/>
  <c r="R122" i="4"/>
  <c r="T121" i="4"/>
  <c r="R123" i="4" l="1"/>
  <c r="T122" i="4"/>
  <c r="S119" i="4"/>
  <c r="U118" i="4"/>
  <c r="S120" i="4" l="1"/>
  <c r="U119" i="4"/>
  <c r="R124" i="4"/>
  <c r="T123" i="4"/>
  <c r="R125" i="4" l="1"/>
  <c r="T124" i="4"/>
  <c r="S121" i="4"/>
  <c r="U120" i="4"/>
  <c r="S122" i="4" l="1"/>
  <c r="U121" i="4"/>
  <c r="R126" i="4"/>
  <c r="T125" i="4"/>
  <c r="R127" i="4" l="1"/>
  <c r="T126" i="4"/>
  <c r="S123" i="4"/>
  <c r="U122" i="4"/>
  <c r="S124" i="4" l="1"/>
  <c r="U123" i="4"/>
  <c r="R128" i="4"/>
  <c r="T127" i="4"/>
  <c r="R129" i="4" l="1"/>
  <c r="T128" i="4"/>
  <c r="S125" i="4"/>
  <c r="U124" i="4"/>
  <c r="S126" i="4" l="1"/>
  <c r="U125" i="4"/>
  <c r="R130" i="4"/>
  <c r="T129" i="4"/>
  <c r="R131" i="4" l="1"/>
  <c r="T130" i="4"/>
  <c r="S127" i="4"/>
  <c r="U126" i="4"/>
  <c r="S128" i="4" l="1"/>
  <c r="U127" i="4"/>
  <c r="R132" i="4"/>
  <c r="T131" i="4"/>
  <c r="R133" i="4" l="1"/>
  <c r="T132" i="4"/>
  <c r="S129" i="4"/>
  <c r="U128" i="4"/>
  <c r="S130" i="4" l="1"/>
  <c r="U129" i="4"/>
  <c r="R134" i="4"/>
  <c r="T133" i="4"/>
  <c r="R135" i="4" l="1"/>
  <c r="T134" i="4"/>
  <c r="S131" i="4"/>
  <c r="U130" i="4"/>
  <c r="S132" i="4" l="1"/>
  <c r="U131" i="4"/>
  <c r="R136" i="4"/>
  <c r="T135" i="4"/>
  <c r="R137" i="4" l="1"/>
  <c r="T136" i="4"/>
  <c r="S133" i="4"/>
  <c r="U132" i="4"/>
  <c r="S134" i="4" l="1"/>
  <c r="U133" i="4"/>
  <c r="R138" i="4"/>
  <c r="T137" i="4"/>
  <c r="R139" i="4" l="1"/>
  <c r="T138" i="4"/>
  <c r="S135" i="4"/>
  <c r="U134" i="4"/>
  <c r="S136" i="4" l="1"/>
  <c r="U135" i="4"/>
  <c r="R140" i="4"/>
  <c r="T139" i="4"/>
  <c r="R141" i="4" l="1"/>
  <c r="T140" i="4"/>
  <c r="S137" i="4"/>
  <c r="U136" i="4"/>
  <c r="R142" i="4" l="1"/>
  <c r="T141" i="4"/>
  <c r="S138" i="4"/>
  <c r="U137" i="4"/>
  <c r="S139" i="4" l="1"/>
  <c r="U138" i="4"/>
  <c r="R143" i="4"/>
  <c r="T142" i="4"/>
  <c r="R144" i="4" l="1"/>
  <c r="T143" i="4"/>
  <c r="S140" i="4"/>
  <c r="U139" i="4"/>
  <c r="S141" i="4" l="1"/>
  <c r="U140" i="4"/>
  <c r="R145" i="4"/>
  <c r="T144" i="4"/>
  <c r="R146" i="4" l="1"/>
  <c r="T145" i="4"/>
  <c r="S142" i="4"/>
  <c r="U141" i="4"/>
  <c r="S143" i="4" l="1"/>
  <c r="U142" i="4"/>
  <c r="R147" i="4"/>
  <c r="T146" i="4"/>
  <c r="R148" i="4" l="1"/>
  <c r="T147" i="4"/>
  <c r="S144" i="4"/>
  <c r="U143" i="4"/>
  <c r="S145" i="4" l="1"/>
  <c r="U144" i="4"/>
  <c r="R149" i="4"/>
  <c r="T148" i="4"/>
  <c r="R150" i="4" l="1"/>
  <c r="T149" i="4"/>
  <c r="S146" i="4"/>
  <c r="U145" i="4"/>
  <c r="S147" i="4" l="1"/>
  <c r="U146" i="4"/>
  <c r="R151" i="4"/>
  <c r="T150" i="4"/>
  <c r="R152" i="4" l="1"/>
  <c r="T151" i="4"/>
  <c r="S148" i="4"/>
  <c r="U147" i="4"/>
  <c r="S149" i="4" l="1"/>
  <c r="U148" i="4"/>
  <c r="R153" i="4"/>
  <c r="T152" i="4"/>
  <c r="R154" i="4" l="1"/>
  <c r="T153" i="4"/>
  <c r="S150" i="4"/>
  <c r="U149" i="4"/>
  <c r="S151" i="4" l="1"/>
  <c r="U150" i="4"/>
  <c r="R155" i="4"/>
  <c r="T154" i="4"/>
  <c r="R156" i="4" l="1"/>
  <c r="T155" i="4"/>
  <c r="S152" i="4"/>
  <c r="U151" i="4"/>
  <c r="S153" i="4" l="1"/>
  <c r="U152" i="4"/>
  <c r="R157" i="4"/>
  <c r="T156" i="4"/>
  <c r="R158" i="4" l="1"/>
  <c r="T157" i="4"/>
  <c r="S154" i="4"/>
  <c r="U153" i="4"/>
  <c r="S155" i="4" l="1"/>
  <c r="U154" i="4"/>
  <c r="R159" i="4"/>
  <c r="T158" i="4"/>
  <c r="R160" i="4" l="1"/>
  <c r="T159" i="4"/>
  <c r="S156" i="4"/>
  <c r="U155" i="4"/>
  <c r="S157" i="4" l="1"/>
  <c r="U156" i="4"/>
  <c r="R161" i="4"/>
  <c r="T160" i="4"/>
  <c r="R162" i="4" l="1"/>
  <c r="T161" i="4"/>
  <c r="S158" i="4"/>
  <c r="U157" i="4"/>
  <c r="S159" i="4" l="1"/>
  <c r="U158" i="4"/>
  <c r="R163" i="4"/>
  <c r="T162" i="4"/>
  <c r="R164" i="4" l="1"/>
  <c r="T163" i="4"/>
  <c r="S160" i="4"/>
  <c r="U159" i="4"/>
  <c r="S161" i="4" l="1"/>
  <c r="U160" i="4"/>
  <c r="R165" i="4"/>
  <c r="T164" i="4"/>
  <c r="R166" i="4" l="1"/>
  <c r="T165" i="4"/>
  <c r="S162" i="4"/>
  <c r="U161" i="4"/>
  <c r="S163" i="4" l="1"/>
  <c r="U162" i="4"/>
  <c r="R167" i="4"/>
  <c r="T166" i="4"/>
  <c r="R168" i="4" l="1"/>
  <c r="T167" i="4"/>
  <c r="S164" i="4"/>
  <c r="U163" i="4"/>
  <c r="S165" i="4" l="1"/>
  <c r="U164" i="4"/>
  <c r="R169" i="4"/>
  <c r="T168" i="4"/>
  <c r="R170" i="4" l="1"/>
  <c r="T169" i="4"/>
  <c r="S166" i="4"/>
  <c r="U165" i="4"/>
  <c r="S167" i="4" l="1"/>
  <c r="U166" i="4"/>
  <c r="R171" i="4"/>
  <c r="T170" i="4"/>
  <c r="R172" i="4" l="1"/>
  <c r="T171" i="4"/>
  <c r="S168" i="4"/>
  <c r="U167" i="4"/>
  <c r="S169" i="4" l="1"/>
  <c r="U168" i="4"/>
  <c r="R173" i="4"/>
  <c r="T172" i="4"/>
  <c r="R174" i="4" l="1"/>
  <c r="T173" i="4"/>
  <c r="S170" i="4"/>
  <c r="U169" i="4"/>
  <c r="S171" i="4" l="1"/>
  <c r="U170" i="4"/>
  <c r="R175" i="4"/>
  <c r="T174" i="4"/>
  <c r="R176" i="4" l="1"/>
  <c r="T175" i="4"/>
  <c r="S172" i="4"/>
  <c r="U171" i="4"/>
  <c r="S173" i="4" l="1"/>
  <c r="U172" i="4"/>
  <c r="R177" i="4"/>
  <c r="T176" i="4"/>
  <c r="R178" i="4" l="1"/>
  <c r="T177" i="4"/>
  <c r="S174" i="4"/>
  <c r="U173" i="4"/>
  <c r="S175" i="4" l="1"/>
  <c r="U174" i="4"/>
  <c r="R179" i="4"/>
  <c r="T178" i="4"/>
  <c r="R180" i="4" l="1"/>
  <c r="T179" i="4"/>
  <c r="S176" i="4"/>
  <c r="U175" i="4"/>
  <c r="S177" i="4" l="1"/>
  <c r="U176" i="4"/>
  <c r="R181" i="4"/>
  <c r="T180" i="4"/>
  <c r="R182" i="4" l="1"/>
  <c r="T181" i="4"/>
  <c r="S178" i="4"/>
  <c r="U177" i="4"/>
  <c r="S179" i="4" l="1"/>
  <c r="U178" i="4"/>
  <c r="R183" i="4"/>
  <c r="T182" i="4"/>
  <c r="R184" i="4" l="1"/>
  <c r="T183" i="4"/>
  <c r="S180" i="4"/>
  <c r="U179" i="4"/>
  <c r="S181" i="4" l="1"/>
  <c r="U180" i="4"/>
  <c r="R185" i="4"/>
  <c r="T184" i="4"/>
  <c r="R186" i="4" l="1"/>
  <c r="T185" i="4"/>
  <c r="S182" i="4"/>
  <c r="U181" i="4"/>
  <c r="S183" i="4" l="1"/>
  <c r="U182" i="4"/>
  <c r="R187" i="4"/>
  <c r="T186" i="4"/>
  <c r="R188" i="4" l="1"/>
  <c r="T187" i="4"/>
  <c r="S184" i="4"/>
  <c r="U183" i="4"/>
  <c r="S185" i="4" l="1"/>
  <c r="U184" i="4"/>
  <c r="R189" i="4"/>
  <c r="T188" i="4"/>
  <c r="R190" i="4" l="1"/>
  <c r="T189" i="4"/>
  <c r="S186" i="4"/>
  <c r="U185" i="4"/>
  <c r="S187" i="4" l="1"/>
  <c r="U186" i="4"/>
  <c r="R191" i="4"/>
  <c r="T190" i="4"/>
  <c r="R192" i="4" l="1"/>
  <c r="T191" i="4"/>
  <c r="S188" i="4"/>
  <c r="U187" i="4"/>
  <c r="S189" i="4" l="1"/>
  <c r="U188" i="4"/>
  <c r="R193" i="4"/>
  <c r="T192" i="4"/>
  <c r="R194" i="4" l="1"/>
  <c r="T193" i="4"/>
  <c r="S190" i="4"/>
  <c r="U189" i="4"/>
  <c r="S191" i="4" l="1"/>
  <c r="U190" i="4"/>
  <c r="R195" i="4"/>
  <c r="T194" i="4"/>
  <c r="R196" i="4" l="1"/>
  <c r="T195" i="4"/>
  <c r="S192" i="4"/>
  <c r="U191" i="4"/>
  <c r="S193" i="4" l="1"/>
  <c r="U192" i="4"/>
  <c r="R197" i="4"/>
  <c r="T196" i="4"/>
  <c r="R198" i="4" l="1"/>
  <c r="T197" i="4"/>
  <c r="S194" i="4"/>
  <c r="U193" i="4"/>
  <c r="S195" i="4" l="1"/>
  <c r="U194" i="4"/>
  <c r="R199" i="4"/>
  <c r="T198" i="4"/>
  <c r="R200" i="4" l="1"/>
  <c r="T199" i="4"/>
  <c r="S196" i="4"/>
  <c r="U195" i="4"/>
  <c r="S197" i="4" l="1"/>
  <c r="U196" i="4"/>
  <c r="R201" i="4"/>
  <c r="T200" i="4"/>
  <c r="R202" i="4" l="1"/>
  <c r="T201" i="4"/>
  <c r="S198" i="4"/>
  <c r="U197" i="4"/>
  <c r="S199" i="4" l="1"/>
  <c r="U198" i="4"/>
  <c r="R203" i="4"/>
  <c r="T202" i="4"/>
  <c r="R204" i="4" l="1"/>
  <c r="T203" i="4"/>
  <c r="S200" i="4"/>
  <c r="U199" i="4"/>
  <c r="S201" i="4" l="1"/>
  <c r="U200" i="4"/>
  <c r="R205" i="4"/>
  <c r="T204" i="4"/>
  <c r="R206" i="4" l="1"/>
  <c r="T205" i="4"/>
  <c r="S202" i="4"/>
  <c r="U201" i="4"/>
  <c r="S203" i="4" l="1"/>
  <c r="U202" i="4"/>
  <c r="R207" i="4"/>
  <c r="T206" i="4"/>
  <c r="R208" i="4" l="1"/>
  <c r="T207" i="4"/>
  <c r="S204" i="4"/>
  <c r="U203" i="4"/>
  <c r="S205" i="4" l="1"/>
  <c r="U204" i="4"/>
  <c r="R209" i="4"/>
  <c r="T208" i="4"/>
  <c r="R210" i="4" l="1"/>
  <c r="T209" i="4"/>
  <c r="S206" i="4"/>
  <c r="U205" i="4"/>
  <c r="S207" i="4" l="1"/>
  <c r="U206" i="4"/>
  <c r="R211" i="4"/>
  <c r="T210" i="4"/>
  <c r="R212" i="4" l="1"/>
  <c r="T211" i="4"/>
  <c r="S208" i="4"/>
  <c r="U207" i="4"/>
  <c r="S209" i="4" l="1"/>
  <c r="U208" i="4"/>
  <c r="R213" i="4"/>
  <c r="T212" i="4"/>
  <c r="R214" i="4" l="1"/>
  <c r="T213" i="4"/>
  <c r="S210" i="4"/>
  <c r="U209" i="4"/>
  <c r="S211" i="4" l="1"/>
  <c r="U210" i="4"/>
  <c r="R215" i="4"/>
  <c r="T214" i="4"/>
  <c r="R216" i="4" l="1"/>
  <c r="T215" i="4"/>
  <c r="S212" i="4"/>
  <c r="U211" i="4"/>
  <c r="S213" i="4" l="1"/>
  <c r="U212" i="4"/>
  <c r="R217" i="4"/>
  <c r="T216" i="4"/>
  <c r="R218" i="4" l="1"/>
  <c r="T217" i="4"/>
  <c r="S214" i="4"/>
  <c r="U213" i="4"/>
  <c r="S215" i="4" l="1"/>
  <c r="U214" i="4"/>
  <c r="R219" i="4"/>
  <c r="T218" i="4"/>
  <c r="R220" i="4" l="1"/>
  <c r="T219" i="4"/>
  <c r="S216" i="4"/>
  <c r="U215" i="4"/>
  <c r="S217" i="4" l="1"/>
  <c r="U216" i="4"/>
  <c r="R221" i="4"/>
  <c r="T220" i="4"/>
  <c r="R222" i="4" l="1"/>
  <c r="T221" i="4"/>
  <c r="S218" i="4"/>
  <c r="U217" i="4"/>
  <c r="S219" i="4" l="1"/>
  <c r="U218" i="4"/>
  <c r="R223" i="4"/>
  <c r="T222" i="4"/>
  <c r="R224" i="4" l="1"/>
  <c r="T223" i="4"/>
  <c r="S220" i="4"/>
  <c r="U219" i="4"/>
  <c r="S221" i="4" l="1"/>
  <c r="U220" i="4"/>
  <c r="R225" i="4"/>
  <c r="T224" i="4"/>
  <c r="R226" i="4" l="1"/>
  <c r="T225" i="4"/>
  <c r="S222" i="4"/>
  <c r="U221" i="4"/>
  <c r="S223" i="4" l="1"/>
  <c r="U222" i="4"/>
  <c r="R227" i="4"/>
  <c r="T226" i="4"/>
  <c r="R228" i="4" l="1"/>
  <c r="T227" i="4"/>
  <c r="S224" i="4"/>
  <c r="U223" i="4"/>
  <c r="S225" i="4" l="1"/>
  <c r="U224" i="4"/>
  <c r="R229" i="4"/>
  <c r="T228" i="4"/>
  <c r="R230" i="4" l="1"/>
  <c r="T229" i="4"/>
  <c r="S226" i="4"/>
  <c r="U225" i="4"/>
  <c r="S227" i="4" l="1"/>
  <c r="U226" i="4"/>
  <c r="R231" i="4"/>
  <c r="T230" i="4"/>
  <c r="R232" i="4" l="1"/>
  <c r="T231" i="4"/>
  <c r="S228" i="4"/>
  <c r="U227" i="4"/>
  <c r="S229" i="4" l="1"/>
  <c r="U228" i="4"/>
  <c r="R233" i="4"/>
  <c r="T232" i="4"/>
  <c r="R234" i="4" l="1"/>
  <c r="T233" i="4"/>
  <c r="S230" i="4"/>
  <c r="U229" i="4"/>
  <c r="S231" i="4" l="1"/>
  <c r="U230" i="4"/>
  <c r="R235" i="4"/>
  <c r="T234" i="4"/>
  <c r="R236" i="4" l="1"/>
  <c r="T235" i="4"/>
  <c r="S232" i="4"/>
  <c r="U231" i="4"/>
  <c r="S233" i="4" l="1"/>
  <c r="U232" i="4"/>
  <c r="R237" i="4"/>
  <c r="T236" i="4"/>
  <c r="R238" i="4" l="1"/>
  <c r="T237" i="4"/>
  <c r="S234" i="4"/>
  <c r="U233" i="4"/>
  <c r="S235" i="4" l="1"/>
  <c r="U234" i="4"/>
  <c r="R239" i="4"/>
  <c r="T238" i="4"/>
  <c r="R240" i="4" l="1"/>
  <c r="T239" i="4"/>
  <c r="S236" i="4"/>
  <c r="U235" i="4"/>
  <c r="S237" i="4" l="1"/>
  <c r="U236" i="4"/>
  <c r="R241" i="4"/>
  <c r="T240" i="4"/>
  <c r="R242" i="4" l="1"/>
  <c r="T241" i="4"/>
  <c r="S238" i="4"/>
  <c r="U237" i="4"/>
  <c r="S239" i="4" l="1"/>
  <c r="U238" i="4"/>
  <c r="R243" i="4"/>
  <c r="T242" i="4"/>
  <c r="R244" i="4" l="1"/>
  <c r="T243" i="4"/>
  <c r="S240" i="4"/>
  <c r="U239" i="4"/>
  <c r="S241" i="4" l="1"/>
  <c r="U240" i="4"/>
  <c r="R245" i="4"/>
  <c r="T244" i="4"/>
  <c r="R246" i="4" l="1"/>
  <c r="T245" i="4"/>
  <c r="S242" i="4"/>
  <c r="U241" i="4"/>
  <c r="S243" i="4" l="1"/>
  <c r="U242" i="4"/>
  <c r="R247" i="4"/>
  <c r="T246" i="4"/>
  <c r="R248" i="4" l="1"/>
  <c r="T247" i="4"/>
  <c r="S244" i="4"/>
  <c r="U243" i="4"/>
  <c r="S245" i="4" l="1"/>
  <c r="U244" i="4"/>
  <c r="R249" i="4"/>
  <c r="T248" i="4"/>
  <c r="R250" i="4" l="1"/>
  <c r="T249" i="4"/>
  <c r="S246" i="4"/>
  <c r="U245" i="4"/>
  <c r="S247" i="4" l="1"/>
  <c r="U246" i="4"/>
  <c r="R251" i="4"/>
  <c r="T250" i="4"/>
  <c r="R252" i="4" l="1"/>
  <c r="T251" i="4"/>
  <c r="S248" i="4"/>
  <c r="U247" i="4"/>
  <c r="S249" i="4" l="1"/>
  <c r="U248" i="4"/>
  <c r="R253" i="4"/>
  <c r="T252" i="4"/>
  <c r="R254" i="4" l="1"/>
  <c r="T253" i="4"/>
  <c r="S250" i="4"/>
  <c r="U249" i="4"/>
  <c r="S251" i="4" l="1"/>
  <c r="U250" i="4"/>
  <c r="R255" i="4"/>
  <c r="T254" i="4"/>
  <c r="R256" i="4" l="1"/>
  <c r="T255" i="4"/>
  <c r="S252" i="4"/>
  <c r="U251" i="4"/>
  <c r="S253" i="4" l="1"/>
  <c r="U252" i="4"/>
  <c r="R257" i="4"/>
  <c r="T256" i="4"/>
  <c r="R258" i="4" l="1"/>
  <c r="T257" i="4"/>
  <c r="S254" i="4"/>
  <c r="U253" i="4"/>
  <c r="S255" i="4" l="1"/>
  <c r="U254" i="4"/>
  <c r="R259" i="4"/>
  <c r="T258" i="4"/>
  <c r="R260" i="4" l="1"/>
  <c r="T259" i="4"/>
  <c r="S256" i="4"/>
  <c r="U255" i="4"/>
  <c r="S257" i="4" l="1"/>
  <c r="U256" i="4"/>
  <c r="R261" i="4"/>
  <c r="T260" i="4"/>
  <c r="R262" i="4" l="1"/>
  <c r="T261" i="4"/>
  <c r="S258" i="4"/>
  <c r="U257" i="4"/>
  <c r="S259" i="4" l="1"/>
  <c r="U258" i="4"/>
  <c r="R263" i="4"/>
  <c r="T262" i="4"/>
  <c r="R264" i="4" l="1"/>
  <c r="T263" i="4"/>
  <c r="S260" i="4"/>
  <c r="U259" i="4"/>
  <c r="S261" i="4" l="1"/>
  <c r="U260" i="4"/>
  <c r="R265" i="4"/>
  <c r="T264" i="4"/>
  <c r="R266" i="4" l="1"/>
  <c r="T265" i="4"/>
  <c r="S262" i="4"/>
  <c r="U261" i="4"/>
  <c r="S263" i="4" l="1"/>
  <c r="U262" i="4"/>
  <c r="R267" i="4"/>
  <c r="T266" i="4"/>
  <c r="R268" i="4" l="1"/>
  <c r="T267" i="4"/>
  <c r="S264" i="4"/>
  <c r="U263" i="4"/>
  <c r="S265" i="4" l="1"/>
  <c r="U264" i="4"/>
  <c r="R269" i="4"/>
  <c r="T268" i="4"/>
  <c r="R270" i="4" l="1"/>
  <c r="T269" i="4"/>
  <c r="S266" i="4"/>
  <c r="U265" i="4"/>
  <c r="S267" i="4" l="1"/>
  <c r="U266" i="4"/>
  <c r="R271" i="4"/>
  <c r="T270" i="4"/>
  <c r="R272" i="4" l="1"/>
  <c r="T271" i="4"/>
  <c r="S268" i="4"/>
  <c r="U267" i="4"/>
  <c r="S269" i="4" l="1"/>
  <c r="U268" i="4"/>
  <c r="R273" i="4"/>
  <c r="T272" i="4"/>
  <c r="R274" i="4" l="1"/>
  <c r="T273" i="4"/>
  <c r="S270" i="4"/>
  <c r="U269" i="4"/>
  <c r="S271" i="4" l="1"/>
  <c r="U270" i="4"/>
  <c r="R275" i="4"/>
  <c r="T274" i="4"/>
  <c r="R276" i="4" l="1"/>
  <c r="T275" i="4"/>
  <c r="S272" i="4"/>
  <c r="U271" i="4"/>
  <c r="S273" i="4" l="1"/>
  <c r="U272" i="4"/>
  <c r="R277" i="4"/>
  <c r="T276" i="4"/>
  <c r="R278" i="4" l="1"/>
  <c r="T277" i="4"/>
  <c r="S274" i="4"/>
  <c r="U273" i="4"/>
  <c r="S275" i="4" l="1"/>
  <c r="U274" i="4"/>
  <c r="R279" i="4"/>
  <c r="T278" i="4"/>
  <c r="R280" i="4" l="1"/>
  <c r="T279" i="4"/>
  <c r="S276" i="4"/>
  <c r="U275" i="4"/>
  <c r="S277" i="4" l="1"/>
  <c r="U276" i="4"/>
  <c r="R281" i="4"/>
  <c r="T280" i="4"/>
  <c r="R282" i="4" l="1"/>
  <c r="T281" i="4"/>
  <c r="S278" i="4"/>
  <c r="U277" i="4"/>
  <c r="S279" i="4" l="1"/>
  <c r="U278" i="4"/>
  <c r="R283" i="4"/>
  <c r="T282" i="4"/>
  <c r="R284" i="4" l="1"/>
  <c r="T283" i="4"/>
  <c r="S280" i="4"/>
  <c r="U279" i="4"/>
  <c r="S281" i="4" l="1"/>
  <c r="U280" i="4"/>
  <c r="R285" i="4"/>
  <c r="T284" i="4"/>
  <c r="R286" i="4" l="1"/>
  <c r="T285" i="4"/>
  <c r="S282" i="4"/>
  <c r="U281" i="4"/>
  <c r="S283" i="4" l="1"/>
  <c r="U282" i="4"/>
  <c r="R287" i="4"/>
  <c r="T286" i="4"/>
  <c r="R288" i="4" l="1"/>
  <c r="T287" i="4"/>
  <c r="S284" i="4"/>
  <c r="U283" i="4"/>
  <c r="S285" i="4" l="1"/>
  <c r="U284" i="4"/>
  <c r="R289" i="4"/>
  <c r="T288" i="4"/>
  <c r="R290" i="4" l="1"/>
  <c r="T289" i="4"/>
  <c r="S286" i="4"/>
  <c r="U285" i="4"/>
  <c r="S287" i="4" l="1"/>
  <c r="U286" i="4"/>
  <c r="R291" i="4"/>
  <c r="T290" i="4"/>
  <c r="R292" i="4" l="1"/>
  <c r="T291" i="4"/>
  <c r="S288" i="4"/>
  <c r="U287" i="4"/>
  <c r="S289" i="4" l="1"/>
  <c r="U288" i="4"/>
  <c r="R293" i="4"/>
  <c r="T292" i="4"/>
  <c r="R294" i="4" l="1"/>
  <c r="T293" i="4"/>
  <c r="S290" i="4"/>
  <c r="U289" i="4"/>
  <c r="S291" i="4" l="1"/>
  <c r="U290" i="4"/>
  <c r="R295" i="4"/>
  <c r="T294" i="4"/>
  <c r="R296" i="4" l="1"/>
  <c r="T295" i="4"/>
  <c r="S292" i="4"/>
  <c r="U291" i="4"/>
  <c r="S293" i="4" l="1"/>
  <c r="U292" i="4"/>
  <c r="R297" i="4"/>
  <c r="T296" i="4"/>
  <c r="R298" i="4" l="1"/>
  <c r="T297" i="4"/>
  <c r="S294" i="4"/>
  <c r="U293" i="4"/>
  <c r="S295" i="4" l="1"/>
  <c r="U294" i="4"/>
  <c r="R299" i="4"/>
  <c r="T298" i="4"/>
  <c r="R300" i="4" l="1"/>
  <c r="T299" i="4"/>
  <c r="S296" i="4"/>
  <c r="U295" i="4"/>
  <c r="S297" i="4" l="1"/>
  <c r="U296" i="4"/>
  <c r="R301" i="4"/>
  <c r="T300" i="4"/>
  <c r="R302" i="4" l="1"/>
  <c r="T301" i="4"/>
  <c r="S298" i="4"/>
  <c r="U297" i="4"/>
  <c r="S299" i="4" l="1"/>
  <c r="U298" i="4"/>
  <c r="R303" i="4"/>
  <c r="T302" i="4"/>
  <c r="R304" i="4" l="1"/>
  <c r="T303" i="4"/>
  <c r="S300" i="4"/>
  <c r="U299" i="4"/>
  <c r="S301" i="4" l="1"/>
  <c r="U300" i="4"/>
  <c r="R305" i="4"/>
  <c r="T304" i="4"/>
  <c r="R306" i="4" l="1"/>
  <c r="T305" i="4"/>
  <c r="S302" i="4"/>
  <c r="U301" i="4"/>
  <c r="S303" i="4" l="1"/>
  <c r="U302" i="4"/>
  <c r="R307" i="4"/>
  <c r="T306" i="4"/>
  <c r="R308" i="4" l="1"/>
  <c r="T307" i="4"/>
  <c r="S304" i="4"/>
  <c r="U303" i="4"/>
  <c r="S305" i="4" l="1"/>
  <c r="U304" i="4"/>
  <c r="R309" i="4"/>
  <c r="T308" i="4"/>
  <c r="R310" i="4" l="1"/>
  <c r="T309" i="4"/>
  <c r="S306" i="4"/>
  <c r="U305" i="4"/>
  <c r="S307" i="4" l="1"/>
  <c r="U306" i="4"/>
  <c r="R311" i="4"/>
  <c r="T310" i="4"/>
  <c r="R312" i="4" l="1"/>
  <c r="T311" i="4"/>
  <c r="S308" i="4"/>
  <c r="U307" i="4"/>
  <c r="S309" i="4" l="1"/>
  <c r="U308" i="4"/>
  <c r="R313" i="4"/>
  <c r="T312" i="4"/>
  <c r="R314" i="4" l="1"/>
  <c r="T313" i="4"/>
  <c r="S310" i="4"/>
  <c r="U309" i="4"/>
  <c r="S311" i="4" l="1"/>
  <c r="U310" i="4"/>
  <c r="R315" i="4"/>
  <c r="T314" i="4"/>
  <c r="R316" i="4" l="1"/>
  <c r="T315" i="4"/>
  <c r="S312" i="4"/>
  <c r="U311" i="4"/>
  <c r="S313" i="4" l="1"/>
  <c r="U312" i="4"/>
  <c r="R317" i="4"/>
  <c r="T316" i="4"/>
  <c r="R318" i="4" l="1"/>
  <c r="T317" i="4"/>
  <c r="S314" i="4"/>
  <c r="U313" i="4"/>
  <c r="S315" i="4" l="1"/>
  <c r="U314" i="4"/>
  <c r="R319" i="4"/>
  <c r="T318" i="4"/>
  <c r="R320" i="4" l="1"/>
  <c r="T319" i="4"/>
  <c r="S316" i="4"/>
  <c r="U315" i="4"/>
  <c r="S317" i="4" l="1"/>
  <c r="U316" i="4"/>
  <c r="R321" i="4"/>
  <c r="T320" i="4"/>
  <c r="R322" i="4" l="1"/>
  <c r="T321" i="4"/>
  <c r="S318" i="4"/>
  <c r="U317" i="4"/>
  <c r="S319" i="4" l="1"/>
  <c r="U318" i="4"/>
  <c r="R323" i="4"/>
  <c r="T322" i="4"/>
  <c r="R324" i="4" l="1"/>
  <c r="T323" i="4"/>
  <c r="S320" i="4"/>
  <c r="U319" i="4"/>
  <c r="S321" i="4" l="1"/>
  <c r="U320" i="4"/>
  <c r="R325" i="4"/>
  <c r="T324" i="4"/>
  <c r="R326" i="4" l="1"/>
  <c r="T325" i="4"/>
  <c r="S322" i="4"/>
  <c r="U321" i="4"/>
  <c r="S323" i="4" l="1"/>
  <c r="U322" i="4"/>
  <c r="R327" i="4"/>
  <c r="T326" i="4"/>
  <c r="R328" i="4" l="1"/>
  <c r="T327" i="4"/>
  <c r="S324" i="4"/>
  <c r="U323" i="4"/>
  <c r="S325" i="4" l="1"/>
  <c r="U324" i="4"/>
  <c r="R329" i="4"/>
  <c r="T328" i="4"/>
  <c r="R330" i="4" l="1"/>
  <c r="T329" i="4"/>
  <c r="S326" i="4"/>
  <c r="U325" i="4"/>
  <c r="S327" i="4" l="1"/>
  <c r="U326" i="4"/>
  <c r="R331" i="4"/>
  <c r="T330" i="4"/>
  <c r="R332" i="4" l="1"/>
  <c r="T331" i="4"/>
  <c r="S328" i="4"/>
  <c r="U327" i="4"/>
  <c r="S329" i="4" l="1"/>
  <c r="U328" i="4"/>
  <c r="R333" i="4"/>
  <c r="T332" i="4"/>
  <c r="R334" i="4" l="1"/>
  <c r="T333" i="4"/>
  <c r="S330" i="4"/>
  <c r="U329" i="4"/>
  <c r="S331" i="4" l="1"/>
  <c r="U330" i="4"/>
  <c r="R335" i="4"/>
  <c r="T334" i="4"/>
  <c r="R336" i="4" l="1"/>
  <c r="T335" i="4"/>
  <c r="S332" i="4"/>
  <c r="U331" i="4"/>
  <c r="S333" i="4" l="1"/>
  <c r="U332" i="4"/>
  <c r="R337" i="4"/>
  <c r="T336" i="4"/>
  <c r="R338" i="4" l="1"/>
  <c r="T337" i="4"/>
  <c r="S334" i="4"/>
  <c r="U333" i="4"/>
  <c r="S335" i="4" l="1"/>
  <c r="U334" i="4"/>
  <c r="R339" i="4"/>
  <c r="T338" i="4"/>
  <c r="R340" i="4" l="1"/>
  <c r="T339" i="4"/>
  <c r="S336" i="4"/>
  <c r="U335" i="4"/>
  <c r="S337" i="4" l="1"/>
  <c r="U336" i="4"/>
  <c r="R341" i="4"/>
  <c r="T340" i="4"/>
  <c r="R342" i="4" l="1"/>
  <c r="T341" i="4"/>
  <c r="S338" i="4"/>
  <c r="U337" i="4"/>
  <c r="S339" i="4" l="1"/>
  <c r="U338" i="4"/>
  <c r="R343" i="4"/>
  <c r="T342" i="4"/>
  <c r="R344" i="4" l="1"/>
  <c r="T343" i="4"/>
  <c r="S340" i="4"/>
  <c r="U339" i="4"/>
  <c r="S341" i="4" l="1"/>
  <c r="U340" i="4"/>
  <c r="R345" i="4"/>
  <c r="T344" i="4"/>
  <c r="R346" i="4" l="1"/>
  <c r="T345" i="4"/>
  <c r="S342" i="4"/>
  <c r="U341" i="4"/>
  <c r="S343" i="4" l="1"/>
  <c r="U342" i="4"/>
  <c r="R347" i="4"/>
  <c r="T346" i="4"/>
  <c r="R348" i="4" l="1"/>
  <c r="T347" i="4"/>
  <c r="S344" i="4"/>
  <c r="U343" i="4"/>
  <c r="S345" i="4" l="1"/>
  <c r="U344" i="4"/>
  <c r="R349" i="4"/>
  <c r="T348" i="4"/>
  <c r="R350" i="4" l="1"/>
  <c r="T349" i="4"/>
  <c r="S346" i="4"/>
  <c r="U345" i="4"/>
  <c r="S347" i="4" l="1"/>
  <c r="U346" i="4"/>
  <c r="R351" i="4"/>
  <c r="T350" i="4"/>
  <c r="R352" i="4" l="1"/>
  <c r="T351" i="4"/>
  <c r="S348" i="4"/>
  <c r="U347" i="4"/>
  <c r="S349" i="4" l="1"/>
  <c r="U348" i="4"/>
  <c r="R353" i="4"/>
  <c r="T352" i="4"/>
  <c r="R354" i="4" l="1"/>
  <c r="T353" i="4"/>
  <c r="S350" i="4"/>
  <c r="U349" i="4"/>
  <c r="S351" i="4" l="1"/>
  <c r="U350" i="4"/>
  <c r="R355" i="4"/>
  <c r="T354" i="4"/>
  <c r="R356" i="4" l="1"/>
  <c r="T355" i="4"/>
  <c r="S352" i="4"/>
  <c r="U351" i="4"/>
  <c r="S353" i="4" l="1"/>
  <c r="U352" i="4"/>
  <c r="R357" i="4"/>
  <c r="T356" i="4"/>
  <c r="R358" i="4" l="1"/>
  <c r="T357" i="4"/>
  <c r="S354" i="4"/>
  <c r="U353" i="4"/>
  <c r="S355" i="4" l="1"/>
  <c r="U354" i="4"/>
  <c r="R359" i="4"/>
  <c r="T358" i="4"/>
  <c r="R360" i="4" l="1"/>
  <c r="T359" i="4"/>
  <c r="S356" i="4"/>
  <c r="U355" i="4"/>
  <c r="S357" i="4" l="1"/>
  <c r="U356" i="4"/>
  <c r="R361" i="4"/>
  <c r="T360" i="4"/>
  <c r="R362" i="4" l="1"/>
  <c r="T361" i="4"/>
  <c r="S358" i="4"/>
  <c r="U357" i="4"/>
  <c r="S359" i="4" l="1"/>
  <c r="U358" i="4"/>
  <c r="R363" i="4"/>
  <c r="T362" i="4"/>
  <c r="R364" i="4" l="1"/>
  <c r="T363" i="4"/>
  <c r="S360" i="4"/>
  <c r="U359" i="4"/>
  <c r="S361" i="4" l="1"/>
  <c r="U360" i="4"/>
  <c r="R365" i="4"/>
  <c r="T364" i="4"/>
  <c r="R366" i="4" l="1"/>
  <c r="T365" i="4"/>
  <c r="S362" i="4"/>
  <c r="U361" i="4"/>
  <c r="S363" i="4" l="1"/>
  <c r="U362" i="4"/>
  <c r="R367" i="4"/>
  <c r="T366" i="4"/>
  <c r="R368" i="4" l="1"/>
  <c r="T367" i="4"/>
  <c r="S364" i="4"/>
  <c r="U363" i="4"/>
  <c r="S365" i="4" l="1"/>
  <c r="U364" i="4"/>
  <c r="R369" i="4"/>
  <c r="T368" i="4"/>
  <c r="R370" i="4" l="1"/>
  <c r="T369" i="4"/>
  <c r="S366" i="4"/>
  <c r="U365" i="4"/>
  <c r="S367" i="4" l="1"/>
  <c r="U366" i="4"/>
  <c r="R371" i="4"/>
  <c r="T370" i="4"/>
  <c r="R372" i="4" l="1"/>
  <c r="T371" i="4"/>
  <c r="S368" i="4"/>
  <c r="U367" i="4"/>
  <c r="S369" i="4" l="1"/>
  <c r="U368" i="4"/>
  <c r="R373" i="4"/>
  <c r="T372" i="4"/>
  <c r="R374" i="4" l="1"/>
  <c r="T373" i="4"/>
  <c r="S370" i="4"/>
  <c r="U369" i="4"/>
  <c r="S371" i="4" l="1"/>
  <c r="U370" i="4"/>
  <c r="R375" i="4"/>
  <c r="T374" i="4"/>
  <c r="R376" i="4" l="1"/>
  <c r="T375" i="4"/>
  <c r="S372" i="4"/>
  <c r="U371" i="4"/>
  <c r="S373" i="4" l="1"/>
  <c r="U372" i="4"/>
  <c r="R377" i="4"/>
  <c r="T376" i="4"/>
  <c r="R378" i="4" l="1"/>
  <c r="T377" i="4"/>
  <c r="S374" i="4"/>
  <c r="U373" i="4"/>
  <c r="S375" i="4" l="1"/>
  <c r="U374" i="4"/>
  <c r="R379" i="4"/>
  <c r="T378" i="4"/>
  <c r="R380" i="4" l="1"/>
  <c r="T379" i="4"/>
  <c r="S376" i="4"/>
  <c r="U375" i="4"/>
  <c r="S377" i="4" l="1"/>
  <c r="U376" i="4"/>
  <c r="R381" i="4"/>
  <c r="T380" i="4"/>
  <c r="R382" i="4" l="1"/>
  <c r="T381" i="4"/>
  <c r="S378" i="4"/>
  <c r="U377" i="4"/>
  <c r="S379" i="4" l="1"/>
  <c r="U378" i="4"/>
  <c r="R383" i="4"/>
  <c r="T382" i="4"/>
  <c r="R384" i="4" l="1"/>
  <c r="T383" i="4"/>
  <c r="S380" i="4"/>
  <c r="U379" i="4"/>
  <c r="S381" i="4" l="1"/>
  <c r="U380" i="4"/>
  <c r="R385" i="4"/>
  <c r="T384" i="4"/>
  <c r="R386" i="4" l="1"/>
  <c r="T385" i="4"/>
  <c r="S382" i="4"/>
  <c r="U381" i="4"/>
  <c r="S383" i="4" l="1"/>
  <c r="U382" i="4"/>
  <c r="R387" i="4"/>
  <c r="T386" i="4"/>
  <c r="R388" i="4" l="1"/>
  <c r="T387" i="4"/>
  <c r="S384" i="4"/>
  <c r="U383" i="4"/>
  <c r="S385" i="4" l="1"/>
  <c r="U384" i="4"/>
  <c r="R389" i="4"/>
  <c r="T388" i="4"/>
  <c r="R390" i="4" l="1"/>
  <c r="T389" i="4"/>
  <c r="S386" i="4"/>
  <c r="U385" i="4"/>
  <c r="S387" i="4" l="1"/>
  <c r="U386" i="4"/>
  <c r="R391" i="4"/>
  <c r="T390" i="4"/>
  <c r="R392" i="4" l="1"/>
  <c r="T391" i="4"/>
  <c r="S388" i="4"/>
  <c r="U387" i="4"/>
  <c r="S389" i="4" l="1"/>
  <c r="U388" i="4"/>
  <c r="R393" i="4"/>
  <c r="T392" i="4"/>
  <c r="R394" i="4" l="1"/>
  <c r="T393" i="4"/>
  <c r="S390" i="4"/>
  <c r="U389" i="4"/>
  <c r="S391" i="4" l="1"/>
  <c r="U390" i="4"/>
  <c r="R395" i="4"/>
  <c r="T394" i="4"/>
  <c r="R396" i="4" l="1"/>
  <c r="T395" i="4"/>
  <c r="S392" i="4"/>
  <c r="U391" i="4"/>
  <c r="S393" i="4" l="1"/>
  <c r="U392" i="4"/>
  <c r="R397" i="4"/>
  <c r="T396" i="4"/>
  <c r="R398" i="4" l="1"/>
  <c r="T397" i="4"/>
  <c r="S394" i="4"/>
  <c r="U393" i="4"/>
  <c r="S395" i="4" l="1"/>
  <c r="U394" i="4"/>
  <c r="R399" i="4"/>
  <c r="T398" i="4"/>
  <c r="R400" i="4" l="1"/>
  <c r="T399" i="4"/>
  <c r="S396" i="4"/>
  <c r="U395" i="4"/>
  <c r="S397" i="4" l="1"/>
  <c r="U396" i="4"/>
  <c r="R401" i="4"/>
  <c r="T400" i="4"/>
  <c r="R402" i="4" l="1"/>
  <c r="T401" i="4"/>
  <c r="S398" i="4"/>
  <c r="U397" i="4"/>
  <c r="S399" i="4" l="1"/>
  <c r="U398" i="4"/>
  <c r="R403" i="4"/>
  <c r="T402" i="4"/>
  <c r="R404" i="4" l="1"/>
  <c r="T403" i="4"/>
  <c r="S400" i="4"/>
  <c r="U399" i="4"/>
  <c r="S401" i="4" l="1"/>
  <c r="U400" i="4"/>
  <c r="R405" i="4"/>
  <c r="T404" i="4"/>
  <c r="R406" i="4" l="1"/>
  <c r="T405" i="4"/>
  <c r="S402" i="4"/>
  <c r="U401" i="4"/>
  <c r="S403" i="4" l="1"/>
  <c r="U402" i="4"/>
  <c r="R407" i="4"/>
  <c r="T406" i="4"/>
  <c r="R408" i="4" l="1"/>
  <c r="T407" i="4"/>
  <c r="S404" i="4"/>
  <c r="U403" i="4"/>
  <c r="S405" i="4" l="1"/>
  <c r="U404" i="4"/>
  <c r="R409" i="4"/>
  <c r="T408" i="4"/>
  <c r="R410" i="4" l="1"/>
  <c r="T409" i="4"/>
  <c r="S406" i="4"/>
  <c r="U405" i="4"/>
  <c r="S407" i="4" l="1"/>
  <c r="U406" i="4"/>
  <c r="R411" i="4"/>
  <c r="T410" i="4"/>
  <c r="R412" i="4" l="1"/>
  <c r="T411" i="4"/>
  <c r="S408" i="4"/>
  <c r="U407" i="4"/>
  <c r="S409" i="4" l="1"/>
  <c r="U408" i="4"/>
  <c r="R413" i="4"/>
  <c r="T412" i="4"/>
  <c r="R414" i="4" l="1"/>
  <c r="T413" i="4"/>
  <c r="S410" i="4"/>
  <c r="U409" i="4"/>
  <c r="S411" i="4" l="1"/>
  <c r="U410" i="4"/>
  <c r="R415" i="4"/>
  <c r="T414" i="4"/>
  <c r="R416" i="4" l="1"/>
  <c r="T415" i="4"/>
  <c r="S412" i="4"/>
  <c r="U411" i="4"/>
  <c r="S413" i="4" l="1"/>
  <c r="U412" i="4"/>
  <c r="R417" i="4"/>
  <c r="T416" i="4"/>
  <c r="R418" i="4" l="1"/>
  <c r="T417" i="4"/>
  <c r="S414" i="4"/>
  <c r="U413" i="4"/>
  <c r="S415" i="4" l="1"/>
  <c r="U414" i="4"/>
  <c r="R419" i="4"/>
  <c r="T418" i="4"/>
  <c r="R420" i="4" l="1"/>
  <c r="T419" i="4"/>
  <c r="S416" i="4"/>
  <c r="U415" i="4"/>
  <c r="S417" i="4" l="1"/>
  <c r="U416" i="4"/>
  <c r="R421" i="4"/>
  <c r="T420" i="4"/>
  <c r="R422" i="4" l="1"/>
  <c r="T421" i="4"/>
  <c r="S418" i="4"/>
  <c r="U417" i="4"/>
  <c r="S419" i="4" l="1"/>
  <c r="U418" i="4"/>
  <c r="R423" i="4"/>
  <c r="T422" i="4"/>
  <c r="R424" i="4" l="1"/>
  <c r="T423" i="4"/>
  <c r="S420" i="4"/>
  <c r="U419" i="4"/>
  <c r="S421" i="4" l="1"/>
  <c r="U420" i="4"/>
  <c r="R425" i="4"/>
  <c r="T424" i="4"/>
  <c r="R426" i="4" l="1"/>
  <c r="T425" i="4"/>
  <c r="S422" i="4"/>
  <c r="U421" i="4"/>
  <c r="S423" i="4" l="1"/>
  <c r="U422" i="4"/>
  <c r="R427" i="4"/>
  <c r="T426" i="4"/>
  <c r="R428" i="4" l="1"/>
  <c r="T427" i="4"/>
  <c r="S424" i="4"/>
  <c r="U423" i="4"/>
  <c r="S425" i="4" l="1"/>
  <c r="U424" i="4"/>
  <c r="R429" i="4"/>
  <c r="T428" i="4"/>
  <c r="R430" i="4" l="1"/>
  <c r="T429" i="4"/>
  <c r="S426" i="4"/>
  <c r="U425" i="4"/>
  <c r="S427" i="4" l="1"/>
  <c r="U426" i="4"/>
  <c r="R431" i="4"/>
  <c r="T430" i="4"/>
  <c r="R432" i="4" l="1"/>
  <c r="T431" i="4"/>
  <c r="S428" i="4"/>
  <c r="U427" i="4"/>
  <c r="S429" i="4" l="1"/>
  <c r="U428" i="4"/>
  <c r="R433" i="4"/>
  <c r="T432" i="4"/>
  <c r="R434" i="4" l="1"/>
  <c r="T433" i="4"/>
  <c r="S430" i="4"/>
  <c r="U429" i="4"/>
  <c r="S431" i="4" l="1"/>
  <c r="U430" i="4"/>
  <c r="R435" i="4"/>
  <c r="T434" i="4"/>
  <c r="R436" i="4" l="1"/>
  <c r="T435" i="4"/>
  <c r="S432" i="4"/>
  <c r="U431" i="4"/>
  <c r="S433" i="4" l="1"/>
  <c r="U432" i="4"/>
  <c r="R437" i="4"/>
  <c r="T436" i="4"/>
  <c r="R438" i="4" l="1"/>
  <c r="T437" i="4"/>
  <c r="S434" i="4"/>
  <c r="U433" i="4"/>
  <c r="S435" i="4" l="1"/>
  <c r="U434" i="4"/>
  <c r="R439" i="4"/>
  <c r="T438" i="4"/>
  <c r="R440" i="4" l="1"/>
  <c r="T439" i="4"/>
  <c r="S436" i="4"/>
  <c r="U435" i="4"/>
  <c r="S437" i="4" l="1"/>
  <c r="U436" i="4"/>
  <c r="R441" i="4"/>
  <c r="T440" i="4"/>
  <c r="R442" i="4" l="1"/>
  <c r="T441" i="4"/>
  <c r="S438" i="4"/>
  <c r="U437" i="4"/>
  <c r="S439" i="4" l="1"/>
  <c r="U438" i="4"/>
  <c r="R443" i="4"/>
  <c r="T442" i="4"/>
  <c r="R444" i="4" l="1"/>
  <c r="T443" i="4"/>
  <c r="S440" i="4"/>
  <c r="U439" i="4"/>
  <c r="S441" i="4" l="1"/>
  <c r="U440" i="4"/>
  <c r="R445" i="4"/>
  <c r="T444" i="4"/>
  <c r="R446" i="4" l="1"/>
  <c r="T445" i="4"/>
  <c r="S442" i="4"/>
  <c r="U441" i="4"/>
  <c r="S443" i="4" l="1"/>
  <c r="U442" i="4"/>
  <c r="R447" i="4"/>
  <c r="T446" i="4"/>
  <c r="R448" i="4" l="1"/>
  <c r="T447" i="4"/>
  <c r="S444" i="4"/>
  <c r="U443" i="4"/>
  <c r="S445" i="4" l="1"/>
  <c r="U444" i="4"/>
  <c r="R449" i="4"/>
  <c r="T448" i="4"/>
  <c r="R450" i="4" l="1"/>
  <c r="T449" i="4"/>
  <c r="S446" i="4"/>
  <c r="U445" i="4"/>
  <c r="S447" i="4" l="1"/>
  <c r="U446" i="4"/>
  <c r="R451" i="4"/>
  <c r="T450" i="4"/>
  <c r="R452" i="4" l="1"/>
  <c r="T451" i="4"/>
  <c r="S448" i="4"/>
  <c r="U447" i="4"/>
  <c r="S449" i="4" l="1"/>
  <c r="U448" i="4"/>
  <c r="R453" i="4"/>
  <c r="T452" i="4"/>
  <c r="R454" i="4" l="1"/>
  <c r="T453" i="4"/>
  <c r="S450" i="4"/>
  <c r="U449" i="4"/>
  <c r="S451" i="4" l="1"/>
  <c r="U450" i="4"/>
  <c r="R455" i="4"/>
  <c r="T454" i="4"/>
  <c r="R456" i="4" l="1"/>
  <c r="T455" i="4"/>
  <c r="S452" i="4"/>
  <c r="U451" i="4"/>
  <c r="S453" i="4" l="1"/>
  <c r="U452" i="4"/>
  <c r="R457" i="4"/>
  <c r="T456" i="4"/>
  <c r="R458" i="4" l="1"/>
  <c r="T457" i="4"/>
  <c r="S454" i="4"/>
  <c r="U453" i="4"/>
  <c r="S455" i="4" l="1"/>
  <c r="U454" i="4"/>
  <c r="R459" i="4"/>
  <c r="T458" i="4"/>
  <c r="R460" i="4" l="1"/>
  <c r="T459" i="4"/>
  <c r="S456" i="4"/>
  <c r="U455" i="4"/>
  <c r="S457" i="4" l="1"/>
  <c r="U456" i="4"/>
  <c r="R461" i="4"/>
  <c r="T460" i="4"/>
  <c r="R462" i="4" l="1"/>
  <c r="T461" i="4"/>
  <c r="S458" i="4"/>
  <c r="U457" i="4"/>
  <c r="S459" i="4" l="1"/>
  <c r="U458" i="4"/>
  <c r="R463" i="4"/>
  <c r="T462" i="4"/>
  <c r="R464" i="4" l="1"/>
  <c r="T463" i="4"/>
  <c r="S460" i="4"/>
  <c r="U459" i="4"/>
  <c r="S461" i="4" l="1"/>
  <c r="U460" i="4"/>
  <c r="R465" i="4"/>
  <c r="T464" i="4"/>
  <c r="R466" i="4" l="1"/>
  <c r="T465" i="4"/>
  <c r="S462" i="4"/>
  <c r="U461" i="4"/>
  <c r="S463" i="4" l="1"/>
  <c r="U462" i="4"/>
  <c r="R467" i="4"/>
  <c r="T466" i="4"/>
  <c r="R468" i="4" l="1"/>
  <c r="T467" i="4"/>
  <c r="S464" i="4"/>
  <c r="U463" i="4"/>
  <c r="S465" i="4" l="1"/>
  <c r="U464" i="4"/>
  <c r="R469" i="4"/>
  <c r="T468" i="4"/>
  <c r="R470" i="4" l="1"/>
  <c r="T469" i="4"/>
  <c r="S466" i="4"/>
  <c r="U465" i="4"/>
  <c r="S467" i="4" l="1"/>
  <c r="U466" i="4"/>
  <c r="R471" i="4"/>
  <c r="T470" i="4"/>
  <c r="R472" i="4" l="1"/>
  <c r="T471" i="4"/>
  <c r="S468" i="4"/>
  <c r="U467" i="4"/>
  <c r="S469" i="4" l="1"/>
  <c r="U468" i="4"/>
  <c r="R473" i="4"/>
  <c r="T472" i="4"/>
  <c r="R474" i="4" l="1"/>
  <c r="T473" i="4"/>
  <c r="S470" i="4"/>
  <c r="U469" i="4"/>
  <c r="S471" i="4" l="1"/>
  <c r="U470" i="4"/>
  <c r="R475" i="4"/>
  <c r="T474" i="4"/>
  <c r="R476" i="4" l="1"/>
  <c r="T475" i="4"/>
  <c r="S472" i="4"/>
  <c r="U471" i="4"/>
  <c r="S473" i="4" l="1"/>
  <c r="U472" i="4"/>
  <c r="R477" i="4"/>
  <c r="T476" i="4"/>
  <c r="R478" i="4" l="1"/>
  <c r="T477" i="4"/>
  <c r="S474" i="4"/>
  <c r="U473" i="4"/>
  <c r="S475" i="4" l="1"/>
  <c r="U474" i="4"/>
  <c r="R479" i="4"/>
  <c r="T478" i="4"/>
  <c r="R480" i="4" l="1"/>
  <c r="T479" i="4"/>
  <c r="S476" i="4"/>
  <c r="U475" i="4"/>
  <c r="S477" i="4" l="1"/>
  <c r="U476" i="4"/>
  <c r="R481" i="4"/>
  <c r="T480" i="4"/>
  <c r="R482" i="4" l="1"/>
  <c r="T481" i="4"/>
  <c r="S478" i="4"/>
  <c r="U477" i="4"/>
  <c r="S479" i="4" l="1"/>
  <c r="U478" i="4"/>
  <c r="R483" i="4"/>
  <c r="T482" i="4"/>
  <c r="R484" i="4" l="1"/>
  <c r="T483" i="4"/>
  <c r="S480" i="4"/>
  <c r="U479" i="4"/>
  <c r="S481" i="4" l="1"/>
  <c r="U480" i="4"/>
  <c r="R485" i="4"/>
  <c r="T484" i="4"/>
  <c r="R486" i="4" l="1"/>
  <c r="T485" i="4"/>
  <c r="S482" i="4"/>
  <c r="U481" i="4"/>
  <c r="S483" i="4" l="1"/>
  <c r="U482" i="4"/>
  <c r="R487" i="4"/>
  <c r="T486" i="4"/>
  <c r="R488" i="4" l="1"/>
  <c r="T487" i="4"/>
  <c r="S484" i="4"/>
  <c r="U483" i="4"/>
  <c r="S485" i="4" l="1"/>
  <c r="U484" i="4"/>
  <c r="R489" i="4"/>
  <c r="T488" i="4"/>
  <c r="R490" i="4" l="1"/>
  <c r="T489" i="4"/>
  <c r="S486" i="4"/>
  <c r="U485" i="4"/>
  <c r="S487" i="4" l="1"/>
  <c r="U486" i="4"/>
  <c r="R491" i="4"/>
  <c r="T490" i="4"/>
  <c r="R492" i="4" l="1"/>
  <c r="T491" i="4"/>
  <c r="S488" i="4"/>
  <c r="U487" i="4"/>
  <c r="S489" i="4" l="1"/>
  <c r="U488" i="4"/>
  <c r="R493" i="4"/>
  <c r="T492" i="4"/>
  <c r="R494" i="4" l="1"/>
  <c r="T493" i="4"/>
  <c r="S490" i="4"/>
  <c r="U489" i="4"/>
  <c r="S491" i="4" l="1"/>
  <c r="U490" i="4"/>
  <c r="R495" i="4"/>
  <c r="T494" i="4"/>
  <c r="R496" i="4" l="1"/>
  <c r="T495" i="4"/>
  <c r="S492" i="4"/>
  <c r="U491" i="4"/>
  <c r="S493" i="4" l="1"/>
  <c r="U492" i="4"/>
  <c r="R497" i="4"/>
  <c r="T496" i="4"/>
  <c r="R498" i="4" l="1"/>
  <c r="T497" i="4"/>
  <c r="S494" i="4"/>
  <c r="U493" i="4"/>
  <c r="S495" i="4" l="1"/>
  <c r="U494" i="4"/>
  <c r="R499" i="4"/>
  <c r="T498" i="4"/>
  <c r="R500" i="4" l="1"/>
  <c r="T499" i="4"/>
  <c r="S496" i="4"/>
  <c r="U495" i="4"/>
  <c r="S497" i="4" l="1"/>
  <c r="U496" i="4"/>
  <c r="R501" i="4"/>
  <c r="T500" i="4"/>
  <c r="R502" i="4" l="1"/>
  <c r="T501" i="4"/>
  <c r="S498" i="4"/>
  <c r="U497" i="4"/>
  <c r="S499" i="4" l="1"/>
  <c r="U498" i="4"/>
  <c r="R503" i="4"/>
  <c r="T502" i="4"/>
  <c r="R504" i="4" l="1"/>
  <c r="T503" i="4"/>
  <c r="S500" i="4"/>
  <c r="U499" i="4"/>
  <c r="S501" i="4" l="1"/>
  <c r="U500" i="4"/>
  <c r="R505" i="4"/>
  <c r="T504" i="4"/>
  <c r="R506" i="4" l="1"/>
  <c r="T505" i="4"/>
  <c r="S502" i="4"/>
  <c r="U501" i="4"/>
  <c r="S503" i="4" l="1"/>
  <c r="U502" i="4"/>
  <c r="R507" i="4"/>
  <c r="T506" i="4"/>
  <c r="R508" i="4" l="1"/>
  <c r="T507" i="4"/>
  <c r="S504" i="4"/>
  <c r="U503" i="4"/>
  <c r="S505" i="4" l="1"/>
  <c r="U504" i="4"/>
  <c r="R509" i="4"/>
  <c r="T508" i="4"/>
  <c r="R510" i="4" l="1"/>
  <c r="T509" i="4"/>
  <c r="S506" i="4"/>
  <c r="U505" i="4"/>
  <c r="S507" i="4" l="1"/>
  <c r="U506" i="4"/>
  <c r="R511" i="4"/>
  <c r="T510" i="4"/>
  <c r="R512" i="4" l="1"/>
  <c r="T511" i="4"/>
  <c r="S508" i="4"/>
  <c r="U507" i="4"/>
  <c r="S509" i="4" l="1"/>
  <c r="U508" i="4"/>
  <c r="R513" i="4"/>
  <c r="T512" i="4"/>
  <c r="R514" i="4" l="1"/>
  <c r="T513" i="4"/>
  <c r="S510" i="4"/>
  <c r="U509" i="4"/>
  <c r="S511" i="4" l="1"/>
  <c r="U510" i="4"/>
  <c r="R515" i="4"/>
  <c r="T514" i="4"/>
  <c r="R516" i="4" l="1"/>
  <c r="T515" i="4"/>
  <c r="S512" i="4"/>
  <c r="U511" i="4"/>
  <c r="S513" i="4" l="1"/>
  <c r="U512" i="4"/>
  <c r="R517" i="4"/>
  <c r="T516" i="4"/>
  <c r="R518" i="4" l="1"/>
  <c r="T517" i="4"/>
  <c r="S514" i="4"/>
  <c r="U513" i="4"/>
  <c r="S515" i="4" l="1"/>
  <c r="U514" i="4"/>
  <c r="R519" i="4"/>
  <c r="T518" i="4"/>
  <c r="R520" i="4" l="1"/>
  <c r="T519" i="4"/>
  <c r="S516" i="4"/>
  <c r="U515" i="4"/>
  <c r="S517" i="4" l="1"/>
  <c r="U516" i="4"/>
  <c r="R521" i="4"/>
  <c r="T520" i="4"/>
  <c r="R522" i="4" l="1"/>
  <c r="T521" i="4"/>
  <c r="S518" i="4"/>
  <c r="U517" i="4"/>
  <c r="S519" i="4" l="1"/>
  <c r="U518" i="4"/>
  <c r="R523" i="4"/>
  <c r="T522" i="4"/>
  <c r="R524" i="4" l="1"/>
  <c r="T523" i="4"/>
  <c r="S520" i="4"/>
  <c r="U519" i="4"/>
  <c r="S521" i="4" l="1"/>
  <c r="U520" i="4"/>
  <c r="R525" i="4"/>
  <c r="T524" i="4"/>
  <c r="R526" i="4" l="1"/>
  <c r="T525" i="4"/>
  <c r="S522" i="4"/>
  <c r="U521" i="4"/>
  <c r="S523" i="4" l="1"/>
  <c r="U522" i="4"/>
  <c r="R527" i="4"/>
  <c r="T526" i="4"/>
  <c r="R528" i="4" l="1"/>
  <c r="T527" i="4"/>
  <c r="S524" i="4"/>
  <c r="U523" i="4"/>
  <c r="S525" i="4" l="1"/>
  <c r="U524" i="4"/>
  <c r="R529" i="4"/>
  <c r="T528" i="4"/>
  <c r="R530" i="4" l="1"/>
  <c r="T529" i="4"/>
  <c r="S526" i="4"/>
  <c r="U525" i="4"/>
  <c r="S527" i="4" l="1"/>
  <c r="U526" i="4"/>
  <c r="R531" i="4"/>
  <c r="T530" i="4"/>
  <c r="R532" i="4" l="1"/>
  <c r="T531" i="4"/>
  <c r="S528" i="4"/>
  <c r="U527" i="4"/>
  <c r="S529" i="4" l="1"/>
  <c r="U528" i="4"/>
  <c r="R533" i="4"/>
  <c r="T532" i="4"/>
  <c r="R534" i="4" l="1"/>
  <c r="T533" i="4"/>
  <c r="S530" i="4"/>
  <c r="U529" i="4"/>
  <c r="S531" i="4" l="1"/>
  <c r="U530" i="4"/>
  <c r="R535" i="4"/>
  <c r="T534" i="4"/>
  <c r="R536" i="4" l="1"/>
  <c r="T535" i="4"/>
  <c r="S532" i="4"/>
  <c r="U531" i="4"/>
  <c r="S533" i="4" l="1"/>
  <c r="U532" i="4"/>
  <c r="R537" i="4"/>
  <c r="T536" i="4"/>
  <c r="R538" i="4" l="1"/>
  <c r="T537" i="4"/>
  <c r="S534" i="4"/>
  <c r="U533" i="4"/>
  <c r="S535" i="4" l="1"/>
  <c r="U534" i="4"/>
  <c r="R539" i="4"/>
  <c r="T538" i="4"/>
  <c r="R540" i="4" l="1"/>
  <c r="T539" i="4"/>
  <c r="S536" i="4"/>
  <c r="U535" i="4"/>
  <c r="S537" i="4" l="1"/>
  <c r="U536" i="4"/>
  <c r="R541" i="4"/>
  <c r="T540" i="4"/>
  <c r="R542" i="4" l="1"/>
  <c r="T541" i="4"/>
  <c r="S538" i="4"/>
  <c r="U537" i="4"/>
  <c r="S539" i="4" l="1"/>
  <c r="U538" i="4"/>
  <c r="R543" i="4"/>
  <c r="T542" i="4"/>
  <c r="R544" i="4" l="1"/>
  <c r="T543" i="4"/>
  <c r="S540" i="4"/>
  <c r="U539" i="4"/>
  <c r="S541" i="4" l="1"/>
  <c r="U540" i="4"/>
  <c r="R545" i="4"/>
  <c r="T544" i="4"/>
  <c r="R546" i="4" l="1"/>
  <c r="T545" i="4"/>
  <c r="S542" i="4"/>
  <c r="U541" i="4"/>
  <c r="S543" i="4" l="1"/>
  <c r="U542" i="4"/>
  <c r="R547" i="4"/>
  <c r="T546" i="4"/>
  <c r="R548" i="4" l="1"/>
  <c r="T547" i="4"/>
  <c r="S544" i="4"/>
  <c r="U543" i="4"/>
  <c r="S545" i="4" l="1"/>
  <c r="U544" i="4"/>
  <c r="R549" i="4"/>
  <c r="T548" i="4"/>
  <c r="R550" i="4" l="1"/>
  <c r="T549" i="4"/>
  <c r="S546" i="4"/>
  <c r="U545" i="4"/>
  <c r="S547" i="4" l="1"/>
  <c r="U546" i="4"/>
  <c r="R551" i="4"/>
  <c r="T550" i="4"/>
  <c r="R552" i="4" l="1"/>
  <c r="T551" i="4"/>
  <c r="S548" i="4"/>
  <c r="U547" i="4"/>
  <c r="S549" i="4" l="1"/>
  <c r="U548" i="4"/>
  <c r="R553" i="4"/>
  <c r="T552" i="4"/>
  <c r="R554" i="4" l="1"/>
  <c r="T553" i="4"/>
  <c r="S550" i="4"/>
  <c r="U549" i="4"/>
  <c r="S551" i="4" l="1"/>
  <c r="U550" i="4"/>
  <c r="R555" i="4"/>
  <c r="T554" i="4"/>
  <c r="R556" i="4" l="1"/>
  <c r="T555" i="4"/>
  <c r="S552" i="4"/>
  <c r="U551" i="4"/>
  <c r="S553" i="4" l="1"/>
  <c r="U552" i="4"/>
  <c r="R557" i="4"/>
  <c r="T556" i="4"/>
  <c r="R558" i="4" l="1"/>
  <c r="T557" i="4"/>
  <c r="S554" i="4"/>
  <c r="U553" i="4"/>
  <c r="S555" i="4" l="1"/>
  <c r="U554" i="4"/>
  <c r="R559" i="4"/>
  <c r="T558" i="4"/>
  <c r="R560" i="4" l="1"/>
  <c r="T559" i="4"/>
  <c r="S556" i="4"/>
  <c r="U555" i="4"/>
  <c r="S557" i="4" l="1"/>
  <c r="U556" i="4"/>
  <c r="R561" i="4"/>
  <c r="T560" i="4"/>
  <c r="R562" i="4" l="1"/>
  <c r="T561" i="4"/>
  <c r="S558" i="4"/>
  <c r="U557" i="4"/>
  <c r="S559" i="4" l="1"/>
  <c r="U558" i="4"/>
  <c r="R563" i="4"/>
  <c r="T562" i="4"/>
  <c r="R564" i="4" l="1"/>
  <c r="T563" i="4"/>
  <c r="S560" i="4"/>
  <c r="U559" i="4"/>
  <c r="S561" i="4" l="1"/>
  <c r="U560" i="4"/>
  <c r="R565" i="4"/>
  <c r="T564" i="4"/>
  <c r="R566" i="4" l="1"/>
  <c r="T565" i="4"/>
  <c r="S562" i="4"/>
  <c r="U561" i="4"/>
  <c r="S563" i="4" l="1"/>
  <c r="U562" i="4"/>
  <c r="R567" i="4"/>
  <c r="T566" i="4"/>
  <c r="R568" i="4" l="1"/>
  <c r="T567" i="4"/>
  <c r="S564" i="4"/>
  <c r="U563" i="4"/>
  <c r="S565" i="4" l="1"/>
  <c r="U564" i="4"/>
  <c r="R569" i="4"/>
  <c r="T568" i="4"/>
  <c r="R570" i="4" l="1"/>
  <c r="T569" i="4"/>
  <c r="S566" i="4"/>
  <c r="U565" i="4"/>
  <c r="S567" i="4" l="1"/>
  <c r="U566" i="4"/>
  <c r="R571" i="4"/>
  <c r="T570" i="4"/>
  <c r="R572" i="4" l="1"/>
  <c r="T571" i="4"/>
  <c r="S568" i="4"/>
  <c r="U567" i="4"/>
  <c r="S569" i="4" l="1"/>
  <c r="U568" i="4"/>
  <c r="R573" i="4"/>
  <c r="T572" i="4"/>
  <c r="R574" i="4" l="1"/>
  <c r="T573" i="4"/>
  <c r="S570" i="4"/>
  <c r="U569" i="4"/>
  <c r="S571" i="4" l="1"/>
  <c r="U570" i="4"/>
  <c r="R575" i="4"/>
  <c r="T574" i="4"/>
  <c r="R576" i="4" l="1"/>
  <c r="T575" i="4"/>
  <c r="S572" i="4"/>
  <c r="U571" i="4"/>
  <c r="S573" i="4" l="1"/>
  <c r="U572" i="4"/>
  <c r="R577" i="4"/>
  <c r="T576" i="4"/>
  <c r="R578" i="4" l="1"/>
  <c r="T577" i="4"/>
  <c r="S574" i="4"/>
  <c r="U573" i="4"/>
  <c r="S575" i="4" l="1"/>
  <c r="U574" i="4"/>
  <c r="R579" i="4"/>
  <c r="T578" i="4"/>
  <c r="R580" i="4" l="1"/>
  <c r="T579" i="4"/>
  <c r="S576" i="4"/>
  <c r="U575" i="4"/>
  <c r="S577" i="4" l="1"/>
  <c r="U576" i="4"/>
  <c r="R581" i="4"/>
  <c r="T580" i="4"/>
  <c r="R582" i="4" l="1"/>
  <c r="T581" i="4"/>
  <c r="S578" i="4"/>
  <c r="U577" i="4"/>
  <c r="S579" i="4" l="1"/>
  <c r="U578" i="4"/>
  <c r="R583" i="4"/>
  <c r="T582" i="4"/>
  <c r="R584" i="4" l="1"/>
  <c r="T583" i="4"/>
  <c r="S580" i="4"/>
  <c r="U579" i="4"/>
  <c r="S581" i="4" l="1"/>
  <c r="U580" i="4"/>
  <c r="R585" i="4"/>
  <c r="T584" i="4"/>
  <c r="R586" i="4" l="1"/>
  <c r="T585" i="4"/>
  <c r="S582" i="4"/>
  <c r="U581" i="4"/>
  <c r="S583" i="4" l="1"/>
  <c r="U582" i="4"/>
  <c r="R587" i="4"/>
  <c r="T586" i="4"/>
  <c r="R588" i="4" l="1"/>
  <c r="T587" i="4"/>
  <c r="S584" i="4"/>
  <c r="U583" i="4"/>
  <c r="S585" i="4" l="1"/>
  <c r="U584" i="4"/>
  <c r="R589" i="4"/>
  <c r="T588" i="4"/>
  <c r="R590" i="4" l="1"/>
  <c r="T589" i="4"/>
  <c r="S586" i="4"/>
  <c r="U585" i="4"/>
  <c r="S587" i="4" l="1"/>
  <c r="U586" i="4"/>
  <c r="R591" i="4"/>
  <c r="T590" i="4"/>
  <c r="R592" i="4" l="1"/>
  <c r="T591" i="4"/>
  <c r="S588" i="4"/>
  <c r="U587" i="4"/>
  <c r="S589" i="4" l="1"/>
  <c r="U588" i="4"/>
  <c r="R593" i="4"/>
  <c r="T592" i="4"/>
  <c r="R594" i="4" l="1"/>
  <c r="T593" i="4"/>
  <c r="S590" i="4"/>
  <c r="U589" i="4"/>
  <c r="S591" i="4" l="1"/>
  <c r="U590" i="4"/>
  <c r="R595" i="4"/>
  <c r="T594" i="4"/>
  <c r="R596" i="4" l="1"/>
  <c r="T595" i="4"/>
  <c r="S592" i="4"/>
  <c r="U591" i="4"/>
  <c r="S593" i="4" l="1"/>
  <c r="U592" i="4"/>
  <c r="R597" i="4"/>
  <c r="T596" i="4"/>
  <c r="R598" i="4" l="1"/>
  <c r="T597" i="4"/>
  <c r="S594" i="4"/>
  <c r="U593" i="4"/>
  <c r="S595" i="4" l="1"/>
  <c r="U594" i="4"/>
  <c r="R599" i="4"/>
  <c r="T598" i="4"/>
  <c r="R600" i="4" l="1"/>
  <c r="T599" i="4"/>
  <c r="S596" i="4"/>
  <c r="U595" i="4"/>
  <c r="S597" i="4" l="1"/>
  <c r="U596" i="4"/>
  <c r="R601" i="4"/>
  <c r="T600" i="4"/>
  <c r="R602" i="4" l="1"/>
  <c r="T601" i="4"/>
  <c r="S598" i="4"/>
  <c r="U597" i="4"/>
  <c r="S599" i="4" l="1"/>
  <c r="U598" i="4"/>
  <c r="R603" i="4"/>
  <c r="T602" i="4"/>
  <c r="R604" i="4" l="1"/>
  <c r="T603" i="4"/>
  <c r="S600" i="4"/>
  <c r="U599" i="4"/>
  <c r="S601" i="4" l="1"/>
  <c r="U600" i="4"/>
  <c r="R605" i="4"/>
  <c r="T604" i="4"/>
  <c r="R606" i="4" l="1"/>
  <c r="T605" i="4"/>
  <c r="S602" i="4"/>
  <c r="U601" i="4"/>
  <c r="S603" i="4" l="1"/>
  <c r="U602" i="4"/>
  <c r="R607" i="4"/>
  <c r="T606" i="4"/>
  <c r="R608" i="4" l="1"/>
  <c r="T607" i="4"/>
  <c r="S604" i="4"/>
  <c r="U603" i="4"/>
  <c r="S605" i="4" l="1"/>
  <c r="U604" i="4"/>
  <c r="R609" i="4"/>
  <c r="T608" i="4"/>
  <c r="R610" i="4" l="1"/>
  <c r="T609" i="4"/>
  <c r="S606" i="4"/>
  <c r="U605" i="4"/>
  <c r="S607" i="4" l="1"/>
  <c r="U606" i="4"/>
  <c r="R611" i="4"/>
  <c r="T610" i="4"/>
  <c r="R612" i="4" l="1"/>
  <c r="T611" i="4"/>
  <c r="S608" i="4"/>
  <c r="U607" i="4"/>
  <c r="S609" i="4" l="1"/>
  <c r="U608" i="4"/>
  <c r="R613" i="4"/>
  <c r="T612" i="4"/>
  <c r="R614" i="4" l="1"/>
  <c r="T613" i="4"/>
  <c r="S610" i="4"/>
  <c r="U609" i="4"/>
  <c r="S611" i="4" l="1"/>
  <c r="U610" i="4"/>
  <c r="R615" i="4"/>
  <c r="T614" i="4"/>
  <c r="R616" i="4" l="1"/>
  <c r="T615" i="4"/>
  <c r="S612" i="4"/>
  <c r="U611" i="4"/>
  <c r="S613" i="4" l="1"/>
  <c r="U612" i="4"/>
  <c r="R617" i="4"/>
  <c r="T616" i="4"/>
  <c r="R618" i="4" l="1"/>
  <c r="T617" i="4"/>
  <c r="S614" i="4"/>
  <c r="U613" i="4"/>
  <c r="S615" i="4" l="1"/>
  <c r="U614" i="4"/>
  <c r="R619" i="4"/>
  <c r="T618" i="4"/>
  <c r="R620" i="4" l="1"/>
  <c r="T619" i="4"/>
  <c r="S616" i="4"/>
  <c r="U615" i="4"/>
  <c r="S617" i="4" l="1"/>
  <c r="U616" i="4"/>
  <c r="R621" i="4"/>
  <c r="T620" i="4"/>
  <c r="R622" i="4" l="1"/>
  <c r="T621" i="4"/>
  <c r="S618" i="4"/>
  <c r="U617" i="4"/>
  <c r="S619" i="4" l="1"/>
  <c r="U618" i="4"/>
  <c r="R623" i="4"/>
  <c r="T622" i="4"/>
  <c r="R624" i="4" l="1"/>
  <c r="T623" i="4"/>
  <c r="S620" i="4"/>
  <c r="U619" i="4"/>
  <c r="S621" i="4" l="1"/>
  <c r="U620" i="4"/>
  <c r="R625" i="4"/>
  <c r="T624" i="4"/>
  <c r="R626" i="4" l="1"/>
  <c r="T625" i="4"/>
  <c r="S622" i="4"/>
  <c r="U621" i="4"/>
  <c r="S623" i="4" l="1"/>
  <c r="U622" i="4"/>
  <c r="R627" i="4"/>
  <c r="T626" i="4"/>
  <c r="R628" i="4" l="1"/>
  <c r="T627" i="4"/>
  <c r="S624" i="4"/>
  <c r="U623" i="4"/>
  <c r="S625" i="4" l="1"/>
  <c r="U624" i="4"/>
  <c r="R629" i="4"/>
  <c r="T628" i="4"/>
  <c r="R630" i="4" l="1"/>
  <c r="T629" i="4"/>
  <c r="S626" i="4"/>
  <c r="U625" i="4"/>
  <c r="S627" i="4" l="1"/>
  <c r="U626" i="4"/>
  <c r="R631" i="4"/>
  <c r="T630" i="4"/>
  <c r="R632" i="4" l="1"/>
  <c r="T631" i="4"/>
  <c r="S628" i="4"/>
  <c r="U627" i="4"/>
  <c r="S629" i="4" l="1"/>
  <c r="U628" i="4"/>
  <c r="R633" i="4"/>
  <c r="T632" i="4"/>
  <c r="R634" i="4" l="1"/>
  <c r="T633" i="4"/>
  <c r="S630" i="4"/>
  <c r="U629" i="4"/>
  <c r="S631" i="4" l="1"/>
  <c r="U630" i="4"/>
  <c r="R635" i="4"/>
  <c r="T634" i="4"/>
  <c r="R636" i="4" l="1"/>
  <c r="T635" i="4"/>
  <c r="S632" i="4"/>
  <c r="U631" i="4"/>
  <c r="S633" i="4" l="1"/>
  <c r="U632" i="4"/>
  <c r="R637" i="4"/>
  <c r="T636" i="4"/>
  <c r="R638" i="4" l="1"/>
  <c r="T637" i="4"/>
  <c r="S634" i="4"/>
  <c r="U633" i="4"/>
  <c r="S635" i="4" l="1"/>
  <c r="U634" i="4"/>
  <c r="R639" i="4"/>
  <c r="T638" i="4"/>
  <c r="R640" i="4" l="1"/>
  <c r="T639" i="4"/>
  <c r="S636" i="4"/>
  <c r="U635" i="4"/>
  <c r="S637" i="4" l="1"/>
  <c r="U636" i="4"/>
  <c r="R641" i="4"/>
  <c r="T640" i="4"/>
  <c r="R642" i="4" l="1"/>
  <c r="T641" i="4"/>
  <c r="S638" i="4"/>
  <c r="U637" i="4"/>
  <c r="S639" i="4" l="1"/>
  <c r="U638" i="4"/>
  <c r="R643" i="4"/>
  <c r="T642" i="4"/>
  <c r="R644" i="4" l="1"/>
  <c r="T643" i="4"/>
  <c r="S640" i="4"/>
  <c r="U639" i="4"/>
  <c r="S641" i="4" l="1"/>
  <c r="U640" i="4"/>
  <c r="R645" i="4"/>
  <c r="T644" i="4"/>
  <c r="R646" i="4" l="1"/>
  <c r="T645" i="4"/>
  <c r="S642" i="4"/>
  <c r="U641" i="4"/>
  <c r="S643" i="4" l="1"/>
  <c r="U642" i="4"/>
  <c r="R647" i="4"/>
  <c r="T646" i="4"/>
  <c r="R648" i="4" l="1"/>
  <c r="T647" i="4"/>
  <c r="S644" i="4"/>
  <c r="U643" i="4"/>
  <c r="S645" i="4" l="1"/>
  <c r="U644" i="4"/>
  <c r="R649" i="4"/>
  <c r="T648" i="4"/>
  <c r="R650" i="4" l="1"/>
  <c r="T649" i="4"/>
  <c r="S646" i="4"/>
  <c r="U645" i="4"/>
  <c r="S647" i="4" l="1"/>
  <c r="U646" i="4"/>
  <c r="R651" i="4"/>
  <c r="T650" i="4"/>
  <c r="R652" i="4" l="1"/>
  <c r="T651" i="4"/>
  <c r="S648" i="4"/>
  <c r="U647" i="4"/>
  <c r="S649" i="4" l="1"/>
  <c r="U648" i="4"/>
  <c r="R653" i="4"/>
  <c r="T652" i="4"/>
  <c r="R654" i="4" l="1"/>
  <c r="T653" i="4"/>
  <c r="S650" i="4"/>
  <c r="U649" i="4"/>
  <c r="S651" i="4" l="1"/>
  <c r="U650" i="4"/>
  <c r="R655" i="4"/>
  <c r="T654" i="4"/>
  <c r="R656" i="4" l="1"/>
  <c r="T655" i="4"/>
  <c r="S652" i="4"/>
  <c r="U651" i="4"/>
  <c r="S653" i="4" l="1"/>
  <c r="U652" i="4"/>
  <c r="R657" i="4"/>
  <c r="T656" i="4"/>
  <c r="R658" i="4" l="1"/>
  <c r="T657" i="4"/>
  <c r="S654" i="4"/>
  <c r="U653" i="4"/>
  <c r="S655" i="4" l="1"/>
  <c r="U654" i="4"/>
  <c r="R659" i="4"/>
  <c r="T658" i="4"/>
  <c r="R660" i="4" l="1"/>
  <c r="T659" i="4"/>
  <c r="S656" i="4"/>
  <c r="U655" i="4"/>
  <c r="S657" i="4" l="1"/>
  <c r="U656" i="4"/>
  <c r="R661" i="4"/>
  <c r="T660" i="4"/>
  <c r="R662" i="4" l="1"/>
  <c r="T661" i="4"/>
  <c r="S658" i="4"/>
  <c r="U657" i="4"/>
  <c r="S659" i="4" l="1"/>
  <c r="U658" i="4"/>
  <c r="R663" i="4"/>
  <c r="T662" i="4"/>
  <c r="R664" i="4" l="1"/>
  <c r="T663" i="4"/>
  <c r="S660" i="4"/>
  <c r="U659" i="4"/>
  <c r="S661" i="4" l="1"/>
  <c r="U660" i="4"/>
  <c r="R665" i="4"/>
  <c r="T664" i="4"/>
  <c r="R666" i="4" l="1"/>
  <c r="T665" i="4"/>
  <c r="S662" i="4"/>
  <c r="U661" i="4"/>
  <c r="S663" i="4" l="1"/>
  <c r="U662" i="4"/>
  <c r="R667" i="4"/>
  <c r="T666" i="4"/>
  <c r="R668" i="4" l="1"/>
  <c r="T667" i="4"/>
  <c r="S664" i="4"/>
  <c r="U663" i="4"/>
  <c r="S665" i="4" l="1"/>
  <c r="U664" i="4"/>
  <c r="R669" i="4"/>
  <c r="T668" i="4"/>
  <c r="R670" i="4" l="1"/>
  <c r="T669" i="4"/>
  <c r="S666" i="4"/>
  <c r="U665" i="4"/>
  <c r="S667" i="4" l="1"/>
  <c r="U666" i="4"/>
  <c r="R671" i="4"/>
  <c r="T670" i="4"/>
  <c r="R672" i="4" l="1"/>
  <c r="T671" i="4"/>
  <c r="S668" i="4"/>
  <c r="U667" i="4"/>
  <c r="S669" i="4" l="1"/>
  <c r="U668" i="4"/>
  <c r="R673" i="4"/>
  <c r="T672" i="4"/>
  <c r="R674" i="4" l="1"/>
  <c r="T673" i="4"/>
  <c r="S670" i="4"/>
  <c r="U669" i="4"/>
  <c r="S671" i="4" l="1"/>
  <c r="U670" i="4"/>
  <c r="R675" i="4"/>
  <c r="T674" i="4"/>
  <c r="R676" i="4" l="1"/>
  <c r="T675" i="4"/>
  <c r="S672" i="4"/>
  <c r="U671" i="4"/>
  <c r="S673" i="4" l="1"/>
  <c r="U672" i="4"/>
  <c r="R677" i="4"/>
  <c r="T676" i="4"/>
  <c r="R678" i="4" l="1"/>
  <c r="T677" i="4"/>
  <c r="S674" i="4"/>
  <c r="U673" i="4"/>
  <c r="S675" i="4" l="1"/>
  <c r="U674" i="4"/>
  <c r="R679" i="4"/>
  <c r="T678" i="4"/>
  <c r="R680" i="4" l="1"/>
  <c r="T679" i="4"/>
  <c r="S676" i="4"/>
  <c r="U675" i="4"/>
  <c r="S677" i="4" l="1"/>
  <c r="U676" i="4"/>
  <c r="R681" i="4"/>
  <c r="T680" i="4"/>
  <c r="R682" i="4" l="1"/>
  <c r="T681" i="4"/>
  <c r="S678" i="4"/>
  <c r="U677" i="4"/>
  <c r="S679" i="4" l="1"/>
  <c r="U678" i="4"/>
  <c r="R683" i="4"/>
  <c r="T682" i="4"/>
  <c r="R684" i="4" l="1"/>
  <c r="T683" i="4"/>
  <c r="S680" i="4"/>
  <c r="U679" i="4"/>
  <c r="S681" i="4" l="1"/>
  <c r="U680" i="4"/>
  <c r="R685" i="4"/>
  <c r="T684" i="4"/>
  <c r="R686" i="4" l="1"/>
  <c r="T685" i="4"/>
  <c r="S682" i="4"/>
  <c r="U681" i="4"/>
  <c r="S683" i="4" l="1"/>
  <c r="U682" i="4"/>
  <c r="R687" i="4"/>
  <c r="T686" i="4"/>
  <c r="R688" i="4" l="1"/>
  <c r="T687" i="4"/>
  <c r="S684" i="4"/>
  <c r="U683" i="4"/>
  <c r="S685" i="4" l="1"/>
  <c r="U684" i="4"/>
  <c r="R689" i="4"/>
  <c r="T688" i="4"/>
  <c r="R690" i="4" l="1"/>
  <c r="T689" i="4"/>
  <c r="S686" i="4"/>
  <c r="U685" i="4"/>
  <c r="S687" i="4" l="1"/>
  <c r="U686" i="4"/>
  <c r="R691" i="4"/>
  <c r="T690" i="4"/>
  <c r="R692" i="4" l="1"/>
  <c r="T691" i="4"/>
  <c r="S688" i="4"/>
  <c r="U687" i="4"/>
  <c r="S689" i="4" l="1"/>
  <c r="U688" i="4"/>
  <c r="R693" i="4"/>
  <c r="T692" i="4"/>
  <c r="R694" i="4" l="1"/>
  <c r="T693" i="4"/>
  <c r="S690" i="4"/>
  <c r="U689" i="4"/>
  <c r="S691" i="4" l="1"/>
  <c r="U690" i="4"/>
  <c r="R695" i="4"/>
  <c r="T694" i="4"/>
  <c r="R696" i="4" l="1"/>
  <c r="T695" i="4"/>
  <c r="S692" i="4"/>
  <c r="U691" i="4"/>
  <c r="S693" i="4" l="1"/>
  <c r="U692" i="4"/>
  <c r="R697" i="4"/>
  <c r="T696" i="4"/>
  <c r="R698" i="4" l="1"/>
  <c r="T697" i="4"/>
  <c r="S694" i="4"/>
  <c r="U693" i="4"/>
  <c r="S695" i="4" l="1"/>
  <c r="U694" i="4"/>
  <c r="R699" i="4"/>
  <c r="T698" i="4"/>
  <c r="R700" i="4" l="1"/>
  <c r="T699" i="4"/>
  <c r="S696" i="4"/>
  <c r="U695" i="4"/>
  <c r="S697" i="4" l="1"/>
  <c r="U696" i="4"/>
  <c r="R701" i="4"/>
  <c r="T700" i="4"/>
  <c r="R702" i="4" l="1"/>
  <c r="T701" i="4"/>
  <c r="S698" i="4"/>
  <c r="U697" i="4"/>
  <c r="S699" i="4" l="1"/>
  <c r="U698" i="4"/>
  <c r="R703" i="4"/>
  <c r="T702" i="4"/>
  <c r="R704" i="4" l="1"/>
  <c r="T703" i="4"/>
  <c r="S700" i="4"/>
  <c r="U699" i="4"/>
  <c r="S701" i="4" l="1"/>
  <c r="U700" i="4"/>
  <c r="R705" i="4"/>
  <c r="T704" i="4"/>
  <c r="R706" i="4" l="1"/>
  <c r="T705" i="4"/>
  <c r="S702" i="4"/>
  <c r="U701" i="4"/>
  <c r="S703" i="4" l="1"/>
  <c r="U702" i="4"/>
  <c r="R707" i="4"/>
  <c r="T706" i="4"/>
  <c r="R708" i="4" l="1"/>
  <c r="T707" i="4"/>
  <c r="S704" i="4"/>
  <c r="U703" i="4"/>
  <c r="S705" i="4" l="1"/>
  <c r="U704" i="4"/>
  <c r="R709" i="4"/>
  <c r="T708" i="4"/>
  <c r="R710" i="4" l="1"/>
  <c r="T709" i="4"/>
  <c r="S706" i="4"/>
  <c r="U705" i="4"/>
  <c r="S707" i="4" l="1"/>
  <c r="U706" i="4"/>
  <c r="R711" i="4"/>
  <c r="T710" i="4"/>
  <c r="R712" i="4" l="1"/>
  <c r="T711" i="4"/>
  <c r="S708" i="4"/>
  <c r="U707" i="4"/>
  <c r="S709" i="4" l="1"/>
  <c r="U708" i="4"/>
  <c r="R713" i="4"/>
  <c r="T712" i="4"/>
  <c r="R714" i="4" l="1"/>
  <c r="T713" i="4"/>
  <c r="S710" i="4"/>
  <c r="U709" i="4"/>
  <c r="S711" i="4" l="1"/>
  <c r="U710" i="4"/>
  <c r="R715" i="4"/>
  <c r="T714" i="4"/>
  <c r="R716" i="4" l="1"/>
  <c r="T715" i="4"/>
  <c r="S712" i="4"/>
  <c r="U711" i="4"/>
  <c r="S713" i="4" l="1"/>
  <c r="U712" i="4"/>
  <c r="R717" i="4"/>
  <c r="T716" i="4"/>
  <c r="R718" i="4" l="1"/>
  <c r="T717" i="4"/>
  <c r="S714" i="4"/>
  <c r="U713" i="4"/>
  <c r="S715" i="4" l="1"/>
  <c r="U714" i="4"/>
  <c r="R719" i="4"/>
  <c r="T718" i="4"/>
  <c r="R720" i="4" l="1"/>
  <c r="T719" i="4"/>
  <c r="S716" i="4"/>
  <c r="U715" i="4"/>
  <c r="S717" i="4" l="1"/>
  <c r="U716" i="4"/>
  <c r="R721" i="4"/>
  <c r="T720" i="4"/>
  <c r="R722" i="4" l="1"/>
  <c r="T721" i="4"/>
  <c r="S718" i="4"/>
  <c r="U717" i="4"/>
  <c r="S719" i="4" l="1"/>
  <c r="U718" i="4"/>
  <c r="R723" i="4"/>
  <c r="T722" i="4"/>
  <c r="R724" i="4" l="1"/>
  <c r="T723" i="4"/>
  <c r="S720" i="4"/>
  <c r="U719" i="4"/>
  <c r="S721" i="4" l="1"/>
  <c r="U720" i="4"/>
  <c r="R725" i="4"/>
  <c r="T724" i="4"/>
  <c r="R726" i="4" l="1"/>
  <c r="T725" i="4"/>
  <c r="S722" i="4"/>
  <c r="U721" i="4"/>
  <c r="S723" i="4" l="1"/>
  <c r="U722" i="4"/>
  <c r="R727" i="4"/>
  <c r="T726" i="4"/>
  <c r="R728" i="4" l="1"/>
  <c r="T727" i="4"/>
  <c r="S724" i="4"/>
  <c r="U723" i="4"/>
  <c r="S725" i="4" l="1"/>
  <c r="U724" i="4"/>
  <c r="R729" i="4"/>
  <c r="T728" i="4"/>
  <c r="R730" i="4" l="1"/>
  <c r="T729" i="4"/>
  <c r="S726" i="4"/>
  <c r="U725" i="4"/>
  <c r="S727" i="4" l="1"/>
  <c r="U726" i="4"/>
  <c r="R731" i="4"/>
  <c r="T730" i="4"/>
  <c r="R732" i="4" l="1"/>
  <c r="T731" i="4"/>
  <c r="S728" i="4"/>
  <c r="U727" i="4"/>
  <c r="S729" i="4" l="1"/>
  <c r="U728" i="4"/>
  <c r="R733" i="4"/>
  <c r="T732" i="4"/>
  <c r="R734" i="4" l="1"/>
  <c r="T733" i="4"/>
  <c r="S730" i="4"/>
  <c r="U729" i="4"/>
  <c r="S731" i="4" l="1"/>
  <c r="U730" i="4"/>
  <c r="R735" i="4"/>
  <c r="T734" i="4"/>
  <c r="R736" i="4" l="1"/>
  <c r="T735" i="4"/>
  <c r="S732" i="4"/>
  <c r="U731" i="4"/>
  <c r="S733" i="4" l="1"/>
  <c r="U732" i="4"/>
  <c r="R737" i="4"/>
  <c r="T736" i="4"/>
  <c r="R738" i="4" l="1"/>
  <c r="T737" i="4"/>
  <c r="S734" i="4"/>
  <c r="U733" i="4"/>
  <c r="S735" i="4" l="1"/>
  <c r="U734" i="4"/>
  <c r="R739" i="4"/>
  <c r="T738" i="4"/>
  <c r="R740" i="4" l="1"/>
  <c r="T739" i="4"/>
  <c r="S736" i="4"/>
  <c r="U735" i="4"/>
  <c r="S737" i="4" l="1"/>
  <c r="U736" i="4"/>
  <c r="R741" i="4"/>
  <c r="T740" i="4"/>
  <c r="R742" i="4" l="1"/>
  <c r="T741" i="4"/>
  <c r="S738" i="4"/>
  <c r="U737" i="4"/>
  <c r="S739" i="4" l="1"/>
  <c r="U738" i="4"/>
  <c r="R743" i="4"/>
  <c r="T742" i="4"/>
  <c r="R744" i="4" l="1"/>
  <c r="T743" i="4"/>
  <c r="S740" i="4"/>
  <c r="U739" i="4"/>
  <c r="S741" i="4" l="1"/>
  <c r="U740" i="4"/>
  <c r="R745" i="4"/>
  <c r="T744" i="4"/>
  <c r="R746" i="4" l="1"/>
  <c r="T745" i="4"/>
  <c r="S742" i="4"/>
  <c r="U741" i="4"/>
  <c r="S743" i="4" l="1"/>
  <c r="U742" i="4"/>
  <c r="R747" i="4"/>
  <c r="T746" i="4"/>
  <c r="R748" i="4" l="1"/>
  <c r="T747" i="4"/>
  <c r="S744" i="4"/>
  <c r="U743" i="4"/>
  <c r="S745" i="4" l="1"/>
  <c r="U744" i="4"/>
  <c r="R749" i="4"/>
  <c r="T748" i="4"/>
  <c r="R750" i="4" l="1"/>
  <c r="T749" i="4"/>
  <c r="S746" i="4"/>
  <c r="U745" i="4"/>
  <c r="S747" i="4" l="1"/>
  <c r="U746" i="4"/>
  <c r="R751" i="4"/>
  <c r="T750" i="4"/>
  <c r="R752" i="4" l="1"/>
  <c r="T751" i="4"/>
  <c r="S748" i="4"/>
  <c r="U747" i="4"/>
  <c r="S749" i="4" l="1"/>
  <c r="U748" i="4"/>
  <c r="R753" i="4"/>
  <c r="T752" i="4"/>
  <c r="R754" i="4" l="1"/>
  <c r="T753" i="4"/>
  <c r="S750" i="4"/>
  <c r="U749" i="4"/>
  <c r="S751" i="4" l="1"/>
  <c r="U750" i="4"/>
  <c r="R755" i="4"/>
  <c r="T754" i="4"/>
  <c r="R756" i="4" l="1"/>
  <c r="T755" i="4"/>
  <c r="S752" i="4"/>
  <c r="U751" i="4"/>
  <c r="S753" i="4" l="1"/>
  <c r="U752" i="4"/>
  <c r="R757" i="4"/>
  <c r="T756" i="4"/>
  <c r="R758" i="4" l="1"/>
  <c r="T757" i="4"/>
  <c r="S754" i="4"/>
  <c r="U753" i="4"/>
  <c r="S755" i="4" l="1"/>
  <c r="U754" i="4"/>
  <c r="R759" i="4"/>
  <c r="T758" i="4"/>
  <c r="R760" i="4" l="1"/>
  <c r="T759" i="4"/>
  <c r="S756" i="4"/>
  <c r="U755" i="4"/>
  <c r="S757" i="4" l="1"/>
  <c r="U756" i="4"/>
  <c r="R761" i="4"/>
  <c r="T760" i="4"/>
  <c r="R762" i="4" l="1"/>
  <c r="T761" i="4"/>
  <c r="S758" i="4"/>
  <c r="U757" i="4"/>
  <c r="S759" i="4" l="1"/>
  <c r="U758" i="4"/>
  <c r="R763" i="4"/>
  <c r="T762" i="4"/>
  <c r="R764" i="4" l="1"/>
  <c r="T763" i="4"/>
  <c r="S760" i="4"/>
  <c r="U759" i="4"/>
  <c r="S761" i="4" l="1"/>
  <c r="U760" i="4"/>
  <c r="R765" i="4"/>
  <c r="T764" i="4"/>
  <c r="R766" i="4" l="1"/>
  <c r="T765" i="4"/>
  <c r="S762" i="4"/>
  <c r="U761" i="4"/>
  <c r="S763" i="4" l="1"/>
  <c r="U762" i="4"/>
  <c r="R767" i="4"/>
  <c r="T766" i="4"/>
  <c r="R768" i="4" l="1"/>
  <c r="T767" i="4"/>
  <c r="S764" i="4"/>
  <c r="U763" i="4"/>
  <c r="S765" i="4" l="1"/>
  <c r="U764" i="4"/>
  <c r="R769" i="4"/>
  <c r="T768" i="4"/>
  <c r="R770" i="4" l="1"/>
  <c r="T769" i="4"/>
  <c r="S766" i="4"/>
  <c r="U765" i="4"/>
  <c r="S767" i="4" l="1"/>
  <c r="U766" i="4"/>
  <c r="R771" i="4"/>
  <c r="T770" i="4"/>
  <c r="R772" i="4" l="1"/>
  <c r="T771" i="4"/>
  <c r="S768" i="4"/>
  <c r="U767" i="4"/>
  <c r="S769" i="4" l="1"/>
  <c r="U768" i="4"/>
  <c r="R773" i="4"/>
  <c r="T772" i="4"/>
  <c r="R774" i="4" l="1"/>
  <c r="T773" i="4"/>
  <c r="S770" i="4"/>
  <c r="U769" i="4"/>
  <c r="S771" i="4" l="1"/>
  <c r="U770" i="4"/>
  <c r="R775" i="4"/>
  <c r="T774" i="4"/>
  <c r="R776" i="4" l="1"/>
  <c r="T775" i="4"/>
  <c r="S772" i="4"/>
  <c r="U771" i="4"/>
  <c r="S773" i="4" l="1"/>
  <c r="U772" i="4"/>
  <c r="R777" i="4"/>
  <c r="T776" i="4"/>
  <c r="R778" i="4" l="1"/>
  <c r="T777" i="4"/>
  <c r="S774" i="4"/>
  <c r="U773" i="4"/>
  <c r="S775" i="4" l="1"/>
  <c r="U774" i="4"/>
  <c r="R779" i="4"/>
  <c r="T778" i="4"/>
  <c r="R780" i="4" l="1"/>
  <c r="T779" i="4"/>
  <c r="S776" i="4"/>
  <c r="U775" i="4"/>
  <c r="S777" i="4" l="1"/>
  <c r="U776" i="4"/>
  <c r="R781" i="4"/>
  <c r="T780" i="4"/>
  <c r="R782" i="4" l="1"/>
  <c r="T781" i="4"/>
  <c r="S778" i="4"/>
  <c r="U777" i="4"/>
  <c r="S779" i="4" l="1"/>
  <c r="U778" i="4"/>
  <c r="R783" i="4"/>
  <c r="T782" i="4"/>
  <c r="R784" i="4" l="1"/>
  <c r="T783" i="4"/>
  <c r="S780" i="4"/>
  <c r="U779" i="4"/>
  <c r="S781" i="4" l="1"/>
  <c r="U780" i="4"/>
  <c r="R785" i="4"/>
  <c r="T784" i="4"/>
  <c r="R786" i="4" l="1"/>
  <c r="T785" i="4"/>
  <c r="S782" i="4"/>
  <c r="U781" i="4"/>
  <c r="S783" i="4" l="1"/>
  <c r="U782" i="4"/>
  <c r="R787" i="4"/>
  <c r="T786" i="4"/>
  <c r="R788" i="4" l="1"/>
  <c r="T787" i="4"/>
  <c r="S784" i="4"/>
  <c r="U783" i="4"/>
  <c r="S785" i="4" l="1"/>
  <c r="U784" i="4"/>
  <c r="R789" i="4"/>
  <c r="T788" i="4"/>
  <c r="R790" i="4" l="1"/>
  <c r="T789" i="4"/>
  <c r="S786" i="4"/>
  <c r="U785" i="4"/>
  <c r="S787" i="4" l="1"/>
  <c r="U786" i="4"/>
  <c r="R791" i="4"/>
  <c r="T790" i="4"/>
  <c r="R792" i="4" l="1"/>
  <c r="T791" i="4"/>
  <c r="S788" i="4"/>
  <c r="U787" i="4"/>
  <c r="S789" i="4" l="1"/>
  <c r="U788" i="4"/>
  <c r="R793" i="4"/>
  <c r="T792" i="4"/>
  <c r="R794" i="4" l="1"/>
  <c r="T793" i="4"/>
  <c r="S790" i="4"/>
  <c r="U789" i="4"/>
  <c r="S791" i="4" l="1"/>
  <c r="U790" i="4"/>
  <c r="R795" i="4"/>
  <c r="T794" i="4"/>
  <c r="S792" i="4" l="1"/>
  <c r="U791" i="4"/>
  <c r="R796" i="4"/>
  <c r="T795" i="4"/>
  <c r="R797" i="4" l="1"/>
  <c r="T796" i="4"/>
  <c r="S793" i="4"/>
  <c r="U792" i="4"/>
  <c r="S794" i="4" l="1"/>
  <c r="U793" i="4"/>
  <c r="R798" i="4"/>
  <c r="T797" i="4"/>
  <c r="R799" i="4" l="1"/>
  <c r="T798" i="4"/>
  <c r="S795" i="4"/>
  <c r="U794" i="4"/>
  <c r="S796" i="4" l="1"/>
  <c r="U795" i="4"/>
  <c r="R800" i="4"/>
  <c r="T799" i="4"/>
  <c r="R801" i="4" l="1"/>
  <c r="T800" i="4"/>
  <c r="S797" i="4"/>
  <c r="U796" i="4"/>
  <c r="S798" i="4" l="1"/>
  <c r="U797" i="4"/>
  <c r="R802" i="4"/>
  <c r="T801" i="4"/>
  <c r="R803" i="4" l="1"/>
  <c r="T802" i="4"/>
  <c r="S799" i="4"/>
  <c r="U798" i="4"/>
  <c r="S800" i="4" l="1"/>
  <c r="U799" i="4"/>
  <c r="R804" i="4"/>
  <c r="T803" i="4"/>
  <c r="R805" i="4" l="1"/>
  <c r="T804" i="4"/>
  <c r="S801" i="4"/>
  <c r="U800" i="4"/>
  <c r="S802" i="4" l="1"/>
  <c r="U801" i="4"/>
  <c r="R806" i="4"/>
  <c r="T805" i="4"/>
  <c r="R807" i="4" l="1"/>
  <c r="T806" i="4"/>
  <c r="S803" i="4"/>
  <c r="U802" i="4"/>
  <c r="S804" i="4" l="1"/>
  <c r="U803" i="4"/>
  <c r="R808" i="4"/>
  <c r="T807" i="4"/>
  <c r="R809" i="4" l="1"/>
  <c r="T808" i="4"/>
  <c r="S805" i="4"/>
  <c r="U804" i="4"/>
  <c r="S806" i="4" l="1"/>
  <c r="U805" i="4"/>
  <c r="R810" i="4"/>
  <c r="T809" i="4"/>
  <c r="R811" i="4" l="1"/>
  <c r="T810" i="4"/>
  <c r="S807" i="4"/>
  <c r="U806" i="4"/>
  <c r="S808" i="4" l="1"/>
  <c r="U807" i="4"/>
  <c r="R812" i="4"/>
  <c r="T811" i="4"/>
  <c r="R813" i="4" l="1"/>
  <c r="T812" i="4"/>
  <c r="S809" i="4"/>
  <c r="U808" i="4"/>
  <c r="S810" i="4" l="1"/>
  <c r="U809" i="4"/>
  <c r="R814" i="4"/>
  <c r="T813" i="4"/>
  <c r="R815" i="4" l="1"/>
  <c r="T814" i="4"/>
  <c r="S811" i="4"/>
  <c r="U810" i="4"/>
  <c r="S812" i="4" l="1"/>
  <c r="U811" i="4"/>
  <c r="R816" i="4"/>
  <c r="T815" i="4"/>
  <c r="R817" i="4" l="1"/>
  <c r="T816" i="4"/>
  <c r="S813" i="4"/>
  <c r="U812" i="4"/>
  <c r="S814" i="4" l="1"/>
  <c r="U813" i="4"/>
  <c r="R818" i="4"/>
  <c r="T817" i="4"/>
  <c r="R819" i="4" l="1"/>
  <c r="T818" i="4"/>
  <c r="S815" i="4"/>
  <c r="U814" i="4"/>
  <c r="S816" i="4" l="1"/>
  <c r="U815" i="4"/>
  <c r="R820" i="4"/>
  <c r="T819" i="4"/>
  <c r="R821" i="4" l="1"/>
  <c r="T820" i="4"/>
  <c r="S817" i="4"/>
  <c r="U816" i="4"/>
  <c r="S818" i="4" l="1"/>
  <c r="U817" i="4"/>
  <c r="R822" i="4"/>
  <c r="T821" i="4"/>
  <c r="R823" i="4" l="1"/>
  <c r="T822" i="4"/>
  <c r="S819" i="4"/>
  <c r="U818" i="4"/>
  <c r="S820" i="4" l="1"/>
  <c r="U819" i="4"/>
  <c r="R824" i="4"/>
  <c r="T823" i="4"/>
  <c r="R825" i="4" l="1"/>
  <c r="T824" i="4"/>
  <c r="S821" i="4"/>
  <c r="U820" i="4"/>
  <c r="S822" i="4" l="1"/>
  <c r="U821" i="4"/>
  <c r="R826" i="4"/>
  <c r="T825" i="4"/>
  <c r="R827" i="4" l="1"/>
  <c r="T826" i="4"/>
  <c r="S823" i="4"/>
  <c r="U822" i="4"/>
  <c r="S824" i="4" l="1"/>
  <c r="U823" i="4"/>
  <c r="R828" i="4"/>
  <c r="T827" i="4"/>
  <c r="R829" i="4" l="1"/>
  <c r="T828" i="4"/>
  <c r="S825" i="4"/>
  <c r="U824" i="4"/>
  <c r="S826" i="4" l="1"/>
  <c r="U825" i="4"/>
  <c r="R830" i="4"/>
  <c r="T829" i="4"/>
  <c r="R831" i="4" l="1"/>
  <c r="T830" i="4"/>
  <c r="S827" i="4"/>
  <c r="U826" i="4"/>
  <c r="S828" i="4" l="1"/>
  <c r="U827" i="4"/>
  <c r="R832" i="4"/>
  <c r="T831" i="4"/>
  <c r="R833" i="4" l="1"/>
  <c r="T832" i="4"/>
  <c r="S829" i="4"/>
  <c r="U828" i="4"/>
  <c r="S830" i="4" l="1"/>
  <c r="U829" i="4"/>
  <c r="R834" i="4"/>
  <c r="T833" i="4"/>
  <c r="R835" i="4" l="1"/>
  <c r="T834" i="4"/>
  <c r="S831" i="4"/>
  <c r="U830" i="4"/>
  <c r="S832" i="4" l="1"/>
  <c r="U831" i="4"/>
  <c r="R836" i="4"/>
  <c r="T835" i="4"/>
  <c r="R837" i="4" l="1"/>
  <c r="T836" i="4"/>
  <c r="S833" i="4"/>
  <c r="U832" i="4"/>
  <c r="S834" i="4" l="1"/>
  <c r="U833" i="4"/>
  <c r="R838" i="4"/>
  <c r="T837" i="4"/>
  <c r="R839" i="4" l="1"/>
  <c r="T838" i="4"/>
  <c r="S835" i="4"/>
  <c r="U834" i="4"/>
  <c r="S836" i="4" l="1"/>
  <c r="U835" i="4"/>
  <c r="R840" i="4"/>
  <c r="T839" i="4"/>
  <c r="R841" i="4" l="1"/>
  <c r="T840" i="4"/>
  <c r="S837" i="4"/>
  <c r="U836" i="4"/>
  <c r="S838" i="4" l="1"/>
  <c r="U837" i="4"/>
  <c r="R842" i="4"/>
  <c r="T841" i="4"/>
  <c r="R843" i="4" l="1"/>
  <c r="T842" i="4"/>
  <c r="S839" i="4"/>
  <c r="U838" i="4"/>
  <c r="S840" i="4" l="1"/>
  <c r="U839" i="4"/>
  <c r="R844" i="4"/>
  <c r="T843" i="4"/>
  <c r="R845" i="4" l="1"/>
  <c r="T844" i="4"/>
  <c r="S841" i="4"/>
  <c r="U840" i="4"/>
  <c r="S842" i="4" l="1"/>
  <c r="U841" i="4"/>
  <c r="R846" i="4"/>
  <c r="T845" i="4"/>
  <c r="R847" i="4" l="1"/>
  <c r="T846" i="4"/>
  <c r="S843" i="4"/>
  <c r="U842" i="4"/>
  <c r="S844" i="4" l="1"/>
  <c r="U843" i="4"/>
  <c r="R848" i="4"/>
  <c r="T847" i="4"/>
  <c r="R849" i="4" l="1"/>
  <c r="T848" i="4"/>
  <c r="S845" i="4"/>
  <c r="U844" i="4"/>
  <c r="S846" i="4" l="1"/>
  <c r="U845" i="4"/>
  <c r="R850" i="4"/>
  <c r="T849" i="4"/>
  <c r="R851" i="4" l="1"/>
  <c r="T850" i="4"/>
  <c r="S847" i="4"/>
  <c r="U846" i="4"/>
  <c r="S848" i="4" l="1"/>
  <c r="U847" i="4"/>
  <c r="R852" i="4"/>
  <c r="T851" i="4"/>
  <c r="R853" i="4" l="1"/>
  <c r="T852" i="4"/>
  <c r="S849" i="4"/>
  <c r="U848" i="4"/>
  <c r="S850" i="4" l="1"/>
  <c r="U849" i="4"/>
  <c r="R854" i="4"/>
  <c r="T853" i="4"/>
  <c r="R855" i="4" l="1"/>
  <c r="T854" i="4"/>
  <c r="S851" i="4"/>
  <c r="U850" i="4"/>
  <c r="S852" i="4" l="1"/>
  <c r="U851" i="4"/>
  <c r="R856" i="4"/>
  <c r="T855" i="4"/>
  <c r="R857" i="4" l="1"/>
  <c r="T856" i="4"/>
  <c r="S853" i="4"/>
  <c r="U852" i="4"/>
  <c r="S854" i="4" l="1"/>
  <c r="U853" i="4"/>
  <c r="R858" i="4"/>
  <c r="T857" i="4"/>
  <c r="R859" i="4" l="1"/>
  <c r="T858" i="4"/>
  <c r="S855" i="4"/>
  <c r="U854" i="4"/>
  <c r="S856" i="4" l="1"/>
  <c r="U855" i="4"/>
  <c r="R860" i="4"/>
  <c r="T859" i="4"/>
  <c r="R861" i="4" l="1"/>
  <c r="T860" i="4"/>
  <c r="S857" i="4"/>
  <c r="U856" i="4"/>
  <c r="S858" i="4" l="1"/>
  <c r="U857" i="4"/>
  <c r="R862" i="4"/>
  <c r="T861" i="4"/>
  <c r="R863" i="4" l="1"/>
  <c r="T862" i="4"/>
  <c r="S859" i="4"/>
  <c r="U858" i="4"/>
  <c r="S860" i="4" l="1"/>
  <c r="U859" i="4"/>
  <c r="R864" i="4"/>
  <c r="T863" i="4"/>
  <c r="R865" i="4" l="1"/>
  <c r="T864" i="4"/>
  <c r="S861" i="4"/>
  <c r="U860" i="4"/>
  <c r="S862" i="4" l="1"/>
  <c r="U861" i="4"/>
  <c r="R866" i="4"/>
  <c r="T865" i="4"/>
  <c r="R867" i="4" l="1"/>
  <c r="T866" i="4"/>
  <c r="S863" i="4"/>
  <c r="U862" i="4"/>
  <c r="S864" i="4" l="1"/>
  <c r="U863" i="4"/>
  <c r="R868" i="4"/>
  <c r="T867" i="4"/>
  <c r="R869" i="4" l="1"/>
  <c r="T868" i="4"/>
  <c r="S865" i="4"/>
  <c r="U864" i="4"/>
  <c r="S866" i="4" l="1"/>
  <c r="U865" i="4"/>
  <c r="R870" i="4"/>
  <c r="T869" i="4"/>
  <c r="R871" i="4" l="1"/>
  <c r="T870" i="4"/>
  <c r="S867" i="4"/>
  <c r="U866" i="4"/>
  <c r="S868" i="4" l="1"/>
  <c r="U867" i="4"/>
  <c r="R872" i="4"/>
  <c r="T871" i="4"/>
  <c r="R873" i="4" l="1"/>
  <c r="T872" i="4"/>
  <c r="S869" i="4"/>
  <c r="U868" i="4"/>
  <c r="S870" i="4" l="1"/>
  <c r="U869" i="4"/>
  <c r="R874" i="4"/>
  <c r="T873" i="4"/>
  <c r="R875" i="4" l="1"/>
  <c r="T874" i="4"/>
  <c r="S871" i="4"/>
  <c r="U870" i="4"/>
  <c r="S872" i="4" l="1"/>
  <c r="U871" i="4"/>
  <c r="R876" i="4"/>
  <c r="T875" i="4"/>
  <c r="R877" i="4" l="1"/>
  <c r="T876" i="4"/>
  <c r="S873" i="4"/>
  <c r="U872" i="4"/>
  <c r="S874" i="4" l="1"/>
  <c r="U873" i="4"/>
  <c r="R878" i="4"/>
  <c r="T877" i="4"/>
  <c r="R879" i="4" l="1"/>
  <c r="T878" i="4"/>
  <c r="S875" i="4"/>
  <c r="U874" i="4"/>
  <c r="S876" i="4" l="1"/>
  <c r="U875" i="4"/>
  <c r="R880" i="4"/>
  <c r="T879" i="4"/>
  <c r="R881" i="4" l="1"/>
  <c r="T880" i="4"/>
  <c r="S877" i="4"/>
  <c r="U876" i="4"/>
  <c r="S878" i="4" l="1"/>
  <c r="U877" i="4"/>
  <c r="R882" i="4"/>
  <c r="T881" i="4"/>
  <c r="R883" i="4" l="1"/>
  <c r="T882" i="4"/>
  <c r="S879" i="4"/>
  <c r="U878" i="4"/>
  <c r="S880" i="4" l="1"/>
  <c r="U879" i="4"/>
  <c r="R884" i="4"/>
  <c r="T883" i="4"/>
  <c r="R885" i="4" l="1"/>
  <c r="T884" i="4"/>
  <c r="S881" i="4"/>
  <c r="U880" i="4"/>
  <c r="S882" i="4" l="1"/>
  <c r="U881" i="4"/>
  <c r="R886" i="4"/>
  <c r="T885" i="4"/>
  <c r="R887" i="4" l="1"/>
  <c r="T886" i="4"/>
  <c r="S883" i="4"/>
  <c r="U882" i="4"/>
  <c r="S884" i="4" l="1"/>
  <c r="U883" i="4"/>
  <c r="R888" i="4"/>
  <c r="T887" i="4"/>
  <c r="R889" i="4" l="1"/>
  <c r="T888" i="4"/>
  <c r="S885" i="4"/>
  <c r="U884" i="4"/>
  <c r="S886" i="4" l="1"/>
  <c r="U885" i="4"/>
  <c r="R890" i="4"/>
  <c r="T889" i="4"/>
  <c r="R891" i="4" l="1"/>
  <c r="T890" i="4"/>
  <c r="S887" i="4"/>
  <c r="U886" i="4"/>
  <c r="S888" i="4" l="1"/>
  <c r="U887" i="4"/>
  <c r="R892" i="4"/>
  <c r="T891" i="4"/>
  <c r="R893" i="4" l="1"/>
  <c r="T892" i="4"/>
  <c r="S889" i="4"/>
  <c r="U888" i="4"/>
  <c r="S890" i="4" l="1"/>
  <c r="U889" i="4"/>
  <c r="R894" i="4"/>
  <c r="T893" i="4"/>
  <c r="R895" i="4" l="1"/>
  <c r="T894" i="4"/>
  <c r="S891" i="4"/>
  <c r="U890" i="4"/>
  <c r="S892" i="4" l="1"/>
  <c r="U891" i="4"/>
  <c r="R896" i="4"/>
  <c r="T895" i="4"/>
  <c r="R897" i="4" l="1"/>
  <c r="T896" i="4"/>
  <c r="S893" i="4"/>
  <c r="U892" i="4"/>
  <c r="S894" i="4" l="1"/>
  <c r="U893" i="4"/>
  <c r="R898" i="4"/>
  <c r="T897" i="4"/>
  <c r="R899" i="4" l="1"/>
  <c r="T898" i="4"/>
  <c r="S895" i="4"/>
  <c r="U894" i="4"/>
  <c r="S896" i="4" l="1"/>
  <c r="U895" i="4"/>
  <c r="R900" i="4"/>
  <c r="T899" i="4"/>
  <c r="R901" i="4" l="1"/>
  <c r="T900" i="4"/>
  <c r="S897" i="4"/>
  <c r="U896" i="4"/>
  <c r="S898" i="4" l="1"/>
  <c r="U897" i="4"/>
  <c r="R902" i="4"/>
  <c r="T901" i="4"/>
  <c r="R903" i="4" l="1"/>
  <c r="T902" i="4"/>
  <c r="S899" i="4"/>
  <c r="U898" i="4"/>
  <c r="S900" i="4" l="1"/>
  <c r="U899" i="4"/>
  <c r="R904" i="4"/>
  <c r="T903" i="4"/>
  <c r="R905" i="4" l="1"/>
  <c r="T904" i="4"/>
  <c r="S901" i="4"/>
  <c r="U900" i="4"/>
  <c r="S902" i="4" l="1"/>
  <c r="U901" i="4"/>
  <c r="R906" i="4"/>
  <c r="T905" i="4"/>
  <c r="R907" i="4" l="1"/>
  <c r="T906" i="4"/>
  <c r="S903" i="4"/>
  <c r="U902" i="4"/>
  <c r="S904" i="4" l="1"/>
  <c r="U903" i="4"/>
  <c r="R908" i="4"/>
  <c r="T907" i="4"/>
  <c r="R909" i="4" l="1"/>
  <c r="T908" i="4"/>
  <c r="S905" i="4"/>
  <c r="U904" i="4"/>
  <c r="S906" i="4" l="1"/>
  <c r="U905" i="4"/>
  <c r="R910" i="4"/>
  <c r="T909" i="4"/>
  <c r="R911" i="4" l="1"/>
  <c r="T910" i="4"/>
  <c r="S907" i="4"/>
  <c r="U906" i="4"/>
  <c r="S908" i="4" l="1"/>
  <c r="U907" i="4"/>
  <c r="R912" i="4"/>
  <c r="T911" i="4"/>
  <c r="R913" i="4" l="1"/>
  <c r="T912" i="4"/>
  <c r="S909" i="4"/>
  <c r="U908" i="4"/>
  <c r="S910" i="4" l="1"/>
  <c r="U909" i="4"/>
  <c r="R914" i="4"/>
  <c r="T913" i="4"/>
  <c r="R915" i="4" l="1"/>
  <c r="T914" i="4"/>
  <c r="S911" i="4"/>
  <c r="U910" i="4"/>
  <c r="S912" i="4" l="1"/>
  <c r="U911" i="4"/>
  <c r="R916" i="4"/>
  <c r="T915" i="4"/>
  <c r="R917" i="4" l="1"/>
  <c r="T916" i="4"/>
  <c r="S913" i="4"/>
  <c r="U912" i="4"/>
  <c r="S914" i="4" l="1"/>
  <c r="U913" i="4"/>
  <c r="R918" i="4"/>
  <c r="T917" i="4"/>
  <c r="R919" i="4" l="1"/>
  <c r="T918" i="4"/>
  <c r="S915" i="4"/>
  <c r="U914" i="4"/>
  <c r="S916" i="4" l="1"/>
  <c r="U915" i="4"/>
  <c r="R920" i="4"/>
  <c r="T919" i="4"/>
  <c r="R921" i="4" l="1"/>
  <c r="T920" i="4"/>
  <c r="S917" i="4"/>
  <c r="U916" i="4"/>
  <c r="S918" i="4" l="1"/>
  <c r="U917" i="4"/>
  <c r="R922" i="4"/>
  <c r="T921" i="4"/>
  <c r="R923" i="4" l="1"/>
  <c r="T922" i="4"/>
  <c r="S919" i="4"/>
  <c r="U918" i="4"/>
  <c r="S920" i="4" l="1"/>
  <c r="U919" i="4"/>
  <c r="R924" i="4"/>
  <c r="T923" i="4"/>
  <c r="R925" i="4" l="1"/>
  <c r="T924" i="4"/>
  <c r="S921" i="4"/>
  <c r="U920" i="4"/>
  <c r="S922" i="4" l="1"/>
  <c r="U921" i="4"/>
  <c r="R926" i="4"/>
  <c r="T925" i="4"/>
  <c r="R927" i="4" l="1"/>
  <c r="T926" i="4"/>
  <c r="S923" i="4"/>
  <c r="U922" i="4"/>
  <c r="S924" i="4" l="1"/>
  <c r="U923" i="4"/>
  <c r="R928" i="4"/>
  <c r="T927" i="4"/>
  <c r="R929" i="4" l="1"/>
  <c r="T928" i="4"/>
  <c r="S925" i="4"/>
  <c r="U924" i="4"/>
  <c r="S926" i="4" l="1"/>
  <c r="U925" i="4"/>
  <c r="R930" i="4"/>
  <c r="T929" i="4"/>
  <c r="R931" i="4" l="1"/>
  <c r="T930" i="4"/>
  <c r="S927" i="4"/>
  <c r="U926" i="4"/>
  <c r="S928" i="4" l="1"/>
  <c r="U927" i="4"/>
  <c r="R932" i="4"/>
  <c r="T931" i="4"/>
  <c r="R933" i="4" l="1"/>
  <c r="T932" i="4"/>
  <c r="S929" i="4"/>
  <c r="U928" i="4"/>
  <c r="S930" i="4" l="1"/>
  <c r="U929" i="4"/>
  <c r="R934" i="4"/>
  <c r="T933" i="4"/>
  <c r="R935" i="4" l="1"/>
  <c r="T934" i="4"/>
  <c r="S931" i="4"/>
  <c r="U930" i="4"/>
  <c r="S932" i="4" l="1"/>
  <c r="U931" i="4"/>
  <c r="R936" i="4"/>
  <c r="T935" i="4"/>
  <c r="R937" i="4" l="1"/>
  <c r="T936" i="4"/>
  <c r="S933" i="4"/>
  <c r="U932" i="4"/>
  <c r="S934" i="4" l="1"/>
  <c r="U933" i="4"/>
  <c r="R938" i="4"/>
  <c r="T937" i="4"/>
  <c r="R939" i="4" l="1"/>
  <c r="T938" i="4"/>
  <c r="S935" i="4"/>
  <c r="U934" i="4"/>
  <c r="S936" i="4" l="1"/>
  <c r="U935" i="4"/>
  <c r="R940" i="4"/>
  <c r="T939" i="4"/>
  <c r="R941" i="4" l="1"/>
  <c r="T940" i="4"/>
  <c r="S937" i="4"/>
  <c r="U936" i="4"/>
  <c r="S938" i="4" l="1"/>
  <c r="U937" i="4"/>
  <c r="R942" i="4"/>
  <c r="T941" i="4"/>
  <c r="R943" i="4" l="1"/>
  <c r="T942" i="4"/>
  <c r="S939" i="4"/>
  <c r="U938" i="4"/>
  <c r="S940" i="4" l="1"/>
  <c r="U939" i="4"/>
  <c r="R944" i="4"/>
  <c r="T943" i="4"/>
  <c r="R945" i="4" l="1"/>
  <c r="T944" i="4"/>
  <c r="S941" i="4"/>
  <c r="U940" i="4"/>
  <c r="S942" i="4" l="1"/>
  <c r="U941" i="4"/>
  <c r="R946" i="4"/>
  <c r="T945" i="4"/>
  <c r="S943" i="4" l="1"/>
  <c r="U942" i="4"/>
  <c r="R947" i="4"/>
  <c r="T946" i="4"/>
  <c r="R948" i="4" l="1"/>
  <c r="T947" i="4"/>
  <c r="S944" i="4"/>
  <c r="U943" i="4"/>
  <c r="S945" i="4" l="1"/>
  <c r="U944" i="4"/>
  <c r="R949" i="4"/>
  <c r="T948" i="4"/>
  <c r="R950" i="4" l="1"/>
  <c r="T949" i="4"/>
  <c r="S946" i="4"/>
  <c r="U945" i="4"/>
  <c r="S947" i="4" l="1"/>
  <c r="U946" i="4"/>
  <c r="R951" i="4"/>
  <c r="T950" i="4"/>
  <c r="R952" i="4" l="1"/>
  <c r="T951" i="4"/>
  <c r="S948" i="4"/>
  <c r="U947" i="4"/>
  <c r="S949" i="4" l="1"/>
  <c r="U948" i="4"/>
  <c r="R953" i="4"/>
  <c r="T952" i="4"/>
  <c r="R954" i="4" l="1"/>
  <c r="T953" i="4"/>
  <c r="S950" i="4"/>
  <c r="U949" i="4"/>
  <c r="S951" i="4" l="1"/>
  <c r="U950" i="4"/>
  <c r="R955" i="4"/>
  <c r="T954" i="4"/>
  <c r="R956" i="4" l="1"/>
  <c r="T955" i="4"/>
  <c r="S952" i="4"/>
  <c r="U951" i="4"/>
  <c r="S953" i="4" l="1"/>
  <c r="U952" i="4"/>
  <c r="R957" i="4"/>
  <c r="T956" i="4"/>
  <c r="R958" i="4" l="1"/>
  <c r="T957" i="4"/>
  <c r="S954" i="4"/>
  <c r="U953" i="4"/>
  <c r="S955" i="4" l="1"/>
  <c r="U954" i="4"/>
  <c r="R959" i="4"/>
  <c r="T958" i="4"/>
  <c r="R960" i="4" l="1"/>
  <c r="T959" i="4"/>
  <c r="S956" i="4"/>
  <c r="U955" i="4"/>
  <c r="S957" i="4" l="1"/>
  <c r="U956" i="4"/>
  <c r="R961" i="4"/>
  <c r="T960" i="4"/>
  <c r="R962" i="4" l="1"/>
  <c r="T961" i="4"/>
  <c r="S958" i="4"/>
  <c r="U957" i="4"/>
  <c r="S959" i="4" l="1"/>
  <c r="U958" i="4"/>
  <c r="R963" i="4"/>
  <c r="T962" i="4"/>
  <c r="R964" i="4" l="1"/>
  <c r="T963" i="4"/>
  <c r="S960" i="4"/>
  <c r="U959" i="4"/>
  <c r="S961" i="4" l="1"/>
  <c r="U960" i="4"/>
  <c r="R965" i="4"/>
  <c r="T964" i="4"/>
  <c r="R966" i="4" l="1"/>
  <c r="T965" i="4"/>
  <c r="S962" i="4"/>
  <c r="U961" i="4"/>
  <c r="S963" i="4" l="1"/>
  <c r="U962" i="4"/>
  <c r="R967" i="4"/>
  <c r="T966" i="4"/>
  <c r="R968" i="4" l="1"/>
  <c r="T967" i="4"/>
  <c r="S964" i="4"/>
  <c r="U963" i="4"/>
  <c r="S965" i="4" l="1"/>
  <c r="U964" i="4"/>
  <c r="R969" i="4"/>
  <c r="T968" i="4"/>
  <c r="R970" i="4" l="1"/>
  <c r="T969" i="4"/>
  <c r="S966" i="4"/>
  <c r="U965" i="4"/>
  <c r="S967" i="4" l="1"/>
  <c r="U966" i="4"/>
  <c r="R971" i="4"/>
  <c r="T970" i="4"/>
  <c r="R972" i="4" l="1"/>
  <c r="T971" i="4"/>
  <c r="S968" i="4"/>
  <c r="U967" i="4"/>
  <c r="S969" i="4" l="1"/>
  <c r="U968" i="4"/>
  <c r="R973" i="4"/>
  <c r="T972" i="4"/>
  <c r="R974" i="4" l="1"/>
  <c r="T973" i="4"/>
  <c r="S970" i="4"/>
  <c r="U969" i="4"/>
  <c r="S971" i="4" l="1"/>
  <c r="U970" i="4"/>
  <c r="R975" i="4"/>
  <c r="T974" i="4"/>
  <c r="R976" i="4" l="1"/>
  <c r="T975" i="4"/>
  <c r="S972" i="4"/>
  <c r="U971" i="4"/>
  <c r="S973" i="4" l="1"/>
  <c r="U972" i="4"/>
  <c r="R977" i="4"/>
  <c r="T976" i="4"/>
  <c r="R978" i="4" l="1"/>
  <c r="T977" i="4"/>
  <c r="S974" i="4"/>
  <c r="U973" i="4"/>
  <c r="S975" i="4" l="1"/>
  <c r="U974" i="4"/>
  <c r="R979" i="4"/>
  <c r="T978" i="4"/>
  <c r="S976" i="4" l="1"/>
  <c r="U975" i="4"/>
  <c r="R980" i="4"/>
  <c r="T979" i="4"/>
  <c r="R981" i="4" l="1"/>
  <c r="T980" i="4"/>
  <c r="S977" i="4"/>
  <c r="U976" i="4"/>
  <c r="S978" i="4" l="1"/>
  <c r="U977" i="4"/>
  <c r="R982" i="4"/>
  <c r="T981" i="4"/>
  <c r="R983" i="4" l="1"/>
  <c r="T982" i="4"/>
  <c r="S979" i="4"/>
  <c r="U978" i="4"/>
  <c r="S980" i="4" l="1"/>
  <c r="U979" i="4"/>
  <c r="R984" i="4"/>
  <c r="T983" i="4"/>
  <c r="R985" i="4" l="1"/>
  <c r="T984" i="4"/>
  <c r="S981" i="4"/>
  <c r="U980" i="4"/>
  <c r="S982" i="4" l="1"/>
  <c r="U981" i="4"/>
  <c r="R986" i="4"/>
  <c r="T985" i="4"/>
  <c r="R987" i="4" l="1"/>
  <c r="T986" i="4"/>
  <c r="S983" i="4"/>
  <c r="U982" i="4"/>
  <c r="S984" i="4" l="1"/>
  <c r="U983" i="4"/>
  <c r="R988" i="4"/>
  <c r="T987" i="4"/>
  <c r="R989" i="4" l="1"/>
  <c r="T988" i="4"/>
  <c r="S985" i="4"/>
  <c r="U984" i="4"/>
  <c r="S986" i="4" l="1"/>
  <c r="U985" i="4"/>
  <c r="R990" i="4"/>
  <c r="T989" i="4"/>
  <c r="R991" i="4" l="1"/>
  <c r="T990" i="4"/>
  <c r="S987" i="4"/>
  <c r="U986" i="4"/>
  <c r="S988" i="4" l="1"/>
  <c r="U987" i="4"/>
  <c r="R992" i="4"/>
  <c r="T991" i="4"/>
  <c r="R993" i="4" l="1"/>
  <c r="T992" i="4"/>
  <c r="S989" i="4"/>
  <c r="U988" i="4"/>
  <c r="S990" i="4" l="1"/>
  <c r="U989" i="4"/>
  <c r="R994" i="4"/>
  <c r="T993" i="4"/>
  <c r="R995" i="4" l="1"/>
  <c r="T994" i="4"/>
  <c r="S991" i="4"/>
  <c r="U990" i="4"/>
  <c r="S992" i="4" l="1"/>
  <c r="U991" i="4"/>
  <c r="R996" i="4"/>
  <c r="T995" i="4"/>
  <c r="R997" i="4" l="1"/>
  <c r="T996" i="4"/>
  <c r="S993" i="4"/>
  <c r="U992" i="4"/>
  <c r="S994" i="4" l="1"/>
  <c r="U993" i="4"/>
  <c r="R998" i="4"/>
  <c r="T997" i="4"/>
  <c r="R999" i="4" l="1"/>
  <c r="T998" i="4"/>
  <c r="S995" i="4"/>
  <c r="U994" i="4"/>
  <c r="S996" i="4" l="1"/>
  <c r="U995" i="4"/>
  <c r="R1000" i="4"/>
  <c r="T999" i="4"/>
  <c r="R1001" i="4" l="1"/>
  <c r="T1000" i="4"/>
  <c r="S997" i="4"/>
  <c r="U996" i="4"/>
  <c r="S998" i="4" l="1"/>
  <c r="U997" i="4"/>
  <c r="R1002" i="4"/>
  <c r="T1001" i="4"/>
  <c r="R1003" i="4" l="1"/>
  <c r="T1002" i="4"/>
  <c r="S999" i="4"/>
  <c r="U998" i="4"/>
  <c r="S1000" i="4" l="1"/>
  <c r="U999" i="4"/>
  <c r="R1004" i="4"/>
  <c r="T1003" i="4"/>
  <c r="R1005" i="4" l="1"/>
  <c r="T1004" i="4"/>
  <c r="S1001" i="4"/>
  <c r="U1000" i="4"/>
  <c r="S1002" i="4" l="1"/>
  <c r="U1001" i="4"/>
  <c r="R1006" i="4"/>
  <c r="T1005" i="4"/>
  <c r="R1007" i="4" l="1"/>
  <c r="T1006" i="4"/>
  <c r="S1003" i="4"/>
  <c r="U1002" i="4"/>
  <c r="S1004" i="4" l="1"/>
  <c r="U1003" i="4"/>
  <c r="R1008" i="4"/>
  <c r="T1007" i="4"/>
  <c r="R1009" i="4" l="1"/>
  <c r="T1008" i="4"/>
  <c r="S1005" i="4"/>
  <c r="U1004" i="4"/>
  <c r="S1006" i="4" l="1"/>
  <c r="U1005" i="4"/>
  <c r="R1010" i="4"/>
  <c r="T1009" i="4"/>
  <c r="R1011" i="4" l="1"/>
  <c r="T1010" i="4"/>
  <c r="S1007" i="4"/>
  <c r="U1006" i="4"/>
  <c r="S1008" i="4" l="1"/>
  <c r="U1007" i="4"/>
  <c r="R1012" i="4"/>
  <c r="T1011" i="4"/>
  <c r="R1013" i="4" l="1"/>
  <c r="T1012" i="4"/>
  <c r="S1009" i="4"/>
  <c r="U1008" i="4"/>
  <c r="S1010" i="4" l="1"/>
  <c r="U1009" i="4"/>
  <c r="R1014" i="4"/>
  <c r="T1013" i="4"/>
  <c r="R1015" i="4" l="1"/>
  <c r="T1014" i="4"/>
  <c r="S1011" i="4"/>
  <c r="U1010" i="4"/>
  <c r="S1012" i="4" l="1"/>
  <c r="U1011" i="4"/>
  <c r="R1016" i="4"/>
  <c r="T1015" i="4"/>
  <c r="R1017" i="4" l="1"/>
  <c r="T1016" i="4"/>
  <c r="S1013" i="4"/>
  <c r="U1012" i="4"/>
  <c r="S1014" i="4" l="1"/>
  <c r="U1013" i="4"/>
  <c r="R1018" i="4"/>
  <c r="T1017" i="4"/>
  <c r="R1019" i="4" l="1"/>
  <c r="T1018" i="4"/>
  <c r="S1015" i="4"/>
  <c r="U1014" i="4"/>
  <c r="S1016" i="4" l="1"/>
  <c r="U1015" i="4"/>
  <c r="R1020" i="4"/>
  <c r="T1019" i="4"/>
  <c r="R1021" i="4" l="1"/>
  <c r="T1020" i="4"/>
  <c r="S1017" i="4"/>
  <c r="U1016" i="4"/>
  <c r="S1018" i="4" l="1"/>
  <c r="U1017" i="4"/>
  <c r="R1022" i="4"/>
  <c r="T1021" i="4"/>
  <c r="R1023" i="4" l="1"/>
  <c r="T1022" i="4"/>
  <c r="S1019" i="4"/>
  <c r="U1018" i="4"/>
  <c r="S1020" i="4" l="1"/>
  <c r="U1019" i="4"/>
  <c r="R1024" i="4"/>
  <c r="T1023" i="4"/>
  <c r="R1025" i="4" l="1"/>
  <c r="T1024" i="4"/>
  <c r="S1021" i="4"/>
  <c r="U1020" i="4"/>
  <c r="S1022" i="4" l="1"/>
  <c r="U1021" i="4"/>
  <c r="R1026" i="4"/>
  <c r="T1025" i="4"/>
  <c r="R1027" i="4" l="1"/>
  <c r="T1026" i="4"/>
  <c r="S1023" i="4"/>
  <c r="U1022" i="4"/>
  <c r="S1024" i="4" l="1"/>
  <c r="U1023" i="4"/>
  <c r="R1028" i="4"/>
  <c r="T1027" i="4"/>
  <c r="R1029" i="4" l="1"/>
  <c r="T1028" i="4"/>
  <c r="S1025" i="4"/>
  <c r="U1024" i="4"/>
  <c r="S1026" i="4" l="1"/>
  <c r="U1025" i="4"/>
  <c r="R1030" i="4"/>
  <c r="T1029" i="4"/>
  <c r="R1031" i="4" l="1"/>
  <c r="T1030" i="4"/>
  <c r="S1027" i="4"/>
  <c r="U1026" i="4"/>
  <c r="S1028" i="4" l="1"/>
  <c r="U1027" i="4"/>
  <c r="R1032" i="4"/>
  <c r="T1031" i="4"/>
  <c r="R1033" i="4" l="1"/>
  <c r="T1032" i="4"/>
  <c r="S1029" i="4"/>
  <c r="U1028" i="4"/>
  <c r="S1030" i="4" l="1"/>
  <c r="U1029" i="4"/>
  <c r="R1034" i="4"/>
  <c r="T1033" i="4"/>
  <c r="R1035" i="4" l="1"/>
  <c r="T1034" i="4"/>
  <c r="S1031" i="4"/>
  <c r="U1030" i="4"/>
  <c r="S1032" i="4" l="1"/>
  <c r="U1031" i="4"/>
  <c r="R1036" i="4"/>
  <c r="T1035" i="4"/>
  <c r="R1037" i="4" l="1"/>
  <c r="T1036" i="4"/>
  <c r="S1033" i="4"/>
  <c r="U1032" i="4"/>
  <c r="S1034" i="4" l="1"/>
  <c r="U1033" i="4"/>
  <c r="R1038" i="4"/>
  <c r="T1037" i="4"/>
  <c r="R1039" i="4" l="1"/>
  <c r="T1038" i="4"/>
  <c r="S1035" i="4"/>
  <c r="U1034" i="4"/>
  <c r="S1036" i="4" l="1"/>
  <c r="U1035" i="4"/>
  <c r="R1040" i="4"/>
  <c r="T1039" i="4"/>
  <c r="R1041" i="4" l="1"/>
  <c r="T1040" i="4"/>
  <c r="S1037" i="4"/>
  <c r="U1036" i="4"/>
  <c r="S1038" i="4" l="1"/>
  <c r="U1037" i="4"/>
  <c r="R1042" i="4"/>
  <c r="T1041" i="4"/>
  <c r="R1043" i="4" l="1"/>
  <c r="T1042" i="4"/>
  <c r="S1039" i="4"/>
  <c r="U1038" i="4"/>
  <c r="S1040" i="4" l="1"/>
  <c r="U1039" i="4"/>
  <c r="R1044" i="4"/>
  <c r="T1043" i="4"/>
  <c r="R1045" i="4" l="1"/>
  <c r="T1044" i="4"/>
  <c r="S1041" i="4"/>
  <c r="U1040" i="4"/>
  <c r="S1042" i="4" l="1"/>
  <c r="U1041" i="4"/>
  <c r="R1046" i="4"/>
  <c r="T1045" i="4"/>
  <c r="R1047" i="4" l="1"/>
  <c r="T1046" i="4"/>
  <c r="S1043" i="4"/>
  <c r="U1042" i="4"/>
  <c r="S1044" i="4" l="1"/>
  <c r="U1043" i="4"/>
  <c r="R1048" i="4"/>
  <c r="T1047" i="4"/>
  <c r="R1049" i="4" l="1"/>
  <c r="T1048" i="4"/>
  <c r="S1045" i="4"/>
  <c r="U1044" i="4"/>
  <c r="S1046" i="4" l="1"/>
  <c r="U1045" i="4"/>
  <c r="R1050" i="4"/>
  <c r="T1049" i="4"/>
  <c r="R1051" i="4" l="1"/>
  <c r="T1050" i="4"/>
  <c r="S1047" i="4"/>
  <c r="U1046" i="4"/>
  <c r="S1048" i="4" l="1"/>
  <c r="U1047" i="4"/>
  <c r="R1052" i="4"/>
  <c r="T1051" i="4"/>
  <c r="R1053" i="4" l="1"/>
  <c r="T1052" i="4"/>
  <c r="S1049" i="4"/>
  <c r="U1048" i="4"/>
  <c r="S1050" i="4" l="1"/>
  <c r="U1049" i="4"/>
  <c r="R1054" i="4"/>
  <c r="T1053" i="4"/>
  <c r="R1055" i="4" l="1"/>
  <c r="T1054" i="4"/>
  <c r="S1051" i="4"/>
  <c r="U1050" i="4"/>
  <c r="S1052" i="4" l="1"/>
  <c r="U1051" i="4"/>
  <c r="R1056" i="4"/>
  <c r="T1055" i="4"/>
  <c r="R1057" i="4" l="1"/>
  <c r="T1056" i="4"/>
  <c r="S1053" i="4"/>
  <c r="U1052" i="4"/>
  <c r="S1054" i="4" l="1"/>
  <c r="U1053" i="4"/>
  <c r="R1058" i="4"/>
  <c r="T1057" i="4"/>
  <c r="R1059" i="4" l="1"/>
  <c r="T1058" i="4"/>
  <c r="S1055" i="4"/>
  <c r="U1054" i="4"/>
  <c r="S1056" i="4" l="1"/>
  <c r="U1055" i="4"/>
  <c r="R1060" i="4"/>
  <c r="T1059" i="4"/>
  <c r="R1061" i="4" l="1"/>
  <c r="T1060" i="4"/>
  <c r="S1057" i="4"/>
  <c r="U1056" i="4"/>
  <c r="S1058" i="4" l="1"/>
  <c r="U1057" i="4"/>
  <c r="R1062" i="4"/>
  <c r="T1061" i="4"/>
  <c r="R1063" i="4" l="1"/>
  <c r="T1062" i="4"/>
  <c r="S1059" i="4"/>
  <c r="U1058" i="4"/>
  <c r="S1060" i="4" l="1"/>
  <c r="U1059" i="4"/>
  <c r="R1064" i="4"/>
  <c r="T1063" i="4"/>
  <c r="R1065" i="4" l="1"/>
  <c r="T1064" i="4"/>
  <c r="S1061" i="4"/>
  <c r="U1060" i="4"/>
  <c r="S1062" i="4" l="1"/>
  <c r="U1061" i="4"/>
  <c r="R1066" i="4"/>
  <c r="T1065" i="4"/>
  <c r="R1067" i="4" l="1"/>
  <c r="T1066" i="4"/>
  <c r="S1063" i="4"/>
  <c r="U1062" i="4"/>
  <c r="S1064" i="4" l="1"/>
  <c r="U1063" i="4"/>
  <c r="R1068" i="4"/>
  <c r="T1067" i="4"/>
  <c r="R1069" i="4" l="1"/>
  <c r="T1068" i="4"/>
  <c r="S1065" i="4"/>
  <c r="U1064" i="4"/>
  <c r="S1066" i="4" l="1"/>
  <c r="U1065" i="4"/>
  <c r="R1070" i="4"/>
  <c r="T1069" i="4"/>
  <c r="R1071" i="4" l="1"/>
  <c r="T1070" i="4"/>
  <c r="S1067" i="4"/>
  <c r="U1066" i="4"/>
  <c r="S1068" i="4" l="1"/>
  <c r="U1067" i="4"/>
  <c r="R1072" i="4"/>
  <c r="T1071" i="4"/>
  <c r="R1073" i="4" l="1"/>
  <c r="T1072" i="4"/>
  <c r="S1069" i="4"/>
  <c r="U1068" i="4"/>
  <c r="S1070" i="4" l="1"/>
  <c r="U1069" i="4"/>
  <c r="R1074" i="4"/>
  <c r="T1073" i="4"/>
  <c r="R1075" i="4" l="1"/>
  <c r="T1074" i="4"/>
  <c r="S1071" i="4"/>
  <c r="U1070" i="4"/>
  <c r="S1072" i="4" l="1"/>
  <c r="U1071" i="4"/>
  <c r="R1076" i="4"/>
  <c r="T1075" i="4"/>
  <c r="R1077" i="4" l="1"/>
  <c r="T1076" i="4"/>
  <c r="S1073" i="4"/>
  <c r="U1072" i="4"/>
  <c r="S1074" i="4" l="1"/>
  <c r="U1073" i="4"/>
  <c r="R1078" i="4"/>
  <c r="T1077" i="4"/>
  <c r="R1079" i="4" l="1"/>
  <c r="T1078" i="4"/>
  <c r="S1075" i="4"/>
  <c r="U1074" i="4"/>
  <c r="S1076" i="4" l="1"/>
  <c r="U1075" i="4"/>
  <c r="R1080" i="4"/>
  <c r="T1079" i="4"/>
  <c r="R1081" i="4" l="1"/>
  <c r="T1080" i="4"/>
  <c r="S1077" i="4"/>
  <c r="U1076" i="4"/>
  <c r="S1078" i="4" l="1"/>
  <c r="U1077" i="4"/>
  <c r="R1082" i="4"/>
  <c r="T1081" i="4"/>
  <c r="R1083" i="4" l="1"/>
  <c r="T1082" i="4"/>
  <c r="S1079" i="4"/>
  <c r="U1078" i="4"/>
  <c r="S1080" i="4" l="1"/>
  <c r="U1079" i="4"/>
  <c r="R1084" i="4"/>
  <c r="T1083" i="4"/>
  <c r="R1085" i="4" l="1"/>
  <c r="T1084" i="4"/>
  <c r="S1081" i="4"/>
  <c r="U1080" i="4"/>
  <c r="S1082" i="4" l="1"/>
  <c r="U1081" i="4"/>
  <c r="R1086" i="4"/>
  <c r="T1085" i="4"/>
  <c r="R1087" i="4" l="1"/>
  <c r="T1086" i="4"/>
  <c r="S1083" i="4"/>
  <c r="U1082" i="4"/>
  <c r="S1084" i="4" l="1"/>
  <c r="U1083" i="4"/>
  <c r="R1088" i="4"/>
  <c r="T1087" i="4"/>
  <c r="R1089" i="4" l="1"/>
  <c r="T1088" i="4"/>
  <c r="S1085" i="4"/>
  <c r="U1084" i="4"/>
  <c r="S1086" i="4" l="1"/>
  <c r="U1085" i="4"/>
  <c r="R1090" i="4"/>
  <c r="T1089" i="4"/>
  <c r="R1091" i="4" l="1"/>
  <c r="T1090" i="4"/>
  <c r="S1087" i="4"/>
  <c r="U1086" i="4"/>
  <c r="S1088" i="4" l="1"/>
  <c r="U1087" i="4"/>
  <c r="R1092" i="4"/>
  <c r="T1091" i="4"/>
  <c r="R1093" i="4" l="1"/>
  <c r="T1092" i="4"/>
  <c r="S1089" i="4"/>
  <c r="U1088" i="4"/>
  <c r="S1090" i="4" l="1"/>
  <c r="U1089" i="4"/>
  <c r="R1094" i="4"/>
  <c r="T1093" i="4"/>
  <c r="R1095" i="4" l="1"/>
  <c r="T1094" i="4"/>
  <c r="S1091" i="4"/>
  <c r="U1090" i="4"/>
  <c r="S1092" i="4" l="1"/>
  <c r="U1091" i="4"/>
  <c r="R1096" i="4"/>
  <c r="T1095" i="4"/>
  <c r="R1097" i="4" l="1"/>
  <c r="T1096" i="4"/>
  <c r="S1093" i="4"/>
  <c r="U1092" i="4"/>
  <c r="S1094" i="4" l="1"/>
  <c r="U1093" i="4"/>
  <c r="R1098" i="4"/>
  <c r="T1097" i="4"/>
  <c r="R1099" i="4" l="1"/>
  <c r="T1098" i="4"/>
  <c r="S1095" i="4"/>
  <c r="U1094" i="4"/>
  <c r="S1096" i="4" l="1"/>
  <c r="U1095" i="4"/>
  <c r="R1100" i="4"/>
  <c r="T1099" i="4"/>
  <c r="R1101" i="4" l="1"/>
  <c r="T1100" i="4"/>
  <c r="S1097" i="4"/>
  <c r="U1096" i="4"/>
  <c r="S1098" i="4" l="1"/>
  <c r="U1097" i="4"/>
  <c r="R1102" i="4"/>
  <c r="T1101" i="4"/>
  <c r="R1103" i="4" l="1"/>
  <c r="T1102" i="4"/>
  <c r="S1099" i="4"/>
  <c r="U1098" i="4"/>
  <c r="S1100" i="4" l="1"/>
  <c r="U1099" i="4"/>
  <c r="R1104" i="4"/>
  <c r="T1103" i="4"/>
  <c r="R1105" i="4" l="1"/>
  <c r="T1104" i="4"/>
  <c r="S1101" i="4"/>
  <c r="U1100" i="4"/>
  <c r="S1102" i="4" l="1"/>
  <c r="U1101" i="4"/>
  <c r="R1106" i="4"/>
  <c r="T1105" i="4"/>
  <c r="R1107" i="4" l="1"/>
  <c r="T1106" i="4"/>
  <c r="S1103" i="4"/>
  <c r="U1102" i="4"/>
  <c r="S1104" i="4" l="1"/>
  <c r="U1103" i="4"/>
  <c r="R1108" i="4"/>
  <c r="T1107" i="4"/>
  <c r="R1109" i="4" l="1"/>
  <c r="T1108" i="4"/>
  <c r="S1105" i="4"/>
  <c r="U1104" i="4"/>
  <c r="S1106" i="4" l="1"/>
  <c r="U1105" i="4"/>
  <c r="R1110" i="4"/>
  <c r="T1109" i="4"/>
  <c r="R1111" i="4" l="1"/>
  <c r="T1110" i="4"/>
  <c r="S1107" i="4"/>
  <c r="U1106" i="4"/>
  <c r="S1108" i="4" l="1"/>
  <c r="U1107" i="4"/>
  <c r="R1112" i="4"/>
  <c r="T1111" i="4"/>
  <c r="R1113" i="4" l="1"/>
  <c r="T1112" i="4"/>
  <c r="S1109" i="4"/>
  <c r="U1108" i="4"/>
  <c r="S1110" i="4" l="1"/>
  <c r="U1109" i="4"/>
  <c r="R1114" i="4"/>
  <c r="T1113" i="4"/>
  <c r="R1115" i="4" l="1"/>
  <c r="T1114" i="4"/>
  <c r="S1111" i="4"/>
  <c r="U1110" i="4"/>
  <c r="S1112" i="4" l="1"/>
  <c r="U1111" i="4"/>
  <c r="R1116" i="4"/>
  <c r="T1115" i="4"/>
  <c r="R1117" i="4" l="1"/>
  <c r="T1116" i="4"/>
  <c r="S1113" i="4"/>
  <c r="U1112" i="4"/>
  <c r="S1114" i="4" l="1"/>
  <c r="U1113" i="4"/>
  <c r="R1118" i="4"/>
  <c r="T1117" i="4"/>
  <c r="R1119" i="4" l="1"/>
  <c r="T1118" i="4"/>
  <c r="S1115" i="4"/>
  <c r="U1114" i="4"/>
  <c r="S1116" i="4" l="1"/>
  <c r="U1115" i="4"/>
  <c r="R1120" i="4"/>
  <c r="T1119" i="4"/>
  <c r="R1121" i="4" l="1"/>
  <c r="T1120" i="4"/>
  <c r="S1117" i="4"/>
  <c r="U1116" i="4"/>
  <c r="S1118" i="4" l="1"/>
  <c r="U1117" i="4"/>
  <c r="R1122" i="4"/>
  <c r="T1121" i="4"/>
  <c r="R1123" i="4" l="1"/>
  <c r="T1122" i="4"/>
  <c r="S1119" i="4"/>
  <c r="U1118" i="4"/>
  <c r="S1120" i="4" l="1"/>
  <c r="U1119" i="4"/>
  <c r="R1124" i="4"/>
  <c r="T1123" i="4"/>
  <c r="R1125" i="4" l="1"/>
  <c r="T1124" i="4"/>
  <c r="S1121" i="4"/>
  <c r="U1120" i="4"/>
  <c r="S1122" i="4" l="1"/>
  <c r="U1121" i="4"/>
  <c r="R1126" i="4"/>
  <c r="T1125" i="4"/>
  <c r="R1127" i="4" l="1"/>
  <c r="T1126" i="4"/>
  <c r="S1123" i="4"/>
  <c r="U1122" i="4"/>
  <c r="S1124" i="4" l="1"/>
  <c r="U1123" i="4"/>
  <c r="R1128" i="4"/>
  <c r="T1127" i="4"/>
  <c r="R1129" i="4" l="1"/>
  <c r="T1128" i="4"/>
  <c r="S1125" i="4"/>
  <c r="U1124" i="4"/>
  <c r="S1126" i="4" l="1"/>
  <c r="U1125" i="4"/>
  <c r="R1130" i="4"/>
  <c r="T1129" i="4"/>
  <c r="R1131" i="4" l="1"/>
  <c r="T1130" i="4"/>
  <c r="S1127" i="4"/>
  <c r="U1126" i="4"/>
  <c r="S1128" i="4" l="1"/>
  <c r="U1127" i="4"/>
  <c r="R1132" i="4"/>
  <c r="T1131" i="4"/>
  <c r="R1133" i="4" l="1"/>
  <c r="T1132" i="4"/>
  <c r="S1129" i="4"/>
  <c r="U1128" i="4"/>
  <c r="S1130" i="4" l="1"/>
  <c r="U1129" i="4"/>
  <c r="R1134" i="4"/>
  <c r="T1133" i="4"/>
  <c r="R1135" i="4" l="1"/>
  <c r="T1134" i="4"/>
  <c r="S1131" i="4"/>
  <c r="U1130" i="4"/>
  <c r="S1132" i="4" l="1"/>
  <c r="U1131" i="4"/>
  <c r="R1136" i="4"/>
  <c r="T1135" i="4"/>
  <c r="R1137" i="4" l="1"/>
  <c r="T1136" i="4"/>
  <c r="S1133" i="4"/>
  <c r="U1132" i="4"/>
  <c r="S1134" i="4" l="1"/>
  <c r="U1133" i="4"/>
  <c r="R1138" i="4"/>
  <c r="T1137" i="4"/>
  <c r="S1135" i="4" l="1"/>
  <c r="U1134" i="4"/>
  <c r="R1139" i="4"/>
  <c r="T1138" i="4"/>
  <c r="R1140" i="4" l="1"/>
  <c r="T1139" i="4"/>
  <c r="S1136" i="4"/>
  <c r="U1135" i="4"/>
  <c r="S1137" i="4" l="1"/>
  <c r="U1136" i="4"/>
  <c r="R1141" i="4"/>
  <c r="T1140" i="4"/>
  <c r="R1142" i="4" l="1"/>
  <c r="T1141" i="4"/>
  <c r="S1138" i="4"/>
  <c r="U1137" i="4"/>
  <c r="S1139" i="4" l="1"/>
  <c r="U1138" i="4"/>
  <c r="R1143" i="4"/>
  <c r="T1142" i="4"/>
  <c r="R1144" i="4" l="1"/>
  <c r="T1143" i="4"/>
  <c r="S1140" i="4"/>
  <c r="U1139" i="4"/>
  <c r="S1141" i="4" l="1"/>
  <c r="U1140" i="4"/>
  <c r="R1145" i="4"/>
  <c r="T1144" i="4"/>
  <c r="R1146" i="4" l="1"/>
  <c r="T1145" i="4"/>
  <c r="S1142" i="4"/>
  <c r="U1141" i="4"/>
  <c r="S1143" i="4" l="1"/>
  <c r="U1142" i="4"/>
  <c r="R1147" i="4"/>
  <c r="T1146" i="4"/>
  <c r="R1148" i="4" l="1"/>
  <c r="T1147" i="4"/>
  <c r="S1144" i="4"/>
  <c r="U1143" i="4"/>
  <c r="S1145" i="4" l="1"/>
  <c r="U1144" i="4"/>
  <c r="R1149" i="4"/>
  <c r="T1148" i="4"/>
  <c r="R1150" i="4" l="1"/>
  <c r="T1149" i="4"/>
  <c r="S1146" i="4"/>
  <c r="U1145" i="4"/>
  <c r="S1147" i="4" l="1"/>
  <c r="U1146" i="4"/>
  <c r="R1151" i="4"/>
  <c r="T1150" i="4"/>
  <c r="R1152" i="4" l="1"/>
  <c r="T1151" i="4"/>
  <c r="S1148" i="4"/>
  <c r="U1147" i="4"/>
  <c r="S1149" i="4" l="1"/>
  <c r="U1148" i="4"/>
  <c r="R1153" i="4"/>
  <c r="T1152" i="4"/>
  <c r="R1154" i="4" l="1"/>
  <c r="T1153" i="4"/>
  <c r="S1150" i="4"/>
  <c r="U1149" i="4"/>
  <c r="S1151" i="4" l="1"/>
  <c r="U1150" i="4"/>
  <c r="R1155" i="4"/>
  <c r="T1154" i="4"/>
  <c r="R1156" i="4" l="1"/>
  <c r="T1155" i="4"/>
  <c r="S1152" i="4"/>
  <c r="U1151" i="4"/>
  <c r="S1153" i="4" l="1"/>
  <c r="U1152" i="4"/>
  <c r="R1157" i="4"/>
  <c r="T1156" i="4"/>
  <c r="R1158" i="4" l="1"/>
  <c r="T1157" i="4"/>
  <c r="S1154" i="4"/>
  <c r="U1153" i="4"/>
  <c r="S1155" i="4" l="1"/>
  <c r="U1154" i="4"/>
  <c r="R1159" i="4"/>
  <c r="T1158" i="4"/>
  <c r="R1160" i="4" l="1"/>
  <c r="T1159" i="4"/>
  <c r="S1156" i="4"/>
  <c r="U1155" i="4"/>
  <c r="S1157" i="4" l="1"/>
  <c r="U1156" i="4"/>
  <c r="R1161" i="4"/>
  <c r="T1160" i="4"/>
  <c r="R1162" i="4" l="1"/>
  <c r="T1161" i="4"/>
  <c r="S1158" i="4"/>
  <c r="U1157" i="4"/>
  <c r="S1159" i="4" l="1"/>
  <c r="U1158" i="4"/>
  <c r="R1163" i="4"/>
  <c r="T1162" i="4"/>
  <c r="R1164" i="4" l="1"/>
  <c r="T1163" i="4"/>
  <c r="S1160" i="4"/>
  <c r="U1159" i="4"/>
  <c r="S1161" i="4" l="1"/>
  <c r="U1160" i="4"/>
  <c r="R1165" i="4"/>
  <c r="T1164" i="4"/>
  <c r="R1166" i="4" l="1"/>
  <c r="T1165" i="4"/>
  <c r="S1162" i="4"/>
  <c r="U1161" i="4"/>
  <c r="S1163" i="4" l="1"/>
  <c r="U1162" i="4"/>
  <c r="R1167" i="4"/>
  <c r="T1166" i="4"/>
  <c r="R1168" i="4" l="1"/>
  <c r="T1167" i="4"/>
  <c r="S1164" i="4"/>
  <c r="U1163" i="4"/>
  <c r="S1165" i="4" l="1"/>
  <c r="U1164" i="4"/>
  <c r="R1169" i="4"/>
  <c r="T1168" i="4"/>
  <c r="R1170" i="4" l="1"/>
  <c r="T1169" i="4"/>
  <c r="S1166" i="4"/>
  <c r="U1165" i="4"/>
  <c r="S1167" i="4" l="1"/>
  <c r="U1166" i="4"/>
  <c r="R1171" i="4"/>
  <c r="T1170" i="4"/>
  <c r="R1172" i="4" l="1"/>
  <c r="T1171" i="4"/>
  <c r="S1168" i="4"/>
  <c r="U1167" i="4"/>
  <c r="S1169" i="4" l="1"/>
  <c r="U1168" i="4"/>
  <c r="R1173" i="4"/>
  <c r="T1172" i="4"/>
  <c r="R1174" i="4" l="1"/>
  <c r="T1173" i="4"/>
  <c r="S1170" i="4"/>
  <c r="U1169" i="4"/>
  <c r="S1171" i="4" l="1"/>
  <c r="U1170" i="4"/>
  <c r="R1175" i="4"/>
  <c r="T1174" i="4"/>
  <c r="R1176" i="4" l="1"/>
  <c r="T1175" i="4"/>
  <c r="S1172" i="4"/>
  <c r="U1171" i="4"/>
  <c r="S1173" i="4" l="1"/>
  <c r="U1172" i="4"/>
  <c r="R1177" i="4"/>
  <c r="T1176" i="4"/>
  <c r="R1178" i="4" l="1"/>
  <c r="T1177" i="4"/>
  <c r="S1174" i="4"/>
  <c r="U1173" i="4"/>
  <c r="S1175" i="4" l="1"/>
  <c r="U1174" i="4"/>
  <c r="R1179" i="4"/>
  <c r="T1178" i="4"/>
  <c r="R1180" i="4" l="1"/>
  <c r="T1179" i="4"/>
  <c r="S1176" i="4"/>
  <c r="U1175" i="4"/>
  <c r="S1177" i="4" l="1"/>
  <c r="U1176" i="4"/>
  <c r="R1181" i="4"/>
  <c r="T1180" i="4"/>
  <c r="R1182" i="4" l="1"/>
  <c r="T1181" i="4"/>
  <c r="S1178" i="4"/>
  <c r="U1177" i="4"/>
  <c r="S1179" i="4" l="1"/>
  <c r="U1178" i="4"/>
  <c r="R1183" i="4"/>
  <c r="T1182" i="4"/>
  <c r="R1184" i="4" l="1"/>
  <c r="T1183" i="4"/>
  <c r="S1180" i="4"/>
  <c r="U1179" i="4"/>
  <c r="S1181" i="4" l="1"/>
  <c r="U1180" i="4"/>
  <c r="R1185" i="4"/>
  <c r="T1184" i="4"/>
  <c r="R1186" i="4" l="1"/>
  <c r="T1185" i="4"/>
  <c r="S1182" i="4"/>
  <c r="U1181" i="4"/>
  <c r="S1183" i="4" l="1"/>
  <c r="U1182" i="4"/>
  <c r="R1187" i="4"/>
  <c r="T1186" i="4"/>
  <c r="R1188" i="4" l="1"/>
  <c r="T1187" i="4"/>
  <c r="S1184" i="4"/>
  <c r="U1183" i="4"/>
  <c r="S1185" i="4" l="1"/>
  <c r="U1184" i="4"/>
  <c r="R1189" i="4"/>
  <c r="T1188" i="4"/>
  <c r="R1190" i="4" l="1"/>
  <c r="T1189" i="4"/>
  <c r="S1186" i="4"/>
  <c r="U1185" i="4"/>
  <c r="S1187" i="4" l="1"/>
  <c r="U1186" i="4"/>
  <c r="R1191" i="4"/>
  <c r="T1190" i="4"/>
  <c r="R1192" i="4" l="1"/>
  <c r="T1191" i="4"/>
  <c r="S1188" i="4"/>
  <c r="U1187" i="4"/>
  <c r="S1189" i="4" l="1"/>
  <c r="U1188" i="4"/>
  <c r="R1193" i="4"/>
  <c r="T1192" i="4"/>
  <c r="R1194" i="4" l="1"/>
  <c r="T1193" i="4"/>
  <c r="S1190" i="4"/>
  <c r="U1189" i="4"/>
  <c r="S1191" i="4" l="1"/>
  <c r="U1190" i="4"/>
  <c r="R1195" i="4"/>
  <c r="T1194" i="4"/>
  <c r="R1196" i="4" l="1"/>
  <c r="T1195" i="4"/>
  <c r="S1192" i="4"/>
  <c r="U1191" i="4"/>
  <c r="S1193" i="4" l="1"/>
  <c r="U1192" i="4"/>
  <c r="R1197" i="4"/>
  <c r="T1196" i="4"/>
  <c r="R1198" i="4" l="1"/>
  <c r="T1197" i="4"/>
  <c r="S1194" i="4"/>
  <c r="U1193" i="4"/>
  <c r="S1195" i="4" l="1"/>
  <c r="U1194" i="4"/>
  <c r="R1199" i="4"/>
  <c r="T1198" i="4"/>
  <c r="R1200" i="4" l="1"/>
  <c r="T1199" i="4"/>
  <c r="S1196" i="4"/>
  <c r="U1195" i="4"/>
  <c r="S1197" i="4" l="1"/>
  <c r="U1196" i="4"/>
  <c r="R1201" i="4"/>
  <c r="T1200" i="4"/>
  <c r="R1202" i="4" l="1"/>
  <c r="T1201" i="4"/>
  <c r="S1198" i="4"/>
  <c r="U1197" i="4"/>
  <c r="S1199" i="4" l="1"/>
  <c r="U1198" i="4"/>
  <c r="R1203" i="4"/>
  <c r="T1202" i="4"/>
  <c r="R1204" i="4" l="1"/>
  <c r="T1203" i="4"/>
  <c r="S1200" i="4"/>
  <c r="U1199" i="4"/>
  <c r="S1201" i="4" l="1"/>
  <c r="U1200" i="4"/>
  <c r="R1205" i="4"/>
  <c r="T1204" i="4"/>
  <c r="R1206" i="4" l="1"/>
  <c r="T1205" i="4"/>
  <c r="S1202" i="4"/>
  <c r="U1201" i="4"/>
  <c r="S1203" i="4" l="1"/>
  <c r="U1202" i="4"/>
  <c r="R1207" i="4"/>
  <c r="T1206" i="4"/>
  <c r="R1208" i="4" l="1"/>
  <c r="T1207" i="4"/>
  <c r="S1204" i="4"/>
  <c r="U1203" i="4"/>
  <c r="S1205" i="4" l="1"/>
  <c r="U1204" i="4"/>
  <c r="R1209" i="4"/>
  <c r="T1208" i="4"/>
  <c r="R1210" i="4" l="1"/>
  <c r="T1209" i="4"/>
  <c r="S1206" i="4"/>
  <c r="U1205" i="4"/>
  <c r="S1207" i="4" l="1"/>
  <c r="U1206" i="4"/>
  <c r="R1211" i="4"/>
  <c r="T1210" i="4"/>
  <c r="R1212" i="4" l="1"/>
  <c r="T1211" i="4"/>
  <c r="S1208" i="4"/>
  <c r="U1207" i="4"/>
  <c r="S1209" i="4" l="1"/>
  <c r="U1208" i="4"/>
  <c r="R1213" i="4"/>
  <c r="T1212" i="4"/>
  <c r="R1214" i="4" l="1"/>
  <c r="T1213" i="4"/>
  <c r="S1210" i="4"/>
  <c r="U1209" i="4"/>
  <c r="S1211" i="4" l="1"/>
  <c r="U1210" i="4"/>
  <c r="R1215" i="4"/>
  <c r="T1214" i="4"/>
  <c r="R1216" i="4" l="1"/>
  <c r="T1215" i="4"/>
  <c r="S1212" i="4"/>
  <c r="U1211" i="4"/>
  <c r="S1213" i="4" l="1"/>
  <c r="U1212" i="4"/>
  <c r="R1217" i="4"/>
  <c r="T1216" i="4"/>
  <c r="R1218" i="4" l="1"/>
  <c r="T1217" i="4"/>
  <c r="S1214" i="4"/>
  <c r="U1213" i="4"/>
  <c r="S1215" i="4" l="1"/>
  <c r="U1214" i="4"/>
  <c r="R1219" i="4"/>
  <c r="T1218" i="4"/>
  <c r="R1220" i="4" l="1"/>
  <c r="T1219" i="4"/>
  <c r="S1216" i="4"/>
  <c r="U1215" i="4"/>
  <c r="S1217" i="4" l="1"/>
  <c r="U1216" i="4"/>
  <c r="R1221" i="4"/>
  <c r="T1220" i="4"/>
  <c r="R1222" i="4" l="1"/>
  <c r="T1221" i="4"/>
  <c r="S1218" i="4"/>
  <c r="U1217" i="4"/>
  <c r="S1219" i="4" l="1"/>
  <c r="U1218" i="4"/>
  <c r="R1223" i="4"/>
  <c r="T1222" i="4"/>
  <c r="R1224" i="4" l="1"/>
  <c r="T1223" i="4"/>
  <c r="S1220" i="4"/>
  <c r="U1219" i="4"/>
  <c r="S1221" i="4" l="1"/>
  <c r="U1220" i="4"/>
  <c r="R1225" i="4"/>
  <c r="T1224" i="4"/>
  <c r="R1226" i="4" l="1"/>
  <c r="T1225" i="4"/>
  <c r="S1222" i="4"/>
  <c r="U1221" i="4"/>
  <c r="S1223" i="4" l="1"/>
  <c r="U1222" i="4"/>
  <c r="R1227" i="4"/>
  <c r="T1226" i="4"/>
  <c r="R1228" i="4" l="1"/>
  <c r="T1227" i="4"/>
  <c r="S1224" i="4"/>
  <c r="U1223" i="4"/>
  <c r="S1225" i="4" l="1"/>
  <c r="U1224" i="4"/>
  <c r="R1229" i="4"/>
  <c r="T1228" i="4"/>
  <c r="R1230" i="4" l="1"/>
  <c r="T1229" i="4"/>
  <c r="S1226" i="4"/>
  <c r="U1225" i="4"/>
  <c r="S1227" i="4" l="1"/>
  <c r="U1226" i="4"/>
  <c r="R1231" i="4"/>
  <c r="T1230" i="4"/>
  <c r="R1232" i="4" l="1"/>
  <c r="T1231" i="4"/>
  <c r="S1228" i="4"/>
  <c r="U1227" i="4"/>
  <c r="S1229" i="4" l="1"/>
  <c r="U1228" i="4"/>
  <c r="R1233" i="4"/>
  <c r="T1232" i="4"/>
  <c r="R1234" i="4" l="1"/>
  <c r="T1233" i="4"/>
  <c r="S1230" i="4"/>
  <c r="U1229" i="4"/>
  <c r="S1231" i="4" l="1"/>
  <c r="U1230" i="4"/>
  <c r="R1235" i="4"/>
  <c r="T1234" i="4"/>
  <c r="R1236" i="4" l="1"/>
  <c r="T1235" i="4"/>
  <c r="S1232" i="4"/>
  <c r="U1231" i="4"/>
  <c r="S1233" i="4" l="1"/>
  <c r="U1232" i="4"/>
  <c r="R1237" i="4"/>
  <c r="T1236" i="4"/>
  <c r="R1238" i="4" l="1"/>
  <c r="T1237" i="4"/>
  <c r="S1234" i="4"/>
  <c r="U1233" i="4"/>
  <c r="S1235" i="4" l="1"/>
  <c r="U1234" i="4"/>
  <c r="R1239" i="4"/>
  <c r="T1238" i="4"/>
  <c r="R1240" i="4" l="1"/>
  <c r="T1239" i="4"/>
  <c r="S1236" i="4"/>
  <c r="U1235" i="4"/>
  <c r="S1237" i="4" l="1"/>
  <c r="U1236" i="4"/>
  <c r="R1241" i="4"/>
  <c r="T1240" i="4"/>
  <c r="R1242" i="4" l="1"/>
  <c r="T1241" i="4"/>
  <c r="S1238" i="4"/>
  <c r="U1237" i="4"/>
  <c r="S1239" i="4" l="1"/>
  <c r="U1238" i="4"/>
  <c r="R1243" i="4"/>
  <c r="T1242" i="4"/>
  <c r="R1244" i="4" l="1"/>
  <c r="T1243" i="4"/>
  <c r="S1240" i="4"/>
  <c r="U1239" i="4"/>
  <c r="S1241" i="4" l="1"/>
  <c r="U1240" i="4"/>
  <c r="R1245" i="4"/>
  <c r="T1244" i="4"/>
  <c r="R1246" i="4" l="1"/>
  <c r="T1245" i="4"/>
  <c r="S1242" i="4"/>
  <c r="U1241" i="4"/>
  <c r="S1243" i="4" l="1"/>
  <c r="U1242" i="4"/>
  <c r="R1247" i="4"/>
  <c r="T1246" i="4"/>
  <c r="R1248" i="4" l="1"/>
  <c r="T1247" i="4"/>
  <c r="S1244" i="4"/>
  <c r="U1243" i="4"/>
  <c r="S1245" i="4" l="1"/>
  <c r="U1244" i="4"/>
  <c r="R1249" i="4"/>
  <c r="T1248" i="4"/>
  <c r="R1250" i="4" l="1"/>
  <c r="T1249" i="4"/>
  <c r="S1246" i="4"/>
  <c r="U1245" i="4"/>
  <c r="S1247" i="4" l="1"/>
  <c r="U1246" i="4"/>
  <c r="R1251" i="4"/>
  <c r="T1250" i="4"/>
  <c r="R1252" i="4" l="1"/>
  <c r="T1251" i="4"/>
  <c r="S1248" i="4"/>
  <c r="U1247" i="4"/>
  <c r="S1249" i="4" l="1"/>
  <c r="U1248" i="4"/>
  <c r="R1253" i="4"/>
  <c r="T1252" i="4"/>
  <c r="R1254" i="4" l="1"/>
  <c r="T1253" i="4"/>
  <c r="S1250" i="4"/>
  <c r="U1249" i="4"/>
  <c r="S1251" i="4" l="1"/>
  <c r="U1250" i="4"/>
  <c r="R1255" i="4"/>
  <c r="T1254" i="4"/>
  <c r="R1256" i="4" l="1"/>
  <c r="T1255" i="4"/>
  <c r="S1252" i="4"/>
  <c r="U1251" i="4"/>
  <c r="S1253" i="4" l="1"/>
  <c r="U1252" i="4"/>
  <c r="R1257" i="4"/>
  <c r="T1256" i="4"/>
  <c r="R1258" i="4" l="1"/>
  <c r="T1257" i="4"/>
  <c r="S1254" i="4"/>
  <c r="U1253" i="4"/>
  <c r="S1255" i="4" l="1"/>
  <c r="U1254" i="4"/>
  <c r="R1259" i="4"/>
  <c r="T1258" i="4"/>
  <c r="R1260" i="4" l="1"/>
  <c r="T1259" i="4"/>
  <c r="S1256" i="4"/>
  <c r="U1255" i="4"/>
  <c r="S1257" i="4" l="1"/>
  <c r="U1256" i="4"/>
  <c r="R1261" i="4"/>
  <c r="T1260" i="4"/>
  <c r="R1262" i="4" l="1"/>
  <c r="T1261" i="4"/>
  <c r="S1258" i="4"/>
  <c r="U1257" i="4"/>
  <c r="S1259" i="4" l="1"/>
  <c r="U1258" i="4"/>
  <c r="R1263" i="4"/>
  <c r="T1262" i="4"/>
  <c r="R1264" i="4" l="1"/>
  <c r="T1263" i="4"/>
  <c r="S1260" i="4"/>
  <c r="U1259" i="4"/>
  <c r="S1261" i="4" l="1"/>
  <c r="U1260" i="4"/>
  <c r="R1265" i="4"/>
  <c r="T1264" i="4"/>
  <c r="R1266" i="4" l="1"/>
  <c r="T1265" i="4"/>
  <c r="S1262" i="4"/>
  <c r="U1261" i="4"/>
  <c r="S1263" i="4" l="1"/>
  <c r="U1262" i="4"/>
  <c r="R1267" i="4"/>
  <c r="T1266" i="4"/>
  <c r="R1268" i="4" l="1"/>
  <c r="T1267" i="4"/>
  <c r="S1264" i="4"/>
  <c r="U1263" i="4"/>
  <c r="R1269" i="4" l="1"/>
  <c r="T1268" i="4"/>
  <c r="S1265" i="4"/>
  <c r="U1264" i="4"/>
  <c r="S1266" i="4" l="1"/>
  <c r="U1265" i="4"/>
  <c r="R1270" i="4"/>
  <c r="T1269" i="4"/>
  <c r="R1271" i="4" l="1"/>
  <c r="T1270" i="4"/>
  <c r="S1267" i="4"/>
  <c r="U1266" i="4"/>
  <c r="S1268" i="4" l="1"/>
  <c r="U1267" i="4"/>
  <c r="R1272" i="4"/>
  <c r="T1271" i="4"/>
  <c r="R1273" i="4" l="1"/>
  <c r="T1272" i="4"/>
  <c r="S1269" i="4"/>
  <c r="U1268" i="4"/>
  <c r="S1270" i="4" l="1"/>
  <c r="U1269" i="4"/>
  <c r="R1274" i="4"/>
  <c r="T1273" i="4"/>
  <c r="R1275" i="4" l="1"/>
  <c r="T1274" i="4"/>
  <c r="S1271" i="4"/>
  <c r="U1270" i="4"/>
  <c r="S1272" i="4" l="1"/>
  <c r="U1271" i="4"/>
  <c r="R1276" i="4"/>
  <c r="T1275" i="4"/>
  <c r="R1277" i="4" l="1"/>
  <c r="T1276" i="4"/>
  <c r="S1273" i="4"/>
  <c r="U1272" i="4"/>
  <c r="S1274" i="4" l="1"/>
  <c r="U1273" i="4"/>
  <c r="R1278" i="4"/>
  <c r="T1277" i="4"/>
  <c r="R1279" i="4" l="1"/>
  <c r="T1278" i="4"/>
  <c r="S1275" i="4"/>
  <c r="U1274" i="4"/>
  <c r="S1276" i="4" l="1"/>
  <c r="U1275" i="4"/>
  <c r="R1280" i="4"/>
  <c r="T1279" i="4"/>
  <c r="R1281" i="4" l="1"/>
  <c r="T1280" i="4"/>
  <c r="S1277" i="4"/>
  <c r="U1276" i="4"/>
  <c r="S1278" i="4" l="1"/>
  <c r="U1277" i="4"/>
  <c r="R1282" i="4"/>
  <c r="T1281" i="4"/>
  <c r="R1283" i="4" l="1"/>
  <c r="T1282" i="4"/>
  <c r="S1279" i="4"/>
  <c r="U1278" i="4"/>
  <c r="S1280" i="4" l="1"/>
  <c r="U1279" i="4"/>
  <c r="R1284" i="4"/>
  <c r="T1283" i="4"/>
  <c r="R1285" i="4" l="1"/>
  <c r="T1284" i="4"/>
  <c r="S1281" i="4"/>
  <c r="U1280" i="4"/>
  <c r="S1282" i="4" l="1"/>
  <c r="U1281" i="4"/>
  <c r="R1286" i="4"/>
  <c r="T1285" i="4"/>
  <c r="R1287" i="4" l="1"/>
  <c r="T1286" i="4"/>
  <c r="S1283" i="4"/>
  <c r="U1282" i="4"/>
  <c r="S1284" i="4" l="1"/>
  <c r="U1283" i="4"/>
  <c r="R1288" i="4"/>
  <c r="T1287" i="4"/>
  <c r="R1289" i="4" l="1"/>
  <c r="T1288" i="4"/>
  <c r="S1285" i="4"/>
  <c r="U1284" i="4"/>
  <c r="S1286" i="4" l="1"/>
  <c r="U1285" i="4"/>
  <c r="R1290" i="4"/>
  <c r="T1289" i="4"/>
  <c r="R1291" i="4" l="1"/>
  <c r="T1290" i="4"/>
  <c r="S1287" i="4"/>
  <c r="U1286" i="4"/>
  <c r="S1288" i="4" l="1"/>
  <c r="U1287" i="4"/>
  <c r="R1292" i="4"/>
  <c r="T1291" i="4"/>
  <c r="R1293" i="4" l="1"/>
  <c r="T1292" i="4"/>
  <c r="S1289" i="4"/>
  <c r="U1288" i="4"/>
  <c r="S1290" i="4" l="1"/>
  <c r="U1289" i="4"/>
  <c r="R1294" i="4"/>
  <c r="T1293" i="4"/>
  <c r="R1295" i="4" l="1"/>
  <c r="T1294" i="4"/>
  <c r="S1291" i="4"/>
  <c r="U1290" i="4"/>
  <c r="S1292" i="4" l="1"/>
  <c r="U1291" i="4"/>
  <c r="R1296" i="4"/>
  <c r="T1295" i="4"/>
  <c r="R1297" i="4" l="1"/>
  <c r="T1296" i="4"/>
  <c r="S1293" i="4"/>
  <c r="U1292" i="4"/>
  <c r="S1294" i="4" l="1"/>
  <c r="U1293" i="4"/>
  <c r="R1298" i="4"/>
  <c r="T1297" i="4"/>
  <c r="R1299" i="4" l="1"/>
  <c r="T1298" i="4"/>
  <c r="S1295" i="4"/>
  <c r="U1294" i="4"/>
  <c r="S1296" i="4" l="1"/>
  <c r="U1295" i="4"/>
  <c r="R1300" i="4"/>
  <c r="T1299" i="4"/>
  <c r="R1301" i="4" l="1"/>
  <c r="T1300" i="4"/>
  <c r="S1297" i="4"/>
  <c r="U1296" i="4"/>
  <c r="S1298" i="4" l="1"/>
  <c r="U1297" i="4"/>
  <c r="R1302" i="4"/>
  <c r="T1301" i="4"/>
  <c r="R1303" i="4" l="1"/>
  <c r="T1302" i="4"/>
  <c r="S1299" i="4"/>
  <c r="U1298" i="4"/>
  <c r="S1300" i="4" l="1"/>
  <c r="U1299" i="4"/>
  <c r="R1304" i="4"/>
  <c r="T1303" i="4"/>
  <c r="R1305" i="4" l="1"/>
  <c r="T1304" i="4"/>
  <c r="S1301" i="4"/>
  <c r="U1300" i="4"/>
  <c r="S1302" i="4" l="1"/>
  <c r="U1301" i="4"/>
  <c r="R1306" i="4"/>
  <c r="T1305" i="4"/>
  <c r="R1307" i="4" l="1"/>
  <c r="T1306" i="4"/>
  <c r="S1303" i="4"/>
  <c r="U1302" i="4"/>
  <c r="S1304" i="4" l="1"/>
  <c r="U1303" i="4"/>
  <c r="R1308" i="4"/>
  <c r="T1307" i="4"/>
  <c r="R1309" i="4" l="1"/>
  <c r="T1308" i="4"/>
  <c r="S1305" i="4"/>
  <c r="U1304" i="4"/>
  <c r="S1306" i="4" l="1"/>
  <c r="U1305" i="4"/>
  <c r="R1310" i="4"/>
  <c r="T1309" i="4"/>
  <c r="R1311" i="4" l="1"/>
  <c r="T1310" i="4"/>
  <c r="S1307" i="4"/>
  <c r="U1306" i="4"/>
  <c r="S1308" i="4" l="1"/>
  <c r="U1307" i="4"/>
  <c r="R1312" i="4"/>
  <c r="T1311" i="4"/>
  <c r="R1313" i="4" l="1"/>
  <c r="T1312" i="4"/>
  <c r="S1309" i="4"/>
  <c r="U1308" i="4"/>
  <c r="S1310" i="4" l="1"/>
  <c r="U1309" i="4"/>
  <c r="R1314" i="4"/>
  <c r="T1313" i="4"/>
  <c r="R1315" i="4" l="1"/>
  <c r="T1314" i="4"/>
  <c r="S1311" i="4"/>
  <c r="U1310" i="4"/>
  <c r="S1312" i="4" l="1"/>
  <c r="U1311" i="4"/>
  <c r="R1316" i="4"/>
  <c r="T1315" i="4"/>
  <c r="R1317" i="4" l="1"/>
  <c r="T1316" i="4"/>
  <c r="S1313" i="4"/>
  <c r="U1312" i="4"/>
  <c r="S1314" i="4" l="1"/>
  <c r="U1313" i="4"/>
  <c r="R1318" i="4"/>
  <c r="T1317" i="4"/>
  <c r="R1319" i="4" l="1"/>
  <c r="T1318" i="4"/>
  <c r="S1315" i="4"/>
  <c r="U1314" i="4"/>
  <c r="S1316" i="4" l="1"/>
  <c r="U1315" i="4"/>
  <c r="R1320" i="4"/>
  <c r="T1319" i="4"/>
  <c r="R1321" i="4" l="1"/>
  <c r="T1320" i="4"/>
  <c r="S1317" i="4"/>
  <c r="U1316" i="4"/>
  <c r="S1318" i="4" l="1"/>
  <c r="U1317" i="4"/>
  <c r="R1322" i="4"/>
  <c r="T1321" i="4"/>
  <c r="R1323" i="4" l="1"/>
  <c r="T1322" i="4"/>
  <c r="S1319" i="4"/>
  <c r="U1318" i="4"/>
  <c r="S1320" i="4" l="1"/>
  <c r="U1319" i="4"/>
  <c r="R1324" i="4"/>
  <c r="T1323" i="4"/>
  <c r="R1325" i="4" l="1"/>
  <c r="T1324" i="4"/>
  <c r="S1321" i="4"/>
  <c r="U1320" i="4"/>
  <c r="S1322" i="4" l="1"/>
  <c r="U1321" i="4"/>
  <c r="R1326" i="4"/>
  <c r="T1325" i="4"/>
  <c r="R1327" i="4" l="1"/>
  <c r="T1326" i="4"/>
  <c r="S1323" i="4"/>
  <c r="U1322" i="4"/>
  <c r="S1324" i="4" l="1"/>
  <c r="U1323" i="4"/>
  <c r="R1328" i="4"/>
  <c r="T1327" i="4"/>
  <c r="R1329" i="4" l="1"/>
  <c r="T1328" i="4"/>
  <c r="S1325" i="4"/>
  <c r="U1324" i="4"/>
  <c r="S1326" i="4" l="1"/>
  <c r="U1325" i="4"/>
  <c r="R1330" i="4"/>
  <c r="T1329" i="4"/>
  <c r="R1331" i="4" l="1"/>
  <c r="T1330" i="4"/>
  <c r="S1327" i="4"/>
  <c r="U1326" i="4"/>
  <c r="S1328" i="4" l="1"/>
  <c r="U1327" i="4"/>
  <c r="R1332" i="4"/>
  <c r="T1331" i="4"/>
  <c r="R1333" i="4" l="1"/>
  <c r="T1332" i="4"/>
  <c r="S1329" i="4"/>
  <c r="U1328" i="4"/>
  <c r="S1330" i="4" l="1"/>
  <c r="U1329" i="4"/>
  <c r="R1334" i="4"/>
  <c r="T1333" i="4"/>
  <c r="R1335" i="4" l="1"/>
  <c r="T1334" i="4"/>
  <c r="S1331" i="4"/>
  <c r="U1330" i="4"/>
  <c r="S1332" i="4" l="1"/>
  <c r="U1331" i="4"/>
  <c r="R1336" i="4"/>
  <c r="T1335" i="4"/>
  <c r="R1337" i="4" l="1"/>
  <c r="T1336" i="4"/>
  <c r="S1333" i="4"/>
  <c r="U1332" i="4"/>
  <c r="S1334" i="4" l="1"/>
  <c r="U1333" i="4"/>
  <c r="R1338" i="4"/>
  <c r="T1337" i="4"/>
  <c r="R1339" i="4" l="1"/>
  <c r="T1338" i="4"/>
  <c r="S1335" i="4"/>
  <c r="U1334" i="4"/>
  <c r="S1336" i="4" l="1"/>
  <c r="U1335" i="4"/>
  <c r="R1340" i="4"/>
  <c r="T1339" i="4"/>
  <c r="R1341" i="4" l="1"/>
  <c r="T1340" i="4"/>
  <c r="S1337" i="4"/>
  <c r="U1336" i="4"/>
  <c r="S1338" i="4" l="1"/>
  <c r="U1337" i="4"/>
  <c r="R1342" i="4"/>
  <c r="T1341" i="4"/>
  <c r="R1343" i="4" l="1"/>
  <c r="T1342" i="4"/>
  <c r="S1339" i="4"/>
  <c r="U1338" i="4"/>
  <c r="S1340" i="4" l="1"/>
  <c r="U1339" i="4"/>
  <c r="R1344" i="4"/>
  <c r="T1343" i="4"/>
  <c r="R1345" i="4" l="1"/>
  <c r="T1344" i="4"/>
  <c r="S1341" i="4"/>
  <c r="U1340" i="4"/>
  <c r="S1342" i="4" l="1"/>
  <c r="U1341" i="4"/>
  <c r="R1346" i="4"/>
  <c r="T1345" i="4"/>
  <c r="R1347" i="4" l="1"/>
  <c r="T1346" i="4"/>
  <c r="S1343" i="4"/>
  <c r="U1342" i="4"/>
  <c r="S1344" i="4" l="1"/>
  <c r="U1343" i="4"/>
  <c r="R1348" i="4"/>
  <c r="T1347" i="4"/>
  <c r="R1349" i="4" l="1"/>
  <c r="T1348" i="4"/>
  <c r="S1345" i="4"/>
  <c r="U1344" i="4"/>
  <c r="S1346" i="4" l="1"/>
  <c r="U1345" i="4"/>
  <c r="R1350" i="4"/>
  <c r="T1349" i="4"/>
  <c r="R1351" i="4" l="1"/>
  <c r="T1350" i="4"/>
  <c r="S1347" i="4"/>
  <c r="U1346" i="4"/>
  <c r="S1348" i="4" l="1"/>
  <c r="U1347" i="4"/>
  <c r="R1352" i="4"/>
  <c r="T1351" i="4"/>
  <c r="R1353" i="4" l="1"/>
  <c r="T1352" i="4"/>
  <c r="S1349" i="4"/>
  <c r="U1348" i="4"/>
  <c r="S1350" i="4" l="1"/>
  <c r="U1349" i="4"/>
  <c r="R1354" i="4"/>
  <c r="T1353" i="4"/>
  <c r="R1355" i="4" l="1"/>
  <c r="T1354" i="4"/>
  <c r="S1351" i="4"/>
  <c r="U1350" i="4"/>
  <c r="S1352" i="4" l="1"/>
  <c r="U1351" i="4"/>
  <c r="R1356" i="4"/>
  <c r="T1355" i="4"/>
  <c r="R1357" i="4" l="1"/>
  <c r="T1356" i="4"/>
  <c r="S1353" i="4"/>
  <c r="U1352" i="4"/>
  <c r="S1354" i="4" l="1"/>
  <c r="U1353" i="4"/>
  <c r="R1358" i="4"/>
  <c r="T1357" i="4"/>
  <c r="R1359" i="4" l="1"/>
  <c r="T1358" i="4"/>
  <c r="S1355" i="4"/>
  <c r="U1354" i="4"/>
  <c r="S1356" i="4" l="1"/>
  <c r="U1355" i="4"/>
  <c r="R1360" i="4"/>
  <c r="T1359" i="4"/>
  <c r="R1361" i="4" l="1"/>
  <c r="T1360" i="4"/>
  <c r="S1357" i="4"/>
  <c r="U1356" i="4"/>
  <c r="S1358" i="4" l="1"/>
  <c r="U1357" i="4"/>
  <c r="R1362" i="4"/>
  <c r="T1361" i="4"/>
  <c r="R1363" i="4" l="1"/>
  <c r="T1362" i="4"/>
  <c r="S1359" i="4"/>
  <c r="U1358" i="4"/>
  <c r="S1360" i="4" l="1"/>
  <c r="U1359" i="4"/>
  <c r="R1364" i="4"/>
  <c r="T1363" i="4"/>
  <c r="R1365" i="4" l="1"/>
  <c r="T1364" i="4"/>
  <c r="S1361" i="4"/>
  <c r="U1360" i="4"/>
  <c r="S1362" i="4" l="1"/>
  <c r="U1361" i="4"/>
  <c r="R1366" i="4"/>
  <c r="T1365" i="4"/>
  <c r="R1367" i="4" l="1"/>
  <c r="T1366" i="4"/>
  <c r="S1363" i="4"/>
  <c r="U1362" i="4"/>
  <c r="S1364" i="4" l="1"/>
  <c r="U1363" i="4"/>
  <c r="R1368" i="4"/>
  <c r="T1367" i="4"/>
  <c r="R1369" i="4" l="1"/>
  <c r="T1368" i="4"/>
  <c r="S1365" i="4"/>
  <c r="U1364" i="4"/>
  <c r="S1366" i="4" l="1"/>
  <c r="U1365" i="4"/>
  <c r="R1370" i="4"/>
  <c r="T1369" i="4"/>
  <c r="R1371" i="4" l="1"/>
  <c r="T1370" i="4"/>
  <c r="S1367" i="4"/>
  <c r="U1366" i="4"/>
  <c r="S1368" i="4" l="1"/>
  <c r="U1367" i="4"/>
  <c r="R1372" i="4"/>
  <c r="T1371" i="4"/>
  <c r="R1373" i="4" l="1"/>
  <c r="T1372" i="4"/>
  <c r="S1369" i="4"/>
  <c r="U1368" i="4"/>
  <c r="S1370" i="4" l="1"/>
  <c r="U1369" i="4"/>
  <c r="R1374" i="4"/>
  <c r="T1373" i="4"/>
  <c r="R1375" i="4" l="1"/>
  <c r="T1374" i="4"/>
  <c r="S1371" i="4"/>
  <c r="U1370" i="4"/>
  <c r="S1372" i="4" l="1"/>
  <c r="U1371" i="4"/>
  <c r="R1376" i="4"/>
  <c r="T1375" i="4"/>
  <c r="R1377" i="4" l="1"/>
  <c r="T1376" i="4"/>
  <c r="S1373" i="4"/>
  <c r="U1372" i="4"/>
  <c r="S1374" i="4" l="1"/>
  <c r="U1373" i="4"/>
  <c r="R1378" i="4"/>
  <c r="T1377" i="4"/>
  <c r="R1379" i="4" l="1"/>
  <c r="T1378" i="4"/>
  <c r="S1375" i="4"/>
  <c r="U1374" i="4"/>
  <c r="S1376" i="4" l="1"/>
  <c r="U1375" i="4"/>
  <c r="R1380" i="4"/>
  <c r="T1379" i="4"/>
  <c r="R1381" i="4" l="1"/>
  <c r="T1380" i="4"/>
  <c r="S1377" i="4"/>
  <c r="U1376" i="4"/>
  <c r="S1378" i="4" l="1"/>
  <c r="U1377" i="4"/>
  <c r="R1382" i="4"/>
  <c r="T1381" i="4"/>
  <c r="R1383" i="4" l="1"/>
  <c r="T1382" i="4"/>
  <c r="S1379" i="4"/>
  <c r="U1378" i="4"/>
  <c r="S1380" i="4" l="1"/>
  <c r="U1379" i="4"/>
  <c r="R1384" i="4"/>
  <c r="T1383" i="4"/>
  <c r="R1385" i="4" l="1"/>
  <c r="T1384" i="4"/>
  <c r="S1381" i="4"/>
  <c r="U1380" i="4"/>
  <c r="S1382" i="4" l="1"/>
  <c r="U1381" i="4"/>
  <c r="R1386" i="4"/>
  <c r="T1385" i="4"/>
  <c r="R1387" i="4" l="1"/>
  <c r="T1386" i="4"/>
  <c r="S1383" i="4"/>
  <c r="U1382" i="4"/>
  <c r="S1384" i="4" l="1"/>
  <c r="U1383" i="4"/>
  <c r="R1388" i="4"/>
  <c r="T1387" i="4"/>
  <c r="R1389" i="4" l="1"/>
  <c r="T1388" i="4"/>
  <c r="S1385" i="4"/>
  <c r="U1384" i="4"/>
  <c r="S1386" i="4" l="1"/>
  <c r="U1385" i="4"/>
  <c r="R1390" i="4"/>
  <c r="T1389" i="4"/>
  <c r="R1391" i="4" l="1"/>
  <c r="T1390" i="4"/>
  <c r="S1387" i="4"/>
  <c r="U1386" i="4"/>
  <c r="S1388" i="4" l="1"/>
  <c r="U1387" i="4"/>
  <c r="R1392" i="4"/>
  <c r="T1391" i="4"/>
  <c r="R1393" i="4" l="1"/>
  <c r="T1392" i="4"/>
  <c r="S1389" i="4"/>
  <c r="U1388" i="4"/>
  <c r="S1390" i="4" l="1"/>
  <c r="U1389" i="4"/>
  <c r="R1394" i="4"/>
  <c r="T1393" i="4"/>
  <c r="R1395" i="4" l="1"/>
  <c r="T1394" i="4"/>
  <c r="S1391" i="4"/>
  <c r="U1390" i="4"/>
  <c r="S1392" i="4" l="1"/>
  <c r="U1391" i="4"/>
  <c r="R1396" i="4"/>
  <c r="T1395" i="4"/>
  <c r="R1397" i="4" l="1"/>
  <c r="T1396" i="4"/>
  <c r="S1393" i="4"/>
  <c r="U1392" i="4"/>
  <c r="S1394" i="4" l="1"/>
  <c r="U1393" i="4"/>
  <c r="R1398" i="4"/>
  <c r="T1397" i="4"/>
  <c r="R1399" i="4" l="1"/>
  <c r="T1398" i="4"/>
  <c r="S1395" i="4"/>
  <c r="U1394" i="4"/>
  <c r="S1396" i="4" l="1"/>
  <c r="U1395" i="4"/>
  <c r="R1400" i="4"/>
  <c r="T1399" i="4"/>
  <c r="R1401" i="4" l="1"/>
  <c r="T1400" i="4"/>
  <c r="S1397" i="4"/>
  <c r="U1396" i="4"/>
  <c r="S1398" i="4" l="1"/>
  <c r="U1397" i="4"/>
  <c r="R1402" i="4"/>
  <c r="T1401" i="4"/>
  <c r="R1403" i="4" l="1"/>
  <c r="T1402" i="4"/>
  <c r="S1399" i="4"/>
  <c r="U1398" i="4"/>
  <c r="S1400" i="4" l="1"/>
  <c r="U1399" i="4"/>
  <c r="R1404" i="4"/>
  <c r="T1403" i="4"/>
  <c r="R1405" i="4" l="1"/>
  <c r="T1404" i="4"/>
  <c r="S1401" i="4"/>
  <c r="U1400" i="4"/>
  <c r="S1402" i="4" l="1"/>
  <c r="U1401" i="4"/>
  <c r="R1406" i="4"/>
  <c r="T1405" i="4"/>
  <c r="R1407" i="4" l="1"/>
  <c r="T1406" i="4"/>
  <c r="S1403" i="4"/>
  <c r="U1402" i="4"/>
  <c r="S1404" i="4" l="1"/>
  <c r="U1403" i="4"/>
  <c r="R1408" i="4"/>
  <c r="T1407" i="4"/>
  <c r="R1409" i="4" l="1"/>
  <c r="T1408" i="4"/>
  <c r="S1405" i="4"/>
  <c r="U1404" i="4"/>
  <c r="S1406" i="4" l="1"/>
  <c r="U1405" i="4"/>
  <c r="R1410" i="4"/>
  <c r="T1409" i="4"/>
  <c r="R1411" i="4" l="1"/>
  <c r="T1410" i="4"/>
  <c r="S1407" i="4"/>
  <c r="U1406" i="4"/>
  <c r="S1408" i="4" l="1"/>
  <c r="U1407" i="4"/>
  <c r="R1412" i="4"/>
  <c r="T1411" i="4"/>
  <c r="R1413" i="4" l="1"/>
  <c r="T1412" i="4"/>
  <c r="S1409" i="4"/>
  <c r="U1408" i="4"/>
  <c r="S1410" i="4" l="1"/>
  <c r="U1409" i="4"/>
  <c r="R1414" i="4"/>
  <c r="T1413" i="4"/>
  <c r="R1415" i="4" l="1"/>
  <c r="T1414" i="4"/>
  <c r="S1411" i="4"/>
  <c r="U1410" i="4"/>
  <c r="S1412" i="4" l="1"/>
  <c r="U1411" i="4"/>
  <c r="R1416" i="4"/>
  <c r="T1415" i="4"/>
  <c r="R1417" i="4" l="1"/>
  <c r="T1416" i="4"/>
  <c r="S1413" i="4"/>
  <c r="U1412" i="4"/>
  <c r="S1414" i="4" l="1"/>
  <c r="U1413" i="4"/>
  <c r="R1418" i="4"/>
  <c r="T1417" i="4"/>
  <c r="R1419" i="4" l="1"/>
  <c r="T1418" i="4"/>
  <c r="S1415" i="4"/>
  <c r="U1414" i="4"/>
  <c r="S1416" i="4" l="1"/>
  <c r="U1415" i="4"/>
  <c r="R1420" i="4"/>
  <c r="T1419" i="4"/>
  <c r="R1421" i="4" l="1"/>
  <c r="T1420" i="4"/>
  <c r="S1417" i="4"/>
  <c r="U1416" i="4"/>
  <c r="S1418" i="4" l="1"/>
  <c r="U1417" i="4"/>
  <c r="R1422" i="4"/>
  <c r="T1421" i="4"/>
  <c r="R1423" i="4" l="1"/>
  <c r="T1422" i="4"/>
  <c r="S1419" i="4"/>
  <c r="U1418" i="4"/>
  <c r="S1420" i="4" l="1"/>
  <c r="U1419" i="4"/>
  <c r="R1424" i="4"/>
  <c r="T1423" i="4"/>
  <c r="R1425" i="4" l="1"/>
  <c r="T1424" i="4"/>
  <c r="S1421" i="4"/>
  <c r="U1420" i="4"/>
  <c r="S1422" i="4" l="1"/>
  <c r="U1421" i="4"/>
  <c r="R1426" i="4"/>
  <c r="T1425" i="4"/>
  <c r="R1427" i="4" l="1"/>
  <c r="T1426" i="4"/>
  <c r="S1423" i="4"/>
  <c r="U1422" i="4"/>
  <c r="S1424" i="4" l="1"/>
  <c r="U1423" i="4"/>
  <c r="R1428" i="4"/>
  <c r="T1427" i="4"/>
  <c r="R1429" i="4" l="1"/>
  <c r="T1428" i="4"/>
  <c r="S1425" i="4"/>
  <c r="U1424" i="4"/>
  <c r="S1426" i="4" l="1"/>
  <c r="U1425" i="4"/>
  <c r="R1430" i="4"/>
  <c r="T1429" i="4"/>
  <c r="R1431" i="4" l="1"/>
  <c r="T1430" i="4"/>
  <c r="S1427" i="4"/>
  <c r="U1426" i="4"/>
  <c r="S1428" i="4" l="1"/>
  <c r="U1427" i="4"/>
  <c r="R1432" i="4"/>
  <c r="T1431" i="4"/>
  <c r="R1433" i="4" l="1"/>
  <c r="T1432" i="4"/>
  <c r="S1429" i="4"/>
  <c r="U1428" i="4"/>
  <c r="S1430" i="4" l="1"/>
  <c r="U1429" i="4"/>
  <c r="R1434" i="4"/>
  <c r="T1433" i="4"/>
  <c r="R1435" i="4" l="1"/>
  <c r="T1434" i="4"/>
  <c r="S1431" i="4"/>
  <c r="U1430" i="4"/>
  <c r="S1432" i="4" l="1"/>
  <c r="U1431" i="4"/>
  <c r="R1436" i="4"/>
  <c r="T1435" i="4"/>
  <c r="R1437" i="4" l="1"/>
  <c r="T1436" i="4"/>
  <c r="S1433" i="4"/>
  <c r="U1432" i="4"/>
  <c r="S1434" i="4" l="1"/>
  <c r="U1433" i="4"/>
  <c r="R1438" i="4"/>
  <c r="T1437" i="4"/>
  <c r="R1439" i="4" l="1"/>
  <c r="T1438" i="4"/>
  <c r="S1435" i="4"/>
  <c r="U1434" i="4"/>
  <c r="S1436" i="4" l="1"/>
  <c r="U1435" i="4"/>
  <c r="R1440" i="4"/>
  <c r="T1439" i="4"/>
  <c r="R1441" i="4" l="1"/>
  <c r="T1440" i="4"/>
  <c r="S1437" i="4"/>
  <c r="U1436" i="4"/>
  <c r="S1438" i="4" l="1"/>
  <c r="U1437" i="4"/>
  <c r="R1442" i="4"/>
  <c r="T1441" i="4"/>
  <c r="R1443" i="4" l="1"/>
  <c r="T1442" i="4"/>
  <c r="S1439" i="4"/>
  <c r="U1438" i="4"/>
  <c r="S1440" i="4" l="1"/>
  <c r="U1439" i="4"/>
  <c r="R1444" i="4"/>
  <c r="T1443" i="4"/>
  <c r="R1445" i="4" l="1"/>
  <c r="T1444" i="4"/>
  <c r="S1441" i="4"/>
  <c r="U1440" i="4"/>
  <c r="S1442" i="4" l="1"/>
  <c r="U1441" i="4"/>
  <c r="R1446" i="4"/>
  <c r="T1445" i="4"/>
  <c r="R1447" i="4" l="1"/>
  <c r="T1446" i="4"/>
  <c r="S1443" i="4"/>
  <c r="U1442" i="4"/>
  <c r="S1444" i="4" l="1"/>
  <c r="U1443" i="4"/>
  <c r="R1448" i="4"/>
  <c r="T1447" i="4"/>
  <c r="R1449" i="4" l="1"/>
  <c r="T1448" i="4"/>
  <c r="S1445" i="4"/>
  <c r="U1444" i="4"/>
  <c r="S1446" i="4" l="1"/>
  <c r="U1445" i="4"/>
  <c r="R1450" i="4"/>
  <c r="T1449" i="4"/>
  <c r="R1451" i="4" l="1"/>
  <c r="T1450" i="4"/>
  <c r="S1447" i="4"/>
  <c r="U1446" i="4"/>
  <c r="S1448" i="4" l="1"/>
  <c r="U1447" i="4"/>
  <c r="R1452" i="4"/>
  <c r="T1451" i="4"/>
  <c r="R1453" i="4" l="1"/>
  <c r="T1452" i="4"/>
  <c r="S1449" i="4"/>
  <c r="U1448" i="4"/>
  <c r="S1450" i="4" l="1"/>
  <c r="U1449" i="4"/>
  <c r="R1454" i="4"/>
  <c r="T1453" i="4"/>
  <c r="R1455" i="4" l="1"/>
  <c r="T1454" i="4"/>
  <c r="S1451" i="4"/>
  <c r="U1450" i="4"/>
  <c r="S1452" i="4" l="1"/>
  <c r="U1451" i="4"/>
  <c r="R1456" i="4"/>
  <c r="T1455" i="4"/>
  <c r="R1457" i="4" l="1"/>
  <c r="T1456" i="4"/>
  <c r="S1453" i="4"/>
  <c r="U1452" i="4"/>
  <c r="S1454" i="4" l="1"/>
  <c r="U1453" i="4"/>
  <c r="R1458" i="4"/>
  <c r="T1457" i="4"/>
  <c r="R1459" i="4" l="1"/>
  <c r="T1458" i="4"/>
  <c r="S1455" i="4"/>
  <c r="U1454" i="4"/>
  <c r="S1456" i="4" l="1"/>
  <c r="U1455" i="4"/>
  <c r="R1460" i="4"/>
  <c r="T1459" i="4"/>
  <c r="R1461" i="4" l="1"/>
  <c r="T1460" i="4"/>
  <c r="S1457" i="4"/>
  <c r="U1456" i="4"/>
  <c r="S1458" i="4" l="1"/>
  <c r="U1457" i="4"/>
  <c r="R1462" i="4"/>
  <c r="T1461" i="4"/>
  <c r="R1463" i="4" l="1"/>
  <c r="T1462" i="4"/>
  <c r="S1459" i="4"/>
  <c r="U1458" i="4"/>
  <c r="S1460" i="4" l="1"/>
  <c r="U1459" i="4"/>
  <c r="R1464" i="4"/>
  <c r="T1463" i="4"/>
  <c r="R1465" i="4" l="1"/>
  <c r="T1464" i="4"/>
  <c r="S1461" i="4"/>
  <c r="U1460" i="4"/>
  <c r="S1462" i="4" l="1"/>
  <c r="U1461" i="4"/>
  <c r="R1466" i="4"/>
  <c r="T1465" i="4"/>
  <c r="R1467" i="4" l="1"/>
  <c r="T1466" i="4"/>
  <c r="S1463" i="4"/>
  <c r="U1462" i="4"/>
  <c r="S1464" i="4" l="1"/>
  <c r="U1463" i="4"/>
  <c r="R1468" i="4"/>
  <c r="T1467" i="4"/>
  <c r="R1469" i="4" l="1"/>
  <c r="T1468" i="4"/>
  <c r="S1465" i="4"/>
  <c r="U1464" i="4"/>
  <c r="S1466" i="4" l="1"/>
  <c r="U1465" i="4"/>
  <c r="R1470" i="4"/>
  <c r="T1469" i="4"/>
  <c r="R1471" i="4" l="1"/>
  <c r="T1470" i="4"/>
  <c r="S1467" i="4"/>
  <c r="U1466" i="4"/>
  <c r="S1468" i="4" l="1"/>
  <c r="U1467" i="4"/>
  <c r="R1472" i="4"/>
  <c r="T1471" i="4"/>
  <c r="R1473" i="4" l="1"/>
  <c r="T1472" i="4"/>
  <c r="S1469" i="4"/>
  <c r="U1468" i="4"/>
  <c r="S1470" i="4" l="1"/>
  <c r="U1469" i="4"/>
  <c r="R1474" i="4"/>
  <c r="T1473" i="4"/>
  <c r="R1475" i="4" l="1"/>
  <c r="T1474" i="4"/>
  <c r="S1471" i="4"/>
  <c r="U1470" i="4"/>
  <c r="S1472" i="4" l="1"/>
  <c r="U1471" i="4"/>
  <c r="R1476" i="4"/>
  <c r="T1475" i="4"/>
  <c r="R1477" i="4" l="1"/>
  <c r="T1476" i="4"/>
  <c r="S1473" i="4"/>
  <c r="U1472" i="4"/>
  <c r="S1474" i="4" l="1"/>
  <c r="U1473" i="4"/>
  <c r="R1478" i="4"/>
  <c r="T1477" i="4"/>
  <c r="R1479" i="4" l="1"/>
  <c r="T1478" i="4"/>
  <c r="S1475" i="4"/>
  <c r="U1474" i="4"/>
  <c r="S1476" i="4" l="1"/>
  <c r="U1475" i="4"/>
  <c r="R1480" i="4"/>
  <c r="T1479" i="4"/>
  <c r="R1481" i="4" l="1"/>
  <c r="T1480" i="4"/>
  <c r="S1477" i="4"/>
  <c r="U1476" i="4"/>
  <c r="S1478" i="4" l="1"/>
  <c r="U1477" i="4"/>
  <c r="R1482" i="4"/>
  <c r="T1481" i="4"/>
  <c r="R1483" i="4" l="1"/>
  <c r="T1482" i="4"/>
  <c r="S1479" i="4"/>
  <c r="U1478" i="4"/>
  <c r="S1480" i="4" l="1"/>
  <c r="U1479" i="4"/>
  <c r="R1484" i="4"/>
  <c r="T1483" i="4"/>
  <c r="R1485" i="4" l="1"/>
  <c r="T1484" i="4"/>
  <c r="S1481" i="4"/>
  <c r="U1480" i="4"/>
  <c r="S1482" i="4" l="1"/>
  <c r="U1481" i="4"/>
  <c r="R1486" i="4"/>
  <c r="T1485" i="4"/>
  <c r="R1487" i="4" l="1"/>
  <c r="T1486" i="4"/>
  <c r="S1483" i="4"/>
  <c r="U1482" i="4"/>
  <c r="S1484" i="4" l="1"/>
  <c r="U1483" i="4"/>
  <c r="R1488" i="4"/>
  <c r="T1487" i="4"/>
  <c r="R1489" i="4" l="1"/>
  <c r="T1488" i="4"/>
  <c r="S1485" i="4"/>
  <c r="U1484" i="4"/>
  <c r="S1486" i="4" l="1"/>
  <c r="U1485" i="4"/>
  <c r="R1490" i="4"/>
  <c r="T1489" i="4"/>
  <c r="R1491" i="4" l="1"/>
  <c r="T1490" i="4"/>
  <c r="S1487" i="4"/>
  <c r="U1486" i="4"/>
  <c r="S1488" i="4" l="1"/>
  <c r="U1487" i="4"/>
  <c r="R1492" i="4"/>
  <c r="T1491" i="4"/>
  <c r="R1493" i="4" l="1"/>
  <c r="T1492" i="4"/>
  <c r="S1489" i="4"/>
  <c r="U1488" i="4"/>
  <c r="S1490" i="4" l="1"/>
  <c r="U1489" i="4"/>
  <c r="R1494" i="4"/>
  <c r="T1493" i="4"/>
  <c r="R1495" i="4" l="1"/>
  <c r="T1494" i="4"/>
  <c r="S1491" i="4"/>
  <c r="U1490" i="4"/>
  <c r="S1492" i="4" l="1"/>
  <c r="U1491" i="4"/>
  <c r="R1496" i="4"/>
  <c r="T1495" i="4"/>
  <c r="R1497" i="4" l="1"/>
  <c r="T1496" i="4"/>
  <c r="S1493" i="4"/>
  <c r="U1492" i="4"/>
  <c r="S1494" i="4" l="1"/>
  <c r="U1493" i="4"/>
  <c r="R1498" i="4"/>
  <c r="T1497" i="4"/>
  <c r="R1499" i="4" l="1"/>
  <c r="T1498" i="4"/>
  <c r="S1495" i="4"/>
  <c r="U1494" i="4"/>
  <c r="S1496" i="4" l="1"/>
  <c r="U1495" i="4"/>
  <c r="R1500" i="4"/>
  <c r="T1499" i="4"/>
  <c r="R1501" i="4" l="1"/>
  <c r="T1500" i="4"/>
  <c r="S1497" i="4"/>
  <c r="U1496" i="4"/>
  <c r="S1498" i="4" l="1"/>
  <c r="U1497" i="4"/>
  <c r="R1502" i="4"/>
  <c r="T1501" i="4"/>
  <c r="R1503" i="4" l="1"/>
  <c r="T1502" i="4"/>
  <c r="S1499" i="4"/>
  <c r="U1498" i="4"/>
  <c r="S1500" i="4" l="1"/>
  <c r="U1499" i="4"/>
  <c r="R1504" i="4"/>
  <c r="T1503" i="4"/>
  <c r="R1505" i="4" l="1"/>
  <c r="T1504" i="4"/>
  <c r="S1501" i="4"/>
  <c r="U1500" i="4"/>
  <c r="S1502" i="4" l="1"/>
  <c r="U1501" i="4"/>
  <c r="R1506" i="4"/>
  <c r="T1505" i="4"/>
  <c r="R1507" i="4" l="1"/>
  <c r="T1506" i="4"/>
  <c r="S1503" i="4"/>
  <c r="U1502" i="4"/>
  <c r="S1504" i="4" l="1"/>
  <c r="U1503" i="4"/>
  <c r="R1508" i="4"/>
  <c r="T1507" i="4"/>
  <c r="R1509" i="4" l="1"/>
  <c r="T1508" i="4"/>
  <c r="S1505" i="4"/>
  <c r="U1504" i="4"/>
  <c r="S1506" i="4" l="1"/>
  <c r="U1505" i="4"/>
  <c r="R1510" i="4"/>
  <c r="T1509" i="4"/>
  <c r="R1511" i="4" l="1"/>
  <c r="T1510" i="4"/>
  <c r="S1507" i="4"/>
  <c r="U1506" i="4"/>
  <c r="S1508" i="4" l="1"/>
  <c r="U1507" i="4"/>
  <c r="R1512" i="4"/>
  <c r="T1511" i="4"/>
  <c r="R1513" i="4" l="1"/>
  <c r="T1512" i="4"/>
  <c r="S1509" i="4"/>
  <c r="U1508" i="4"/>
  <c r="S1510" i="4" l="1"/>
  <c r="U1509" i="4"/>
  <c r="R1514" i="4"/>
  <c r="T1513" i="4"/>
  <c r="R1515" i="4" l="1"/>
  <c r="T1514" i="4"/>
  <c r="S1511" i="4"/>
  <c r="U1510" i="4"/>
  <c r="S1512" i="4" l="1"/>
  <c r="U1511" i="4"/>
  <c r="R1516" i="4"/>
  <c r="T1515" i="4"/>
  <c r="R1517" i="4" l="1"/>
  <c r="T1516" i="4"/>
  <c r="S1513" i="4"/>
  <c r="U1512" i="4"/>
  <c r="S1514" i="4" l="1"/>
  <c r="U1513" i="4"/>
  <c r="R1518" i="4"/>
  <c r="T1517" i="4"/>
  <c r="R1519" i="4" l="1"/>
  <c r="T1518" i="4"/>
  <c r="S1515" i="4"/>
  <c r="U1514" i="4"/>
  <c r="S1516" i="4" l="1"/>
  <c r="U1515" i="4"/>
  <c r="R1520" i="4"/>
  <c r="T1519" i="4"/>
  <c r="R1521" i="4" l="1"/>
  <c r="T1520" i="4"/>
  <c r="S1517" i="4"/>
  <c r="U1516" i="4"/>
  <c r="S1518" i="4" l="1"/>
  <c r="U1517" i="4"/>
  <c r="R1522" i="4"/>
  <c r="T1521" i="4"/>
  <c r="R1523" i="4" l="1"/>
  <c r="T1522" i="4"/>
  <c r="S1519" i="4"/>
  <c r="U1518" i="4"/>
  <c r="S1520" i="4" l="1"/>
  <c r="U1519" i="4"/>
  <c r="R1524" i="4"/>
  <c r="T1523" i="4"/>
  <c r="R1525" i="4" l="1"/>
  <c r="T1524" i="4"/>
  <c r="S1521" i="4"/>
  <c r="U1520" i="4"/>
  <c r="S1522" i="4" l="1"/>
  <c r="U1521" i="4"/>
  <c r="R1526" i="4"/>
  <c r="T1525" i="4"/>
  <c r="R1527" i="4" l="1"/>
  <c r="T1526" i="4"/>
  <c r="S1523" i="4"/>
  <c r="U1522" i="4"/>
  <c r="S1524" i="4" l="1"/>
  <c r="U1523" i="4"/>
  <c r="R1528" i="4"/>
  <c r="T1527" i="4"/>
  <c r="R1529" i="4" l="1"/>
  <c r="T1528" i="4"/>
  <c r="S1525" i="4"/>
  <c r="U1524" i="4"/>
  <c r="S1526" i="4" l="1"/>
  <c r="U1525" i="4"/>
  <c r="R1530" i="4"/>
  <c r="T1529" i="4"/>
  <c r="R1531" i="4" l="1"/>
  <c r="T1530" i="4"/>
  <c r="S1527" i="4"/>
  <c r="U1526" i="4"/>
  <c r="S1528" i="4" l="1"/>
  <c r="U1527" i="4"/>
  <c r="R1532" i="4"/>
  <c r="T1531" i="4"/>
  <c r="R1533" i="4" l="1"/>
  <c r="T1532" i="4"/>
  <c r="S1529" i="4"/>
  <c r="U1528" i="4"/>
  <c r="S1530" i="4" l="1"/>
  <c r="U1529" i="4"/>
  <c r="R1534" i="4"/>
  <c r="T1533" i="4"/>
  <c r="R1535" i="4" l="1"/>
  <c r="T1534" i="4"/>
  <c r="S1531" i="4"/>
  <c r="U1530" i="4"/>
  <c r="S1532" i="4" l="1"/>
  <c r="U1531" i="4"/>
  <c r="R1536" i="4"/>
  <c r="T1535" i="4"/>
  <c r="R1537" i="4" l="1"/>
  <c r="T1536" i="4"/>
  <c r="S1533" i="4"/>
  <c r="U1532" i="4"/>
  <c r="S1534" i="4" l="1"/>
  <c r="U1533" i="4"/>
  <c r="R1538" i="4"/>
  <c r="T1537" i="4"/>
  <c r="R1539" i="4" l="1"/>
  <c r="T1538" i="4"/>
  <c r="S1535" i="4"/>
  <c r="U1534" i="4"/>
  <c r="S1536" i="4" l="1"/>
  <c r="U1535" i="4"/>
  <c r="R1540" i="4"/>
  <c r="T1539" i="4"/>
  <c r="R1541" i="4" l="1"/>
  <c r="T1540" i="4"/>
  <c r="S1537" i="4"/>
  <c r="U1536" i="4"/>
  <c r="S1538" i="4" l="1"/>
  <c r="U1537" i="4"/>
  <c r="R1542" i="4"/>
  <c r="T1541" i="4"/>
  <c r="R1543" i="4" l="1"/>
  <c r="T1542" i="4"/>
  <c r="S1539" i="4"/>
  <c r="U1538" i="4"/>
  <c r="S1540" i="4" l="1"/>
  <c r="U1539" i="4"/>
  <c r="R1544" i="4"/>
  <c r="T1543" i="4"/>
  <c r="R1545" i="4" l="1"/>
  <c r="T1544" i="4"/>
  <c r="S1541" i="4"/>
  <c r="U1540" i="4"/>
  <c r="S1542" i="4" l="1"/>
  <c r="U1541" i="4"/>
  <c r="R1546" i="4"/>
  <c r="T1545" i="4"/>
  <c r="R1547" i="4" l="1"/>
  <c r="T1546" i="4"/>
  <c r="S1543" i="4"/>
  <c r="U1542" i="4"/>
  <c r="S1544" i="4" l="1"/>
  <c r="U1543" i="4"/>
  <c r="R1548" i="4"/>
  <c r="T1547" i="4"/>
  <c r="R1549" i="4" l="1"/>
  <c r="T1548" i="4"/>
  <c r="S1545" i="4"/>
  <c r="U1544" i="4"/>
  <c r="S1546" i="4" l="1"/>
  <c r="U1545" i="4"/>
  <c r="R1550" i="4"/>
  <c r="T1549" i="4"/>
  <c r="R1551" i="4" l="1"/>
  <c r="T1550" i="4"/>
  <c r="S1547" i="4"/>
  <c r="U1546" i="4"/>
  <c r="S1548" i="4" l="1"/>
  <c r="U1547" i="4"/>
  <c r="R1552" i="4"/>
  <c r="T1551" i="4"/>
  <c r="R1553" i="4" l="1"/>
  <c r="T1552" i="4"/>
  <c r="S1549" i="4"/>
  <c r="U1548" i="4"/>
  <c r="S1550" i="4" l="1"/>
  <c r="U1549" i="4"/>
  <c r="R1554" i="4"/>
  <c r="T1553" i="4"/>
  <c r="R1555" i="4" l="1"/>
  <c r="T1554" i="4"/>
  <c r="S1551" i="4"/>
  <c r="U1550" i="4"/>
  <c r="S1552" i="4" l="1"/>
  <c r="U1551" i="4"/>
  <c r="R1556" i="4"/>
  <c r="T1555" i="4"/>
  <c r="R1557" i="4" l="1"/>
  <c r="T1556" i="4"/>
  <c r="S1553" i="4"/>
  <c r="U1552" i="4"/>
  <c r="S1554" i="4" l="1"/>
  <c r="U1553" i="4"/>
  <c r="R1558" i="4"/>
  <c r="T1557" i="4"/>
  <c r="R1559" i="4" l="1"/>
  <c r="T1558" i="4"/>
  <c r="S1555" i="4"/>
  <c r="U1554" i="4"/>
  <c r="S1556" i="4" l="1"/>
  <c r="U1555" i="4"/>
  <c r="R1560" i="4"/>
  <c r="T1559" i="4"/>
  <c r="R1561" i="4" l="1"/>
  <c r="T1560" i="4"/>
  <c r="S1557" i="4"/>
  <c r="U1556" i="4"/>
  <c r="S1558" i="4" l="1"/>
  <c r="U1557" i="4"/>
  <c r="R1562" i="4"/>
  <c r="T1561" i="4"/>
  <c r="R1563" i="4" l="1"/>
  <c r="T1562" i="4"/>
  <c r="S1559" i="4"/>
  <c r="U1558" i="4"/>
  <c r="S1560" i="4" l="1"/>
  <c r="U1559" i="4"/>
  <c r="R1564" i="4"/>
  <c r="T1563" i="4"/>
  <c r="R1565" i="4" l="1"/>
  <c r="T1564" i="4"/>
  <c r="S1561" i="4"/>
  <c r="U1560" i="4"/>
  <c r="S1562" i="4" l="1"/>
  <c r="U1561" i="4"/>
  <c r="R1566" i="4"/>
  <c r="T1565" i="4"/>
  <c r="R1567" i="4" l="1"/>
  <c r="T1566" i="4"/>
  <c r="S1563" i="4"/>
  <c r="U1562" i="4"/>
  <c r="S1564" i="4" l="1"/>
  <c r="U1563" i="4"/>
  <c r="R1568" i="4"/>
  <c r="T1567" i="4"/>
  <c r="R1569" i="4" l="1"/>
  <c r="T1568" i="4"/>
  <c r="S1565" i="4"/>
  <c r="U1564" i="4"/>
  <c r="S1566" i="4" l="1"/>
  <c r="U1565" i="4"/>
  <c r="R1570" i="4"/>
  <c r="T1569" i="4"/>
  <c r="R1571" i="4" l="1"/>
  <c r="T1570" i="4"/>
  <c r="S1567" i="4"/>
  <c r="U1566" i="4"/>
  <c r="S1568" i="4" l="1"/>
  <c r="U1567" i="4"/>
  <c r="R1572" i="4"/>
  <c r="T1571" i="4"/>
  <c r="R1573" i="4" l="1"/>
  <c r="T1572" i="4"/>
  <c r="S1569" i="4"/>
  <c r="U1568" i="4"/>
  <c r="S1570" i="4" l="1"/>
  <c r="U1569" i="4"/>
  <c r="R1574" i="4"/>
  <c r="T1573" i="4"/>
  <c r="R1575" i="4" l="1"/>
  <c r="T1574" i="4"/>
  <c r="S1571" i="4"/>
  <c r="U1570" i="4"/>
  <c r="S1572" i="4" l="1"/>
  <c r="U1571" i="4"/>
  <c r="R1576" i="4"/>
  <c r="T1575" i="4"/>
  <c r="R1577" i="4" l="1"/>
  <c r="T1576" i="4"/>
  <c r="S1573" i="4"/>
  <c r="U1572" i="4"/>
  <c r="S1574" i="4" l="1"/>
  <c r="U1573" i="4"/>
  <c r="R1578" i="4"/>
  <c r="T1577" i="4"/>
  <c r="R1579" i="4" l="1"/>
  <c r="T1578" i="4"/>
  <c r="S1575" i="4"/>
  <c r="U1574" i="4"/>
  <c r="S1576" i="4" l="1"/>
  <c r="U1575" i="4"/>
  <c r="R1580" i="4"/>
  <c r="T1579" i="4"/>
  <c r="R1581" i="4" l="1"/>
  <c r="T1580" i="4"/>
  <c r="S1577" i="4"/>
  <c r="U1576" i="4"/>
  <c r="S1578" i="4" l="1"/>
  <c r="U1577" i="4"/>
  <c r="R1582" i="4"/>
  <c r="T1581" i="4"/>
  <c r="R1583" i="4" l="1"/>
  <c r="T1582" i="4"/>
  <c r="S1579" i="4"/>
  <c r="U1578" i="4"/>
  <c r="S1580" i="4" l="1"/>
  <c r="U1579" i="4"/>
  <c r="R1584" i="4"/>
  <c r="T1583" i="4"/>
  <c r="R1585" i="4" l="1"/>
  <c r="T1584" i="4"/>
  <c r="S1581" i="4"/>
  <c r="U1580" i="4"/>
  <c r="S1582" i="4" l="1"/>
  <c r="U1581" i="4"/>
  <c r="R1586" i="4"/>
  <c r="T1585" i="4"/>
  <c r="R1587" i="4" l="1"/>
  <c r="T1586" i="4"/>
  <c r="S1583" i="4"/>
  <c r="U1582" i="4"/>
  <c r="S1584" i="4" l="1"/>
  <c r="U1583" i="4"/>
  <c r="R1588" i="4"/>
  <c r="T1587" i="4"/>
  <c r="R1589" i="4" l="1"/>
  <c r="T1588" i="4"/>
  <c r="S1585" i="4"/>
  <c r="U1584" i="4"/>
  <c r="S1586" i="4" l="1"/>
  <c r="U1585" i="4"/>
  <c r="R1590" i="4"/>
  <c r="T1589" i="4"/>
  <c r="R1591" i="4" l="1"/>
  <c r="T1590" i="4"/>
  <c r="S1587" i="4"/>
  <c r="U1586" i="4"/>
  <c r="S1588" i="4" l="1"/>
  <c r="U1587" i="4"/>
  <c r="R1592" i="4"/>
  <c r="T1591" i="4"/>
  <c r="R1593" i="4" l="1"/>
  <c r="T1592" i="4"/>
  <c r="S1589" i="4"/>
  <c r="U1588" i="4"/>
  <c r="S1590" i="4" l="1"/>
  <c r="U1589" i="4"/>
  <c r="R1594" i="4"/>
  <c r="T1593" i="4"/>
  <c r="R1595" i="4" l="1"/>
  <c r="T1594" i="4"/>
  <c r="S1591" i="4"/>
  <c r="U1590" i="4"/>
  <c r="S1592" i="4" l="1"/>
  <c r="U1591" i="4"/>
  <c r="R1596" i="4"/>
  <c r="T1595" i="4"/>
  <c r="R1597" i="4" l="1"/>
  <c r="T1596" i="4"/>
  <c r="S1593" i="4"/>
  <c r="U1592" i="4"/>
  <c r="S1594" i="4" l="1"/>
  <c r="U1593" i="4"/>
  <c r="R1598" i="4"/>
  <c r="T1597" i="4"/>
  <c r="R1599" i="4" l="1"/>
  <c r="T1598" i="4"/>
  <c r="S1595" i="4"/>
  <c r="U1594" i="4"/>
  <c r="S1596" i="4" l="1"/>
  <c r="U1595" i="4"/>
  <c r="R1600" i="4"/>
  <c r="T1599" i="4"/>
  <c r="R1601" i="4" l="1"/>
  <c r="T1600" i="4"/>
  <c r="S1597" i="4"/>
  <c r="U1596" i="4"/>
  <c r="S1598" i="4" l="1"/>
  <c r="U1597" i="4"/>
  <c r="R1602" i="4"/>
  <c r="T1601" i="4"/>
  <c r="R1603" i="4" l="1"/>
  <c r="T1602" i="4"/>
  <c r="S1599" i="4"/>
  <c r="U1598" i="4"/>
  <c r="S1600" i="4" l="1"/>
  <c r="U1599" i="4"/>
  <c r="R1604" i="4"/>
  <c r="T1603" i="4"/>
  <c r="R1605" i="4" l="1"/>
  <c r="T1604" i="4"/>
  <c r="S1601" i="4"/>
  <c r="U1600" i="4"/>
  <c r="S1602" i="4" l="1"/>
  <c r="U1601" i="4"/>
  <c r="R1606" i="4"/>
  <c r="T1605" i="4"/>
  <c r="R1607" i="4" l="1"/>
  <c r="T1606" i="4"/>
  <c r="S1603" i="4"/>
  <c r="U1602" i="4"/>
  <c r="S1604" i="4" l="1"/>
  <c r="U1603" i="4"/>
  <c r="R1608" i="4"/>
  <c r="T1607" i="4"/>
  <c r="R1609" i="4" l="1"/>
  <c r="T1608" i="4"/>
  <c r="S1605" i="4"/>
  <c r="U1604" i="4"/>
  <c r="S1606" i="4" l="1"/>
  <c r="U1605" i="4"/>
  <c r="R1610" i="4"/>
  <c r="T1609" i="4"/>
  <c r="R1611" i="4" l="1"/>
  <c r="T1610" i="4"/>
  <c r="S1607" i="4"/>
  <c r="U1606" i="4"/>
  <c r="S1608" i="4" l="1"/>
  <c r="U1607" i="4"/>
  <c r="R1612" i="4"/>
  <c r="T1611" i="4"/>
  <c r="R1613" i="4" l="1"/>
  <c r="T1612" i="4"/>
  <c r="S1609" i="4"/>
  <c r="U1608" i="4"/>
  <c r="S1610" i="4" l="1"/>
  <c r="U1609" i="4"/>
  <c r="R1614" i="4"/>
  <c r="T1613" i="4"/>
  <c r="R1615" i="4" l="1"/>
  <c r="T1614" i="4"/>
  <c r="S1611" i="4"/>
  <c r="U1610" i="4"/>
  <c r="S1612" i="4" l="1"/>
  <c r="U1611" i="4"/>
  <c r="R1616" i="4"/>
  <c r="T1615" i="4"/>
  <c r="R1617" i="4" l="1"/>
  <c r="T1616" i="4"/>
  <c r="S1613" i="4"/>
  <c r="U1612" i="4"/>
  <c r="S1614" i="4" l="1"/>
  <c r="U1613" i="4"/>
  <c r="R1618" i="4"/>
  <c r="T1617" i="4"/>
  <c r="R1619" i="4" l="1"/>
  <c r="T1618" i="4"/>
  <c r="S1615" i="4"/>
  <c r="U1614" i="4"/>
  <c r="S1616" i="4" l="1"/>
  <c r="U1615" i="4"/>
  <c r="R1620" i="4"/>
  <c r="T1619" i="4"/>
  <c r="R1621" i="4" l="1"/>
  <c r="T1620" i="4"/>
  <c r="S1617" i="4"/>
  <c r="U1616" i="4"/>
  <c r="S1618" i="4" l="1"/>
  <c r="U1617" i="4"/>
  <c r="R1622" i="4"/>
  <c r="T1621" i="4"/>
  <c r="R1623" i="4" l="1"/>
  <c r="T1622" i="4"/>
  <c r="S1619" i="4"/>
  <c r="U1618" i="4"/>
  <c r="S1620" i="4" l="1"/>
  <c r="U1619" i="4"/>
  <c r="R1624" i="4"/>
  <c r="T1623" i="4"/>
  <c r="R1625" i="4" l="1"/>
  <c r="T1624" i="4"/>
  <c r="S1621" i="4"/>
  <c r="U1620" i="4"/>
  <c r="S1622" i="4" l="1"/>
  <c r="U1621" i="4"/>
  <c r="R1626" i="4"/>
  <c r="T1625" i="4"/>
  <c r="R1627" i="4" l="1"/>
  <c r="T1626" i="4"/>
  <c r="S1623" i="4"/>
  <c r="U1622" i="4"/>
  <c r="S1624" i="4" l="1"/>
  <c r="U1623" i="4"/>
  <c r="R1628" i="4"/>
  <c r="T1627" i="4"/>
  <c r="R1629" i="4" l="1"/>
  <c r="T1628" i="4"/>
  <c r="S1625" i="4"/>
  <c r="U1624" i="4"/>
  <c r="S1626" i="4" l="1"/>
  <c r="U1625" i="4"/>
  <c r="R1630" i="4"/>
  <c r="T1629" i="4"/>
  <c r="R1631" i="4" l="1"/>
  <c r="T1630" i="4"/>
  <c r="S1627" i="4"/>
  <c r="U1626" i="4"/>
  <c r="S1628" i="4" l="1"/>
  <c r="U1627" i="4"/>
  <c r="R1632" i="4"/>
  <c r="T1631" i="4"/>
  <c r="R1633" i="4" l="1"/>
  <c r="T1632" i="4"/>
  <c r="S1629" i="4"/>
  <c r="U1628" i="4"/>
  <c r="S1630" i="4" l="1"/>
  <c r="U1629" i="4"/>
  <c r="R1634" i="4"/>
  <c r="T1633" i="4"/>
  <c r="R1635" i="4" l="1"/>
  <c r="T1634" i="4"/>
  <c r="S1631" i="4"/>
  <c r="U1630" i="4"/>
  <c r="S1632" i="4" l="1"/>
  <c r="U1631" i="4"/>
  <c r="R1636" i="4"/>
  <c r="T1635" i="4"/>
  <c r="R1637" i="4" l="1"/>
  <c r="T1636" i="4"/>
  <c r="S1633" i="4"/>
  <c r="U1632" i="4"/>
  <c r="S1634" i="4" l="1"/>
  <c r="U1633" i="4"/>
  <c r="R1638" i="4"/>
  <c r="T1637" i="4"/>
  <c r="R1639" i="4" l="1"/>
  <c r="T1638" i="4"/>
  <c r="S1635" i="4"/>
  <c r="U1634" i="4"/>
  <c r="S1636" i="4" l="1"/>
  <c r="U1635" i="4"/>
  <c r="R1640" i="4"/>
  <c r="T1639" i="4"/>
  <c r="R1641" i="4" l="1"/>
  <c r="T1640" i="4"/>
  <c r="S1637" i="4"/>
  <c r="U1636" i="4"/>
  <c r="S1638" i="4" l="1"/>
  <c r="U1637" i="4"/>
  <c r="R1642" i="4"/>
  <c r="T1641" i="4"/>
  <c r="R1643" i="4" l="1"/>
  <c r="T1642" i="4"/>
  <c r="S1639" i="4"/>
  <c r="U1638" i="4"/>
  <c r="S1640" i="4" l="1"/>
  <c r="U1639" i="4"/>
  <c r="R1644" i="4"/>
  <c r="T1643" i="4"/>
  <c r="R1645" i="4" l="1"/>
  <c r="T1644" i="4"/>
  <c r="S1641" i="4"/>
  <c r="U1640" i="4"/>
  <c r="S1642" i="4" l="1"/>
  <c r="U1641" i="4"/>
  <c r="R1646" i="4"/>
  <c r="T1645" i="4"/>
  <c r="R1647" i="4" l="1"/>
  <c r="T1646" i="4"/>
  <c r="S1643" i="4"/>
  <c r="U1642" i="4"/>
  <c r="S1644" i="4" l="1"/>
  <c r="U1643" i="4"/>
  <c r="R1648" i="4"/>
  <c r="T1647" i="4"/>
  <c r="R1649" i="4" l="1"/>
  <c r="T1648" i="4"/>
  <c r="S1645" i="4"/>
  <c r="U1644" i="4"/>
  <c r="S1646" i="4" l="1"/>
  <c r="U1645" i="4"/>
  <c r="R1650" i="4"/>
  <c r="T1649" i="4"/>
  <c r="R1651" i="4" l="1"/>
  <c r="T1650" i="4"/>
  <c r="S1647" i="4"/>
  <c r="U1646" i="4"/>
  <c r="S1648" i="4" l="1"/>
  <c r="U1647" i="4"/>
  <c r="R1652" i="4"/>
  <c r="T1651" i="4"/>
  <c r="R1653" i="4" l="1"/>
  <c r="T1652" i="4"/>
  <c r="S1649" i="4"/>
  <c r="U1648" i="4"/>
  <c r="S1650" i="4" l="1"/>
  <c r="U1649" i="4"/>
  <c r="R1654" i="4"/>
  <c r="T1653" i="4"/>
  <c r="R1655" i="4" l="1"/>
  <c r="T1654" i="4"/>
  <c r="S1651" i="4"/>
  <c r="U1650" i="4"/>
  <c r="S1652" i="4" l="1"/>
  <c r="U1651" i="4"/>
  <c r="R1656" i="4"/>
  <c r="T1655" i="4"/>
  <c r="R1657" i="4" l="1"/>
  <c r="T1656" i="4"/>
  <c r="S1653" i="4"/>
  <c r="U1652" i="4"/>
  <c r="S1654" i="4" l="1"/>
  <c r="U1653" i="4"/>
  <c r="R1658" i="4"/>
  <c r="T1657" i="4"/>
  <c r="R1659" i="4" l="1"/>
  <c r="T1658" i="4"/>
  <c r="S1655" i="4"/>
  <c r="U1654" i="4"/>
  <c r="S1656" i="4" l="1"/>
  <c r="U1655" i="4"/>
  <c r="R1660" i="4"/>
  <c r="T1659" i="4"/>
  <c r="R1661" i="4" l="1"/>
  <c r="T1660" i="4"/>
  <c r="S1657" i="4"/>
  <c r="U1656" i="4"/>
  <c r="S1658" i="4" l="1"/>
  <c r="U1657" i="4"/>
  <c r="R1662" i="4"/>
  <c r="T1661" i="4"/>
  <c r="R1663" i="4" l="1"/>
  <c r="T1662" i="4"/>
  <c r="S1659" i="4"/>
  <c r="U1658" i="4"/>
  <c r="S1660" i="4" l="1"/>
  <c r="U1659" i="4"/>
  <c r="R1664" i="4"/>
  <c r="T1663" i="4"/>
  <c r="R1665" i="4" l="1"/>
  <c r="T1664" i="4"/>
  <c r="S1661" i="4"/>
  <c r="U1660" i="4"/>
  <c r="S1662" i="4" l="1"/>
  <c r="U1661" i="4"/>
  <c r="R1666" i="4"/>
  <c r="T1665" i="4"/>
  <c r="R1667" i="4" l="1"/>
  <c r="T1666" i="4"/>
  <c r="S1663" i="4"/>
  <c r="U1662" i="4"/>
  <c r="S1664" i="4" l="1"/>
  <c r="U1663" i="4"/>
  <c r="R1668" i="4"/>
  <c r="T1667" i="4"/>
  <c r="R1669" i="4" l="1"/>
  <c r="T1668" i="4"/>
  <c r="S1665" i="4"/>
  <c r="U1664" i="4"/>
  <c r="S1666" i="4" l="1"/>
  <c r="U1665" i="4"/>
  <c r="R1670" i="4"/>
  <c r="T1669" i="4"/>
  <c r="R1671" i="4" l="1"/>
  <c r="T1670" i="4"/>
  <c r="S1667" i="4"/>
  <c r="U1666" i="4"/>
  <c r="S1668" i="4" l="1"/>
  <c r="U1667" i="4"/>
  <c r="R1672" i="4"/>
  <c r="T1671" i="4"/>
  <c r="R1673" i="4" l="1"/>
  <c r="T1672" i="4"/>
  <c r="S1669" i="4"/>
  <c r="U1668" i="4"/>
  <c r="S1670" i="4" l="1"/>
  <c r="U1669" i="4"/>
  <c r="R1674" i="4"/>
  <c r="T1673" i="4"/>
  <c r="R1675" i="4" l="1"/>
  <c r="T1674" i="4"/>
  <c r="S1671" i="4"/>
  <c r="U1670" i="4"/>
  <c r="S1672" i="4" l="1"/>
  <c r="U1671" i="4"/>
  <c r="R1676" i="4"/>
  <c r="T1675" i="4"/>
  <c r="R1677" i="4" l="1"/>
  <c r="T1676" i="4"/>
  <c r="S1673" i="4"/>
  <c r="U1672" i="4"/>
  <c r="S1674" i="4" l="1"/>
  <c r="U1673" i="4"/>
  <c r="R1678" i="4"/>
  <c r="T1677" i="4"/>
  <c r="R1679" i="4" l="1"/>
  <c r="T1678" i="4"/>
  <c r="S1675" i="4"/>
  <c r="U1674" i="4"/>
  <c r="S1676" i="4" l="1"/>
  <c r="U1675" i="4"/>
  <c r="R1680" i="4"/>
  <c r="T1679" i="4"/>
  <c r="R1681" i="4" l="1"/>
  <c r="T1680" i="4"/>
  <c r="S1677" i="4"/>
  <c r="U1676" i="4"/>
  <c r="S1678" i="4" l="1"/>
  <c r="U1677" i="4"/>
  <c r="R1682" i="4"/>
  <c r="T1681" i="4"/>
  <c r="R1683" i="4" l="1"/>
  <c r="T1682" i="4"/>
  <c r="S1679" i="4"/>
  <c r="U1678" i="4"/>
  <c r="S1680" i="4" l="1"/>
  <c r="U1679" i="4"/>
  <c r="R1684" i="4"/>
  <c r="T1683" i="4"/>
  <c r="R1685" i="4" l="1"/>
  <c r="T1684" i="4"/>
  <c r="S1681" i="4"/>
  <c r="U1680" i="4"/>
  <c r="S1682" i="4" l="1"/>
  <c r="U1681" i="4"/>
  <c r="R1686" i="4"/>
  <c r="T1685" i="4"/>
  <c r="R1687" i="4" l="1"/>
  <c r="T1686" i="4"/>
  <c r="S1683" i="4"/>
  <c r="U1682" i="4"/>
  <c r="S1684" i="4" l="1"/>
  <c r="U1683" i="4"/>
  <c r="R1688" i="4"/>
  <c r="T1687" i="4"/>
  <c r="R1689" i="4" l="1"/>
  <c r="T1688" i="4"/>
  <c r="S1685" i="4"/>
  <c r="U1684" i="4"/>
  <c r="S1686" i="4" l="1"/>
  <c r="U1685" i="4"/>
  <c r="R1690" i="4"/>
  <c r="T1689" i="4"/>
  <c r="R1691" i="4" l="1"/>
  <c r="T1690" i="4"/>
  <c r="S1687" i="4"/>
  <c r="U1686" i="4"/>
  <c r="S1688" i="4" l="1"/>
  <c r="U1687" i="4"/>
  <c r="R1692" i="4"/>
  <c r="T1691" i="4"/>
  <c r="R1693" i="4" l="1"/>
  <c r="T1692" i="4"/>
  <c r="S1689" i="4"/>
  <c r="U1688" i="4"/>
  <c r="S1690" i="4" l="1"/>
  <c r="U1689" i="4"/>
  <c r="R1694" i="4"/>
  <c r="T1693" i="4"/>
  <c r="R1695" i="4" l="1"/>
  <c r="T1694" i="4"/>
  <c r="S1691" i="4"/>
  <c r="U1690" i="4"/>
  <c r="S1692" i="4" l="1"/>
  <c r="U1691" i="4"/>
  <c r="R1696" i="4"/>
  <c r="T1695" i="4"/>
  <c r="R1697" i="4" l="1"/>
  <c r="T1696" i="4"/>
  <c r="S1693" i="4"/>
  <c r="U1692" i="4"/>
  <c r="S1694" i="4" l="1"/>
  <c r="U1693" i="4"/>
  <c r="R1698" i="4"/>
  <c r="T1697" i="4"/>
  <c r="R1699" i="4" l="1"/>
  <c r="T1698" i="4"/>
  <c r="S1695" i="4"/>
  <c r="U1694" i="4"/>
  <c r="S1696" i="4" l="1"/>
  <c r="U1695" i="4"/>
  <c r="R1700" i="4"/>
  <c r="T1699" i="4"/>
  <c r="R1701" i="4" l="1"/>
  <c r="T1700" i="4"/>
  <c r="S1697" i="4"/>
  <c r="U1696" i="4"/>
  <c r="S1698" i="4" l="1"/>
  <c r="U1697" i="4"/>
  <c r="R1702" i="4"/>
  <c r="T1701" i="4"/>
  <c r="R1703" i="4" l="1"/>
  <c r="T1702" i="4"/>
  <c r="S1699" i="4"/>
  <c r="U1698" i="4"/>
  <c r="S1700" i="4" l="1"/>
  <c r="U1699" i="4"/>
  <c r="R1704" i="4"/>
  <c r="T1703" i="4"/>
  <c r="R1705" i="4" l="1"/>
  <c r="T1704" i="4"/>
  <c r="S1701" i="4"/>
  <c r="U1700" i="4"/>
  <c r="S1702" i="4" l="1"/>
  <c r="U1701" i="4"/>
  <c r="R1706" i="4"/>
  <c r="T1705" i="4"/>
  <c r="R1707" i="4" l="1"/>
  <c r="T1706" i="4"/>
  <c r="S1703" i="4"/>
  <c r="U1702" i="4"/>
  <c r="S1704" i="4" l="1"/>
  <c r="U1703" i="4"/>
  <c r="R1708" i="4"/>
  <c r="T1707" i="4"/>
  <c r="R1709" i="4" l="1"/>
  <c r="T1708" i="4"/>
  <c r="S1705" i="4"/>
  <c r="U1704" i="4"/>
  <c r="S1706" i="4" l="1"/>
  <c r="U1705" i="4"/>
  <c r="R1710" i="4"/>
  <c r="T1709" i="4"/>
  <c r="R1711" i="4" l="1"/>
  <c r="T1710" i="4"/>
  <c r="S1707" i="4"/>
  <c r="U1706" i="4"/>
  <c r="S1708" i="4" l="1"/>
  <c r="U1707" i="4"/>
  <c r="R1712" i="4"/>
  <c r="T1711" i="4"/>
  <c r="R1713" i="4" l="1"/>
  <c r="T1712" i="4"/>
  <c r="S1709" i="4"/>
  <c r="U1708" i="4"/>
  <c r="S1710" i="4" l="1"/>
  <c r="U1709" i="4"/>
  <c r="R1714" i="4"/>
  <c r="T1713" i="4"/>
  <c r="R1715" i="4" l="1"/>
  <c r="T1714" i="4"/>
  <c r="S1711" i="4"/>
  <c r="U1710" i="4"/>
  <c r="S1712" i="4" l="1"/>
  <c r="U1711" i="4"/>
  <c r="R1716" i="4"/>
  <c r="T1715" i="4"/>
  <c r="R1717" i="4" l="1"/>
  <c r="T1716" i="4"/>
  <c r="S1713" i="4"/>
  <c r="U1712" i="4"/>
  <c r="S1714" i="4" l="1"/>
  <c r="U1713" i="4"/>
  <c r="R1718" i="4"/>
  <c r="T1717" i="4"/>
  <c r="R1719" i="4" l="1"/>
  <c r="T1718" i="4"/>
  <c r="S1715" i="4"/>
  <c r="U1714" i="4"/>
  <c r="S1716" i="4" l="1"/>
  <c r="U1715" i="4"/>
  <c r="R1720" i="4"/>
  <c r="T1719" i="4"/>
  <c r="R1721" i="4" l="1"/>
  <c r="T1720" i="4"/>
  <c r="S1717" i="4"/>
  <c r="U1716" i="4"/>
  <c r="S1718" i="4" l="1"/>
  <c r="U1717" i="4"/>
  <c r="R1722" i="4"/>
  <c r="T1721" i="4"/>
  <c r="R1723" i="4" l="1"/>
  <c r="T1722" i="4"/>
  <c r="S1719" i="4"/>
  <c r="U1718" i="4"/>
  <c r="S1720" i="4" l="1"/>
  <c r="U1719" i="4"/>
  <c r="R1724" i="4"/>
  <c r="T1723" i="4"/>
  <c r="R1725" i="4" l="1"/>
  <c r="T1724" i="4"/>
  <c r="S1721" i="4"/>
  <c r="U1720" i="4"/>
  <c r="S1722" i="4" l="1"/>
  <c r="U1721" i="4"/>
  <c r="R1726" i="4"/>
  <c r="T1725" i="4"/>
  <c r="R1727" i="4" l="1"/>
  <c r="T1726" i="4"/>
  <c r="S1723" i="4"/>
  <c r="U1722" i="4"/>
  <c r="S1724" i="4" l="1"/>
  <c r="U1723" i="4"/>
  <c r="R1728" i="4"/>
  <c r="T1727" i="4"/>
  <c r="R1729" i="4" l="1"/>
  <c r="T1728" i="4"/>
  <c r="S1725" i="4"/>
  <c r="U1724" i="4"/>
  <c r="S1726" i="4" l="1"/>
  <c r="U1725" i="4"/>
  <c r="R1730" i="4"/>
  <c r="T1729" i="4"/>
  <c r="R1731" i="4" l="1"/>
  <c r="T1730" i="4"/>
  <c r="S1727" i="4"/>
  <c r="U1726" i="4"/>
  <c r="S1728" i="4" l="1"/>
  <c r="U1727" i="4"/>
  <c r="R1732" i="4"/>
  <c r="T1731" i="4"/>
  <c r="R1733" i="4" l="1"/>
  <c r="T1732" i="4"/>
  <c r="S1729" i="4"/>
  <c r="U1728" i="4"/>
  <c r="S1730" i="4" l="1"/>
  <c r="U1729" i="4"/>
  <c r="R1734" i="4"/>
  <c r="T1733" i="4"/>
  <c r="R1735" i="4" l="1"/>
  <c r="T1734" i="4"/>
  <c r="S1731" i="4"/>
  <c r="U1730" i="4"/>
  <c r="S1732" i="4" l="1"/>
  <c r="U1731" i="4"/>
  <c r="R1736" i="4"/>
  <c r="T1735" i="4"/>
  <c r="R1737" i="4" l="1"/>
  <c r="T1736" i="4"/>
  <c r="S1733" i="4"/>
  <c r="U1732" i="4"/>
  <c r="S1734" i="4" l="1"/>
  <c r="U1733" i="4"/>
  <c r="R1738" i="4"/>
  <c r="T1737" i="4"/>
  <c r="R1739" i="4" l="1"/>
  <c r="T1738" i="4"/>
  <c r="S1735" i="4"/>
  <c r="U1734" i="4"/>
  <c r="S1736" i="4" l="1"/>
  <c r="U1735" i="4"/>
  <c r="R1740" i="4"/>
  <c r="T1739" i="4"/>
  <c r="R1741" i="4" l="1"/>
  <c r="T1740" i="4"/>
  <c r="S1737" i="4"/>
  <c r="U1736" i="4"/>
  <c r="S1738" i="4" l="1"/>
  <c r="U1737" i="4"/>
  <c r="R1742" i="4"/>
  <c r="T1741" i="4"/>
  <c r="R1743" i="4" l="1"/>
  <c r="T1742" i="4"/>
  <c r="S1739" i="4"/>
  <c r="U1738" i="4"/>
  <c r="S1740" i="4" l="1"/>
  <c r="U1739" i="4"/>
  <c r="R1744" i="4"/>
  <c r="T1743" i="4"/>
  <c r="R1745" i="4" l="1"/>
  <c r="T1744" i="4"/>
  <c r="S1741" i="4"/>
  <c r="U1740" i="4"/>
  <c r="S1742" i="4" l="1"/>
  <c r="U1741" i="4"/>
  <c r="R1746" i="4"/>
  <c r="T1745" i="4"/>
  <c r="R1747" i="4" l="1"/>
  <c r="T1746" i="4"/>
  <c r="S1743" i="4"/>
  <c r="U1742" i="4"/>
  <c r="S1744" i="4" l="1"/>
  <c r="U1743" i="4"/>
  <c r="R1748" i="4"/>
  <c r="T1747" i="4"/>
  <c r="R1749" i="4" l="1"/>
  <c r="T1748" i="4"/>
  <c r="S1745" i="4"/>
  <c r="U1744" i="4"/>
  <c r="S1746" i="4" l="1"/>
  <c r="U1745" i="4"/>
  <c r="R1750" i="4"/>
  <c r="T1749" i="4"/>
  <c r="R1751" i="4" l="1"/>
  <c r="T1750" i="4"/>
  <c r="S1747" i="4"/>
  <c r="U1746" i="4"/>
  <c r="S1748" i="4" l="1"/>
  <c r="U1747" i="4"/>
  <c r="R1752" i="4"/>
  <c r="T1751" i="4"/>
  <c r="R1753" i="4" l="1"/>
  <c r="T1752" i="4"/>
  <c r="S1749" i="4"/>
  <c r="U1748" i="4"/>
  <c r="S1750" i="4" l="1"/>
  <c r="U1749" i="4"/>
  <c r="R1754" i="4"/>
  <c r="T1753" i="4"/>
  <c r="R1755" i="4" l="1"/>
  <c r="T1754" i="4"/>
  <c r="S1751" i="4"/>
  <c r="U1750" i="4"/>
  <c r="S1752" i="4" l="1"/>
  <c r="U1751" i="4"/>
  <c r="R1756" i="4"/>
  <c r="T1755" i="4"/>
  <c r="R1757" i="4" l="1"/>
  <c r="T1756" i="4"/>
  <c r="S1753" i="4"/>
  <c r="U1752" i="4"/>
  <c r="S1754" i="4" l="1"/>
  <c r="U1753" i="4"/>
  <c r="R1758" i="4"/>
  <c r="T1757" i="4"/>
  <c r="R1759" i="4" l="1"/>
  <c r="T1758" i="4"/>
  <c r="S1755" i="4"/>
  <c r="U1754" i="4"/>
  <c r="S1756" i="4" l="1"/>
  <c r="U1755" i="4"/>
  <c r="R1760" i="4"/>
  <c r="T1759" i="4"/>
  <c r="R1761" i="4" l="1"/>
  <c r="T1760" i="4"/>
  <c r="S1757" i="4"/>
  <c r="U1756" i="4"/>
  <c r="S1758" i="4" l="1"/>
  <c r="U1757" i="4"/>
  <c r="R1762" i="4"/>
  <c r="T1761" i="4"/>
  <c r="R1763" i="4" l="1"/>
  <c r="T1762" i="4"/>
  <c r="S1759" i="4"/>
  <c r="U1758" i="4"/>
  <c r="S1760" i="4" l="1"/>
  <c r="U1759" i="4"/>
  <c r="R1764" i="4"/>
  <c r="T1763" i="4"/>
  <c r="R1765" i="4" l="1"/>
  <c r="T1764" i="4"/>
  <c r="S1761" i="4"/>
  <c r="U1760" i="4"/>
  <c r="S1762" i="4" l="1"/>
  <c r="U1761" i="4"/>
  <c r="R1766" i="4"/>
  <c r="T1765" i="4"/>
  <c r="R1767" i="4" l="1"/>
  <c r="T1766" i="4"/>
  <c r="S1763" i="4"/>
  <c r="U1762" i="4"/>
  <c r="S1764" i="4" l="1"/>
  <c r="U1763" i="4"/>
  <c r="R1768" i="4"/>
  <c r="T1767" i="4"/>
  <c r="R1769" i="4" l="1"/>
  <c r="T1768" i="4"/>
  <c r="S1765" i="4"/>
  <c r="U1764" i="4"/>
  <c r="S1766" i="4" l="1"/>
  <c r="U1765" i="4"/>
  <c r="R1770" i="4"/>
  <c r="T1769" i="4"/>
  <c r="R1771" i="4" l="1"/>
  <c r="T1770" i="4"/>
  <c r="S1767" i="4"/>
  <c r="U1766" i="4"/>
  <c r="S1768" i="4" l="1"/>
  <c r="U1767" i="4"/>
  <c r="R1772" i="4"/>
  <c r="T1771" i="4"/>
  <c r="R1773" i="4" l="1"/>
  <c r="T1772" i="4"/>
  <c r="S1769" i="4"/>
  <c r="U1768" i="4"/>
  <c r="S1770" i="4" l="1"/>
  <c r="U1769" i="4"/>
  <c r="R1774" i="4"/>
  <c r="T1773" i="4"/>
  <c r="R1775" i="4" l="1"/>
  <c r="T1774" i="4"/>
  <c r="S1771" i="4"/>
  <c r="U1770" i="4"/>
  <c r="S1772" i="4" l="1"/>
  <c r="U1771" i="4"/>
  <c r="R1776" i="4"/>
  <c r="T1775" i="4"/>
  <c r="R1777" i="4" l="1"/>
  <c r="T1776" i="4"/>
  <c r="S1773" i="4"/>
  <c r="U1772" i="4"/>
  <c r="S1774" i="4" l="1"/>
  <c r="U1773" i="4"/>
  <c r="R1778" i="4"/>
  <c r="T1777" i="4"/>
  <c r="R1779" i="4" l="1"/>
  <c r="T1778" i="4"/>
  <c r="S1775" i="4"/>
  <c r="U1774" i="4"/>
  <c r="S1776" i="4" l="1"/>
  <c r="U1775" i="4"/>
  <c r="R1780" i="4"/>
  <c r="T1779" i="4"/>
  <c r="R1781" i="4" l="1"/>
  <c r="T1780" i="4"/>
  <c r="S1777" i="4"/>
  <c r="U1776" i="4"/>
  <c r="S1778" i="4" l="1"/>
  <c r="U1777" i="4"/>
  <c r="R1782" i="4"/>
  <c r="T1781" i="4"/>
  <c r="R1783" i="4" l="1"/>
  <c r="T1782" i="4"/>
  <c r="S1779" i="4"/>
  <c r="U1778" i="4"/>
  <c r="S1780" i="4" l="1"/>
  <c r="U1779" i="4"/>
  <c r="R1784" i="4"/>
  <c r="T1783" i="4"/>
  <c r="R1785" i="4" l="1"/>
  <c r="T1784" i="4"/>
  <c r="S1781" i="4"/>
  <c r="U1780" i="4"/>
  <c r="S1782" i="4" l="1"/>
  <c r="U1781" i="4"/>
  <c r="R1786" i="4"/>
  <c r="T1785" i="4"/>
  <c r="R1787" i="4" l="1"/>
  <c r="T1786" i="4"/>
  <c r="S1783" i="4"/>
  <c r="U1782" i="4"/>
  <c r="S1784" i="4" l="1"/>
  <c r="U1783" i="4"/>
  <c r="R1788" i="4"/>
  <c r="T1787" i="4"/>
  <c r="R1789" i="4" l="1"/>
  <c r="T1788" i="4"/>
  <c r="S1785" i="4"/>
  <c r="U1784" i="4"/>
  <c r="S1786" i="4" l="1"/>
  <c r="U1785" i="4"/>
  <c r="R1790" i="4"/>
  <c r="T1789" i="4"/>
  <c r="R1791" i="4" l="1"/>
  <c r="T1790" i="4"/>
  <c r="S1787" i="4"/>
  <c r="U1786" i="4"/>
  <c r="S1788" i="4" l="1"/>
  <c r="U1787" i="4"/>
  <c r="R1792" i="4"/>
  <c r="T1791" i="4"/>
  <c r="R1793" i="4" l="1"/>
  <c r="T1792" i="4"/>
  <c r="S1789" i="4"/>
  <c r="U1788" i="4"/>
  <c r="S1790" i="4" l="1"/>
  <c r="S1791" i="4" s="1"/>
  <c r="S1792" i="4" s="1"/>
  <c r="U1789" i="4"/>
  <c r="R1794" i="4"/>
  <c r="T1793" i="4"/>
  <c r="R1795" i="4" l="1"/>
  <c r="T1794" i="4"/>
  <c r="U1790" i="4"/>
  <c r="U1791" i="4" l="1"/>
  <c r="R1796" i="4"/>
  <c r="T1795" i="4"/>
  <c r="R1797" i="4" l="1"/>
  <c r="T1796" i="4"/>
  <c r="S1793" i="4"/>
  <c r="U1792" i="4"/>
  <c r="S1794" i="4" l="1"/>
  <c r="U1793" i="4"/>
  <c r="R1798" i="4"/>
  <c r="T1797" i="4"/>
  <c r="R1799" i="4" l="1"/>
  <c r="T1798" i="4"/>
  <c r="S1795" i="4"/>
  <c r="U1794" i="4"/>
  <c r="S1796" i="4" l="1"/>
  <c r="U1795" i="4"/>
  <c r="R1800" i="4"/>
  <c r="T1799" i="4"/>
  <c r="R1801" i="4" l="1"/>
  <c r="T1800" i="4"/>
  <c r="S1797" i="4"/>
  <c r="U1796" i="4"/>
  <c r="S1798" i="4" l="1"/>
  <c r="U1797" i="4"/>
  <c r="R1802" i="4"/>
  <c r="T1801" i="4"/>
  <c r="R1803" i="4" l="1"/>
  <c r="T1802" i="4"/>
  <c r="S1799" i="4"/>
  <c r="U1798" i="4"/>
  <c r="S1800" i="4" l="1"/>
  <c r="U1799" i="4"/>
  <c r="R1804" i="4"/>
  <c r="T1804" i="4" s="1"/>
  <c r="T1803" i="4"/>
  <c r="S1801" i="4" l="1"/>
  <c r="U1800" i="4"/>
  <c r="S1802" i="4" l="1"/>
  <c r="U1801" i="4"/>
  <c r="S1803" i="4" l="1"/>
  <c r="U1802" i="4"/>
  <c r="S1804" i="4" l="1"/>
  <c r="U1804" i="4" s="1"/>
  <c r="V4" i="4" s="1" a="1"/>
  <c r="V4" i="4" s="1"/>
  <c r="U1803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<sst xmlns="http://schemas.openxmlformats.org/spreadsheetml/2006/main" count="1912" uniqueCount="83">
  <si>
    <t>s</t>
    <phoneticPr fontId="0"/>
  </si>
  <si>
    <t>km/h</t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</si>
  <si>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</si>
  <si>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</si>
  <si>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</si>
  <si>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</si>
  <si>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</si>
  <si>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m/s</t>
  </si>
  <si>
    <t>Acceleration Force</t>
  </si>
  <si>
    <t>N</t>
  </si>
  <si>
    <t>Rolling Resistance</t>
  </si>
  <si>
    <t>Losses</t>
  </si>
  <si>
    <t xml:space="preserve">Total Resistive Forces (Tractive Effort) </t>
  </si>
  <si>
    <t>Power</t>
  </si>
  <si>
    <t>W</t>
  </si>
  <si>
    <t>Kg</t>
  </si>
  <si>
    <t>Curb Mass</t>
  </si>
  <si>
    <t>Test Mass</t>
  </si>
  <si>
    <t>Coefficient of Drag (Cd)</t>
  </si>
  <si>
    <t>Frontal area</t>
  </si>
  <si>
    <t>m^2</t>
  </si>
  <si>
    <t>Coefficient of Rolling Resistance</t>
  </si>
  <si>
    <t>Air Density</t>
  </si>
  <si>
    <t>Kg/m^3</t>
  </si>
  <si>
    <t>Toyota Celica Supra 2.8i 1982 - 1986</t>
  </si>
  <si>
    <t>J</t>
  </si>
  <si>
    <t>Tractive Energy</t>
  </si>
  <si>
    <t>Braking Energy</t>
  </si>
  <si>
    <t>Cumulative Tractive Energy</t>
  </si>
  <si>
    <t>Cumulative Braking Energy</t>
  </si>
  <si>
    <t>kWh</t>
  </si>
  <si>
    <t>Key</t>
  </si>
  <si>
    <t>Phase</t>
  </si>
  <si>
    <t>Low</t>
  </si>
  <si>
    <t>Middle</t>
  </si>
  <si>
    <t>High</t>
  </si>
  <si>
    <t>Extra-High</t>
  </si>
  <si>
    <t>Cumulative Braking Energy (Inverted)</t>
  </si>
  <si>
    <t>Tractive Power</t>
  </si>
  <si>
    <t>Vehicle Speed</t>
  </si>
  <si>
    <t>Acceleration</t>
  </si>
  <si>
    <t>WLTP Class 3</t>
  </si>
  <si>
    <t>Power/Mass Ratio</t>
  </si>
  <si>
    <t>Vehicle   Speed</t>
  </si>
  <si>
    <t>Max KER Spike</t>
  </si>
  <si>
    <t>KER</t>
  </si>
  <si>
    <r>
      <t>P</t>
    </r>
    <r>
      <rPr>
        <sz val="10"/>
        <color theme="1"/>
        <rFont val="Arial"/>
        <family val="2"/>
      </rPr>
      <t>hase</t>
    </r>
  </si>
  <si>
    <r>
      <t>T</t>
    </r>
    <r>
      <rPr>
        <sz val="10"/>
        <color theme="1"/>
        <rFont val="Arial"/>
        <family val="2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</si>
  <si>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0"/>
        <color theme="1"/>
        <rFont val="Arial"/>
        <family val="2"/>
      </rPr>
      <t>hase E</t>
    </r>
    <r>
      <rPr>
        <sz val="10"/>
        <rFont val="Arial"/>
        <family val="2"/>
      </rPr>
      <t>lapsed  Time</t>
    </r>
  </si>
  <si>
    <t>kJ</t>
  </si>
  <si>
    <t>Aero        Force</t>
  </si>
  <si>
    <t>Distance Travelled Each Second</t>
  </si>
  <si>
    <t>m</t>
  </si>
  <si>
    <t>KERS Input</t>
  </si>
  <si>
    <t>KE Losses Due to Drag &amp; Rolling Resistance</t>
  </si>
  <si>
    <t>KERS Output to Wheels</t>
  </si>
  <si>
    <t>KERS Output (Efficiency (73%))</t>
  </si>
  <si>
    <t>Kinetic Energy Recovery Spikes</t>
  </si>
  <si>
    <t>No KER Spike</t>
  </si>
  <si>
    <t>KER Spike</t>
  </si>
  <si>
    <t>Average (Mean) KER Spike</t>
  </si>
  <si>
    <t>V</t>
  </si>
  <si>
    <t xml:space="preserve">Capacitance </t>
  </si>
  <si>
    <t>F</t>
  </si>
  <si>
    <t>Maximum Voltage</t>
  </si>
  <si>
    <t>Maximum KERS Output to Wheels</t>
  </si>
  <si>
    <t>Maximum Stored Energy</t>
  </si>
  <si>
    <t>Energy Storage Depth of Discharge</t>
  </si>
  <si>
    <t>A</t>
  </si>
  <si>
    <t>milli Ohms</t>
  </si>
  <si>
    <t>Maximum Current</t>
  </si>
  <si>
    <t>Maximum Resistance</t>
  </si>
  <si>
    <t>Sum of Individual KER Spikes</t>
  </si>
  <si>
    <t>MGU &amp; Drivetrain Efficiency</t>
  </si>
  <si>
    <t>Inverter Efficiency</t>
  </si>
  <si>
    <t>Ultracapacitor Efficiency</t>
  </si>
  <si>
    <t>Charger Efficiency</t>
  </si>
  <si>
    <t>%</t>
  </si>
  <si>
    <t>Total Efficiency</t>
  </si>
  <si>
    <t>Max Length</t>
  </si>
  <si>
    <t>Max Width</t>
  </si>
  <si>
    <t>Max Height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</si>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</sst>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2"/>
      <color rgb="FF9C57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14" borderId="0" applyNumberFormat="0" applyBorder="0" applyAlignment="0" applyProtection="0"/>
  </cellStyleXfs>
  <cellXfs count="7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10" borderId="1" xfId="0" applyNumberFormat="1" applyFont="1" applyFill="1" applyBorder="1" applyAlignment="1">
      <alignment horizontal="center" vertical="center"/>
    </xf>
    <xf numFmtId="164" fontId="1" fillId="11" borderId="1" xfId="0" applyNumberFormat="1" applyFont="1" applyFill="1" applyBorder="1" applyAlignment="1">
      <alignment horizontal="center" vertical="center"/>
    </xf>
    <xf numFmtId="164" fontId="1" fillId="12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4" fillId="0" borderId="0" xfId="0" applyFont="1"/>
    <xf numFmtId="0" fontId="4" fillId="9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/>
    </xf>
    <xf numFmtId="165" fontId="4" fillId="7" borderId="1" xfId="0" applyNumberFormat="1" applyFont="1" applyFill="1" applyBorder="1" applyAlignment="1">
      <alignment horizontal="center"/>
    </xf>
    <xf numFmtId="165" fontId="1" fillId="7" borderId="1" xfId="2" applyNumberFormat="1" applyFont="1" applyFill="1" applyBorder="1" applyAlignment="1">
      <alignment horizontal="center"/>
    </xf>
    <xf numFmtId="165" fontId="4" fillId="7" borderId="1" xfId="0" applyNumberFormat="1" applyFont="1" applyFill="1" applyBorder="1" applyAlignment="1">
      <alignment horizontal="center" vertical="center"/>
    </xf>
    <xf numFmtId="2" fontId="4" fillId="10" borderId="1" xfId="0" applyNumberFormat="1" applyFont="1" applyFill="1" applyBorder="1" applyAlignment="1">
      <alignment horizontal="center"/>
    </xf>
    <xf numFmtId="165" fontId="4" fillId="10" borderId="1" xfId="0" applyNumberFormat="1" applyFont="1" applyFill="1" applyBorder="1" applyAlignment="1">
      <alignment horizontal="center"/>
    </xf>
    <xf numFmtId="165" fontId="1" fillId="10" borderId="1" xfId="2" applyNumberFormat="1" applyFont="1" applyFill="1" applyBorder="1" applyAlignment="1">
      <alignment horizontal="center"/>
    </xf>
    <xf numFmtId="165" fontId="4" fillId="10" borderId="1" xfId="0" applyNumberFormat="1" applyFont="1" applyFill="1" applyBorder="1" applyAlignment="1">
      <alignment horizontal="center" vertical="center"/>
    </xf>
    <xf numFmtId="2" fontId="4" fillId="11" borderId="1" xfId="0" applyNumberFormat="1" applyFont="1" applyFill="1" applyBorder="1" applyAlignment="1">
      <alignment horizontal="center"/>
    </xf>
    <xf numFmtId="165" fontId="4" fillId="11" borderId="1" xfId="0" applyNumberFormat="1" applyFont="1" applyFill="1" applyBorder="1" applyAlignment="1">
      <alignment horizontal="center"/>
    </xf>
    <xf numFmtId="165" fontId="1" fillId="11" borderId="1" xfId="2" applyNumberFormat="1" applyFont="1" applyFill="1" applyBorder="1" applyAlignment="1">
      <alignment horizontal="center"/>
    </xf>
    <xf numFmtId="165" fontId="4" fillId="11" borderId="1" xfId="0" applyNumberFormat="1" applyFont="1" applyFill="1" applyBorder="1" applyAlignment="1">
      <alignment horizontal="center" vertical="center"/>
    </xf>
    <xf numFmtId="2" fontId="4" fillId="12" borderId="1" xfId="0" applyNumberFormat="1" applyFont="1" applyFill="1" applyBorder="1" applyAlignment="1">
      <alignment horizontal="center"/>
    </xf>
    <xf numFmtId="165" fontId="4" fillId="12" borderId="1" xfId="0" applyNumberFormat="1" applyFont="1" applyFill="1" applyBorder="1" applyAlignment="1">
      <alignment horizontal="center"/>
    </xf>
    <xf numFmtId="165" fontId="1" fillId="12" borderId="1" xfId="2" applyNumberFormat="1" applyFont="1" applyFill="1" applyBorder="1" applyAlignment="1">
      <alignment horizontal="center"/>
    </xf>
    <xf numFmtId="165" fontId="4" fillId="12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/>
    <xf numFmtId="0" fontId="4" fillId="8" borderId="1" xfId="0" applyFont="1" applyFill="1" applyBorder="1" applyAlignment="1">
      <alignment horizontal="center"/>
    </xf>
    <xf numFmtId="165" fontId="4" fillId="8" borderId="1" xfId="0" applyNumberFormat="1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2" fontId="4" fillId="7" borderId="2" xfId="0" applyNumberFormat="1" applyFont="1" applyFill="1" applyBorder="1" applyAlignment="1">
      <alignment horizontal="center"/>
    </xf>
    <xf numFmtId="2" fontId="4" fillId="10" borderId="2" xfId="0" applyNumberFormat="1" applyFont="1" applyFill="1" applyBorder="1" applyAlignment="1">
      <alignment horizontal="center"/>
    </xf>
    <xf numFmtId="2" fontId="4" fillId="11" borderId="2" xfId="0" applyNumberFormat="1" applyFont="1" applyFill="1" applyBorder="1" applyAlignment="1">
      <alignment horizontal="center"/>
    </xf>
    <xf numFmtId="2" fontId="4" fillId="12" borderId="2" xfId="0" applyNumberFormat="1" applyFont="1" applyFill="1" applyBorder="1" applyAlignment="1">
      <alignment horizontal="center"/>
    </xf>
    <xf numFmtId="0" fontId="0" fillId="16" borderId="1" xfId="0" applyFill="1" applyBorder="1"/>
    <xf numFmtId="165" fontId="4" fillId="8" borderId="1" xfId="0" applyNumberFormat="1" applyFont="1" applyFill="1" applyBorder="1" applyAlignment="1">
      <alignment horizontal="center" vertical="center"/>
    </xf>
    <xf numFmtId="1" fontId="4" fillId="8" borderId="1" xfId="0" applyNumberFormat="1" applyFont="1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" fontId="0" fillId="0" borderId="0" xfId="0" applyNumberFormat="1" applyAlignment="1">
      <alignment horizontal="center"/>
    </xf>
    <xf numFmtId="1" fontId="0" fillId="8" borderId="1" xfId="0" applyNumberForma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5" fillId="9" borderId="3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/>
    </xf>
    <xf numFmtId="0" fontId="0" fillId="0" borderId="0" xfId="0" applyFill="1" applyBorder="1"/>
  </cellXfs>
  <cellStyles count="3">
    <cellStyle name="Neutral" xfId="2" builtinId="28"/>
    <cellStyle name="Normal" xfId="0" builtinId="0"/>
    <cellStyle name="標準_【印刷不要】 WLTC v1.0" xfId="1" xr:uid="{00000000-0005-0000-0000-000002000000}"/>
  </cellStyles>
  <dxfs count="2"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99CC"/>
      <color rgb="FFCC99FF"/>
      <color rgb="FFCCFFFF"/>
      <color rgb="FFC0C0C0"/>
      <color rgb="FFFFA30D"/>
      <color rgb="FFFFAD09"/>
      <color rgb="FFFFFF4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Class</a:t>
            </a:r>
            <a:r>
              <a:rPr lang="en-GB" baseline="0"/>
              <a:t> 3 WLTP Drive Cycle - Vehicle Speed at Each Second of Driving Time</a:t>
            </a:r>
            <a:endParaRPr lang="en-GB"/>
          </a:p>
        </c:rich>
      </c:tx>
      <c:layout>
        <c:manualLayout>
          <c:xMode val="edge"/>
          <c:yMode val="edge"/>
          <c:x val="0.12366366926027737"/>
          <c:y val="8.7912087912087912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66426071741032"/>
          <c:y val="0.16245370370370371"/>
          <c:w val="0.86566907261592296"/>
          <c:h val="0.6687813502478857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Spreadsheet!$F$4:$F$1804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91-4164-85F0-60FC753DB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6812624"/>
        <c:axId val="1506816784"/>
      </c:lineChart>
      <c:catAx>
        <c:axId val="15068126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816784"/>
        <c:crosses val="autoZero"/>
        <c:auto val="1"/>
        <c:lblAlgn val="ctr"/>
        <c:lblOffset val="100"/>
        <c:noMultiLvlLbl val="0"/>
      </c:catAx>
      <c:valAx>
        <c:axId val="150681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812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to show All Forces against Total Driving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Force</c:v>
          </c:tx>
          <c:spPr>
            <a:ln w="19050" cap="rnd">
              <a:solidFill>
                <a:srgbClr val="FFA30D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Spreadsheet!$J$4:$J$1804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41.083333333333336</c:v>
                </c:pt>
                <c:pt idx="12">
                  <c:v>349.20833333333331</c:v>
                </c:pt>
                <c:pt idx="13">
                  <c:v>1068.1666666666667</c:v>
                </c:pt>
                <c:pt idx="14">
                  <c:v>1684.4166666666665</c:v>
                </c:pt>
                <c:pt idx="15">
                  <c:v>1581.7083333333333</c:v>
                </c:pt>
                <c:pt idx="16">
                  <c:v>1437.9166666666661</c:v>
                </c:pt>
                <c:pt idx="17">
                  <c:v>1766.5833333333333</c:v>
                </c:pt>
                <c:pt idx="18">
                  <c:v>1869.2916666666672</c:v>
                </c:pt>
                <c:pt idx="19">
                  <c:v>1191.4166666666663</c:v>
                </c:pt>
                <c:pt idx="20">
                  <c:v>431.37499999999977</c:v>
                </c:pt>
                <c:pt idx="21">
                  <c:v>164.3333333333334</c:v>
                </c:pt>
                <c:pt idx="22">
                  <c:v>143.7916666666668</c:v>
                </c:pt>
                <c:pt idx="23">
                  <c:v>164.33333333333405</c:v>
                </c:pt>
                <c:pt idx="24">
                  <c:v>410.8333333333332</c:v>
                </c:pt>
                <c:pt idx="25">
                  <c:v>575.16666666666595</c:v>
                </c:pt>
                <c:pt idx="26">
                  <c:v>677.87500000000091</c:v>
                </c:pt>
                <c:pt idx="27">
                  <c:v>965.45833333333314</c:v>
                </c:pt>
                <c:pt idx="28">
                  <c:v>1027.0833333333323</c:v>
                </c:pt>
                <c:pt idx="29">
                  <c:v>965.45833333333314</c:v>
                </c:pt>
                <c:pt idx="30">
                  <c:v>698.41666666666686</c:v>
                </c:pt>
                <c:pt idx="31">
                  <c:v>410.8333333333332</c:v>
                </c:pt>
                <c:pt idx="32">
                  <c:v>287.58333333333229</c:v>
                </c:pt>
                <c:pt idx="33">
                  <c:v>225.9583333333332</c:v>
                </c:pt>
                <c:pt idx="34">
                  <c:v>123.25000000000088</c:v>
                </c:pt>
                <c:pt idx="35">
                  <c:v>-41.083333333331872</c:v>
                </c:pt>
                <c:pt idx="36">
                  <c:v>-369.74999999999869</c:v>
                </c:pt>
                <c:pt idx="37">
                  <c:v>-883.29166666666811</c:v>
                </c:pt>
                <c:pt idx="38">
                  <c:v>-1170.8750000000018</c:v>
                </c:pt>
                <c:pt idx="39">
                  <c:v>-1088.7083333333328</c:v>
                </c:pt>
                <c:pt idx="40">
                  <c:v>-965.45833333333314</c:v>
                </c:pt>
                <c:pt idx="41">
                  <c:v>-1150.3333333333333</c:v>
                </c:pt>
                <c:pt idx="42">
                  <c:v>-1478.9999999999993</c:v>
                </c:pt>
                <c:pt idx="43">
                  <c:v>-1396.8333333333337</c:v>
                </c:pt>
                <c:pt idx="44">
                  <c:v>-862.75000000000023</c:v>
                </c:pt>
                <c:pt idx="45">
                  <c:v>-369.75</c:v>
                </c:pt>
                <c:pt idx="46">
                  <c:v>-287.58333333333297</c:v>
                </c:pt>
                <c:pt idx="47">
                  <c:v>-410.8333333333332</c:v>
                </c:pt>
                <c:pt idx="48">
                  <c:v>-349.20833333333343</c:v>
                </c:pt>
                <c:pt idx="49">
                  <c:v>-123.24999999999956</c:v>
                </c:pt>
                <c:pt idx="50">
                  <c:v>-82.166666666667027</c:v>
                </c:pt>
                <c:pt idx="51">
                  <c:v>-431.37500000000045</c:v>
                </c:pt>
                <c:pt idx="52">
                  <c:v>-883.29166666666652</c:v>
                </c:pt>
                <c:pt idx="53">
                  <c:v>-739.5</c:v>
                </c:pt>
                <c:pt idx="54">
                  <c:v>-225.95833333333351</c:v>
                </c:pt>
                <c:pt idx="55">
                  <c:v>-20.541666666666593</c:v>
                </c:pt>
                <c:pt idx="56">
                  <c:v>0</c:v>
                </c:pt>
                <c:pt idx="57">
                  <c:v>61.625000000000441</c:v>
                </c:pt>
                <c:pt idx="58">
                  <c:v>123.25000000000021</c:v>
                </c:pt>
                <c:pt idx="59">
                  <c:v>492.99999999999955</c:v>
                </c:pt>
                <c:pt idx="60">
                  <c:v>554.625</c:v>
                </c:pt>
                <c:pt idx="61">
                  <c:v>246.50000000000043</c:v>
                </c:pt>
                <c:pt idx="62">
                  <c:v>184.875</c:v>
                </c:pt>
                <c:pt idx="63">
                  <c:v>246.49999999999977</c:v>
                </c:pt>
                <c:pt idx="64">
                  <c:v>328.6666666666668</c:v>
                </c:pt>
                <c:pt idx="65">
                  <c:v>205.4166666666666</c:v>
                </c:pt>
                <c:pt idx="66">
                  <c:v>123.24999999999956</c:v>
                </c:pt>
                <c:pt idx="67">
                  <c:v>451.91666666666703</c:v>
                </c:pt>
                <c:pt idx="68">
                  <c:v>985.99999999999977</c:v>
                </c:pt>
                <c:pt idx="69">
                  <c:v>1273.5833333333328</c:v>
                </c:pt>
                <c:pt idx="70">
                  <c:v>1355.7500000000011</c:v>
                </c:pt>
                <c:pt idx="71">
                  <c:v>1253.0416666666667</c:v>
                </c:pt>
                <c:pt idx="72">
                  <c:v>944.91666666666595</c:v>
                </c:pt>
                <c:pt idx="73">
                  <c:v>595.70833333333314</c:v>
                </c:pt>
                <c:pt idx="74">
                  <c:v>410.8333333333332</c:v>
                </c:pt>
                <c:pt idx="75">
                  <c:v>390.29166666666595</c:v>
                </c:pt>
                <c:pt idx="76">
                  <c:v>431.37500000000045</c:v>
                </c:pt>
                <c:pt idx="77">
                  <c:v>390.29166666666725</c:v>
                </c:pt>
                <c:pt idx="78">
                  <c:v>205.41666666666595</c:v>
                </c:pt>
                <c:pt idx="79">
                  <c:v>-61.624999999999126</c:v>
                </c:pt>
                <c:pt idx="80">
                  <c:v>-205.41666666666595</c:v>
                </c:pt>
                <c:pt idx="81">
                  <c:v>-349.20833333333405</c:v>
                </c:pt>
                <c:pt idx="82">
                  <c:v>-308.12500000000085</c:v>
                </c:pt>
                <c:pt idx="83">
                  <c:v>-123.24999999999956</c:v>
                </c:pt>
                <c:pt idx="84">
                  <c:v>-225.9583333333332</c:v>
                </c:pt>
                <c:pt idx="85">
                  <c:v>-287.5833333333336</c:v>
                </c:pt>
                <c:pt idx="86">
                  <c:v>-267.0416666666664</c:v>
                </c:pt>
                <c:pt idx="87">
                  <c:v>-225.9583333333332</c:v>
                </c:pt>
                <c:pt idx="88">
                  <c:v>-554.625</c:v>
                </c:pt>
                <c:pt idx="89">
                  <c:v>-1417.3750000000002</c:v>
                </c:pt>
                <c:pt idx="90">
                  <c:v>-2033.625</c:v>
                </c:pt>
                <c:pt idx="91">
                  <c:v>-2115.7916666666665</c:v>
                </c:pt>
                <c:pt idx="92">
                  <c:v>-1602.25</c:v>
                </c:pt>
                <c:pt idx="93">
                  <c:v>-1027.0833333333337</c:v>
                </c:pt>
                <c:pt idx="94">
                  <c:v>-1047.625</c:v>
                </c:pt>
                <c:pt idx="95">
                  <c:v>-1273.5833333333333</c:v>
                </c:pt>
                <c:pt idx="96">
                  <c:v>-1129.7916666666665</c:v>
                </c:pt>
                <c:pt idx="97">
                  <c:v>-739.49999999999989</c:v>
                </c:pt>
                <c:pt idx="98">
                  <c:v>-739.5</c:v>
                </c:pt>
                <c:pt idx="99">
                  <c:v>-451.91666666666669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41.083333333333336</c:v>
                </c:pt>
                <c:pt idx="138">
                  <c:v>390.29166666666669</c:v>
                </c:pt>
                <c:pt idx="139">
                  <c:v>1211.958333333333</c:v>
                </c:pt>
                <c:pt idx="140">
                  <c:v>2013.083333333333</c:v>
                </c:pt>
                <c:pt idx="141">
                  <c:v>2115.7916666666665</c:v>
                </c:pt>
                <c:pt idx="142">
                  <c:v>1478.9999999999998</c:v>
                </c:pt>
                <c:pt idx="143">
                  <c:v>718.95833333333337</c:v>
                </c:pt>
                <c:pt idx="144">
                  <c:v>390.29166666666725</c:v>
                </c:pt>
                <c:pt idx="145">
                  <c:v>595.70833333333314</c:v>
                </c:pt>
                <c:pt idx="146">
                  <c:v>944.91666666666663</c:v>
                </c:pt>
                <c:pt idx="147">
                  <c:v>1006.5416666666664</c:v>
                </c:pt>
                <c:pt idx="148">
                  <c:v>780.58333333333314</c:v>
                </c:pt>
                <c:pt idx="149">
                  <c:v>431.37500000000108</c:v>
                </c:pt>
                <c:pt idx="150">
                  <c:v>41.083333333333186</c:v>
                </c:pt>
                <c:pt idx="151">
                  <c:v>-534.08333333333405</c:v>
                </c:pt>
                <c:pt idx="152">
                  <c:v>-1396.833333333333</c:v>
                </c:pt>
                <c:pt idx="153">
                  <c:v>-2033.625</c:v>
                </c:pt>
                <c:pt idx="154">
                  <c:v>-1910.3749999999998</c:v>
                </c:pt>
                <c:pt idx="155">
                  <c:v>-1088.7083333333335</c:v>
                </c:pt>
                <c:pt idx="156">
                  <c:v>-143.7916666666668</c:v>
                </c:pt>
                <c:pt idx="157">
                  <c:v>431.37500000000011</c:v>
                </c:pt>
                <c:pt idx="158">
                  <c:v>944.91666666666663</c:v>
                </c:pt>
                <c:pt idx="159">
                  <c:v>1232.5000000000005</c:v>
                </c:pt>
                <c:pt idx="160">
                  <c:v>1273.5833333333328</c:v>
                </c:pt>
                <c:pt idx="161">
                  <c:v>1109.2499999999993</c:v>
                </c:pt>
                <c:pt idx="162">
                  <c:v>862.75000000000091</c:v>
                </c:pt>
                <c:pt idx="163">
                  <c:v>821.66666666666708</c:v>
                </c:pt>
                <c:pt idx="164">
                  <c:v>718.95833333333337</c:v>
                </c:pt>
                <c:pt idx="165">
                  <c:v>534.0833333333328</c:v>
                </c:pt>
                <c:pt idx="166">
                  <c:v>431.37500000000045</c:v>
                </c:pt>
                <c:pt idx="167">
                  <c:v>636.79166666666765</c:v>
                </c:pt>
                <c:pt idx="168">
                  <c:v>821.6666666666664</c:v>
                </c:pt>
                <c:pt idx="169">
                  <c:v>575.16666666666595</c:v>
                </c:pt>
                <c:pt idx="170">
                  <c:v>41.083333333331872</c:v>
                </c:pt>
                <c:pt idx="171">
                  <c:v>-595.70833333333314</c:v>
                </c:pt>
                <c:pt idx="172">
                  <c:v>-1314.6666666666658</c:v>
                </c:pt>
                <c:pt idx="173">
                  <c:v>-1643.3333333333335</c:v>
                </c:pt>
                <c:pt idx="174">
                  <c:v>-1170.8749999999998</c:v>
                </c:pt>
                <c:pt idx="175">
                  <c:v>-410.8333333333332</c:v>
                </c:pt>
                <c:pt idx="176">
                  <c:v>123.24999999999956</c:v>
                </c:pt>
                <c:pt idx="177">
                  <c:v>554.625</c:v>
                </c:pt>
                <c:pt idx="178">
                  <c:v>677.87500000000023</c:v>
                </c:pt>
                <c:pt idx="179">
                  <c:v>369.75000000000068</c:v>
                </c:pt>
                <c:pt idx="180">
                  <c:v>61.625000000000441</c:v>
                </c:pt>
                <c:pt idx="181">
                  <c:v>-82.166666666667695</c:v>
                </c:pt>
                <c:pt idx="182">
                  <c:v>-246.50000000000043</c:v>
                </c:pt>
                <c:pt idx="183">
                  <c:v>-636.7916666666664</c:v>
                </c:pt>
                <c:pt idx="184">
                  <c:v>-965.45833333333314</c:v>
                </c:pt>
                <c:pt idx="185">
                  <c:v>-1047.6250000000002</c:v>
                </c:pt>
                <c:pt idx="186">
                  <c:v>-965.45833333333383</c:v>
                </c:pt>
                <c:pt idx="187">
                  <c:v>-801.12499999999977</c:v>
                </c:pt>
                <c:pt idx="188">
                  <c:v>-657.33333333333292</c:v>
                </c:pt>
                <c:pt idx="189">
                  <c:v>-534.08333333333337</c:v>
                </c:pt>
                <c:pt idx="190">
                  <c:v>-410.8333333333332</c:v>
                </c:pt>
                <c:pt idx="191">
                  <c:v>-328.66666666666646</c:v>
                </c:pt>
                <c:pt idx="192">
                  <c:v>-246.49999999999977</c:v>
                </c:pt>
                <c:pt idx="193">
                  <c:v>-143.79166666666714</c:v>
                </c:pt>
                <c:pt idx="194">
                  <c:v>-102.70833333333363</c:v>
                </c:pt>
                <c:pt idx="195">
                  <c:v>-41.083333333333186</c:v>
                </c:pt>
                <c:pt idx="196">
                  <c:v>0</c:v>
                </c:pt>
                <c:pt idx="197">
                  <c:v>0</c:v>
                </c:pt>
                <c:pt idx="198">
                  <c:v>102.70833333333363</c:v>
                </c:pt>
                <c:pt idx="199">
                  <c:v>205.41666666666691</c:v>
                </c:pt>
                <c:pt idx="200">
                  <c:v>308.12499999999989</c:v>
                </c:pt>
                <c:pt idx="201">
                  <c:v>410.83333333333354</c:v>
                </c:pt>
                <c:pt idx="202">
                  <c:v>513.54166666666652</c:v>
                </c:pt>
                <c:pt idx="203">
                  <c:v>821.6666666666664</c:v>
                </c:pt>
                <c:pt idx="204">
                  <c:v>965.45833333333314</c:v>
                </c:pt>
                <c:pt idx="205">
                  <c:v>985.99999999999977</c:v>
                </c:pt>
                <c:pt idx="206">
                  <c:v>1170.8749999999998</c:v>
                </c:pt>
                <c:pt idx="207">
                  <c:v>1191.4166666666677</c:v>
                </c:pt>
                <c:pt idx="208">
                  <c:v>1047.6250000000009</c:v>
                </c:pt>
                <c:pt idx="209">
                  <c:v>1150.3333333333333</c:v>
                </c:pt>
                <c:pt idx="210">
                  <c:v>1129.7916666666658</c:v>
                </c:pt>
                <c:pt idx="211">
                  <c:v>821.6666666666664</c:v>
                </c:pt>
                <c:pt idx="212">
                  <c:v>616.25000000000045</c:v>
                </c:pt>
                <c:pt idx="213">
                  <c:v>492.99999999999955</c:v>
                </c:pt>
                <c:pt idx="214">
                  <c:v>534.08333333333405</c:v>
                </c:pt>
                <c:pt idx="215">
                  <c:v>698.41666666666686</c:v>
                </c:pt>
                <c:pt idx="216">
                  <c:v>821.6666666666664</c:v>
                </c:pt>
                <c:pt idx="217">
                  <c:v>821.6666666666664</c:v>
                </c:pt>
                <c:pt idx="218">
                  <c:v>718.9583333333328</c:v>
                </c:pt>
                <c:pt idx="219">
                  <c:v>575.16666666666595</c:v>
                </c:pt>
                <c:pt idx="220">
                  <c:v>431.37500000000045</c:v>
                </c:pt>
                <c:pt idx="221">
                  <c:v>267.04166666666771</c:v>
                </c:pt>
                <c:pt idx="222">
                  <c:v>164.33333333333275</c:v>
                </c:pt>
                <c:pt idx="223">
                  <c:v>143.79166666666549</c:v>
                </c:pt>
                <c:pt idx="224">
                  <c:v>143.7916666666668</c:v>
                </c:pt>
                <c:pt idx="225">
                  <c:v>205.41666666666725</c:v>
                </c:pt>
                <c:pt idx="226">
                  <c:v>225.9583333333332</c:v>
                </c:pt>
                <c:pt idx="227">
                  <c:v>205.41666666666595</c:v>
                </c:pt>
                <c:pt idx="228">
                  <c:v>184.875</c:v>
                </c:pt>
                <c:pt idx="229">
                  <c:v>143.79166666666814</c:v>
                </c:pt>
                <c:pt idx="230">
                  <c:v>61.625000000000441</c:v>
                </c:pt>
                <c:pt idx="231">
                  <c:v>-61.625000000000441</c:v>
                </c:pt>
                <c:pt idx="232">
                  <c:v>-328.6666666666668</c:v>
                </c:pt>
                <c:pt idx="233">
                  <c:v>-677.87500000000091</c:v>
                </c:pt>
                <c:pt idx="234">
                  <c:v>-801.12500000000045</c:v>
                </c:pt>
                <c:pt idx="235">
                  <c:v>-636.7916666666664</c:v>
                </c:pt>
                <c:pt idx="236">
                  <c:v>-369.74999999999869</c:v>
                </c:pt>
                <c:pt idx="237">
                  <c:v>-287.5833333333336</c:v>
                </c:pt>
                <c:pt idx="238">
                  <c:v>-472.45833333333496</c:v>
                </c:pt>
                <c:pt idx="239">
                  <c:v>-842.2083333333336</c:v>
                </c:pt>
                <c:pt idx="240">
                  <c:v>-1109.25</c:v>
                </c:pt>
                <c:pt idx="241">
                  <c:v>-985.99999999999909</c:v>
                </c:pt>
                <c:pt idx="242">
                  <c:v>-924.375</c:v>
                </c:pt>
                <c:pt idx="243">
                  <c:v>-1006.5416666666664</c:v>
                </c:pt>
                <c:pt idx="244">
                  <c:v>-965.45833333333314</c:v>
                </c:pt>
                <c:pt idx="245">
                  <c:v>-1150.3333333333333</c:v>
                </c:pt>
                <c:pt idx="246">
                  <c:v>-1478.9999999999993</c:v>
                </c:pt>
                <c:pt idx="247">
                  <c:v>-1396.8333333333337</c:v>
                </c:pt>
                <c:pt idx="248">
                  <c:v>-862.75000000000023</c:v>
                </c:pt>
                <c:pt idx="249">
                  <c:v>-369.75</c:v>
                </c:pt>
                <c:pt idx="250">
                  <c:v>-287.58333333333297</c:v>
                </c:pt>
                <c:pt idx="251">
                  <c:v>-410.8333333333332</c:v>
                </c:pt>
                <c:pt idx="252">
                  <c:v>-349.20833333333343</c:v>
                </c:pt>
                <c:pt idx="253">
                  <c:v>-123.24999999999956</c:v>
                </c:pt>
                <c:pt idx="254">
                  <c:v>-82.166666666667027</c:v>
                </c:pt>
                <c:pt idx="255">
                  <c:v>-431.37500000000045</c:v>
                </c:pt>
                <c:pt idx="256">
                  <c:v>-595.70833333333314</c:v>
                </c:pt>
                <c:pt idx="257">
                  <c:v>-61.62499999999978</c:v>
                </c:pt>
                <c:pt idx="258">
                  <c:v>698.41666666666617</c:v>
                </c:pt>
                <c:pt idx="259">
                  <c:v>1068.1666666666667</c:v>
                </c:pt>
                <c:pt idx="260">
                  <c:v>1088.7083333333335</c:v>
                </c:pt>
                <c:pt idx="261">
                  <c:v>1047.6249999999995</c:v>
                </c:pt>
                <c:pt idx="262">
                  <c:v>1129.7916666666665</c:v>
                </c:pt>
                <c:pt idx="263">
                  <c:v>1396.833333333333</c:v>
                </c:pt>
                <c:pt idx="264">
                  <c:v>1520.0833333333344</c:v>
                </c:pt>
                <c:pt idx="265">
                  <c:v>1335.2083333333344</c:v>
                </c:pt>
                <c:pt idx="266">
                  <c:v>965.45833333333189</c:v>
                </c:pt>
                <c:pt idx="267">
                  <c:v>801.12499999999909</c:v>
                </c:pt>
                <c:pt idx="268">
                  <c:v>739.5</c:v>
                </c:pt>
                <c:pt idx="269">
                  <c:v>616.25000000000045</c:v>
                </c:pt>
                <c:pt idx="270">
                  <c:v>328.6666666666668</c:v>
                </c:pt>
                <c:pt idx="271">
                  <c:v>-61.625000000000441</c:v>
                </c:pt>
                <c:pt idx="272">
                  <c:v>-143.7916666666668</c:v>
                </c:pt>
                <c:pt idx="273">
                  <c:v>-390.29166666666595</c:v>
                </c:pt>
                <c:pt idx="274">
                  <c:v>-924.375</c:v>
                </c:pt>
                <c:pt idx="275">
                  <c:v>-1170.8750000000005</c:v>
                </c:pt>
                <c:pt idx="276">
                  <c:v>-1314.6666666666658</c:v>
                </c:pt>
                <c:pt idx="277">
                  <c:v>-1458.4583333333342</c:v>
                </c:pt>
                <c:pt idx="278">
                  <c:v>-1828.2083333333335</c:v>
                </c:pt>
                <c:pt idx="279">
                  <c:v>-1951.458333333333</c:v>
                </c:pt>
                <c:pt idx="280">
                  <c:v>-1088.7083333333335</c:v>
                </c:pt>
                <c:pt idx="281">
                  <c:v>308.12500000000023</c:v>
                </c:pt>
                <c:pt idx="282">
                  <c:v>1314.6666666666672</c:v>
                </c:pt>
                <c:pt idx="283">
                  <c:v>1499.5416666666672</c:v>
                </c:pt>
                <c:pt idx="284">
                  <c:v>1540.6250000000005</c:v>
                </c:pt>
                <c:pt idx="285">
                  <c:v>1478.9999999999986</c:v>
                </c:pt>
                <c:pt idx="286">
                  <c:v>1355.7499999999991</c:v>
                </c:pt>
                <c:pt idx="287">
                  <c:v>1355.7500000000005</c:v>
                </c:pt>
                <c:pt idx="288">
                  <c:v>1355.7499999999991</c:v>
                </c:pt>
                <c:pt idx="289">
                  <c:v>1068.1666666666681</c:v>
                </c:pt>
                <c:pt idx="290">
                  <c:v>513.54166666666686</c:v>
                </c:pt>
                <c:pt idx="291">
                  <c:v>0</c:v>
                </c:pt>
                <c:pt idx="292">
                  <c:v>-349.20833333333275</c:v>
                </c:pt>
                <c:pt idx="293">
                  <c:v>-390.29166666666856</c:v>
                </c:pt>
                <c:pt idx="294">
                  <c:v>-267.04166666666771</c:v>
                </c:pt>
                <c:pt idx="295">
                  <c:v>-123.24999999999825</c:v>
                </c:pt>
                <c:pt idx="296">
                  <c:v>0</c:v>
                </c:pt>
                <c:pt idx="297">
                  <c:v>82.166666666666373</c:v>
                </c:pt>
                <c:pt idx="298">
                  <c:v>102.70833333333363</c:v>
                </c:pt>
                <c:pt idx="299">
                  <c:v>41.083333333331872</c:v>
                </c:pt>
                <c:pt idx="300">
                  <c:v>-41.083333333331872</c:v>
                </c:pt>
                <c:pt idx="301">
                  <c:v>-143.79166666666549</c:v>
                </c:pt>
                <c:pt idx="302">
                  <c:v>-267.04166666666771</c:v>
                </c:pt>
                <c:pt idx="303">
                  <c:v>-369.75000000000131</c:v>
                </c:pt>
                <c:pt idx="304">
                  <c:v>-513.54166666666686</c:v>
                </c:pt>
                <c:pt idx="305">
                  <c:v>-616.24999999999909</c:v>
                </c:pt>
                <c:pt idx="306">
                  <c:v>-513.54166666666686</c:v>
                </c:pt>
                <c:pt idx="307">
                  <c:v>-308.12500000000085</c:v>
                </c:pt>
                <c:pt idx="308">
                  <c:v>-143.79166666666549</c:v>
                </c:pt>
                <c:pt idx="309">
                  <c:v>-123.24999999999825</c:v>
                </c:pt>
                <c:pt idx="310">
                  <c:v>-184.875</c:v>
                </c:pt>
                <c:pt idx="311">
                  <c:v>-246.50000000000043</c:v>
                </c:pt>
                <c:pt idx="312">
                  <c:v>-369.75000000000131</c:v>
                </c:pt>
                <c:pt idx="313">
                  <c:v>-513.54166666666686</c:v>
                </c:pt>
                <c:pt idx="314">
                  <c:v>-616.24999999999909</c:v>
                </c:pt>
                <c:pt idx="315">
                  <c:v>-616.25000000000045</c:v>
                </c:pt>
                <c:pt idx="316">
                  <c:v>-554.625</c:v>
                </c:pt>
                <c:pt idx="317">
                  <c:v>-616.24999999999909</c:v>
                </c:pt>
                <c:pt idx="318">
                  <c:v>-760.04166666666663</c:v>
                </c:pt>
                <c:pt idx="319">
                  <c:v>-801.12500000000045</c:v>
                </c:pt>
                <c:pt idx="320">
                  <c:v>-492.99999999999955</c:v>
                </c:pt>
                <c:pt idx="321">
                  <c:v>-246.50000000000043</c:v>
                </c:pt>
                <c:pt idx="322">
                  <c:v>-143.79166666666748</c:v>
                </c:pt>
                <c:pt idx="323">
                  <c:v>-123.24999999999956</c:v>
                </c:pt>
                <c:pt idx="324">
                  <c:v>-205.4166666666666</c:v>
                </c:pt>
                <c:pt idx="325">
                  <c:v>-82.166666666667027</c:v>
                </c:pt>
                <c:pt idx="326">
                  <c:v>-61.62499999999978</c:v>
                </c:pt>
                <c:pt idx="327">
                  <c:v>-123.24999999999956</c:v>
                </c:pt>
                <c:pt idx="328">
                  <c:v>-636.7916666666664</c:v>
                </c:pt>
                <c:pt idx="329">
                  <c:v>-1191.416666666667</c:v>
                </c:pt>
                <c:pt idx="330">
                  <c:v>-739.50000000000068</c:v>
                </c:pt>
                <c:pt idx="331">
                  <c:v>-164.3333333333334</c:v>
                </c:pt>
                <c:pt idx="332">
                  <c:v>-205.41666666666595</c:v>
                </c:pt>
                <c:pt idx="333">
                  <c:v>-225.9583333333332</c:v>
                </c:pt>
                <c:pt idx="334">
                  <c:v>-184.875</c:v>
                </c:pt>
                <c:pt idx="335">
                  <c:v>-225.9583333333332</c:v>
                </c:pt>
                <c:pt idx="336">
                  <c:v>-143.7916666666668</c:v>
                </c:pt>
                <c:pt idx="337">
                  <c:v>0</c:v>
                </c:pt>
                <c:pt idx="338">
                  <c:v>225.9583333333332</c:v>
                </c:pt>
                <c:pt idx="339">
                  <c:v>677.87500000000023</c:v>
                </c:pt>
                <c:pt idx="340">
                  <c:v>1170.8750000000005</c:v>
                </c:pt>
                <c:pt idx="341">
                  <c:v>1294.125</c:v>
                </c:pt>
                <c:pt idx="342">
                  <c:v>801.12499999999977</c:v>
                </c:pt>
                <c:pt idx="343">
                  <c:v>246.49999999999977</c:v>
                </c:pt>
                <c:pt idx="344">
                  <c:v>102.70833333333297</c:v>
                </c:pt>
                <c:pt idx="345">
                  <c:v>225.9583333333332</c:v>
                </c:pt>
                <c:pt idx="346">
                  <c:v>225.95833333333385</c:v>
                </c:pt>
                <c:pt idx="347">
                  <c:v>143.7916666666668</c:v>
                </c:pt>
                <c:pt idx="348">
                  <c:v>225.95833333333252</c:v>
                </c:pt>
                <c:pt idx="349">
                  <c:v>205.4166666666666</c:v>
                </c:pt>
                <c:pt idx="350">
                  <c:v>102.70833333333363</c:v>
                </c:pt>
                <c:pt idx="351">
                  <c:v>0</c:v>
                </c:pt>
                <c:pt idx="352">
                  <c:v>-41.083333333333186</c:v>
                </c:pt>
                <c:pt idx="353">
                  <c:v>-41.083333333333847</c:v>
                </c:pt>
                <c:pt idx="354">
                  <c:v>-20.54166666666725</c:v>
                </c:pt>
                <c:pt idx="355">
                  <c:v>41.083333333333847</c:v>
                </c:pt>
                <c:pt idx="356">
                  <c:v>61.625000000000441</c:v>
                </c:pt>
                <c:pt idx="357">
                  <c:v>-20.541666666666593</c:v>
                </c:pt>
                <c:pt idx="358">
                  <c:v>-267.04166666666703</c:v>
                </c:pt>
                <c:pt idx="359">
                  <c:v>-616.24999999999977</c:v>
                </c:pt>
                <c:pt idx="360">
                  <c:v>-760.04166666666663</c:v>
                </c:pt>
                <c:pt idx="361">
                  <c:v>-636.79166666666708</c:v>
                </c:pt>
                <c:pt idx="362">
                  <c:v>-431.37499999999915</c:v>
                </c:pt>
                <c:pt idx="363">
                  <c:v>-246.49999999999977</c:v>
                </c:pt>
                <c:pt idx="364">
                  <c:v>-82.166666666667027</c:v>
                </c:pt>
                <c:pt idx="365">
                  <c:v>20.541666666666593</c:v>
                </c:pt>
                <c:pt idx="366">
                  <c:v>102.70833333333297</c:v>
                </c:pt>
                <c:pt idx="367">
                  <c:v>267.04166666666703</c:v>
                </c:pt>
                <c:pt idx="368">
                  <c:v>472.4583333333336</c:v>
                </c:pt>
                <c:pt idx="369">
                  <c:v>451.9166666666664</c:v>
                </c:pt>
                <c:pt idx="370">
                  <c:v>205.4166666666666</c:v>
                </c:pt>
                <c:pt idx="371">
                  <c:v>-102.70833333333363</c:v>
                </c:pt>
                <c:pt idx="372">
                  <c:v>-657.33333333333292</c:v>
                </c:pt>
                <c:pt idx="373">
                  <c:v>-1253.0416666666667</c:v>
                </c:pt>
                <c:pt idx="374">
                  <c:v>-1417.3750000000002</c:v>
                </c:pt>
                <c:pt idx="375">
                  <c:v>-1191.4166666666663</c:v>
                </c:pt>
                <c:pt idx="376">
                  <c:v>-862.75000000000023</c:v>
                </c:pt>
                <c:pt idx="377">
                  <c:v>-616.24999999999977</c:v>
                </c:pt>
                <c:pt idx="378">
                  <c:v>-451.9166666666664</c:v>
                </c:pt>
                <c:pt idx="379">
                  <c:v>-349.20833333333343</c:v>
                </c:pt>
                <c:pt idx="380">
                  <c:v>-390.29166666666691</c:v>
                </c:pt>
                <c:pt idx="381">
                  <c:v>-472.45833333333331</c:v>
                </c:pt>
                <c:pt idx="382">
                  <c:v>-492.99999999999972</c:v>
                </c:pt>
                <c:pt idx="383">
                  <c:v>-534.08333333333337</c:v>
                </c:pt>
                <c:pt idx="384">
                  <c:v>-575.16666666666674</c:v>
                </c:pt>
                <c:pt idx="385">
                  <c:v>-472.45833333333331</c:v>
                </c:pt>
                <c:pt idx="386">
                  <c:v>-184.875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102.70833333333334</c:v>
                </c:pt>
                <c:pt idx="392">
                  <c:v>431.375</c:v>
                </c:pt>
                <c:pt idx="393">
                  <c:v>883.29166666666663</c:v>
                </c:pt>
                <c:pt idx="394">
                  <c:v>1273.5833333333335</c:v>
                </c:pt>
                <c:pt idx="395">
                  <c:v>1540.6250000000005</c:v>
                </c:pt>
                <c:pt idx="396">
                  <c:v>1704.9583333333335</c:v>
                </c:pt>
                <c:pt idx="397">
                  <c:v>1766.583333333333</c:v>
                </c:pt>
                <c:pt idx="398">
                  <c:v>1561.1666666666656</c:v>
                </c:pt>
                <c:pt idx="399">
                  <c:v>965.45833333333383</c:v>
                </c:pt>
                <c:pt idx="400">
                  <c:v>287.58333333333428</c:v>
                </c:pt>
                <c:pt idx="401">
                  <c:v>-143.79166666666748</c:v>
                </c:pt>
                <c:pt idx="402">
                  <c:v>-472.4583333333336</c:v>
                </c:pt>
                <c:pt idx="403">
                  <c:v>-677.87499999999955</c:v>
                </c:pt>
                <c:pt idx="404">
                  <c:v>-636.79166666666708</c:v>
                </c:pt>
                <c:pt idx="405">
                  <c:v>-595.70833333333383</c:v>
                </c:pt>
                <c:pt idx="406">
                  <c:v>-657.33333333333292</c:v>
                </c:pt>
                <c:pt idx="407">
                  <c:v>-698.41666666666617</c:v>
                </c:pt>
                <c:pt idx="408">
                  <c:v>-575.16666666666697</c:v>
                </c:pt>
                <c:pt idx="409">
                  <c:v>-287.58333333333331</c:v>
                </c:pt>
                <c:pt idx="410">
                  <c:v>-41.083333333333186</c:v>
                </c:pt>
                <c:pt idx="411">
                  <c:v>61.62499999999978</c:v>
                </c:pt>
                <c:pt idx="412">
                  <c:v>102.7083333333333</c:v>
                </c:pt>
                <c:pt idx="413">
                  <c:v>143.79166666666714</c:v>
                </c:pt>
                <c:pt idx="414">
                  <c:v>287.5833333333336</c:v>
                </c:pt>
                <c:pt idx="415">
                  <c:v>513.54166666666617</c:v>
                </c:pt>
                <c:pt idx="416">
                  <c:v>575.16666666666595</c:v>
                </c:pt>
                <c:pt idx="417">
                  <c:v>349.20833333333405</c:v>
                </c:pt>
                <c:pt idx="418">
                  <c:v>20.54166666666725</c:v>
                </c:pt>
                <c:pt idx="419">
                  <c:v>-308.12500000000023</c:v>
                </c:pt>
                <c:pt idx="420">
                  <c:v>-451.9166666666664</c:v>
                </c:pt>
                <c:pt idx="421">
                  <c:v>-287.5833333333336</c:v>
                </c:pt>
                <c:pt idx="422">
                  <c:v>-41.083333333333847</c:v>
                </c:pt>
                <c:pt idx="423">
                  <c:v>205.4166666666666</c:v>
                </c:pt>
                <c:pt idx="424">
                  <c:v>554.62500000000068</c:v>
                </c:pt>
                <c:pt idx="425">
                  <c:v>1109.25</c:v>
                </c:pt>
                <c:pt idx="426">
                  <c:v>1704.9583333333326</c:v>
                </c:pt>
                <c:pt idx="427">
                  <c:v>1848.7500000000007</c:v>
                </c:pt>
                <c:pt idx="428">
                  <c:v>1232.4999999999995</c:v>
                </c:pt>
                <c:pt idx="429">
                  <c:v>390.29166666666595</c:v>
                </c:pt>
                <c:pt idx="430">
                  <c:v>-123.24999999999956</c:v>
                </c:pt>
                <c:pt idx="431">
                  <c:v>-328.6666666666668</c:v>
                </c:pt>
                <c:pt idx="432">
                  <c:v>-308.12499999999955</c:v>
                </c:pt>
                <c:pt idx="433">
                  <c:v>-164.33333333333275</c:v>
                </c:pt>
                <c:pt idx="434">
                  <c:v>-143.7916666666668</c:v>
                </c:pt>
                <c:pt idx="435">
                  <c:v>-390.29166666666725</c:v>
                </c:pt>
                <c:pt idx="436">
                  <c:v>-801.12500000000045</c:v>
                </c:pt>
                <c:pt idx="437">
                  <c:v>-1273.5833333333335</c:v>
                </c:pt>
                <c:pt idx="438">
                  <c:v>-1746.0416666666663</c:v>
                </c:pt>
                <c:pt idx="439">
                  <c:v>-2074.708333333333</c:v>
                </c:pt>
                <c:pt idx="440">
                  <c:v>-2156.875</c:v>
                </c:pt>
                <c:pt idx="441">
                  <c:v>-1869.2916666666665</c:v>
                </c:pt>
                <c:pt idx="442">
                  <c:v>-1314.6666666666665</c:v>
                </c:pt>
                <c:pt idx="443">
                  <c:v>-739.5</c:v>
                </c:pt>
                <c:pt idx="444">
                  <c:v>-267.04166666666669</c:v>
                </c:pt>
                <c:pt idx="445">
                  <c:v>-41.083333333333336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102.70833333333334</c:v>
                </c:pt>
                <c:pt idx="512">
                  <c:v>513.54166666666663</c:v>
                </c:pt>
                <c:pt idx="513">
                  <c:v>1253.0416666666667</c:v>
                </c:pt>
                <c:pt idx="514">
                  <c:v>1910.3749999999998</c:v>
                </c:pt>
                <c:pt idx="515">
                  <c:v>2095.2500000000005</c:v>
                </c:pt>
                <c:pt idx="516">
                  <c:v>1787.1250000000002</c:v>
                </c:pt>
                <c:pt idx="517">
                  <c:v>1047.6249999999995</c:v>
                </c:pt>
                <c:pt idx="518">
                  <c:v>287.58333333333297</c:v>
                </c:pt>
                <c:pt idx="519">
                  <c:v>-123.24999999999956</c:v>
                </c:pt>
                <c:pt idx="520">
                  <c:v>-328.66666666666617</c:v>
                </c:pt>
                <c:pt idx="521">
                  <c:v>-431.37500000000045</c:v>
                </c:pt>
                <c:pt idx="522">
                  <c:v>-513.54166666666686</c:v>
                </c:pt>
                <c:pt idx="523">
                  <c:v>-760.04166666666663</c:v>
                </c:pt>
                <c:pt idx="524">
                  <c:v>-1211.9583333333337</c:v>
                </c:pt>
                <c:pt idx="525">
                  <c:v>-1622.7916666666665</c:v>
                </c:pt>
                <c:pt idx="526">
                  <c:v>-1622.7916666666665</c:v>
                </c:pt>
                <c:pt idx="527">
                  <c:v>-1150.3333333333333</c:v>
                </c:pt>
                <c:pt idx="528">
                  <c:v>-616.25</c:v>
                </c:pt>
                <c:pt idx="529">
                  <c:v>-410.83333333333337</c:v>
                </c:pt>
                <c:pt idx="530">
                  <c:v>-205.41666666666669</c:v>
                </c:pt>
                <c:pt idx="531">
                  <c:v>0</c:v>
                </c:pt>
                <c:pt idx="532">
                  <c:v>41.083333333333336</c:v>
                </c:pt>
                <c:pt idx="533">
                  <c:v>246.5</c:v>
                </c:pt>
                <c:pt idx="534">
                  <c:v>616.25</c:v>
                </c:pt>
                <c:pt idx="535">
                  <c:v>821.66666666666674</c:v>
                </c:pt>
                <c:pt idx="536">
                  <c:v>1027.0833333333333</c:v>
                </c:pt>
                <c:pt idx="537">
                  <c:v>1602.2500000000002</c:v>
                </c:pt>
                <c:pt idx="538">
                  <c:v>2177.416666666667</c:v>
                </c:pt>
                <c:pt idx="539">
                  <c:v>2074.7083333333335</c:v>
                </c:pt>
                <c:pt idx="540">
                  <c:v>1170.8749999999998</c:v>
                </c:pt>
                <c:pt idx="541">
                  <c:v>287.58333333333297</c:v>
                </c:pt>
                <c:pt idx="542">
                  <c:v>-41.083333333333186</c:v>
                </c:pt>
                <c:pt idx="543">
                  <c:v>-184.875</c:v>
                </c:pt>
                <c:pt idx="544">
                  <c:v>-410.8333333333332</c:v>
                </c:pt>
                <c:pt idx="545">
                  <c:v>-718.9583333333328</c:v>
                </c:pt>
                <c:pt idx="546">
                  <c:v>-780.58333333333383</c:v>
                </c:pt>
                <c:pt idx="547">
                  <c:v>-595.70833333333383</c:v>
                </c:pt>
                <c:pt idx="548">
                  <c:v>-451.9166666666664</c:v>
                </c:pt>
                <c:pt idx="549">
                  <c:v>-369.75</c:v>
                </c:pt>
                <c:pt idx="550">
                  <c:v>-328.6666666666668</c:v>
                </c:pt>
                <c:pt idx="551">
                  <c:v>-225.9583333333332</c:v>
                </c:pt>
                <c:pt idx="552">
                  <c:v>-205.4166666666666</c:v>
                </c:pt>
                <c:pt idx="553">
                  <c:v>-205.4166666666666</c:v>
                </c:pt>
                <c:pt idx="554">
                  <c:v>-123.24999999999989</c:v>
                </c:pt>
                <c:pt idx="555">
                  <c:v>-41.083333333333513</c:v>
                </c:pt>
                <c:pt idx="556">
                  <c:v>41.083333333333513</c:v>
                </c:pt>
                <c:pt idx="557">
                  <c:v>143.7916666666668</c:v>
                </c:pt>
                <c:pt idx="558">
                  <c:v>246.49999999999977</c:v>
                </c:pt>
                <c:pt idx="559">
                  <c:v>554.62499999999966</c:v>
                </c:pt>
                <c:pt idx="560">
                  <c:v>513.54166666666686</c:v>
                </c:pt>
                <c:pt idx="561">
                  <c:v>102.70833333333363</c:v>
                </c:pt>
                <c:pt idx="562">
                  <c:v>0</c:v>
                </c:pt>
                <c:pt idx="563">
                  <c:v>-328.6666666666668</c:v>
                </c:pt>
                <c:pt idx="564">
                  <c:v>-1417.3750000000002</c:v>
                </c:pt>
                <c:pt idx="565">
                  <c:v>-2177.416666666667</c:v>
                </c:pt>
                <c:pt idx="566">
                  <c:v>-2074.708333333333</c:v>
                </c:pt>
                <c:pt idx="567">
                  <c:v>-986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205.41666666666669</c:v>
                </c:pt>
                <c:pt idx="601">
                  <c:v>431.375</c:v>
                </c:pt>
                <c:pt idx="602">
                  <c:v>780.58333333333314</c:v>
                </c:pt>
                <c:pt idx="603">
                  <c:v>1437.9166666666665</c:v>
                </c:pt>
                <c:pt idx="604">
                  <c:v>1930.9166666666663</c:v>
                </c:pt>
                <c:pt idx="605">
                  <c:v>2197.9583333333335</c:v>
                </c:pt>
                <c:pt idx="606">
                  <c:v>2321.2083333333335</c:v>
                </c:pt>
                <c:pt idx="607">
                  <c:v>2197.9583333333326</c:v>
                </c:pt>
                <c:pt idx="608">
                  <c:v>1910.3749999999998</c:v>
                </c:pt>
                <c:pt idx="609">
                  <c:v>1704.9583333333333</c:v>
                </c:pt>
                <c:pt idx="610">
                  <c:v>1663.875</c:v>
                </c:pt>
                <c:pt idx="611">
                  <c:v>1561.1666666666663</c:v>
                </c:pt>
                <c:pt idx="612">
                  <c:v>1109.25</c:v>
                </c:pt>
                <c:pt idx="613">
                  <c:v>472.45833333333496</c:v>
                </c:pt>
                <c:pt idx="614">
                  <c:v>41.083333333333186</c:v>
                </c:pt>
                <c:pt idx="615">
                  <c:v>-61.625000000001748</c:v>
                </c:pt>
                <c:pt idx="616">
                  <c:v>-61.624999999999126</c:v>
                </c:pt>
                <c:pt idx="617">
                  <c:v>-123.24999999999956</c:v>
                </c:pt>
                <c:pt idx="618">
                  <c:v>-246.50000000000043</c:v>
                </c:pt>
                <c:pt idx="619">
                  <c:v>-390.29166666666595</c:v>
                </c:pt>
                <c:pt idx="620">
                  <c:v>-431.37500000000045</c:v>
                </c:pt>
                <c:pt idx="621">
                  <c:v>-308.12500000000085</c:v>
                </c:pt>
                <c:pt idx="622">
                  <c:v>-123.25000000000088</c:v>
                </c:pt>
                <c:pt idx="623">
                  <c:v>20.54166666666725</c:v>
                </c:pt>
                <c:pt idx="624">
                  <c:v>164.33333333333539</c:v>
                </c:pt>
                <c:pt idx="625">
                  <c:v>246.50000000000043</c:v>
                </c:pt>
                <c:pt idx="626">
                  <c:v>184.87499999999869</c:v>
                </c:pt>
                <c:pt idx="627">
                  <c:v>61.624999999999126</c:v>
                </c:pt>
                <c:pt idx="628">
                  <c:v>0</c:v>
                </c:pt>
                <c:pt idx="629">
                  <c:v>20.54166666666725</c:v>
                </c:pt>
                <c:pt idx="630">
                  <c:v>143.79166666666814</c:v>
                </c:pt>
                <c:pt idx="631">
                  <c:v>328.6666666666668</c:v>
                </c:pt>
                <c:pt idx="632">
                  <c:v>451.91666666666504</c:v>
                </c:pt>
                <c:pt idx="633">
                  <c:v>534.0833333333328</c:v>
                </c:pt>
                <c:pt idx="634">
                  <c:v>554.62500000000136</c:v>
                </c:pt>
                <c:pt idx="635">
                  <c:v>472.4583333333336</c:v>
                </c:pt>
                <c:pt idx="636">
                  <c:v>287.58333333333229</c:v>
                </c:pt>
                <c:pt idx="637">
                  <c:v>82.166666666666373</c:v>
                </c:pt>
                <c:pt idx="638">
                  <c:v>-20.54166666666725</c:v>
                </c:pt>
                <c:pt idx="639">
                  <c:v>-61.624999999999126</c:v>
                </c:pt>
                <c:pt idx="640">
                  <c:v>-61.624999999999126</c:v>
                </c:pt>
                <c:pt idx="641">
                  <c:v>82.166666666666373</c:v>
                </c:pt>
                <c:pt idx="642">
                  <c:v>349.20833333333275</c:v>
                </c:pt>
                <c:pt idx="643">
                  <c:v>431.37500000000045</c:v>
                </c:pt>
                <c:pt idx="644">
                  <c:v>246.50000000000043</c:v>
                </c:pt>
                <c:pt idx="645">
                  <c:v>143.79166666666549</c:v>
                </c:pt>
                <c:pt idx="646">
                  <c:v>164.33333333333275</c:v>
                </c:pt>
                <c:pt idx="647">
                  <c:v>164.33333333333405</c:v>
                </c:pt>
                <c:pt idx="648">
                  <c:v>123.25000000000088</c:v>
                </c:pt>
                <c:pt idx="649">
                  <c:v>20.541666666665936</c:v>
                </c:pt>
                <c:pt idx="650">
                  <c:v>-184.875</c:v>
                </c:pt>
                <c:pt idx="651">
                  <c:v>-534.0833333333328</c:v>
                </c:pt>
                <c:pt idx="652">
                  <c:v>-801.12500000000045</c:v>
                </c:pt>
                <c:pt idx="653">
                  <c:v>-842.2083333333336</c:v>
                </c:pt>
                <c:pt idx="654">
                  <c:v>-1006.5416666666664</c:v>
                </c:pt>
                <c:pt idx="655">
                  <c:v>-1417.3749999999995</c:v>
                </c:pt>
                <c:pt idx="656">
                  <c:v>-1643.3333333333328</c:v>
                </c:pt>
                <c:pt idx="657">
                  <c:v>-1376.2916666666663</c:v>
                </c:pt>
                <c:pt idx="658">
                  <c:v>-1006.5416666666677</c:v>
                </c:pt>
                <c:pt idx="659">
                  <c:v>-1129.7916666666672</c:v>
                </c:pt>
                <c:pt idx="660">
                  <c:v>-1704.9583333333326</c:v>
                </c:pt>
                <c:pt idx="661">
                  <c:v>-2115.7916666666665</c:v>
                </c:pt>
                <c:pt idx="662">
                  <c:v>-2177.416666666667</c:v>
                </c:pt>
                <c:pt idx="663">
                  <c:v>-1561.1666666666667</c:v>
                </c:pt>
                <c:pt idx="664">
                  <c:v>-698.41666666666686</c:v>
                </c:pt>
                <c:pt idx="665">
                  <c:v>-123.24999999999989</c:v>
                </c:pt>
                <c:pt idx="666">
                  <c:v>410.83333333333354</c:v>
                </c:pt>
                <c:pt idx="667">
                  <c:v>1335.2083333333333</c:v>
                </c:pt>
                <c:pt idx="668">
                  <c:v>1889.8333333333328</c:v>
                </c:pt>
                <c:pt idx="669">
                  <c:v>1848.75</c:v>
                </c:pt>
                <c:pt idx="670">
                  <c:v>1807.6666666666674</c:v>
                </c:pt>
                <c:pt idx="671">
                  <c:v>1232.5000000000002</c:v>
                </c:pt>
                <c:pt idx="672">
                  <c:v>821.6666666666664</c:v>
                </c:pt>
                <c:pt idx="673">
                  <c:v>821.6666666666664</c:v>
                </c:pt>
                <c:pt idx="674">
                  <c:v>821.6666666666664</c:v>
                </c:pt>
                <c:pt idx="675">
                  <c:v>472.45833333333229</c:v>
                </c:pt>
                <c:pt idx="676">
                  <c:v>102.70833333333363</c:v>
                </c:pt>
                <c:pt idx="677">
                  <c:v>-267.04166666666504</c:v>
                </c:pt>
                <c:pt idx="678">
                  <c:v>-985.99999999999909</c:v>
                </c:pt>
                <c:pt idx="679">
                  <c:v>-1479</c:v>
                </c:pt>
                <c:pt idx="680">
                  <c:v>-1766.5833333333344</c:v>
                </c:pt>
                <c:pt idx="681">
                  <c:v>-1848.7500000000007</c:v>
                </c:pt>
                <c:pt idx="682">
                  <c:v>-1232.4999999999995</c:v>
                </c:pt>
                <c:pt idx="683">
                  <c:v>-801.12500000000045</c:v>
                </c:pt>
                <c:pt idx="684">
                  <c:v>-451.91666666666771</c:v>
                </c:pt>
                <c:pt idx="685">
                  <c:v>493.00000000000085</c:v>
                </c:pt>
                <c:pt idx="686">
                  <c:v>1027.0833333333337</c:v>
                </c:pt>
                <c:pt idx="687">
                  <c:v>944.91666666666595</c:v>
                </c:pt>
                <c:pt idx="688">
                  <c:v>924.375</c:v>
                </c:pt>
                <c:pt idx="689">
                  <c:v>903.83333333333337</c:v>
                </c:pt>
                <c:pt idx="690">
                  <c:v>513.54166666666617</c:v>
                </c:pt>
                <c:pt idx="691">
                  <c:v>164.33333333333405</c:v>
                </c:pt>
                <c:pt idx="692">
                  <c:v>184.87500000000131</c:v>
                </c:pt>
                <c:pt idx="693">
                  <c:v>328.6666666666668</c:v>
                </c:pt>
                <c:pt idx="694">
                  <c:v>287.5833333333336</c:v>
                </c:pt>
                <c:pt idx="695">
                  <c:v>-61.625000000000441</c:v>
                </c:pt>
                <c:pt idx="696">
                  <c:v>-1006.5416666666677</c:v>
                </c:pt>
                <c:pt idx="697">
                  <c:v>-1355.7499999999998</c:v>
                </c:pt>
                <c:pt idx="698">
                  <c:v>-1068.1666666666661</c:v>
                </c:pt>
                <c:pt idx="699">
                  <c:v>-821.66666666666708</c:v>
                </c:pt>
                <c:pt idx="700">
                  <c:v>-390.29166666666725</c:v>
                </c:pt>
                <c:pt idx="701">
                  <c:v>-164.3333333333334</c:v>
                </c:pt>
                <c:pt idx="702">
                  <c:v>-41.083333333333186</c:v>
                </c:pt>
                <c:pt idx="703">
                  <c:v>-20.541666666666593</c:v>
                </c:pt>
                <c:pt idx="704">
                  <c:v>-225.9583333333332</c:v>
                </c:pt>
                <c:pt idx="705">
                  <c:v>-616.25000000000045</c:v>
                </c:pt>
                <c:pt idx="706">
                  <c:v>-985.99999999999977</c:v>
                </c:pt>
                <c:pt idx="707">
                  <c:v>-1047.6249999999993</c:v>
                </c:pt>
                <c:pt idx="708">
                  <c:v>-636.79166666666708</c:v>
                </c:pt>
                <c:pt idx="709">
                  <c:v>82.166666666666373</c:v>
                </c:pt>
                <c:pt idx="710">
                  <c:v>1047.6250000000002</c:v>
                </c:pt>
                <c:pt idx="711">
                  <c:v>1622.7916666666672</c:v>
                </c:pt>
                <c:pt idx="712">
                  <c:v>965.45833333333314</c:v>
                </c:pt>
                <c:pt idx="713">
                  <c:v>20.541666666665936</c:v>
                </c:pt>
                <c:pt idx="714">
                  <c:v>-677.87500000000023</c:v>
                </c:pt>
                <c:pt idx="715">
                  <c:v>-1499.5416666666663</c:v>
                </c:pt>
                <c:pt idx="716">
                  <c:v>-1335.2083333333333</c:v>
                </c:pt>
                <c:pt idx="717">
                  <c:v>-390.29166666666691</c:v>
                </c:pt>
                <c:pt idx="718">
                  <c:v>205.41666666666691</c:v>
                </c:pt>
                <c:pt idx="719">
                  <c:v>821.66666666666708</c:v>
                </c:pt>
                <c:pt idx="720">
                  <c:v>1129.7916666666663</c:v>
                </c:pt>
                <c:pt idx="721">
                  <c:v>944.91666666666663</c:v>
                </c:pt>
                <c:pt idx="722">
                  <c:v>821.66666666666708</c:v>
                </c:pt>
                <c:pt idx="723">
                  <c:v>698.41666666666617</c:v>
                </c:pt>
                <c:pt idx="724">
                  <c:v>842.2083333333336</c:v>
                </c:pt>
                <c:pt idx="725">
                  <c:v>1211.9583333333337</c:v>
                </c:pt>
                <c:pt idx="726">
                  <c:v>1684.4166666666658</c:v>
                </c:pt>
                <c:pt idx="727">
                  <c:v>1622.7916666666656</c:v>
                </c:pt>
                <c:pt idx="728">
                  <c:v>1109.2500000000014</c:v>
                </c:pt>
                <c:pt idx="729">
                  <c:v>780.58333333333451</c:v>
                </c:pt>
                <c:pt idx="730">
                  <c:v>349.20833333333144</c:v>
                </c:pt>
                <c:pt idx="731">
                  <c:v>82.166666666666373</c:v>
                </c:pt>
                <c:pt idx="732">
                  <c:v>61.625000000001748</c:v>
                </c:pt>
                <c:pt idx="733">
                  <c:v>82.166666666666373</c:v>
                </c:pt>
                <c:pt idx="734">
                  <c:v>102.70833333333363</c:v>
                </c:pt>
                <c:pt idx="735">
                  <c:v>143.79166666666814</c:v>
                </c:pt>
                <c:pt idx="736">
                  <c:v>205.41666666666595</c:v>
                </c:pt>
                <c:pt idx="737">
                  <c:v>184.87499999999869</c:v>
                </c:pt>
                <c:pt idx="738">
                  <c:v>82.166666666666373</c:v>
                </c:pt>
                <c:pt idx="739">
                  <c:v>267.0416666666664</c:v>
                </c:pt>
                <c:pt idx="740">
                  <c:v>472.45833333333229</c:v>
                </c:pt>
                <c:pt idx="741">
                  <c:v>390.29166666666725</c:v>
                </c:pt>
                <c:pt idx="742">
                  <c:v>184.875</c:v>
                </c:pt>
                <c:pt idx="743">
                  <c:v>41.083333333333186</c:v>
                </c:pt>
                <c:pt idx="744">
                  <c:v>20.54166666666725</c:v>
                </c:pt>
                <c:pt idx="745">
                  <c:v>20.54166666666725</c:v>
                </c:pt>
                <c:pt idx="746">
                  <c:v>102.70833333333363</c:v>
                </c:pt>
                <c:pt idx="747">
                  <c:v>225.9583333333332</c:v>
                </c:pt>
                <c:pt idx="748">
                  <c:v>308.12499999999955</c:v>
                </c:pt>
                <c:pt idx="749">
                  <c:v>246.49999999999912</c:v>
                </c:pt>
                <c:pt idx="750">
                  <c:v>82.166666666666373</c:v>
                </c:pt>
                <c:pt idx="751">
                  <c:v>-20.541666666665936</c:v>
                </c:pt>
                <c:pt idx="752">
                  <c:v>-102.70833333333363</c:v>
                </c:pt>
                <c:pt idx="753">
                  <c:v>-246.50000000000043</c:v>
                </c:pt>
                <c:pt idx="754">
                  <c:v>-349.20833333333275</c:v>
                </c:pt>
                <c:pt idx="755">
                  <c:v>-451.9166666666664</c:v>
                </c:pt>
                <c:pt idx="756">
                  <c:v>-801.12499999999909</c:v>
                </c:pt>
                <c:pt idx="757">
                  <c:v>-1437.9166666666667</c:v>
                </c:pt>
                <c:pt idx="758">
                  <c:v>-1971.9999999999995</c:v>
                </c:pt>
                <c:pt idx="759">
                  <c:v>-2115.7916666666665</c:v>
                </c:pt>
                <c:pt idx="760">
                  <c:v>-2136.3333333333344</c:v>
                </c:pt>
                <c:pt idx="761">
                  <c:v>-2177.416666666667</c:v>
                </c:pt>
                <c:pt idx="762">
                  <c:v>-1930.9166666666663</c:v>
                </c:pt>
                <c:pt idx="763">
                  <c:v>-1314.6666666666665</c:v>
                </c:pt>
                <c:pt idx="764">
                  <c:v>-308.12499999999989</c:v>
                </c:pt>
                <c:pt idx="765">
                  <c:v>821.66666666666708</c:v>
                </c:pt>
                <c:pt idx="766">
                  <c:v>1294.1250000000002</c:v>
                </c:pt>
                <c:pt idx="767">
                  <c:v>1314.6666666666658</c:v>
                </c:pt>
                <c:pt idx="768">
                  <c:v>1335.2083333333333</c:v>
                </c:pt>
                <c:pt idx="769">
                  <c:v>1581.7083333333337</c:v>
                </c:pt>
                <c:pt idx="770">
                  <c:v>1992.5416666666661</c:v>
                </c:pt>
                <c:pt idx="771">
                  <c:v>2013.0833333333328</c:v>
                </c:pt>
                <c:pt idx="772">
                  <c:v>1889.8333333333333</c:v>
                </c:pt>
                <c:pt idx="773">
                  <c:v>1561.1666666666677</c:v>
                </c:pt>
                <c:pt idx="774">
                  <c:v>1314.6666666666658</c:v>
                </c:pt>
                <c:pt idx="775">
                  <c:v>1355.7500000000005</c:v>
                </c:pt>
                <c:pt idx="776">
                  <c:v>1109.25</c:v>
                </c:pt>
                <c:pt idx="777">
                  <c:v>821.6666666666664</c:v>
                </c:pt>
                <c:pt idx="778">
                  <c:v>718.95833333333405</c:v>
                </c:pt>
                <c:pt idx="779">
                  <c:v>616.24999999999909</c:v>
                </c:pt>
                <c:pt idx="780">
                  <c:v>472.4583333333336</c:v>
                </c:pt>
                <c:pt idx="781">
                  <c:v>349.20833333333275</c:v>
                </c:pt>
                <c:pt idx="782">
                  <c:v>246.49999999999912</c:v>
                </c:pt>
                <c:pt idx="783">
                  <c:v>164.33333333333539</c:v>
                </c:pt>
                <c:pt idx="784">
                  <c:v>143.79166666666814</c:v>
                </c:pt>
                <c:pt idx="785">
                  <c:v>225.95833333333186</c:v>
                </c:pt>
                <c:pt idx="786">
                  <c:v>246.49999999999912</c:v>
                </c:pt>
                <c:pt idx="787">
                  <c:v>123.25000000000088</c:v>
                </c:pt>
                <c:pt idx="788">
                  <c:v>20.54166666666725</c:v>
                </c:pt>
                <c:pt idx="789">
                  <c:v>20.54166666666725</c:v>
                </c:pt>
                <c:pt idx="790">
                  <c:v>82.166666666666373</c:v>
                </c:pt>
                <c:pt idx="791">
                  <c:v>123.24999999999825</c:v>
                </c:pt>
                <c:pt idx="792">
                  <c:v>-20.54166666666725</c:v>
                </c:pt>
                <c:pt idx="793">
                  <c:v>-513.54166666666549</c:v>
                </c:pt>
                <c:pt idx="794">
                  <c:v>-1211.9583333333337</c:v>
                </c:pt>
                <c:pt idx="795">
                  <c:v>-1828.2083333333342</c:v>
                </c:pt>
                <c:pt idx="796">
                  <c:v>-2136.3333333333335</c:v>
                </c:pt>
                <c:pt idx="797">
                  <c:v>-1992.5416666666667</c:v>
                </c:pt>
                <c:pt idx="798">
                  <c:v>-1437.9166666666667</c:v>
                </c:pt>
                <c:pt idx="799">
                  <c:v>-718.9583333333328</c:v>
                </c:pt>
                <c:pt idx="800">
                  <c:v>-205.41666666666595</c:v>
                </c:pt>
                <c:pt idx="801">
                  <c:v>143.7916666666668</c:v>
                </c:pt>
                <c:pt idx="802">
                  <c:v>698.41666666666811</c:v>
                </c:pt>
                <c:pt idx="803">
                  <c:v>1294.1249999999986</c:v>
                </c:pt>
                <c:pt idx="804">
                  <c:v>1376.2916666666652</c:v>
                </c:pt>
                <c:pt idx="805">
                  <c:v>883.29166666666811</c:v>
                </c:pt>
                <c:pt idx="806">
                  <c:v>328.6666666666668</c:v>
                </c:pt>
                <c:pt idx="807">
                  <c:v>-41.083333333334501</c:v>
                </c:pt>
                <c:pt idx="808">
                  <c:v>-349.20833333333405</c:v>
                </c:pt>
                <c:pt idx="809">
                  <c:v>-575.16666666666595</c:v>
                </c:pt>
                <c:pt idx="810">
                  <c:v>-801.12499999999909</c:v>
                </c:pt>
                <c:pt idx="811">
                  <c:v>-1232.4999999999995</c:v>
                </c:pt>
                <c:pt idx="812">
                  <c:v>-1581.7083333333323</c:v>
                </c:pt>
                <c:pt idx="813">
                  <c:v>-1684.4166666666672</c:v>
                </c:pt>
                <c:pt idx="814">
                  <c:v>-1766.5833333333337</c:v>
                </c:pt>
                <c:pt idx="815">
                  <c:v>-1889.8333333333333</c:v>
                </c:pt>
                <c:pt idx="816">
                  <c:v>-1889.8333333333339</c:v>
                </c:pt>
                <c:pt idx="817">
                  <c:v>-1704.9583333333333</c:v>
                </c:pt>
                <c:pt idx="818">
                  <c:v>-1006.5416666666664</c:v>
                </c:pt>
                <c:pt idx="819">
                  <c:v>0</c:v>
                </c:pt>
                <c:pt idx="820">
                  <c:v>903.8333333333328</c:v>
                </c:pt>
                <c:pt idx="821">
                  <c:v>1396.8333333333337</c:v>
                </c:pt>
                <c:pt idx="822">
                  <c:v>1335.2083333333333</c:v>
                </c:pt>
                <c:pt idx="823">
                  <c:v>1232.4999999999995</c:v>
                </c:pt>
                <c:pt idx="824">
                  <c:v>1047.6250000000002</c:v>
                </c:pt>
                <c:pt idx="825">
                  <c:v>883.29166666666686</c:v>
                </c:pt>
                <c:pt idx="826">
                  <c:v>842.2083333333336</c:v>
                </c:pt>
                <c:pt idx="827">
                  <c:v>780.58333333333314</c:v>
                </c:pt>
                <c:pt idx="828">
                  <c:v>883.29166666666686</c:v>
                </c:pt>
                <c:pt idx="829">
                  <c:v>1047.6249999999995</c:v>
                </c:pt>
                <c:pt idx="830">
                  <c:v>1006.5416666666664</c:v>
                </c:pt>
                <c:pt idx="831">
                  <c:v>760.0416666666672</c:v>
                </c:pt>
                <c:pt idx="832">
                  <c:v>390.29166666666725</c:v>
                </c:pt>
                <c:pt idx="833">
                  <c:v>205.41666666666725</c:v>
                </c:pt>
                <c:pt idx="834">
                  <c:v>225.95833333333186</c:v>
                </c:pt>
                <c:pt idx="835">
                  <c:v>225.95833333333186</c:v>
                </c:pt>
                <c:pt idx="836">
                  <c:v>184.87500000000131</c:v>
                </c:pt>
                <c:pt idx="837">
                  <c:v>225.9583333333332</c:v>
                </c:pt>
                <c:pt idx="838">
                  <c:v>328.66666666666549</c:v>
                </c:pt>
                <c:pt idx="839">
                  <c:v>328.6666666666668</c:v>
                </c:pt>
                <c:pt idx="840">
                  <c:v>308.12499999999955</c:v>
                </c:pt>
                <c:pt idx="841">
                  <c:v>410.83333333333451</c:v>
                </c:pt>
                <c:pt idx="842">
                  <c:v>493.00000000000222</c:v>
                </c:pt>
                <c:pt idx="843">
                  <c:v>410.8333333333332</c:v>
                </c:pt>
                <c:pt idx="844">
                  <c:v>225.95833333333186</c:v>
                </c:pt>
                <c:pt idx="845">
                  <c:v>102.70833333333231</c:v>
                </c:pt>
                <c:pt idx="846">
                  <c:v>82.166666666667695</c:v>
                </c:pt>
                <c:pt idx="847">
                  <c:v>143.79166666666814</c:v>
                </c:pt>
                <c:pt idx="848">
                  <c:v>308.12500000000085</c:v>
                </c:pt>
                <c:pt idx="849">
                  <c:v>492.99999999999824</c:v>
                </c:pt>
                <c:pt idx="850">
                  <c:v>492.99999999999824</c:v>
                </c:pt>
                <c:pt idx="851">
                  <c:v>328.66666666666811</c:v>
                </c:pt>
                <c:pt idx="852">
                  <c:v>246.49999999999912</c:v>
                </c:pt>
                <c:pt idx="853">
                  <c:v>246.49999999999912</c:v>
                </c:pt>
                <c:pt idx="854">
                  <c:v>205.41666666666725</c:v>
                </c:pt>
                <c:pt idx="855">
                  <c:v>102.70833333333363</c:v>
                </c:pt>
                <c:pt idx="856">
                  <c:v>41.083333333334501</c:v>
                </c:pt>
                <c:pt idx="857">
                  <c:v>225.95833333333451</c:v>
                </c:pt>
                <c:pt idx="858">
                  <c:v>472.45833333333098</c:v>
                </c:pt>
                <c:pt idx="859">
                  <c:v>472.45833333333098</c:v>
                </c:pt>
                <c:pt idx="860">
                  <c:v>328.66666666667078</c:v>
                </c:pt>
                <c:pt idx="861">
                  <c:v>410.83333333333451</c:v>
                </c:pt>
                <c:pt idx="862">
                  <c:v>760.04166666666197</c:v>
                </c:pt>
                <c:pt idx="863">
                  <c:v>718.9583333333328</c:v>
                </c:pt>
                <c:pt idx="864">
                  <c:v>349.20833333333536</c:v>
                </c:pt>
                <c:pt idx="865">
                  <c:v>225.95833333333451</c:v>
                </c:pt>
                <c:pt idx="866">
                  <c:v>369.75</c:v>
                </c:pt>
                <c:pt idx="867">
                  <c:v>534.0833333333328</c:v>
                </c:pt>
                <c:pt idx="868">
                  <c:v>410.83333333333189</c:v>
                </c:pt>
                <c:pt idx="869">
                  <c:v>102.70833333333363</c:v>
                </c:pt>
                <c:pt idx="870">
                  <c:v>-82.166666666663744</c:v>
                </c:pt>
                <c:pt idx="871">
                  <c:v>-143.79166666666814</c:v>
                </c:pt>
                <c:pt idx="872">
                  <c:v>-164.33333333333275</c:v>
                </c:pt>
                <c:pt idx="873">
                  <c:v>-205.41666666666725</c:v>
                </c:pt>
                <c:pt idx="874">
                  <c:v>-308.12500000000085</c:v>
                </c:pt>
                <c:pt idx="875">
                  <c:v>-431.37499999999648</c:v>
                </c:pt>
                <c:pt idx="876">
                  <c:v>-534.08333333333542</c:v>
                </c:pt>
                <c:pt idx="877">
                  <c:v>-472.4583333333336</c:v>
                </c:pt>
                <c:pt idx="878">
                  <c:v>-267.0416666666664</c:v>
                </c:pt>
                <c:pt idx="879">
                  <c:v>-82.166666666669002</c:v>
                </c:pt>
                <c:pt idx="880">
                  <c:v>-205.41666666666461</c:v>
                </c:pt>
                <c:pt idx="881">
                  <c:v>-410.83333333333189</c:v>
                </c:pt>
                <c:pt idx="882">
                  <c:v>-205.41666666666725</c:v>
                </c:pt>
                <c:pt idx="883">
                  <c:v>0</c:v>
                </c:pt>
                <c:pt idx="884">
                  <c:v>20.541666666664625</c:v>
                </c:pt>
                <c:pt idx="885">
                  <c:v>82.166666666666373</c:v>
                </c:pt>
                <c:pt idx="886">
                  <c:v>102.70833333333363</c:v>
                </c:pt>
                <c:pt idx="887">
                  <c:v>61.624999999999126</c:v>
                </c:pt>
                <c:pt idx="888">
                  <c:v>-20.541666666664625</c:v>
                </c:pt>
                <c:pt idx="889">
                  <c:v>-123.25000000000088</c:v>
                </c:pt>
                <c:pt idx="890">
                  <c:v>-246.50000000000176</c:v>
                </c:pt>
                <c:pt idx="891">
                  <c:v>-390.29166666666464</c:v>
                </c:pt>
                <c:pt idx="892">
                  <c:v>-513.54166666666549</c:v>
                </c:pt>
                <c:pt idx="893">
                  <c:v>-534.0833333333328</c:v>
                </c:pt>
                <c:pt idx="894">
                  <c:v>-451.9166666666664</c:v>
                </c:pt>
                <c:pt idx="895">
                  <c:v>-308.12500000000085</c:v>
                </c:pt>
                <c:pt idx="896">
                  <c:v>-143.79166666666814</c:v>
                </c:pt>
                <c:pt idx="897">
                  <c:v>-41.083333333334501</c:v>
                </c:pt>
                <c:pt idx="898">
                  <c:v>-20.54166666666725</c:v>
                </c:pt>
                <c:pt idx="899">
                  <c:v>-82.166666666666373</c:v>
                </c:pt>
                <c:pt idx="900">
                  <c:v>-184.875</c:v>
                </c:pt>
                <c:pt idx="901">
                  <c:v>-369.75</c:v>
                </c:pt>
                <c:pt idx="902">
                  <c:v>-1294.1249999999986</c:v>
                </c:pt>
                <c:pt idx="903">
                  <c:v>-2136.3333333333335</c:v>
                </c:pt>
                <c:pt idx="904">
                  <c:v>-1992.5416666666667</c:v>
                </c:pt>
                <c:pt idx="905">
                  <c:v>-1437.9166666666667</c:v>
                </c:pt>
                <c:pt idx="906">
                  <c:v>-718.9583333333328</c:v>
                </c:pt>
                <c:pt idx="907">
                  <c:v>-205.41666666666595</c:v>
                </c:pt>
                <c:pt idx="908">
                  <c:v>143.7916666666668</c:v>
                </c:pt>
                <c:pt idx="909">
                  <c:v>698.41666666666811</c:v>
                </c:pt>
                <c:pt idx="910">
                  <c:v>1294.1249999999986</c:v>
                </c:pt>
                <c:pt idx="911">
                  <c:v>1376.2916666666652</c:v>
                </c:pt>
                <c:pt idx="912">
                  <c:v>883.29166666666811</c:v>
                </c:pt>
                <c:pt idx="913">
                  <c:v>534.08333333333405</c:v>
                </c:pt>
                <c:pt idx="914">
                  <c:v>883.29166666666549</c:v>
                </c:pt>
                <c:pt idx="915">
                  <c:v>842.2083333333336</c:v>
                </c:pt>
                <c:pt idx="916">
                  <c:v>451.91666666666902</c:v>
                </c:pt>
                <c:pt idx="917">
                  <c:v>184.875</c:v>
                </c:pt>
                <c:pt idx="918">
                  <c:v>-20.54166666666725</c:v>
                </c:pt>
                <c:pt idx="919">
                  <c:v>102.70833333333363</c:v>
                </c:pt>
                <c:pt idx="920">
                  <c:v>287.58333333333098</c:v>
                </c:pt>
                <c:pt idx="921">
                  <c:v>575.16666666666458</c:v>
                </c:pt>
                <c:pt idx="922">
                  <c:v>698.41666666666811</c:v>
                </c:pt>
                <c:pt idx="923">
                  <c:v>575.1666666666672</c:v>
                </c:pt>
                <c:pt idx="924">
                  <c:v>41.083333333331872</c:v>
                </c:pt>
                <c:pt idx="925">
                  <c:v>-492.99999999999824</c:v>
                </c:pt>
                <c:pt idx="926">
                  <c:v>-431.37499999999915</c:v>
                </c:pt>
                <c:pt idx="927">
                  <c:v>-287.58333333333627</c:v>
                </c:pt>
                <c:pt idx="928">
                  <c:v>-225.95833333333451</c:v>
                </c:pt>
                <c:pt idx="929">
                  <c:v>-164.33333333333275</c:v>
                </c:pt>
                <c:pt idx="930">
                  <c:v>-143.79166666666549</c:v>
                </c:pt>
                <c:pt idx="931">
                  <c:v>-143.79166666666549</c:v>
                </c:pt>
                <c:pt idx="932">
                  <c:v>-164.33333333333275</c:v>
                </c:pt>
                <c:pt idx="933">
                  <c:v>-246.49999999999912</c:v>
                </c:pt>
                <c:pt idx="934">
                  <c:v>-390.29166666666725</c:v>
                </c:pt>
                <c:pt idx="935">
                  <c:v>-410.83333333333451</c:v>
                </c:pt>
                <c:pt idx="936">
                  <c:v>-308.12499999999955</c:v>
                </c:pt>
                <c:pt idx="937">
                  <c:v>-225.9583333333332</c:v>
                </c:pt>
                <c:pt idx="938">
                  <c:v>-205.41666666666725</c:v>
                </c:pt>
                <c:pt idx="939">
                  <c:v>-225.9583333333332</c:v>
                </c:pt>
                <c:pt idx="940">
                  <c:v>-184.87499999999869</c:v>
                </c:pt>
                <c:pt idx="941">
                  <c:v>-82.166666666666373</c:v>
                </c:pt>
                <c:pt idx="942">
                  <c:v>-41.083333333334501</c:v>
                </c:pt>
                <c:pt idx="943">
                  <c:v>-20.54166666666725</c:v>
                </c:pt>
                <c:pt idx="944">
                  <c:v>20.54166666666725</c:v>
                </c:pt>
                <c:pt idx="945">
                  <c:v>61.625000000000441</c:v>
                </c:pt>
                <c:pt idx="946">
                  <c:v>205.41666666666595</c:v>
                </c:pt>
                <c:pt idx="947">
                  <c:v>328.66666666666549</c:v>
                </c:pt>
                <c:pt idx="948">
                  <c:v>246.50000000000043</c:v>
                </c:pt>
                <c:pt idx="949">
                  <c:v>61.625000000001748</c:v>
                </c:pt>
                <c:pt idx="950">
                  <c:v>-225.9583333333332</c:v>
                </c:pt>
                <c:pt idx="951">
                  <c:v>-698.41666666666686</c:v>
                </c:pt>
                <c:pt idx="952">
                  <c:v>-1376.2916666666677</c:v>
                </c:pt>
                <c:pt idx="953">
                  <c:v>-1971.9999999999995</c:v>
                </c:pt>
                <c:pt idx="954">
                  <c:v>-2177.416666666667</c:v>
                </c:pt>
                <c:pt idx="955">
                  <c:v>-2177.4166666666683</c:v>
                </c:pt>
                <c:pt idx="956">
                  <c:v>-2177.4166666666656</c:v>
                </c:pt>
                <c:pt idx="957">
                  <c:v>-1520.0833333333326</c:v>
                </c:pt>
                <c:pt idx="958">
                  <c:v>-246.49999999999977</c:v>
                </c:pt>
                <c:pt idx="959">
                  <c:v>862.75000000000023</c:v>
                </c:pt>
                <c:pt idx="960">
                  <c:v>1766.583333333333</c:v>
                </c:pt>
                <c:pt idx="961">
                  <c:v>2280.1249999999991</c:v>
                </c:pt>
                <c:pt idx="962">
                  <c:v>2197.9583333333326</c:v>
                </c:pt>
                <c:pt idx="963">
                  <c:v>1766.5833333333337</c:v>
                </c:pt>
                <c:pt idx="964">
                  <c:v>1191.4166666666677</c:v>
                </c:pt>
                <c:pt idx="965">
                  <c:v>636.7916666666664</c:v>
                </c:pt>
                <c:pt idx="966">
                  <c:v>225.9583333333332</c:v>
                </c:pt>
                <c:pt idx="967">
                  <c:v>0</c:v>
                </c:pt>
                <c:pt idx="968">
                  <c:v>-102.70833333333363</c:v>
                </c:pt>
                <c:pt idx="969">
                  <c:v>-246.50000000000043</c:v>
                </c:pt>
                <c:pt idx="970">
                  <c:v>-513.54166666666549</c:v>
                </c:pt>
                <c:pt idx="971">
                  <c:v>-1027.0833333333323</c:v>
                </c:pt>
                <c:pt idx="972">
                  <c:v>-1766.5833333333337</c:v>
                </c:pt>
                <c:pt idx="973">
                  <c:v>-2177.416666666667</c:v>
                </c:pt>
                <c:pt idx="974">
                  <c:v>-2177.416666666667</c:v>
                </c:pt>
                <c:pt idx="975">
                  <c:v>-2177.416666666667</c:v>
                </c:pt>
                <c:pt idx="976">
                  <c:v>-2197.9583333333335</c:v>
                </c:pt>
                <c:pt idx="977">
                  <c:v>-1787.1249999999995</c:v>
                </c:pt>
                <c:pt idx="978">
                  <c:v>-1253.0416666666672</c:v>
                </c:pt>
                <c:pt idx="979">
                  <c:v>-1088.7083333333337</c:v>
                </c:pt>
                <c:pt idx="980">
                  <c:v>-903.83333333333303</c:v>
                </c:pt>
                <c:pt idx="981">
                  <c:v>-718.95833333333303</c:v>
                </c:pt>
                <c:pt idx="982">
                  <c:v>-677.87500000000023</c:v>
                </c:pt>
                <c:pt idx="983">
                  <c:v>-821.66666666666674</c:v>
                </c:pt>
                <c:pt idx="984">
                  <c:v>-903.83333333333326</c:v>
                </c:pt>
                <c:pt idx="985">
                  <c:v>-657.33333333333337</c:v>
                </c:pt>
                <c:pt idx="986">
                  <c:v>-225.95833333333334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164.33333333333334</c:v>
                </c:pt>
                <c:pt idx="1027">
                  <c:v>739.5</c:v>
                </c:pt>
                <c:pt idx="1028">
                  <c:v>1602.25</c:v>
                </c:pt>
                <c:pt idx="1029">
                  <c:v>2259.583333333333</c:v>
                </c:pt>
                <c:pt idx="1030">
                  <c:v>2341.75</c:v>
                </c:pt>
                <c:pt idx="1031">
                  <c:v>2013.0833333333328</c:v>
                </c:pt>
                <c:pt idx="1032">
                  <c:v>1684.4166666666665</c:v>
                </c:pt>
                <c:pt idx="1033">
                  <c:v>1499.5416666666672</c:v>
                </c:pt>
                <c:pt idx="1034">
                  <c:v>1396.833333333333</c:v>
                </c:pt>
                <c:pt idx="1035">
                  <c:v>1211.9583333333337</c:v>
                </c:pt>
                <c:pt idx="1036">
                  <c:v>965.45833333333451</c:v>
                </c:pt>
                <c:pt idx="1037">
                  <c:v>801.12499999999909</c:v>
                </c:pt>
                <c:pt idx="1038">
                  <c:v>801.12499999999909</c:v>
                </c:pt>
                <c:pt idx="1039">
                  <c:v>924.375</c:v>
                </c:pt>
                <c:pt idx="1040">
                  <c:v>985.99999999999909</c:v>
                </c:pt>
                <c:pt idx="1041">
                  <c:v>924.375</c:v>
                </c:pt>
                <c:pt idx="1042">
                  <c:v>718.95833333333405</c:v>
                </c:pt>
                <c:pt idx="1043">
                  <c:v>431.37500000000045</c:v>
                </c:pt>
                <c:pt idx="1044">
                  <c:v>184.875</c:v>
                </c:pt>
                <c:pt idx="1045">
                  <c:v>61.624999999999126</c:v>
                </c:pt>
                <c:pt idx="1046">
                  <c:v>61.625000000000441</c:v>
                </c:pt>
                <c:pt idx="1047">
                  <c:v>82.166666666666373</c:v>
                </c:pt>
                <c:pt idx="1048">
                  <c:v>0</c:v>
                </c:pt>
                <c:pt idx="1049">
                  <c:v>-205.41666666666595</c:v>
                </c:pt>
                <c:pt idx="1050">
                  <c:v>-492.99999999999955</c:v>
                </c:pt>
                <c:pt idx="1051">
                  <c:v>-718.95833333333405</c:v>
                </c:pt>
                <c:pt idx="1052">
                  <c:v>-862.75000000000091</c:v>
                </c:pt>
                <c:pt idx="1053">
                  <c:v>-1027.0833333333323</c:v>
                </c:pt>
                <c:pt idx="1054">
                  <c:v>-1273.5833333333342</c:v>
                </c:pt>
                <c:pt idx="1055">
                  <c:v>-1602.2499999999995</c:v>
                </c:pt>
                <c:pt idx="1056">
                  <c:v>-1971.9999999999995</c:v>
                </c:pt>
                <c:pt idx="1057">
                  <c:v>-2177.416666666667</c:v>
                </c:pt>
                <c:pt idx="1058">
                  <c:v>-1992.5416666666661</c:v>
                </c:pt>
                <c:pt idx="1059">
                  <c:v>-1787.1250000000002</c:v>
                </c:pt>
                <c:pt idx="1060">
                  <c:v>-1561.1666666666663</c:v>
                </c:pt>
                <c:pt idx="1061">
                  <c:v>-965.45833333333314</c:v>
                </c:pt>
                <c:pt idx="1062">
                  <c:v>-267.04166666666703</c:v>
                </c:pt>
                <c:pt idx="1063">
                  <c:v>164.33333333333374</c:v>
                </c:pt>
                <c:pt idx="1064">
                  <c:v>718.95833333333337</c:v>
                </c:pt>
                <c:pt idx="1065">
                  <c:v>1458.458333333333</c:v>
                </c:pt>
                <c:pt idx="1066">
                  <c:v>1602.2499999999995</c:v>
                </c:pt>
                <c:pt idx="1067">
                  <c:v>965.45833333333383</c:v>
                </c:pt>
                <c:pt idx="1068">
                  <c:v>369.75000000000068</c:v>
                </c:pt>
                <c:pt idx="1069">
                  <c:v>369.74999999999932</c:v>
                </c:pt>
                <c:pt idx="1070">
                  <c:v>739.5</c:v>
                </c:pt>
                <c:pt idx="1071">
                  <c:v>1109.2500000000007</c:v>
                </c:pt>
                <c:pt idx="1072">
                  <c:v>1335.2083333333333</c:v>
                </c:pt>
                <c:pt idx="1073">
                  <c:v>1581.7083333333323</c:v>
                </c:pt>
                <c:pt idx="1074">
                  <c:v>1889.8333333333333</c:v>
                </c:pt>
                <c:pt idx="1075">
                  <c:v>2013.0833333333328</c:v>
                </c:pt>
                <c:pt idx="1076">
                  <c:v>1807.6666666666656</c:v>
                </c:pt>
                <c:pt idx="1077">
                  <c:v>1458.4583333333342</c:v>
                </c:pt>
                <c:pt idx="1078">
                  <c:v>1150.3333333333344</c:v>
                </c:pt>
                <c:pt idx="1079">
                  <c:v>986.00000000000045</c:v>
                </c:pt>
                <c:pt idx="1080">
                  <c:v>760.0416666666672</c:v>
                </c:pt>
                <c:pt idx="1081">
                  <c:v>369.75</c:v>
                </c:pt>
                <c:pt idx="1082">
                  <c:v>-20.54166666666725</c:v>
                </c:pt>
                <c:pt idx="1083">
                  <c:v>-431.37500000000176</c:v>
                </c:pt>
                <c:pt idx="1084">
                  <c:v>-657.3333333333336</c:v>
                </c:pt>
                <c:pt idx="1085">
                  <c:v>-472.45833333333098</c:v>
                </c:pt>
                <c:pt idx="1086">
                  <c:v>-143.79166666666549</c:v>
                </c:pt>
                <c:pt idx="1087">
                  <c:v>20.54166666666725</c:v>
                </c:pt>
                <c:pt idx="1088">
                  <c:v>41.083333333331872</c:v>
                </c:pt>
                <c:pt idx="1089">
                  <c:v>20.541666666664625</c:v>
                </c:pt>
                <c:pt idx="1090">
                  <c:v>0</c:v>
                </c:pt>
                <c:pt idx="1091">
                  <c:v>61.625000000001748</c:v>
                </c:pt>
                <c:pt idx="1092">
                  <c:v>267.0416666666664</c:v>
                </c:pt>
                <c:pt idx="1093">
                  <c:v>534.0833333333328</c:v>
                </c:pt>
                <c:pt idx="1094">
                  <c:v>595.70833333333451</c:v>
                </c:pt>
                <c:pt idx="1095">
                  <c:v>410.83333333333451</c:v>
                </c:pt>
                <c:pt idx="1096">
                  <c:v>184.875</c:v>
                </c:pt>
                <c:pt idx="1097">
                  <c:v>-41.083333333334501</c:v>
                </c:pt>
                <c:pt idx="1098">
                  <c:v>-328.66666666666811</c:v>
                </c:pt>
                <c:pt idx="1099">
                  <c:v>-657.3333333333336</c:v>
                </c:pt>
                <c:pt idx="1100">
                  <c:v>-698.41666666666549</c:v>
                </c:pt>
                <c:pt idx="1101">
                  <c:v>-390.29166666666725</c:v>
                </c:pt>
                <c:pt idx="1102">
                  <c:v>-20.54166666666725</c:v>
                </c:pt>
                <c:pt idx="1103">
                  <c:v>369.75</c:v>
                </c:pt>
                <c:pt idx="1104">
                  <c:v>718.9583333333328</c:v>
                </c:pt>
                <c:pt idx="1105">
                  <c:v>760.0416666666672</c:v>
                </c:pt>
                <c:pt idx="1106">
                  <c:v>451.91666666666902</c:v>
                </c:pt>
                <c:pt idx="1107">
                  <c:v>102.70833333333363</c:v>
                </c:pt>
                <c:pt idx="1108">
                  <c:v>-205.41666666666725</c:v>
                </c:pt>
                <c:pt idx="1109">
                  <c:v>-493.00000000000085</c:v>
                </c:pt>
                <c:pt idx="1110">
                  <c:v>-472.4583333333336</c:v>
                </c:pt>
                <c:pt idx="1111">
                  <c:v>-143.79166666666814</c:v>
                </c:pt>
                <c:pt idx="1112">
                  <c:v>287.5833333333336</c:v>
                </c:pt>
                <c:pt idx="1113">
                  <c:v>821.66666666666902</c:v>
                </c:pt>
                <c:pt idx="1114">
                  <c:v>1109.25</c:v>
                </c:pt>
                <c:pt idx="1115">
                  <c:v>842.2083333333336</c:v>
                </c:pt>
                <c:pt idx="1116">
                  <c:v>349.20833333333275</c:v>
                </c:pt>
                <c:pt idx="1117">
                  <c:v>-20.54166666666725</c:v>
                </c:pt>
                <c:pt idx="1118">
                  <c:v>-328.66666666666811</c:v>
                </c:pt>
                <c:pt idx="1119">
                  <c:v>-492.99999999999824</c:v>
                </c:pt>
                <c:pt idx="1120">
                  <c:v>-390.29166666666464</c:v>
                </c:pt>
                <c:pt idx="1121">
                  <c:v>-246.50000000000176</c:v>
                </c:pt>
                <c:pt idx="1122">
                  <c:v>-267.0416666666664</c:v>
                </c:pt>
                <c:pt idx="1123">
                  <c:v>-513.54166666666549</c:v>
                </c:pt>
                <c:pt idx="1124">
                  <c:v>-944.9166666666672</c:v>
                </c:pt>
                <c:pt idx="1125">
                  <c:v>-1520.0833333333358</c:v>
                </c:pt>
                <c:pt idx="1126">
                  <c:v>-2013.0833333333342</c:v>
                </c:pt>
                <c:pt idx="1127">
                  <c:v>-2177.4166666666656</c:v>
                </c:pt>
                <c:pt idx="1128">
                  <c:v>-2136.3333333333321</c:v>
                </c:pt>
                <c:pt idx="1129">
                  <c:v>-1848.75</c:v>
                </c:pt>
                <c:pt idx="1130">
                  <c:v>-1479.0000000000014</c:v>
                </c:pt>
                <c:pt idx="1131">
                  <c:v>-1314.6666666666658</c:v>
                </c:pt>
                <c:pt idx="1132">
                  <c:v>-1294.1249999999986</c:v>
                </c:pt>
                <c:pt idx="1133">
                  <c:v>-1396.8333333333344</c:v>
                </c:pt>
                <c:pt idx="1134">
                  <c:v>-1479.0000000000007</c:v>
                </c:pt>
                <c:pt idx="1135">
                  <c:v>-1376.2916666666663</c:v>
                </c:pt>
                <c:pt idx="1136">
                  <c:v>-985.99999999999977</c:v>
                </c:pt>
                <c:pt idx="1137">
                  <c:v>-431.37500000000011</c:v>
                </c:pt>
                <c:pt idx="1138">
                  <c:v>-61.62499999999978</c:v>
                </c:pt>
                <c:pt idx="1139">
                  <c:v>82.1666666666667</c:v>
                </c:pt>
                <c:pt idx="1140">
                  <c:v>164.3333333333334</c:v>
                </c:pt>
                <c:pt idx="1141">
                  <c:v>369.75</c:v>
                </c:pt>
                <c:pt idx="1142">
                  <c:v>821.66666666666708</c:v>
                </c:pt>
                <c:pt idx="1143">
                  <c:v>1253.0416666666667</c:v>
                </c:pt>
                <c:pt idx="1144">
                  <c:v>1088.7083333333321</c:v>
                </c:pt>
                <c:pt idx="1145">
                  <c:v>472.4583333333336</c:v>
                </c:pt>
                <c:pt idx="1146">
                  <c:v>-349.20833333333275</c:v>
                </c:pt>
                <c:pt idx="1147">
                  <c:v>-1520.0833333333339</c:v>
                </c:pt>
                <c:pt idx="1148">
                  <c:v>-1828.208333333333</c:v>
                </c:pt>
                <c:pt idx="1149">
                  <c:v>-1109.25</c:v>
                </c:pt>
                <c:pt idx="1150">
                  <c:v>-369.75000000000034</c:v>
                </c:pt>
                <c:pt idx="1151">
                  <c:v>0</c:v>
                </c:pt>
                <c:pt idx="1152">
                  <c:v>390.29166666666691</c:v>
                </c:pt>
                <c:pt idx="1153">
                  <c:v>1396.8333333333337</c:v>
                </c:pt>
                <c:pt idx="1154">
                  <c:v>2300.6666666666665</c:v>
                </c:pt>
                <c:pt idx="1155">
                  <c:v>2259.5833333333339</c:v>
                </c:pt>
                <c:pt idx="1156">
                  <c:v>1787.1249999999989</c:v>
                </c:pt>
                <c:pt idx="1157">
                  <c:v>1725.5000000000005</c:v>
                </c:pt>
                <c:pt idx="1158">
                  <c:v>1972.0000000000009</c:v>
                </c:pt>
                <c:pt idx="1159">
                  <c:v>2197.9583333333312</c:v>
                </c:pt>
                <c:pt idx="1160">
                  <c:v>2136.3333333333321</c:v>
                </c:pt>
                <c:pt idx="1161">
                  <c:v>1828.2083333333328</c:v>
                </c:pt>
                <c:pt idx="1162">
                  <c:v>1581.7083333333337</c:v>
                </c:pt>
                <c:pt idx="1163">
                  <c:v>1479</c:v>
                </c:pt>
                <c:pt idx="1164">
                  <c:v>1417.3750000000009</c:v>
                </c:pt>
                <c:pt idx="1165">
                  <c:v>1355.7499999999991</c:v>
                </c:pt>
                <c:pt idx="1166">
                  <c:v>944.9166666666672</c:v>
                </c:pt>
                <c:pt idx="1167">
                  <c:v>554.62500000000261</c:v>
                </c:pt>
                <c:pt idx="1168">
                  <c:v>657.3333333333336</c:v>
                </c:pt>
                <c:pt idx="1169">
                  <c:v>739.5</c:v>
                </c:pt>
                <c:pt idx="1170">
                  <c:v>677.87499999999829</c:v>
                </c:pt>
                <c:pt idx="1171">
                  <c:v>636.7916666666664</c:v>
                </c:pt>
                <c:pt idx="1172">
                  <c:v>575.1666666666672</c:v>
                </c:pt>
                <c:pt idx="1173">
                  <c:v>513.54166666666549</c:v>
                </c:pt>
                <c:pt idx="1174">
                  <c:v>472.45833333333098</c:v>
                </c:pt>
                <c:pt idx="1175">
                  <c:v>410.83333333333451</c:v>
                </c:pt>
                <c:pt idx="1176">
                  <c:v>349.20833333333536</c:v>
                </c:pt>
                <c:pt idx="1177">
                  <c:v>328.66666666666549</c:v>
                </c:pt>
                <c:pt idx="1178">
                  <c:v>369.75</c:v>
                </c:pt>
                <c:pt idx="1179">
                  <c:v>410.83333333333189</c:v>
                </c:pt>
                <c:pt idx="1180">
                  <c:v>410.83333333333189</c:v>
                </c:pt>
                <c:pt idx="1181">
                  <c:v>390.29166666666987</c:v>
                </c:pt>
                <c:pt idx="1182">
                  <c:v>328.66666666666811</c:v>
                </c:pt>
                <c:pt idx="1183">
                  <c:v>267.04166666666373</c:v>
                </c:pt>
                <c:pt idx="1184">
                  <c:v>225.95833333333186</c:v>
                </c:pt>
                <c:pt idx="1185">
                  <c:v>164.33333333333275</c:v>
                </c:pt>
                <c:pt idx="1186">
                  <c:v>61.624999999999126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20.541666666669876</c:v>
                </c:pt>
                <c:pt idx="1196">
                  <c:v>20.541666666669876</c:v>
                </c:pt>
                <c:pt idx="1197">
                  <c:v>20.541666666664625</c:v>
                </c:pt>
                <c:pt idx="1198">
                  <c:v>102.70833333333363</c:v>
                </c:pt>
                <c:pt idx="1199">
                  <c:v>184.87500000000261</c:v>
                </c:pt>
                <c:pt idx="1200">
                  <c:v>267.0416666666664</c:v>
                </c:pt>
                <c:pt idx="1201">
                  <c:v>328.66666666666549</c:v>
                </c:pt>
                <c:pt idx="1202">
                  <c:v>287.5833333333336</c:v>
                </c:pt>
                <c:pt idx="1203">
                  <c:v>205.41666666666461</c:v>
                </c:pt>
                <c:pt idx="1204">
                  <c:v>123.24999999999825</c:v>
                </c:pt>
                <c:pt idx="1205">
                  <c:v>61.625000000001748</c:v>
                </c:pt>
                <c:pt idx="1206">
                  <c:v>41.083333333334501</c:v>
                </c:pt>
                <c:pt idx="1207">
                  <c:v>41.083333333331872</c:v>
                </c:pt>
                <c:pt idx="1208">
                  <c:v>41.083333333334501</c:v>
                </c:pt>
                <c:pt idx="1209">
                  <c:v>20.541666666669876</c:v>
                </c:pt>
                <c:pt idx="1210">
                  <c:v>0</c:v>
                </c:pt>
                <c:pt idx="1211">
                  <c:v>0</c:v>
                </c:pt>
                <c:pt idx="1212">
                  <c:v>-20.541666666669876</c:v>
                </c:pt>
                <c:pt idx="1213">
                  <c:v>-20.541666666669876</c:v>
                </c:pt>
                <c:pt idx="1214">
                  <c:v>0</c:v>
                </c:pt>
                <c:pt idx="1215">
                  <c:v>0</c:v>
                </c:pt>
                <c:pt idx="1216">
                  <c:v>-20.541666666664625</c:v>
                </c:pt>
                <c:pt idx="1217">
                  <c:v>-41.083333333331872</c:v>
                </c:pt>
                <c:pt idx="1218">
                  <c:v>-41.083333333334501</c:v>
                </c:pt>
                <c:pt idx="1219">
                  <c:v>-41.083333333331872</c:v>
                </c:pt>
                <c:pt idx="1220">
                  <c:v>-61.624999999999126</c:v>
                </c:pt>
                <c:pt idx="1221">
                  <c:v>-102.70833333333363</c:v>
                </c:pt>
                <c:pt idx="1222">
                  <c:v>-123.25000000000088</c:v>
                </c:pt>
                <c:pt idx="1223">
                  <c:v>-143.79166666666814</c:v>
                </c:pt>
                <c:pt idx="1224">
                  <c:v>-123.24999999999825</c:v>
                </c:pt>
                <c:pt idx="1225">
                  <c:v>-82.166666666666373</c:v>
                </c:pt>
                <c:pt idx="1226">
                  <c:v>-61.625000000001748</c:v>
                </c:pt>
                <c:pt idx="1227">
                  <c:v>-61.624999999999126</c:v>
                </c:pt>
                <c:pt idx="1228">
                  <c:v>-61.624999999999126</c:v>
                </c:pt>
                <c:pt idx="1229">
                  <c:v>-61.624999999999126</c:v>
                </c:pt>
                <c:pt idx="1230">
                  <c:v>-82.166666666666373</c:v>
                </c:pt>
                <c:pt idx="1231">
                  <c:v>-61.625000000001748</c:v>
                </c:pt>
                <c:pt idx="1232">
                  <c:v>-20.54166666666725</c:v>
                </c:pt>
                <c:pt idx="1233">
                  <c:v>-20.54166666666725</c:v>
                </c:pt>
                <c:pt idx="1234">
                  <c:v>-20.54166666666725</c:v>
                </c:pt>
                <c:pt idx="1235">
                  <c:v>-41.083333333334501</c:v>
                </c:pt>
                <c:pt idx="1236">
                  <c:v>-82.166666666663744</c:v>
                </c:pt>
                <c:pt idx="1237">
                  <c:v>-143.79166666666288</c:v>
                </c:pt>
                <c:pt idx="1238">
                  <c:v>-225.95833333333712</c:v>
                </c:pt>
                <c:pt idx="1239">
                  <c:v>-287.58333333333627</c:v>
                </c:pt>
                <c:pt idx="1240">
                  <c:v>-308.12499999999824</c:v>
                </c:pt>
                <c:pt idx="1241">
                  <c:v>-287.5833333333336</c:v>
                </c:pt>
                <c:pt idx="1242">
                  <c:v>-267.0416666666664</c:v>
                </c:pt>
                <c:pt idx="1243">
                  <c:v>-267.0416666666664</c:v>
                </c:pt>
                <c:pt idx="1244">
                  <c:v>-267.0416666666664</c:v>
                </c:pt>
                <c:pt idx="1245">
                  <c:v>-246.49999999999912</c:v>
                </c:pt>
                <c:pt idx="1246">
                  <c:v>-267.0416666666664</c:v>
                </c:pt>
                <c:pt idx="1247">
                  <c:v>-287.5833333333336</c:v>
                </c:pt>
                <c:pt idx="1248">
                  <c:v>-287.5833333333336</c:v>
                </c:pt>
                <c:pt idx="1249">
                  <c:v>-287.5833333333336</c:v>
                </c:pt>
                <c:pt idx="1250">
                  <c:v>-267.0416666666664</c:v>
                </c:pt>
                <c:pt idx="1251">
                  <c:v>-246.49999999999912</c:v>
                </c:pt>
                <c:pt idx="1252">
                  <c:v>-246.50000000000176</c:v>
                </c:pt>
                <c:pt idx="1253">
                  <c:v>-246.49999999999912</c:v>
                </c:pt>
                <c:pt idx="1254">
                  <c:v>-246.49999999999912</c:v>
                </c:pt>
                <c:pt idx="1255">
                  <c:v>-246.49999999999912</c:v>
                </c:pt>
                <c:pt idx="1256">
                  <c:v>-246.50000000000176</c:v>
                </c:pt>
                <c:pt idx="1257">
                  <c:v>-246.50000000000176</c:v>
                </c:pt>
                <c:pt idx="1258">
                  <c:v>-246.4999999999965</c:v>
                </c:pt>
                <c:pt idx="1259">
                  <c:v>-225.95833333333186</c:v>
                </c:pt>
                <c:pt idx="1260">
                  <c:v>-184.87500000000261</c:v>
                </c:pt>
                <c:pt idx="1261">
                  <c:v>-143.79166666666814</c:v>
                </c:pt>
                <c:pt idx="1262">
                  <c:v>-61.624999999999126</c:v>
                </c:pt>
                <c:pt idx="1263">
                  <c:v>20.54166666666725</c:v>
                </c:pt>
                <c:pt idx="1264">
                  <c:v>82.166666666666373</c:v>
                </c:pt>
                <c:pt idx="1265">
                  <c:v>123.25000000000088</c:v>
                </c:pt>
                <c:pt idx="1266">
                  <c:v>102.70833333333363</c:v>
                </c:pt>
                <c:pt idx="1267">
                  <c:v>82.166666666663744</c:v>
                </c:pt>
                <c:pt idx="1268">
                  <c:v>41.083333333331872</c:v>
                </c:pt>
                <c:pt idx="1269">
                  <c:v>-41.083333333331872</c:v>
                </c:pt>
                <c:pt idx="1270">
                  <c:v>-102.70833333333363</c:v>
                </c:pt>
                <c:pt idx="1271">
                  <c:v>-143.79166666666549</c:v>
                </c:pt>
                <c:pt idx="1272">
                  <c:v>-164.33333333333275</c:v>
                </c:pt>
                <c:pt idx="1273">
                  <c:v>-143.79166666666814</c:v>
                </c:pt>
                <c:pt idx="1274">
                  <c:v>-123.24999999999825</c:v>
                </c:pt>
                <c:pt idx="1275">
                  <c:v>-102.70833333333363</c:v>
                </c:pt>
                <c:pt idx="1276">
                  <c:v>-41.083333333334501</c:v>
                </c:pt>
                <c:pt idx="1277">
                  <c:v>20.54166666666725</c:v>
                </c:pt>
                <c:pt idx="1278">
                  <c:v>41.083333333334501</c:v>
                </c:pt>
                <c:pt idx="1279">
                  <c:v>61.624999999999126</c:v>
                </c:pt>
                <c:pt idx="1280">
                  <c:v>82.166666666666373</c:v>
                </c:pt>
                <c:pt idx="1281">
                  <c:v>41.083333333334501</c:v>
                </c:pt>
                <c:pt idx="1282">
                  <c:v>20.54166666666725</c:v>
                </c:pt>
                <c:pt idx="1283">
                  <c:v>20.54166666666725</c:v>
                </c:pt>
                <c:pt idx="1284">
                  <c:v>0</c:v>
                </c:pt>
                <c:pt idx="1285">
                  <c:v>-41.083333333334501</c:v>
                </c:pt>
                <c:pt idx="1286">
                  <c:v>-82.166666666666373</c:v>
                </c:pt>
                <c:pt idx="1287">
                  <c:v>-102.70833333333363</c:v>
                </c:pt>
                <c:pt idx="1288">
                  <c:v>-143.79166666666814</c:v>
                </c:pt>
                <c:pt idx="1289">
                  <c:v>-164.33333333333275</c:v>
                </c:pt>
                <c:pt idx="1290">
                  <c:v>-143.79166666666814</c:v>
                </c:pt>
                <c:pt idx="1291">
                  <c:v>-143.79166666666549</c:v>
                </c:pt>
                <c:pt idx="1292">
                  <c:v>-184.87499999999739</c:v>
                </c:pt>
                <c:pt idx="1293">
                  <c:v>-205.41666666666725</c:v>
                </c:pt>
                <c:pt idx="1294">
                  <c:v>-205.41666666666725</c:v>
                </c:pt>
                <c:pt idx="1295">
                  <c:v>-164.33333333333275</c:v>
                </c:pt>
                <c:pt idx="1296">
                  <c:v>-82.166666666666373</c:v>
                </c:pt>
                <c:pt idx="1297">
                  <c:v>0</c:v>
                </c:pt>
                <c:pt idx="1298">
                  <c:v>61.624999999999126</c:v>
                </c:pt>
                <c:pt idx="1299">
                  <c:v>102.70833333333363</c:v>
                </c:pt>
                <c:pt idx="1300">
                  <c:v>102.70833333333363</c:v>
                </c:pt>
                <c:pt idx="1301">
                  <c:v>82.166666666663744</c:v>
                </c:pt>
                <c:pt idx="1302">
                  <c:v>82.166666666666373</c:v>
                </c:pt>
                <c:pt idx="1303">
                  <c:v>102.70833333333363</c:v>
                </c:pt>
                <c:pt idx="1304">
                  <c:v>82.166666666669002</c:v>
                </c:pt>
                <c:pt idx="1305">
                  <c:v>41.083333333334501</c:v>
                </c:pt>
                <c:pt idx="1306">
                  <c:v>20.541666666664625</c:v>
                </c:pt>
                <c:pt idx="1307">
                  <c:v>0</c:v>
                </c:pt>
                <c:pt idx="1308">
                  <c:v>-20.541666666664625</c:v>
                </c:pt>
                <c:pt idx="1309">
                  <c:v>-20.541666666664625</c:v>
                </c:pt>
                <c:pt idx="1310">
                  <c:v>-20.541666666669876</c:v>
                </c:pt>
                <c:pt idx="1311">
                  <c:v>-41.083333333334501</c:v>
                </c:pt>
                <c:pt idx="1312">
                  <c:v>-61.624999999999126</c:v>
                </c:pt>
                <c:pt idx="1313">
                  <c:v>-102.70833333333363</c:v>
                </c:pt>
                <c:pt idx="1314">
                  <c:v>-102.70833333333363</c:v>
                </c:pt>
                <c:pt idx="1315">
                  <c:v>-102.70833333333363</c:v>
                </c:pt>
                <c:pt idx="1316">
                  <c:v>-184.875</c:v>
                </c:pt>
                <c:pt idx="1317">
                  <c:v>-205.41666666666725</c:v>
                </c:pt>
                <c:pt idx="1318">
                  <c:v>-164.33333333333275</c:v>
                </c:pt>
                <c:pt idx="1319">
                  <c:v>-41.083333333331872</c:v>
                </c:pt>
                <c:pt idx="1320">
                  <c:v>143.79166666666549</c:v>
                </c:pt>
                <c:pt idx="1321">
                  <c:v>287.5833333333336</c:v>
                </c:pt>
                <c:pt idx="1322">
                  <c:v>431.37499999999915</c:v>
                </c:pt>
                <c:pt idx="1323">
                  <c:v>575.16666666666458</c:v>
                </c:pt>
                <c:pt idx="1324">
                  <c:v>636.79166666666902</c:v>
                </c:pt>
                <c:pt idx="1325">
                  <c:v>534.0833333333328</c:v>
                </c:pt>
                <c:pt idx="1326">
                  <c:v>328.66666666666549</c:v>
                </c:pt>
                <c:pt idx="1327">
                  <c:v>143.79166666666814</c:v>
                </c:pt>
                <c:pt idx="1328">
                  <c:v>41.083333333334501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-20.541666666664625</c:v>
                </c:pt>
                <c:pt idx="1333">
                  <c:v>-82.166666666669002</c:v>
                </c:pt>
                <c:pt idx="1334">
                  <c:v>-123.2500000000035</c:v>
                </c:pt>
                <c:pt idx="1335">
                  <c:v>-123.24999999999825</c:v>
                </c:pt>
                <c:pt idx="1336">
                  <c:v>-82.166666666663744</c:v>
                </c:pt>
                <c:pt idx="1337">
                  <c:v>-41.083333333334501</c:v>
                </c:pt>
                <c:pt idx="1338">
                  <c:v>-20.541666666669876</c:v>
                </c:pt>
                <c:pt idx="1339">
                  <c:v>0</c:v>
                </c:pt>
                <c:pt idx="1340">
                  <c:v>20.541666666669876</c:v>
                </c:pt>
                <c:pt idx="1341">
                  <c:v>41.083333333334501</c:v>
                </c:pt>
                <c:pt idx="1342">
                  <c:v>102.70833333333363</c:v>
                </c:pt>
                <c:pt idx="1343">
                  <c:v>164.33333333333275</c:v>
                </c:pt>
                <c:pt idx="1344">
                  <c:v>164.33333333333275</c:v>
                </c:pt>
                <c:pt idx="1345">
                  <c:v>143.79166666666814</c:v>
                </c:pt>
                <c:pt idx="1346">
                  <c:v>82.166666666663744</c:v>
                </c:pt>
                <c:pt idx="1347">
                  <c:v>20.541666666664625</c:v>
                </c:pt>
                <c:pt idx="1348">
                  <c:v>-41.083333333331872</c:v>
                </c:pt>
                <c:pt idx="1349">
                  <c:v>-184.87499999999739</c:v>
                </c:pt>
                <c:pt idx="1350">
                  <c:v>-369.75</c:v>
                </c:pt>
                <c:pt idx="1351">
                  <c:v>-513.54166666666811</c:v>
                </c:pt>
                <c:pt idx="1352">
                  <c:v>-575.1666666666672</c:v>
                </c:pt>
                <c:pt idx="1353">
                  <c:v>-595.70833333333451</c:v>
                </c:pt>
                <c:pt idx="1354">
                  <c:v>-616.24999999999909</c:v>
                </c:pt>
                <c:pt idx="1355">
                  <c:v>-657.3333333333336</c:v>
                </c:pt>
                <c:pt idx="1356">
                  <c:v>-739.5</c:v>
                </c:pt>
                <c:pt idx="1357">
                  <c:v>-801.12499999999648</c:v>
                </c:pt>
                <c:pt idx="1358">
                  <c:v>-842.2083333333336</c:v>
                </c:pt>
                <c:pt idx="1359">
                  <c:v>-903.83333333333542</c:v>
                </c:pt>
                <c:pt idx="1360">
                  <c:v>-924.375</c:v>
                </c:pt>
                <c:pt idx="1361">
                  <c:v>-739.5</c:v>
                </c:pt>
                <c:pt idx="1362">
                  <c:v>-369.75</c:v>
                </c:pt>
                <c:pt idx="1363">
                  <c:v>41.083333333334501</c:v>
                </c:pt>
                <c:pt idx="1364">
                  <c:v>410.83333333333189</c:v>
                </c:pt>
                <c:pt idx="1365">
                  <c:v>451.9166666666664</c:v>
                </c:pt>
                <c:pt idx="1366">
                  <c:v>184.87500000000261</c:v>
                </c:pt>
                <c:pt idx="1367">
                  <c:v>-143.79166666666814</c:v>
                </c:pt>
                <c:pt idx="1368">
                  <c:v>-554.625</c:v>
                </c:pt>
                <c:pt idx="1369">
                  <c:v>-718.9583333333328</c:v>
                </c:pt>
                <c:pt idx="1370">
                  <c:v>-451.91666666666902</c:v>
                </c:pt>
                <c:pt idx="1371">
                  <c:v>-123.25000000000088</c:v>
                </c:pt>
                <c:pt idx="1372">
                  <c:v>0</c:v>
                </c:pt>
                <c:pt idx="1373">
                  <c:v>-102.70833333333231</c:v>
                </c:pt>
                <c:pt idx="1374">
                  <c:v>-328.66666666666549</c:v>
                </c:pt>
                <c:pt idx="1375">
                  <c:v>-616.25000000000045</c:v>
                </c:pt>
                <c:pt idx="1376">
                  <c:v>-1109.25</c:v>
                </c:pt>
                <c:pt idx="1377">
                  <c:v>-1807.6666666666656</c:v>
                </c:pt>
                <c:pt idx="1378">
                  <c:v>-2177.4166666666656</c:v>
                </c:pt>
                <c:pt idx="1379">
                  <c:v>-2177.416666666667</c:v>
                </c:pt>
                <c:pt idx="1380">
                  <c:v>-2177.416666666667</c:v>
                </c:pt>
                <c:pt idx="1381">
                  <c:v>-1561.166666666667</c:v>
                </c:pt>
                <c:pt idx="1382">
                  <c:v>-61.625000000000441</c:v>
                </c:pt>
                <c:pt idx="1383">
                  <c:v>1150.3333333333326</c:v>
                </c:pt>
                <c:pt idx="1384">
                  <c:v>1294.125</c:v>
                </c:pt>
                <c:pt idx="1385">
                  <c:v>780.58333333333451</c:v>
                </c:pt>
                <c:pt idx="1386">
                  <c:v>410.8333333333332</c:v>
                </c:pt>
                <c:pt idx="1387">
                  <c:v>554.625</c:v>
                </c:pt>
                <c:pt idx="1388">
                  <c:v>1006.5416666666664</c:v>
                </c:pt>
                <c:pt idx="1389">
                  <c:v>1458.4583333333328</c:v>
                </c:pt>
                <c:pt idx="1390">
                  <c:v>1581.7083333333337</c:v>
                </c:pt>
                <c:pt idx="1391">
                  <c:v>1294.125</c:v>
                </c:pt>
                <c:pt idx="1392">
                  <c:v>842.20833333333235</c:v>
                </c:pt>
                <c:pt idx="1393">
                  <c:v>431.37500000000045</c:v>
                </c:pt>
                <c:pt idx="1394">
                  <c:v>123.25000000000088</c:v>
                </c:pt>
                <c:pt idx="1395">
                  <c:v>-41.083333333333186</c:v>
                </c:pt>
                <c:pt idx="1396">
                  <c:v>-164.33333333333275</c:v>
                </c:pt>
                <c:pt idx="1397">
                  <c:v>-308.12499999999955</c:v>
                </c:pt>
                <c:pt idx="1398">
                  <c:v>-410.83333333333451</c:v>
                </c:pt>
                <c:pt idx="1399">
                  <c:v>-513.54166666666686</c:v>
                </c:pt>
                <c:pt idx="1400">
                  <c:v>-616.24999999999909</c:v>
                </c:pt>
                <c:pt idx="1401">
                  <c:v>-677.87500000000091</c:v>
                </c:pt>
                <c:pt idx="1402">
                  <c:v>-801.12500000000045</c:v>
                </c:pt>
                <c:pt idx="1403">
                  <c:v>-1150.3333333333333</c:v>
                </c:pt>
                <c:pt idx="1404">
                  <c:v>-1787.1249999999995</c:v>
                </c:pt>
                <c:pt idx="1405">
                  <c:v>-2177.416666666667</c:v>
                </c:pt>
                <c:pt idx="1406">
                  <c:v>-1828.2083333333335</c:v>
                </c:pt>
                <c:pt idx="1407">
                  <c:v>-883.29166666666686</c:v>
                </c:pt>
                <c:pt idx="1408">
                  <c:v>-61.625000000000441</c:v>
                </c:pt>
                <c:pt idx="1409">
                  <c:v>123.25000000000021</c:v>
                </c:pt>
                <c:pt idx="1410">
                  <c:v>20.541666666666593</c:v>
                </c:pt>
                <c:pt idx="1411">
                  <c:v>-82.166666666666373</c:v>
                </c:pt>
                <c:pt idx="1412">
                  <c:v>-143.7916666666668</c:v>
                </c:pt>
                <c:pt idx="1413">
                  <c:v>-61.62499999999978</c:v>
                </c:pt>
                <c:pt idx="1414">
                  <c:v>308.12500000000023</c:v>
                </c:pt>
                <c:pt idx="1415">
                  <c:v>883.29166666666686</c:v>
                </c:pt>
                <c:pt idx="1416">
                  <c:v>1355.7499999999998</c:v>
                </c:pt>
                <c:pt idx="1417">
                  <c:v>1499.5416666666658</c:v>
                </c:pt>
                <c:pt idx="1418">
                  <c:v>1253.0416666666667</c:v>
                </c:pt>
                <c:pt idx="1419">
                  <c:v>677.87500000000091</c:v>
                </c:pt>
                <c:pt idx="1420">
                  <c:v>0</c:v>
                </c:pt>
                <c:pt idx="1421">
                  <c:v>-698.41666666666811</c:v>
                </c:pt>
                <c:pt idx="1422">
                  <c:v>-1150.3333333333333</c:v>
                </c:pt>
                <c:pt idx="1423">
                  <c:v>-821.6666666666664</c:v>
                </c:pt>
                <c:pt idx="1424">
                  <c:v>-143.7916666666668</c:v>
                </c:pt>
                <c:pt idx="1425">
                  <c:v>410.8333333333332</c:v>
                </c:pt>
                <c:pt idx="1426">
                  <c:v>1006.5416666666664</c:v>
                </c:pt>
                <c:pt idx="1427">
                  <c:v>1129.7916666666672</c:v>
                </c:pt>
                <c:pt idx="1428">
                  <c:v>616.25000000000045</c:v>
                </c:pt>
                <c:pt idx="1429">
                  <c:v>20.541666666665936</c:v>
                </c:pt>
                <c:pt idx="1430">
                  <c:v>-492.99999999999955</c:v>
                </c:pt>
                <c:pt idx="1431">
                  <c:v>-1088.7083333333328</c:v>
                </c:pt>
                <c:pt idx="1432">
                  <c:v>-1807.6666666666667</c:v>
                </c:pt>
                <c:pt idx="1433">
                  <c:v>-2177.4166666666661</c:v>
                </c:pt>
                <c:pt idx="1434">
                  <c:v>-2197.9583333333335</c:v>
                </c:pt>
                <c:pt idx="1435">
                  <c:v>-1417.3749999999995</c:v>
                </c:pt>
                <c:pt idx="1436">
                  <c:v>-184.875</c:v>
                </c:pt>
                <c:pt idx="1437">
                  <c:v>410.8333333333332</c:v>
                </c:pt>
                <c:pt idx="1438">
                  <c:v>472.45833333333297</c:v>
                </c:pt>
                <c:pt idx="1439">
                  <c:v>205.4166666666666</c:v>
                </c:pt>
                <c:pt idx="1440">
                  <c:v>-123.25000000000021</c:v>
                </c:pt>
                <c:pt idx="1441">
                  <c:v>-513.54166666666686</c:v>
                </c:pt>
                <c:pt idx="1442">
                  <c:v>-636.7916666666664</c:v>
                </c:pt>
                <c:pt idx="1443">
                  <c:v>-328.6666666666668</c:v>
                </c:pt>
                <c:pt idx="1444">
                  <c:v>0</c:v>
                </c:pt>
                <c:pt idx="1445">
                  <c:v>102.70833333333297</c:v>
                </c:pt>
                <c:pt idx="1446">
                  <c:v>-82.166666666667027</c:v>
                </c:pt>
                <c:pt idx="1447">
                  <c:v>-718.9583333333328</c:v>
                </c:pt>
                <c:pt idx="1448">
                  <c:v>-1643.3333333333328</c:v>
                </c:pt>
                <c:pt idx="1449">
                  <c:v>-2136.3333333333335</c:v>
                </c:pt>
                <c:pt idx="1450">
                  <c:v>-1787.125</c:v>
                </c:pt>
                <c:pt idx="1451">
                  <c:v>-944.91666666666663</c:v>
                </c:pt>
                <c:pt idx="1452">
                  <c:v>-246.5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451.91666666666669</c:v>
                </c:pt>
                <c:pt idx="1479">
                  <c:v>903.83333333333337</c:v>
                </c:pt>
                <c:pt idx="1480">
                  <c:v>842.20833333333326</c:v>
                </c:pt>
                <c:pt idx="1481">
                  <c:v>718.95833333333337</c:v>
                </c:pt>
                <c:pt idx="1482">
                  <c:v>595.70833333333314</c:v>
                </c:pt>
                <c:pt idx="1483">
                  <c:v>513.54166666666652</c:v>
                </c:pt>
                <c:pt idx="1484">
                  <c:v>472.45833333333331</c:v>
                </c:pt>
                <c:pt idx="1485">
                  <c:v>513.54166666666686</c:v>
                </c:pt>
                <c:pt idx="1486">
                  <c:v>657.33333333333326</c:v>
                </c:pt>
                <c:pt idx="1487">
                  <c:v>842.20833333333326</c:v>
                </c:pt>
                <c:pt idx="1488">
                  <c:v>1047.6250000000002</c:v>
                </c:pt>
                <c:pt idx="1489">
                  <c:v>1253.0416666666667</c:v>
                </c:pt>
                <c:pt idx="1490">
                  <c:v>1417.3749999999995</c:v>
                </c:pt>
                <c:pt idx="1491">
                  <c:v>1520.0833333333326</c:v>
                </c:pt>
                <c:pt idx="1492">
                  <c:v>1520.0833333333344</c:v>
                </c:pt>
                <c:pt idx="1493">
                  <c:v>1437.9166666666667</c:v>
                </c:pt>
                <c:pt idx="1494">
                  <c:v>1335.2083333333333</c:v>
                </c:pt>
                <c:pt idx="1495">
                  <c:v>1191.4166666666663</c:v>
                </c:pt>
                <c:pt idx="1496">
                  <c:v>1047.6249999999995</c:v>
                </c:pt>
                <c:pt idx="1497">
                  <c:v>903.83333333333405</c:v>
                </c:pt>
                <c:pt idx="1498">
                  <c:v>739.49999999999864</c:v>
                </c:pt>
                <c:pt idx="1499">
                  <c:v>575.16666666666595</c:v>
                </c:pt>
                <c:pt idx="1500">
                  <c:v>410.8333333333332</c:v>
                </c:pt>
                <c:pt idx="1501">
                  <c:v>328.6666666666668</c:v>
                </c:pt>
                <c:pt idx="1502">
                  <c:v>287.58333333333496</c:v>
                </c:pt>
                <c:pt idx="1503">
                  <c:v>267.0416666666664</c:v>
                </c:pt>
                <c:pt idx="1504">
                  <c:v>267.0416666666664</c:v>
                </c:pt>
                <c:pt idx="1505">
                  <c:v>225.95833333333451</c:v>
                </c:pt>
                <c:pt idx="1506">
                  <c:v>205.41666666666595</c:v>
                </c:pt>
                <c:pt idx="1507">
                  <c:v>225.9583333333332</c:v>
                </c:pt>
                <c:pt idx="1508">
                  <c:v>267.0416666666664</c:v>
                </c:pt>
                <c:pt idx="1509">
                  <c:v>328.6666666666668</c:v>
                </c:pt>
                <c:pt idx="1510">
                  <c:v>451.91666666666771</c:v>
                </c:pt>
                <c:pt idx="1511">
                  <c:v>616.24999999999909</c:v>
                </c:pt>
                <c:pt idx="1512">
                  <c:v>780.58333333333189</c:v>
                </c:pt>
                <c:pt idx="1513">
                  <c:v>924.375</c:v>
                </c:pt>
                <c:pt idx="1514">
                  <c:v>985.99999999999909</c:v>
                </c:pt>
                <c:pt idx="1515">
                  <c:v>924.375</c:v>
                </c:pt>
                <c:pt idx="1516">
                  <c:v>739.50000000000261</c:v>
                </c:pt>
                <c:pt idx="1517">
                  <c:v>554.62500000000261</c:v>
                </c:pt>
                <c:pt idx="1518">
                  <c:v>410.83333333333451</c:v>
                </c:pt>
                <c:pt idx="1519">
                  <c:v>308.12499999999824</c:v>
                </c:pt>
                <c:pt idx="1520">
                  <c:v>225.95833333333186</c:v>
                </c:pt>
                <c:pt idx="1521">
                  <c:v>143.79166666666549</c:v>
                </c:pt>
                <c:pt idx="1522">
                  <c:v>41.083333333331872</c:v>
                </c:pt>
                <c:pt idx="1523">
                  <c:v>-102.70833333333363</c:v>
                </c:pt>
                <c:pt idx="1524">
                  <c:v>-308.12499999999824</c:v>
                </c:pt>
                <c:pt idx="1525">
                  <c:v>-575.1666666666672</c:v>
                </c:pt>
                <c:pt idx="1526">
                  <c:v>-801.12500000000171</c:v>
                </c:pt>
                <c:pt idx="1527">
                  <c:v>-944.91666666666458</c:v>
                </c:pt>
                <c:pt idx="1528">
                  <c:v>-944.91666666666458</c:v>
                </c:pt>
                <c:pt idx="1529">
                  <c:v>-821.6666666666664</c:v>
                </c:pt>
                <c:pt idx="1530">
                  <c:v>-636.79166666666902</c:v>
                </c:pt>
                <c:pt idx="1531">
                  <c:v>-410.83333333333451</c:v>
                </c:pt>
                <c:pt idx="1532">
                  <c:v>-184.87499999999739</c:v>
                </c:pt>
                <c:pt idx="1533">
                  <c:v>41.083333333334501</c:v>
                </c:pt>
                <c:pt idx="1534">
                  <c:v>287.58333333333098</c:v>
                </c:pt>
                <c:pt idx="1535">
                  <c:v>575.1666666666672</c:v>
                </c:pt>
                <c:pt idx="1536">
                  <c:v>862.75000000000091</c:v>
                </c:pt>
                <c:pt idx="1537">
                  <c:v>1068.1666666666656</c:v>
                </c:pt>
                <c:pt idx="1538">
                  <c:v>1232.4999999999982</c:v>
                </c:pt>
                <c:pt idx="1539">
                  <c:v>1335.2083333333344</c:v>
                </c:pt>
                <c:pt idx="1540">
                  <c:v>1396.8333333333362</c:v>
                </c:pt>
                <c:pt idx="1541">
                  <c:v>1417.3749999999982</c:v>
                </c:pt>
                <c:pt idx="1542">
                  <c:v>1335.2083333333344</c:v>
                </c:pt>
                <c:pt idx="1543">
                  <c:v>1150.3333333333344</c:v>
                </c:pt>
                <c:pt idx="1544">
                  <c:v>842.20833333333098</c:v>
                </c:pt>
                <c:pt idx="1545">
                  <c:v>534.0833333333328</c:v>
                </c:pt>
                <c:pt idx="1546">
                  <c:v>328.66666666666549</c:v>
                </c:pt>
                <c:pt idx="1547">
                  <c:v>205.41666666666725</c:v>
                </c:pt>
                <c:pt idx="1548">
                  <c:v>184.875</c:v>
                </c:pt>
                <c:pt idx="1549">
                  <c:v>205.41666666666461</c:v>
                </c:pt>
                <c:pt idx="1550">
                  <c:v>246.50000000000176</c:v>
                </c:pt>
                <c:pt idx="1551">
                  <c:v>287.58333333333627</c:v>
                </c:pt>
                <c:pt idx="1552">
                  <c:v>308.12500000000085</c:v>
                </c:pt>
                <c:pt idx="1553">
                  <c:v>308.12499999999824</c:v>
                </c:pt>
                <c:pt idx="1554">
                  <c:v>308.12499999999824</c:v>
                </c:pt>
                <c:pt idx="1555">
                  <c:v>349.20833333333275</c:v>
                </c:pt>
                <c:pt idx="1556">
                  <c:v>410.83333333333451</c:v>
                </c:pt>
                <c:pt idx="1557">
                  <c:v>472.4583333333336</c:v>
                </c:pt>
                <c:pt idx="1558">
                  <c:v>554.625</c:v>
                </c:pt>
                <c:pt idx="1559">
                  <c:v>636.7916666666664</c:v>
                </c:pt>
                <c:pt idx="1560">
                  <c:v>657.33333333333098</c:v>
                </c:pt>
                <c:pt idx="1561">
                  <c:v>657.3333333333336</c:v>
                </c:pt>
                <c:pt idx="1562">
                  <c:v>657.3333333333336</c:v>
                </c:pt>
                <c:pt idx="1563">
                  <c:v>677.87500000000091</c:v>
                </c:pt>
                <c:pt idx="1564">
                  <c:v>698.41666666666811</c:v>
                </c:pt>
                <c:pt idx="1565">
                  <c:v>698.41666666666811</c:v>
                </c:pt>
                <c:pt idx="1566">
                  <c:v>718.9583333333328</c:v>
                </c:pt>
                <c:pt idx="1567">
                  <c:v>698.41666666666549</c:v>
                </c:pt>
                <c:pt idx="1568">
                  <c:v>636.7916666666664</c:v>
                </c:pt>
                <c:pt idx="1569">
                  <c:v>595.70833333333451</c:v>
                </c:pt>
                <c:pt idx="1570">
                  <c:v>554.625</c:v>
                </c:pt>
                <c:pt idx="1571">
                  <c:v>513.54166666666549</c:v>
                </c:pt>
                <c:pt idx="1572">
                  <c:v>472.45833333333098</c:v>
                </c:pt>
                <c:pt idx="1573">
                  <c:v>390.29166666666197</c:v>
                </c:pt>
                <c:pt idx="1574">
                  <c:v>287.58333333333627</c:v>
                </c:pt>
                <c:pt idx="1575">
                  <c:v>205.41666666666725</c:v>
                </c:pt>
                <c:pt idx="1576">
                  <c:v>102.70833333333626</c:v>
                </c:pt>
                <c:pt idx="1577">
                  <c:v>0</c:v>
                </c:pt>
                <c:pt idx="1578">
                  <c:v>-82.166666666669002</c:v>
                </c:pt>
                <c:pt idx="1579">
                  <c:v>-123.24999999999825</c:v>
                </c:pt>
                <c:pt idx="1580">
                  <c:v>-164.33333333333275</c:v>
                </c:pt>
                <c:pt idx="1581">
                  <c:v>-184.875</c:v>
                </c:pt>
                <c:pt idx="1582">
                  <c:v>-205.41666666666725</c:v>
                </c:pt>
                <c:pt idx="1583">
                  <c:v>-267.04166666666373</c:v>
                </c:pt>
                <c:pt idx="1584">
                  <c:v>-308.12499999999824</c:v>
                </c:pt>
                <c:pt idx="1585">
                  <c:v>-349.20833333333803</c:v>
                </c:pt>
                <c:pt idx="1586">
                  <c:v>-390.29166666667248</c:v>
                </c:pt>
                <c:pt idx="1587">
                  <c:v>-410.83333333332922</c:v>
                </c:pt>
                <c:pt idx="1588">
                  <c:v>-390.29166666666197</c:v>
                </c:pt>
                <c:pt idx="1589">
                  <c:v>-328.66666666666549</c:v>
                </c:pt>
                <c:pt idx="1590">
                  <c:v>-267.0416666666664</c:v>
                </c:pt>
                <c:pt idx="1591">
                  <c:v>-205.41666666666987</c:v>
                </c:pt>
                <c:pt idx="1592">
                  <c:v>-164.33333333333539</c:v>
                </c:pt>
                <c:pt idx="1593">
                  <c:v>-123.24999999999825</c:v>
                </c:pt>
                <c:pt idx="1594">
                  <c:v>-82.166666666666373</c:v>
                </c:pt>
                <c:pt idx="1595">
                  <c:v>-123.25000000000088</c:v>
                </c:pt>
                <c:pt idx="1596">
                  <c:v>-164.33333333333275</c:v>
                </c:pt>
                <c:pt idx="1597">
                  <c:v>-225.95833333333186</c:v>
                </c:pt>
                <c:pt idx="1598">
                  <c:v>-308.12499999999824</c:v>
                </c:pt>
                <c:pt idx="1599">
                  <c:v>-349.20833333333536</c:v>
                </c:pt>
                <c:pt idx="1600">
                  <c:v>-390.29166666666987</c:v>
                </c:pt>
                <c:pt idx="1601">
                  <c:v>-410.83333333333189</c:v>
                </c:pt>
                <c:pt idx="1602">
                  <c:v>-369.74999999999739</c:v>
                </c:pt>
                <c:pt idx="1603">
                  <c:v>-287.58333333333627</c:v>
                </c:pt>
                <c:pt idx="1604">
                  <c:v>-225.95833333333712</c:v>
                </c:pt>
                <c:pt idx="1605">
                  <c:v>-143.79166666666288</c:v>
                </c:pt>
                <c:pt idx="1606">
                  <c:v>-82.166666666663744</c:v>
                </c:pt>
                <c:pt idx="1607">
                  <c:v>-41.083333333334501</c:v>
                </c:pt>
                <c:pt idx="1608">
                  <c:v>0</c:v>
                </c:pt>
                <c:pt idx="1609">
                  <c:v>41.083333333334501</c:v>
                </c:pt>
                <c:pt idx="1610">
                  <c:v>61.624999999999126</c:v>
                </c:pt>
                <c:pt idx="1611">
                  <c:v>82.166666666663744</c:v>
                </c:pt>
                <c:pt idx="1612">
                  <c:v>143.79166666666814</c:v>
                </c:pt>
                <c:pt idx="1613">
                  <c:v>205.41666666666725</c:v>
                </c:pt>
                <c:pt idx="1614">
                  <c:v>267.0416666666664</c:v>
                </c:pt>
                <c:pt idx="1615">
                  <c:v>328.66666666666811</c:v>
                </c:pt>
                <c:pt idx="1616">
                  <c:v>410.83333333333189</c:v>
                </c:pt>
                <c:pt idx="1617">
                  <c:v>472.4583333333336</c:v>
                </c:pt>
                <c:pt idx="1618">
                  <c:v>513.54166666666811</c:v>
                </c:pt>
                <c:pt idx="1619">
                  <c:v>492.99999999999824</c:v>
                </c:pt>
                <c:pt idx="1620">
                  <c:v>431.37499999999915</c:v>
                </c:pt>
                <c:pt idx="1621">
                  <c:v>369.75</c:v>
                </c:pt>
                <c:pt idx="1622">
                  <c:v>287.58333333333098</c:v>
                </c:pt>
                <c:pt idx="1623">
                  <c:v>164.33333333333275</c:v>
                </c:pt>
                <c:pt idx="1624">
                  <c:v>20.54166666666725</c:v>
                </c:pt>
                <c:pt idx="1625">
                  <c:v>-102.708333333331</c:v>
                </c:pt>
                <c:pt idx="1626">
                  <c:v>-287.58333333333098</c:v>
                </c:pt>
                <c:pt idx="1627">
                  <c:v>-493.00000000000085</c:v>
                </c:pt>
                <c:pt idx="1628">
                  <c:v>-657.3333333333336</c:v>
                </c:pt>
                <c:pt idx="1629">
                  <c:v>-760.0416666666672</c:v>
                </c:pt>
                <c:pt idx="1630">
                  <c:v>-760.0416666666672</c:v>
                </c:pt>
                <c:pt idx="1631">
                  <c:v>-636.7916666666664</c:v>
                </c:pt>
                <c:pt idx="1632">
                  <c:v>-451.9166666666664</c:v>
                </c:pt>
                <c:pt idx="1633">
                  <c:v>-246.50000000000176</c:v>
                </c:pt>
                <c:pt idx="1634">
                  <c:v>-82.166666666666373</c:v>
                </c:pt>
                <c:pt idx="1635">
                  <c:v>-20.541666666664625</c:v>
                </c:pt>
                <c:pt idx="1636">
                  <c:v>-20.54166666666725</c:v>
                </c:pt>
                <c:pt idx="1637">
                  <c:v>-82.166666666666373</c:v>
                </c:pt>
                <c:pt idx="1638">
                  <c:v>-143.79166666666549</c:v>
                </c:pt>
                <c:pt idx="1639">
                  <c:v>-184.875</c:v>
                </c:pt>
                <c:pt idx="1640">
                  <c:v>-184.875</c:v>
                </c:pt>
                <c:pt idx="1641">
                  <c:v>-123.25000000000088</c:v>
                </c:pt>
                <c:pt idx="1642">
                  <c:v>-20.54166666666725</c:v>
                </c:pt>
                <c:pt idx="1643">
                  <c:v>123.25000000000088</c:v>
                </c:pt>
                <c:pt idx="1644">
                  <c:v>246.49999999999912</c:v>
                </c:pt>
                <c:pt idx="1645">
                  <c:v>349.20833333333275</c:v>
                </c:pt>
                <c:pt idx="1646">
                  <c:v>431.37500000000176</c:v>
                </c:pt>
                <c:pt idx="1647">
                  <c:v>493.00000000000085</c:v>
                </c:pt>
                <c:pt idx="1648">
                  <c:v>554.625</c:v>
                </c:pt>
                <c:pt idx="1649">
                  <c:v>575.16666666666458</c:v>
                </c:pt>
                <c:pt idx="1650">
                  <c:v>575.1666666666672</c:v>
                </c:pt>
                <c:pt idx="1651">
                  <c:v>534.08333333333542</c:v>
                </c:pt>
                <c:pt idx="1652">
                  <c:v>472.45833333333098</c:v>
                </c:pt>
                <c:pt idx="1653">
                  <c:v>431.37499999999915</c:v>
                </c:pt>
                <c:pt idx="1654">
                  <c:v>369.75</c:v>
                </c:pt>
                <c:pt idx="1655">
                  <c:v>328.66666666666549</c:v>
                </c:pt>
                <c:pt idx="1656">
                  <c:v>328.66666666667078</c:v>
                </c:pt>
                <c:pt idx="1657">
                  <c:v>328.66666666667078</c:v>
                </c:pt>
                <c:pt idx="1658">
                  <c:v>328.66666666666549</c:v>
                </c:pt>
                <c:pt idx="1659">
                  <c:v>328.66666666666549</c:v>
                </c:pt>
                <c:pt idx="1660">
                  <c:v>328.66666666666549</c:v>
                </c:pt>
                <c:pt idx="1661">
                  <c:v>308.12499999999824</c:v>
                </c:pt>
                <c:pt idx="1662">
                  <c:v>308.12499999999824</c:v>
                </c:pt>
                <c:pt idx="1663">
                  <c:v>308.12499999999824</c:v>
                </c:pt>
                <c:pt idx="1664">
                  <c:v>267.04166666666902</c:v>
                </c:pt>
                <c:pt idx="1665">
                  <c:v>246.50000000000176</c:v>
                </c:pt>
                <c:pt idx="1666">
                  <c:v>205.41666666666725</c:v>
                </c:pt>
                <c:pt idx="1667">
                  <c:v>164.33333333333275</c:v>
                </c:pt>
                <c:pt idx="1668">
                  <c:v>143.79166666666549</c:v>
                </c:pt>
                <c:pt idx="1669">
                  <c:v>123.2500000000035</c:v>
                </c:pt>
                <c:pt idx="1670">
                  <c:v>102.708333333331</c:v>
                </c:pt>
                <c:pt idx="1671">
                  <c:v>61.624999999996497</c:v>
                </c:pt>
                <c:pt idx="1672">
                  <c:v>41.083333333334501</c:v>
                </c:pt>
                <c:pt idx="1673">
                  <c:v>41.083333333334501</c:v>
                </c:pt>
                <c:pt idx="1674">
                  <c:v>20.54166666666725</c:v>
                </c:pt>
                <c:pt idx="1675">
                  <c:v>0</c:v>
                </c:pt>
                <c:pt idx="1676">
                  <c:v>-20.54166666666725</c:v>
                </c:pt>
                <c:pt idx="1677">
                  <c:v>-61.625000000001748</c:v>
                </c:pt>
                <c:pt idx="1678">
                  <c:v>-102.70833333333626</c:v>
                </c:pt>
                <c:pt idx="1679">
                  <c:v>-123.24999999999825</c:v>
                </c:pt>
                <c:pt idx="1680">
                  <c:v>-123.24999999999825</c:v>
                </c:pt>
                <c:pt idx="1681">
                  <c:v>-82.166666666669002</c:v>
                </c:pt>
                <c:pt idx="1682">
                  <c:v>-20.54166666666725</c:v>
                </c:pt>
                <c:pt idx="1683">
                  <c:v>41.083333333334501</c:v>
                </c:pt>
                <c:pt idx="1684">
                  <c:v>123.2500000000035</c:v>
                </c:pt>
                <c:pt idx="1685">
                  <c:v>164.33333333333275</c:v>
                </c:pt>
                <c:pt idx="1686">
                  <c:v>164.33333333333275</c:v>
                </c:pt>
                <c:pt idx="1687">
                  <c:v>164.333333333338</c:v>
                </c:pt>
                <c:pt idx="1688">
                  <c:v>123.24999999999825</c:v>
                </c:pt>
                <c:pt idx="1689">
                  <c:v>82.166666666663744</c:v>
                </c:pt>
                <c:pt idx="1690">
                  <c:v>61.625000000001748</c:v>
                </c:pt>
                <c:pt idx="1691">
                  <c:v>41.083333333334501</c:v>
                </c:pt>
                <c:pt idx="1692">
                  <c:v>41.08333333332925</c:v>
                </c:pt>
                <c:pt idx="1693">
                  <c:v>41.08333333332925</c:v>
                </c:pt>
                <c:pt idx="1694">
                  <c:v>41.083333333339752</c:v>
                </c:pt>
                <c:pt idx="1695">
                  <c:v>41.083333333334501</c:v>
                </c:pt>
                <c:pt idx="1696">
                  <c:v>41.08333333332925</c:v>
                </c:pt>
                <c:pt idx="1697">
                  <c:v>41.083333333334501</c:v>
                </c:pt>
                <c:pt idx="1698">
                  <c:v>20.54166666666725</c:v>
                </c:pt>
                <c:pt idx="1699">
                  <c:v>-20.54166666666725</c:v>
                </c:pt>
                <c:pt idx="1700">
                  <c:v>-61.624999999996497</c:v>
                </c:pt>
                <c:pt idx="1701">
                  <c:v>-82.166666666669002</c:v>
                </c:pt>
                <c:pt idx="1702">
                  <c:v>-82.166666666669002</c:v>
                </c:pt>
                <c:pt idx="1703">
                  <c:v>-102.708333333331</c:v>
                </c:pt>
                <c:pt idx="1704">
                  <c:v>-102.708333333331</c:v>
                </c:pt>
                <c:pt idx="1705">
                  <c:v>-82.166666666663744</c:v>
                </c:pt>
                <c:pt idx="1706">
                  <c:v>-82.166666666669002</c:v>
                </c:pt>
                <c:pt idx="1707">
                  <c:v>-61.625000000001748</c:v>
                </c:pt>
                <c:pt idx="1708">
                  <c:v>-41.083333333334501</c:v>
                </c:pt>
                <c:pt idx="1709">
                  <c:v>-41.083333333334501</c:v>
                </c:pt>
                <c:pt idx="1710">
                  <c:v>0</c:v>
                </c:pt>
                <c:pt idx="1711">
                  <c:v>41.083333333334501</c:v>
                </c:pt>
                <c:pt idx="1712">
                  <c:v>61.624999999996497</c:v>
                </c:pt>
                <c:pt idx="1713">
                  <c:v>102.70833333333626</c:v>
                </c:pt>
                <c:pt idx="1714">
                  <c:v>123.2500000000035</c:v>
                </c:pt>
                <c:pt idx="1715">
                  <c:v>143.79166666666023</c:v>
                </c:pt>
                <c:pt idx="1716">
                  <c:v>164.33333333333275</c:v>
                </c:pt>
                <c:pt idx="1717">
                  <c:v>184.87500000000526</c:v>
                </c:pt>
                <c:pt idx="1718">
                  <c:v>205.41666666666725</c:v>
                </c:pt>
                <c:pt idx="1719">
                  <c:v>225.95833333332925</c:v>
                </c:pt>
                <c:pt idx="1720">
                  <c:v>225.95833333333451</c:v>
                </c:pt>
                <c:pt idx="1721">
                  <c:v>184.875</c:v>
                </c:pt>
                <c:pt idx="1722">
                  <c:v>123.24999999999825</c:v>
                </c:pt>
                <c:pt idx="1723">
                  <c:v>61.625000000001748</c:v>
                </c:pt>
                <c:pt idx="1724">
                  <c:v>0</c:v>
                </c:pt>
                <c:pt idx="1725">
                  <c:v>-123.2500000000035</c:v>
                </c:pt>
                <c:pt idx="1726">
                  <c:v>-287.58333333333098</c:v>
                </c:pt>
                <c:pt idx="1727">
                  <c:v>-472.45833333333098</c:v>
                </c:pt>
                <c:pt idx="1728">
                  <c:v>-677.87500000000352</c:v>
                </c:pt>
                <c:pt idx="1729">
                  <c:v>-883.29166666666549</c:v>
                </c:pt>
                <c:pt idx="1730">
                  <c:v>-1006.5416666666638</c:v>
                </c:pt>
                <c:pt idx="1731">
                  <c:v>-1047.6249999999982</c:v>
                </c:pt>
                <c:pt idx="1732">
                  <c:v>-1047.6250000000034</c:v>
                </c:pt>
                <c:pt idx="1733">
                  <c:v>-1006.541666666669</c:v>
                </c:pt>
                <c:pt idx="1734">
                  <c:v>-965.45833333333189</c:v>
                </c:pt>
                <c:pt idx="1735">
                  <c:v>-944.9166666666672</c:v>
                </c:pt>
                <c:pt idx="1736">
                  <c:v>-965.45833333333451</c:v>
                </c:pt>
                <c:pt idx="1737">
                  <c:v>-965.45833333333189</c:v>
                </c:pt>
                <c:pt idx="1738">
                  <c:v>-944.91666666666458</c:v>
                </c:pt>
                <c:pt idx="1739">
                  <c:v>-903.8333333333328</c:v>
                </c:pt>
                <c:pt idx="1740">
                  <c:v>-801.12500000000171</c:v>
                </c:pt>
                <c:pt idx="1741">
                  <c:v>-657.3333333333336</c:v>
                </c:pt>
                <c:pt idx="1742">
                  <c:v>-554.62499999999739</c:v>
                </c:pt>
                <c:pt idx="1743">
                  <c:v>-493.00000000000085</c:v>
                </c:pt>
                <c:pt idx="1744">
                  <c:v>-431.37500000000176</c:v>
                </c:pt>
                <c:pt idx="1745">
                  <c:v>-410.83333333333451</c:v>
                </c:pt>
                <c:pt idx="1746">
                  <c:v>-410.83333333333189</c:v>
                </c:pt>
                <c:pt idx="1747">
                  <c:v>-369.74999999999739</c:v>
                </c:pt>
                <c:pt idx="1748">
                  <c:v>-328.66666666666549</c:v>
                </c:pt>
                <c:pt idx="1749">
                  <c:v>-287.58333333333627</c:v>
                </c:pt>
                <c:pt idx="1750">
                  <c:v>-225.95833333333712</c:v>
                </c:pt>
                <c:pt idx="1751">
                  <c:v>-205.41666666666725</c:v>
                </c:pt>
                <c:pt idx="1752">
                  <c:v>-205.41666666666461</c:v>
                </c:pt>
                <c:pt idx="1753">
                  <c:v>-205.41666666666461</c:v>
                </c:pt>
                <c:pt idx="1754">
                  <c:v>-205.41666666666725</c:v>
                </c:pt>
                <c:pt idx="1755">
                  <c:v>-205.41666666666725</c:v>
                </c:pt>
                <c:pt idx="1756">
                  <c:v>-205.41666666666725</c:v>
                </c:pt>
                <c:pt idx="1757">
                  <c:v>-225.95833333333186</c:v>
                </c:pt>
                <c:pt idx="1758">
                  <c:v>-225.95833333333186</c:v>
                </c:pt>
                <c:pt idx="1759">
                  <c:v>-225.95833333333186</c:v>
                </c:pt>
                <c:pt idx="1760">
                  <c:v>-246.50000000000176</c:v>
                </c:pt>
                <c:pt idx="1761">
                  <c:v>-246.50000000000176</c:v>
                </c:pt>
                <c:pt idx="1762">
                  <c:v>-246.49999999999912</c:v>
                </c:pt>
                <c:pt idx="1763">
                  <c:v>-246.49999999999912</c:v>
                </c:pt>
                <c:pt idx="1764">
                  <c:v>-267.0416666666664</c:v>
                </c:pt>
                <c:pt idx="1765">
                  <c:v>-328.66666666666549</c:v>
                </c:pt>
                <c:pt idx="1766">
                  <c:v>-451.9166666666664</c:v>
                </c:pt>
                <c:pt idx="1767">
                  <c:v>-616.25000000000171</c:v>
                </c:pt>
                <c:pt idx="1768">
                  <c:v>-821.6666666666664</c:v>
                </c:pt>
                <c:pt idx="1769">
                  <c:v>-1047.6250000000009</c:v>
                </c:pt>
                <c:pt idx="1770">
                  <c:v>-1232.5000000000009</c:v>
                </c:pt>
                <c:pt idx="1771">
                  <c:v>-1314.6666666666647</c:v>
                </c:pt>
                <c:pt idx="1772">
                  <c:v>-1314.6666666666647</c:v>
                </c:pt>
                <c:pt idx="1773">
                  <c:v>-1273.5833333333353</c:v>
                </c:pt>
                <c:pt idx="1774">
                  <c:v>-1170.8750000000018</c:v>
                </c:pt>
                <c:pt idx="1775">
                  <c:v>-1047.6249999999995</c:v>
                </c:pt>
                <c:pt idx="1776">
                  <c:v>-985.99999999999909</c:v>
                </c:pt>
                <c:pt idx="1777">
                  <c:v>-1006.5416666666664</c:v>
                </c:pt>
                <c:pt idx="1778">
                  <c:v>-1109.2500000000014</c:v>
                </c:pt>
                <c:pt idx="1779">
                  <c:v>-1273.5833333333342</c:v>
                </c:pt>
                <c:pt idx="1780">
                  <c:v>-1417.3749999999995</c:v>
                </c:pt>
                <c:pt idx="1781">
                  <c:v>-1458.4583333333328</c:v>
                </c:pt>
                <c:pt idx="1782">
                  <c:v>-1376.2916666666652</c:v>
                </c:pt>
                <c:pt idx="1783">
                  <c:v>-1211.9583333333337</c:v>
                </c:pt>
                <c:pt idx="1784">
                  <c:v>-1006.5416666666677</c:v>
                </c:pt>
                <c:pt idx="1785">
                  <c:v>-862.74999999999955</c:v>
                </c:pt>
                <c:pt idx="1786">
                  <c:v>-801.12500000000045</c:v>
                </c:pt>
                <c:pt idx="1787">
                  <c:v>-780.58333333333314</c:v>
                </c:pt>
                <c:pt idx="1788">
                  <c:v>-801.12499999999909</c:v>
                </c:pt>
                <c:pt idx="1789">
                  <c:v>-883.29166666666686</c:v>
                </c:pt>
                <c:pt idx="1790">
                  <c:v>-1027.0833333333337</c:v>
                </c:pt>
                <c:pt idx="1791">
                  <c:v>-1211.958333333333</c:v>
                </c:pt>
                <c:pt idx="1792">
                  <c:v>-1396.8333333333333</c:v>
                </c:pt>
                <c:pt idx="1793">
                  <c:v>-1458.4583333333335</c:v>
                </c:pt>
                <c:pt idx="1794">
                  <c:v>-1787.125</c:v>
                </c:pt>
                <c:pt idx="1795">
                  <c:v>-1068.1666666666667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5B-43C6-B56C-D4B4AD59C913}"/>
            </c:ext>
          </c:extLst>
        </c:ser>
        <c:ser>
          <c:idx val="2"/>
          <c:order val="1"/>
          <c:tx>
            <c:v>Aerodynamic (Drag) Force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Spreadsheet!$L$4:$L$1804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1.3146064814814817E-3</c:v>
                </c:pt>
                <c:pt idx="13">
                  <c:v>9.4980318287037041E-2</c:v>
                </c:pt>
                <c:pt idx="14">
                  <c:v>0.95834812500000011</c:v>
                </c:pt>
                <c:pt idx="15">
                  <c:v>3.2211145312500005</c:v>
                </c:pt>
                <c:pt idx="16">
                  <c:v>5.6399904571759265</c:v>
                </c:pt>
                <c:pt idx="17">
                  <c:v>9.3866189293981463</c:v>
                </c:pt>
                <c:pt idx="18">
                  <c:v>15.475876151620371</c:v>
                </c:pt>
                <c:pt idx="19">
                  <c:v>22.216849537037039</c:v>
                </c:pt>
                <c:pt idx="20">
                  <c:v>24.854278790509259</c:v>
                </c:pt>
                <c:pt idx="21">
                  <c:v>25.950660596064818</c:v>
                </c:pt>
                <c:pt idx="22">
                  <c:v>26.321379623842592</c:v>
                </c:pt>
                <c:pt idx="23">
                  <c:v>27.259680000000003</c:v>
                </c:pt>
                <c:pt idx="24">
                  <c:v>27.830547864583341</c:v>
                </c:pt>
                <c:pt idx="25">
                  <c:v>31.177207314814819</c:v>
                </c:pt>
                <c:pt idx="26">
                  <c:v>33.443917540509261</c:v>
                </c:pt>
                <c:pt idx="27">
                  <c:v>38.215939068287049</c:v>
                </c:pt>
                <c:pt idx="28">
                  <c:v>44.024856458333332</c:v>
                </c:pt>
                <c:pt idx="29">
                  <c:v>50.244588373842596</c:v>
                </c:pt>
                <c:pt idx="30">
                  <c:v>56.057778234953702</c:v>
                </c:pt>
                <c:pt idx="31">
                  <c:v>59.36269892939815</c:v>
                </c:pt>
                <c:pt idx="32">
                  <c:v>61.618563651620363</c:v>
                </c:pt>
                <c:pt idx="33">
                  <c:v>63.33806892939814</c:v>
                </c:pt>
                <c:pt idx="34">
                  <c:v>64.789065833333325</c:v>
                </c:pt>
                <c:pt idx="35">
                  <c:v>65.081237123842598</c:v>
                </c:pt>
                <c:pt idx="36">
                  <c:v>64.20669516203705</c:v>
                </c:pt>
                <c:pt idx="37">
                  <c:v>59.922721290509287</c:v>
                </c:pt>
                <c:pt idx="38">
                  <c:v>52.321666614583329</c:v>
                </c:pt>
                <c:pt idx="39">
                  <c:v>44.9924068287037</c:v>
                </c:pt>
                <c:pt idx="40">
                  <c:v>39.344857384259264</c:v>
                </c:pt>
                <c:pt idx="41">
                  <c:v>34.287894901620362</c:v>
                </c:pt>
                <c:pt idx="42">
                  <c:v>27.639601273148152</c:v>
                </c:pt>
                <c:pt idx="43">
                  <c:v>20.705380734953707</c:v>
                </c:pt>
                <c:pt idx="44">
                  <c:v>16.197266458333331</c:v>
                </c:pt>
                <c:pt idx="45">
                  <c:v>14.355831429398149</c:v>
                </c:pt>
                <c:pt idx="46">
                  <c:v>13.677165833333333</c:v>
                </c:pt>
                <c:pt idx="47">
                  <c:v>12.496977864583336</c:v>
                </c:pt>
                <c:pt idx="48">
                  <c:v>11.126829259259258</c:v>
                </c:pt>
                <c:pt idx="49">
                  <c:v>10.412997939814817</c:v>
                </c:pt>
                <c:pt idx="50">
                  <c:v>10.412997939814817</c:v>
                </c:pt>
                <c:pt idx="51">
                  <c:v>9.9502564583333335</c:v>
                </c:pt>
                <c:pt idx="52">
                  <c:v>8.1009337905092593</c:v>
                </c:pt>
                <c:pt idx="53">
                  <c:v>5.6399904571759265</c:v>
                </c:pt>
                <c:pt idx="54">
                  <c:v>4.8117883738425915</c:v>
                </c:pt>
                <c:pt idx="55">
                  <c:v>4.7325833333333334</c:v>
                </c:pt>
                <c:pt idx="56">
                  <c:v>4.7325833333333334</c:v>
                </c:pt>
                <c:pt idx="57">
                  <c:v>4.7325833333333334</c:v>
                </c:pt>
                <c:pt idx="58">
                  <c:v>4.9721703645833344</c:v>
                </c:pt>
                <c:pt idx="59">
                  <c:v>5.217673125000001</c:v>
                </c:pt>
                <c:pt idx="60">
                  <c:v>7.1018328645833328</c:v>
                </c:pt>
                <c:pt idx="61">
                  <c:v>7.693405781250001</c:v>
                </c:pt>
                <c:pt idx="62">
                  <c:v>8.3086416145833351</c:v>
                </c:pt>
                <c:pt idx="63">
                  <c:v>8.6251331250000014</c:v>
                </c:pt>
                <c:pt idx="64">
                  <c:v>9.6101020312500012</c:v>
                </c:pt>
                <c:pt idx="65">
                  <c:v>10.412997939814817</c:v>
                </c:pt>
                <c:pt idx="66">
                  <c:v>10.766955734953704</c:v>
                </c:pt>
                <c:pt idx="67">
                  <c:v>11.126829259259258</c:v>
                </c:pt>
                <c:pt idx="68">
                  <c:v>13.543404623842596</c:v>
                </c:pt>
                <c:pt idx="69">
                  <c:v>17.689344814814813</c:v>
                </c:pt>
                <c:pt idx="70">
                  <c:v>23.079560040509257</c:v>
                </c:pt>
                <c:pt idx="71">
                  <c:v>29.185578495370383</c:v>
                </c:pt>
                <c:pt idx="72">
                  <c:v>34.927779606481486</c:v>
                </c:pt>
                <c:pt idx="73">
                  <c:v>38.891318148148152</c:v>
                </c:pt>
                <c:pt idx="74">
                  <c:v>41.418320457175923</c:v>
                </c:pt>
                <c:pt idx="75">
                  <c:v>43.545025092592596</c:v>
                </c:pt>
                <c:pt idx="76">
                  <c:v>45.970474050925922</c:v>
                </c:pt>
                <c:pt idx="77">
                  <c:v>48.714386429398154</c:v>
                </c:pt>
                <c:pt idx="78">
                  <c:v>50.759914114583331</c:v>
                </c:pt>
                <c:pt idx="79">
                  <c:v>51.277869068287032</c:v>
                </c:pt>
                <c:pt idx="80">
                  <c:v>49.987911458333343</c:v>
                </c:pt>
                <c:pt idx="81">
                  <c:v>48.714386429398154</c:v>
                </c:pt>
                <c:pt idx="82">
                  <c:v>45.724971290509259</c:v>
                </c:pt>
                <c:pt idx="83">
                  <c:v>44.9924068287037</c:v>
                </c:pt>
                <c:pt idx="84">
                  <c:v>44.265758096064822</c:v>
                </c:pt>
                <c:pt idx="85">
                  <c:v>42.356949484953702</c:v>
                </c:pt>
                <c:pt idx="86">
                  <c:v>40.952949762731485</c:v>
                </c:pt>
                <c:pt idx="87">
                  <c:v>39.344857384259264</c:v>
                </c:pt>
                <c:pt idx="88">
                  <c:v>38.440408125000005</c:v>
                </c:pt>
                <c:pt idx="89">
                  <c:v>33.443917540509261</c:v>
                </c:pt>
                <c:pt idx="90">
                  <c:v>24.494076614583335</c:v>
                </c:pt>
                <c:pt idx="91">
                  <c:v>15.906738425925926</c:v>
                </c:pt>
                <c:pt idx="92">
                  <c:v>9.498031828703704</c:v>
                </c:pt>
                <c:pt idx="93">
                  <c:v>6.6269312731481484</c:v>
                </c:pt>
                <c:pt idx="94">
                  <c:v>4.7325833333333334</c:v>
                </c:pt>
                <c:pt idx="95">
                  <c:v>2.7215640682870372</c:v>
                </c:pt>
                <c:pt idx="96">
                  <c:v>1.1055840509259258</c:v>
                </c:pt>
                <c:pt idx="97">
                  <c:v>0.42593250000000005</c:v>
                </c:pt>
                <c:pt idx="98">
                  <c:v>0.15906738425925929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1.3146064814814817E-3</c:v>
                </c:pt>
                <c:pt idx="139">
                  <c:v>0.11864323495370373</c:v>
                </c:pt>
                <c:pt idx="140">
                  <c:v>1.222912679398148</c:v>
                </c:pt>
                <c:pt idx="141">
                  <c:v>4.4989120312499988</c:v>
                </c:pt>
                <c:pt idx="142">
                  <c:v>8.8394139814814814</c:v>
                </c:pt>
                <c:pt idx="143">
                  <c:v>11.739764531249996</c:v>
                </c:pt>
                <c:pt idx="144">
                  <c:v>13.014932818287038</c:v>
                </c:pt>
                <c:pt idx="145">
                  <c:v>14.218783703703705</c:v>
                </c:pt>
                <c:pt idx="146">
                  <c:v>17.084625833333334</c:v>
                </c:pt>
                <c:pt idx="147">
                  <c:v>21.203287939814814</c:v>
                </c:pt>
                <c:pt idx="148">
                  <c:v>25.217110179398148</c:v>
                </c:pt>
                <c:pt idx="149">
                  <c:v>28.022151759259259</c:v>
                </c:pt>
                <c:pt idx="150">
                  <c:v>29.185578495370383</c:v>
                </c:pt>
                <c:pt idx="151">
                  <c:v>28.407331458333331</c:v>
                </c:pt>
                <c:pt idx="152">
                  <c:v>24.314961481481483</c:v>
                </c:pt>
                <c:pt idx="153">
                  <c:v>16.78621016203704</c:v>
                </c:pt>
                <c:pt idx="154">
                  <c:v>9.8362143460648159</c:v>
                </c:pt>
                <c:pt idx="155">
                  <c:v>5.8135185127314823</c:v>
                </c:pt>
                <c:pt idx="156">
                  <c:v>4.7325833333333334</c:v>
                </c:pt>
                <c:pt idx="157">
                  <c:v>5.217673125000001</c:v>
                </c:pt>
                <c:pt idx="158">
                  <c:v>6.5339228645833334</c:v>
                </c:pt>
                <c:pt idx="159">
                  <c:v>9.7228295370370379</c:v>
                </c:pt>
                <c:pt idx="160">
                  <c:v>13.277854114583338</c:v>
                </c:pt>
                <c:pt idx="161">
                  <c:v>17.995648124999995</c:v>
                </c:pt>
                <c:pt idx="162">
                  <c:v>21.370571614583334</c:v>
                </c:pt>
                <c:pt idx="163">
                  <c:v>25.035365833333341</c:v>
                </c:pt>
                <c:pt idx="164">
                  <c:v>28.600907262731482</c:v>
                </c:pt>
                <c:pt idx="165">
                  <c:v>31.7875133738426</c:v>
                </c:pt>
                <c:pt idx="166">
                  <c:v>33.864591614583333</c:v>
                </c:pt>
                <c:pt idx="167">
                  <c:v>36.225296203703721</c:v>
                </c:pt>
                <c:pt idx="168">
                  <c:v>40.721250370370377</c:v>
                </c:pt>
                <c:pt idx="169">
                  <c:v>45.480125833333339</c:v>
                </c:pt>
                <c:pt idx="170">
                  <c:v>47.457293981481484</c:v>
                </c:pt>
                <c:pt idx="171">
                  <c:v>45.970474050925922</c:v>
                </c:pt>
                <c:pt idx="172">
                  <c:v>40.490208281250005</c:v>
                </c:pt>
                <c:pt idx="173">
                  <c:v>31.583420717592592</c:v>
                </c:pt>
                <c:pt idx="174">
                  <c:v>24.136503651620373</c:v>
                </c:pt>
                <c:pt idx="175">
                  <c:v>21.036661568287037</c:v>
                </c:pt>
                <c:pt idx="176">
                  <c:v>20.705380734953707</c:v>
                </c:pt>
                <c:pt idx="177">
                  <c:v>22.046279346064811</c:v>
                </c:pt>
                <c:pt idx="178">
                  <c:v>25.399511828703705</c:v>
                </c:pt>
                <c:pt idx="179">
                  <c:v>28.022151759259259</c:v>
                </c:pt>
                <c:pt idx="180">
                  <c:v>28.79514037037038</c:v>
                </c:pt>
                <c:pt idx="181">
                  <c:v>28.600907262731482</c:v>
                </c:pt>
                <c:pt idx="182">
                  <c:v>28.022151759259259</c:v>
                </c:pt>
                <c:pt idx="183">
                  <c:v>26.321379623842592</c:v>
                </c:pt>
                <c:pt idx="184">
                  <c:v>22.388077031250003</c:v>
                </c:pt>
                <c:pt idx="185">
                  <c:v>18.304580648148146</c:v>
                </c:pt>
                <c:pt idx="186">
                  <c:v>14.493536458333333</c:v>
                </c:pt>
                <c:pt idx="187">
                  <c:v>11.739764531249996</c:v>
                </c:pt>
                <c:pt idx="188">
                  <c:v>9.6101020312500012</c:v>
                </c:pt>
                <c:pt idx="189">
                  <c:v>8.1009337905092593</c:v>
                </c:pt>
                <c:pt idx="190">
                  <c:v>6.909900318287038</c:v>
                </c:pt>
                <c:pt idx="191">
                  <c:v>6.1684622627314818</c:v>
                </c:pt>
                <c:pt idx="192">
                  <c:v>5.4690916145833341</c:v>
                </c:pt>
                <c:pt idx="193">
                  <c:v>5.1351815682870381</c:v>
                </c:pt>
                <c:pt idx="194">
                  <c:v>4.8916507175925918</c:v>
                </c:pt>
                <c:pt idx="195">
                  <c:v>4.7325833333333334</c:v>
                </c:pt>
                <c:pt idx="196">
                  <c:v>4.7325833333333334</c:v>
                </c:pt>
                <c:pt idx="197">
                  <c:v>4.7325833333333334</c:v>
                </c:pt>
                <c:pt idx="198">
                  <c:v>4.7325833333333334</c:v>
                </c:pt>
                <c:pt idx="199">
                  <c:v>5.1351815682870381</c:v>
                </c:pt>
                <c:pt idx="200">
                  <c:v>5.5542123842592597</c:v>
                </c:pt>
                <c:pt idx="201">
                  <c:v>6.4415717592592596</c:v>
                </c:pt>
                <c:pt idx="202">
                  <c:v>7.3946614583333359</c:v>
                </c:pt>
                <c:pt idx="203">
                  <c:v>8.9475403645833342</c:v>
                </c:pt>
                <c:pt idx="204">
                  <c:v>11.864323495370371</c:v>
                </c:pt>
                <c:pt idx="205">
                  <c:v>14.770918425925924</c:v>
                </c:pt>
                <c:pt idx="206">
                  <c:v>18.616142384259259</c:v>
                </c:pt>
                <c:pt idx="207">
                  <c:v>23.781559901620369</c:v>
                </c:pt>
                <c:pt idx="208">
                  <c:v>28.79514037037038</c:v>
                </c:pt>
                <c:pt idx="209">
                  <c:v>33.653925925925932</c:v>
                </c:pt>
                <c:pt idx="210">
                  <c:v>40.721250370370377</c:v>
                </c:pt>
                <c:pt idx="211">
                  <c:v>46.216634114583329</c:v>
                </c:pt>
                <c:pt idx="212">
                  <c:v>50.501922592592607</c:v>
                </c:pt>
                <c:pt idx="213">
                  <c:v>53.907082031250006</c:v>
                </c:pt>
                <c:pt idx="214">
                  <c:v>56.875134814814821</c:v>
                </c:pt>
                <c:pt idx="215">
                  <c:v>61.050653651620387</c:v>
                </c:pt>
                <c:pt idx="216">
                  <c:v>66.551953125000011</c:v>
                </c:pt>
                <c:pt idx="217">
                  <c:v>72.908404114583348</c:v>
                </c:pt>
                <c:pt idx="218">
                  <c:v>78.909254050925924</c:v>
                </c:pt>
                <c:pt idx="219">
                  <c:v>84.14664627314815</c:v>
                </c:pt>
                <c:pt idx="220">
                  <c:v>88.185117384259243</c:v>
                </c:pt>
                <c:pt idx="221">
                  <c:v>91.276085873842604</c:v>
                </c:pt>
                <c:pt idx="222">
                  <c:v>92.666939531250009</c:v>
                </c:pt>
                <c:pt idx="223">
                  <c:v>94.06831004050926</c:v>
                </c:pt>
                <c:pt idx="224">
                  <c:v>95.126239606481477</c:v>
                </c:pt>
                <c:pt idx="225">
                  <c:v>96.546014606481492</c:v>
                </c:pt>
                <c:pt idx="226">
                  <c:v>98.695396203703709</c:v>
                </c:pt>
                <c:pt idx="227">
                  <c:v>100.50462337384259</c:v>
                </c:pt>
                <c:pt idx="228">
                  <c:v>102.33028312499999</c:v>
                </c:pt>
                <c:pt idx="229">
                  <c:v>103.80264238425927</c:v>
                </c:pt>
                <c:pt idx="230">
                  <c:v>104.91381351273149</c:v>
                </c:pt>
                <c:pt idx="231">
                  <c:v>104.91381351273149</c:v>
                </c:pt>
                <c:pt idx="232">
                  <c:v>103.80264238425927</c:v>
                </c:pt>
                <c:pt idx="233">
                  <c:v>99.055927031250008</c:v>
                </c:pt>
                <c:pt idx="234">
                  <c:v>91.970198096064806</c:v>
                </c:pt>
                <c:pt idx="235">
                  <c:v>85.482286458333334</c:v>
                </c:pt>
                <c:pt idx="236">
                  <c:v>81.506916458333336</c:v>
                </c:pt>
                <c:pt idx="237">
                  <c:v>79.55472583333335</c:v>
                </c:pt>
                <c:pt idx="238">
                  <c:v>76.988613981481464</c:v>
                </c:pt>
                <c:pt idx="239">
                  <c:v>72.290539068287032</c:v>
                </c:pt>
                <c:pt idx="240">
                  <c:v>64.497551846064795</c:v>
                </c:pt>
                <c:pt idx="241">
                  <c:v>56.602025318287033</c:v>
                </c:pt>
                <c:pt idx="242">
                  <c:v>51.277869068287032</c:v>
                </c:pt>
                <c:pt idx="243">
                  <c:v>44.9924068287037</c:v>
                </c:pt>
                <c:pt idx="244">
                  <c:v>39.344857384259264</c:v>
                </c:pt>
                <c:pt idx="245">
                  <c:v>34.287894901620362</c:v>
                </c:pt>
                <c:pt idx="246">
                  <c:v>27.639601273148152</c:v>
                </c:pt>
                <c:pt idx="247">
                  <c:v>20.705380734953707</c:v>
                </c:pt>
                <c:pt idx="248">
                  <c:v>16.197266458333331</c:v>
                </c:pt>
                <c:pt idx="249">
                  <c:v>14.355831429398149</c:v>
                </c:pt>
                <c:pt idx="250">
                  <c:v>13.677165833333333</c:v>
                </c:pt>
                <c:pt idx="251">
                  <c:v>12.496977864583336</c:v>
                </c:pt>
                <c:pt idx="252">
                  <c:v>11.126829259259258</c:v>
                </c:pt>
                <c:pt idx="253">
                  <c:v>10.412997939814817</c:v>
                </c:pt>
                <c:pt idx="254">
                  <c:v>10.412997939814817</c:v>
                </c:pt>
                <c:pt idx="255">
                  <c:v>9.9502564583333335</c:v>
                </c:pt>
                <c:pt idx="256">
                  <c:v>8.1009337905092593</c:v>
                </c:pt>
                <c:pt idx="257">
                  <c:v>6.909900318287038</c:v>
                </c:pt>
                <c:pt idx="258">
                  <c:v>7.7943018287037047</c:v>
                </c:pt>
                <c:pt idx="259">
                  <c:v>10.530326568287036</c:v>
                </c:pt>
                <c:pt idx="260">
                  <c:v>13.946660162037039</c:v>
                </c:pt>
                <c:pt idx="261">
                  <c:v>17.689344814814813</c:v>
                </c:pt>
                <c:pt idx="262">
                  <c:v>21.707110873842591</c:v>
                </c:pt>
                <c:pt idx="263">
                  <c:v>27.070705318287036</c:v>
                </c:pt>
                <c:pt idx="264">
                  <c:v>34.713827401620364</c:v>
                </c:pt>
                <c:pt idx="265">
                  <c:v>42.830207818287043</c:v>
                </c:pt>
                <c:pt idx="266">
                  <c:v>49.987911458333343</c:v>
                </c:pt>
                <c:pt idx="267">
                  <c:v>54.708663333333334</c:v>
                </c:pt>
                <c:pt idx="268">
                  <c:v>60.485372864583333</c:v>
                </c:pt>
                <c:pt idx="269">
                  <c:v>64.789065833333325</c:v>
                </c:pt>
                <c:pt idx="270">
                  <c:v>69.240652031250008</c:v>
                </c:pt>
                <c:pt idx="271">
                  <c:v>69.542682870370371</c:v>
                </c:pt>
                <c:pt idx="272">
                  <c:v>68.338503333333335</c:v>
                </c:pt>
                <c:pt idx="273">
                  <c:v>67.442270364583322</c:v>
                </c:pt>
                <c:pt idx="274">
                  <c:v>62.762271290509268</c:v>
                </c:pt>
                <c:pt idx="275">
                  <c:v>54.708663333333334</c:v>
                </c:pt>
                <c:pt idx="276">
                  <c:v>47.457293981481484</c:v>
                </c:pt>
                <c:pt idx="277">
                  <c:v>38.891318148148152</c:v>
                </c:pt>
                <c:pt idx="278">
                  <c:v>31.379985364583327</c:v>
                </c:pt>
                <c:pt idx="279">
                  <c:v>21.370571614583334</c:v>
                </c:pt>
                <c:pt idx="280">
                  <c:v>15.050929606481478</c:v>
                </c:pt>
                <c:pt idx="281">
                  <c:v>13.410300717592591</c:v>
                </c:pt>
                <c:pt idx="282">
                  <c:v>17.23481962384259</c:v>
                </c:pt>
                <c:pt idx="283">
                  <c:v>23.254074050925929</c:v>
                </c:pt>
                <c:pt idx="284">
                  <c:v>29.97434238425927</c:v>
                </c:pt>
                <c:pt idx="285">
                  <c:v>38.215939068287049</c:v>
                </c:pt>
                <c:pt idx="286">
                  <c:v>45.970474050925922</c:v>
                </c:pt>
                <c:pt idx="287">
                  <c:v>54.440812262731491</c:v>
                </c:pt>
                <c:pt idx="288">
                  <c:v>63.626953703703705</c:v>
                </c:pt>
                <c:pt idx="289">
                  <c:v>73.528898373842594</c:v>
                </c:pt>
                <c:pt idx="290">
                  <c:v>79.55472583333335</c:v>
                </c:pt>
                <c:pt idx="291">
                  <c:v>81.506916458333336</c:v>
                </c:pt>
                <c:pt idx="292">
                  <c:v>79.55472583333335</c:v>
                </c:pt>
                <c:pt idx="293">
                  <c:v>76.037167540509259</c:v>
                </c:pt>
                <c:pt idx="294">
                  <c:v>73.528898373842594</c:v>
                </c:pt>
                <c:pt idx="295">
                  <c:v>71.982592499999981</c:v>
                </c:pt>
                <c:pt idx="296">
                  <c:v>71.675303234953731</c:v>
                </c:pt>
                <c:pt idx="297">
                  <c:v>71.982592499999981</c:v>
                </c:pt>
                <c:pt idx="298">
                  <c:v>72.908404114583348</c:v>
                </c:pt>
                <c:pt idx="299">
                  <c:v>73.528898373842594</c:v>
                </c:pt>
                <c:pt idx="300">
                  <c:v>73.528898373842594</c:v>
                </c:pt>
                <c:pt idx="301">
                  <c:v>72.908404114583348</c:v>
                </c:pt>
                <c:pt idx="302">
                  <c:v>71.368671273148166</c:v>
                </c:pt>
                <c:pt idx="303">
                  <c:v>68.93927849537036</c:v>
                </c:pt>
                <c:pt idx="304">
                  <c:v>65.961694814814805</c:v>
                </c:pt>
                <c:pt idx="305">
                  <c:v>61.618563651620363</c:v>
                </c:pt>
                <c:pt idx="306">
                  <c:v>57.423325717592597</c:v>
                </c:pt>
                <c:pt idx="307">
                  <c:v>54.708663333333334</c:v>
                </c:pt>
                <c:pt idx="308">
                  <c:v>53.375981012731472</c:v>
                </c:pt>
                <c:pt idx="309">
                  <c:v>52.847509207175939</c:v>
                </c:pt>
                <c:pt idx="310">
                  <c:v>51.798453234953712</c:v>
                </c:pt>
                <c:pt idx="311">
                  <c:v>50.501922592592607</c:v>
                </c:pt>
                <c:pt idx="312">
                  <c:v>48.714386429398154</c:v>
                </c:pt>
                <c:pt idx="313">
                  <c:v>45.970474050925922</c:v>
                </c:pt>
                <c:pt idx="314">
                  <c:v>42.593250000000005</c:v>
                </c:pt>
                <c:pt idx="315">
                  <c:v>38.891318148148152</c:v>
                </c:pt>
                <c:pt idx="316">
                  <c:v>35.790161458333337</c:v>
                </c:pt>
                <c:pt idx="317">
                  <c:v>33.025872679398148</c:v>
                </c:pt>
                <c:pt idx="318">
                  <c:v>29.578645833333344</c:v>
                </c:pt>
                <c:pt idx="319">
                  <c:v>25.766287037037038</c:v>
                </c:pt>
                <c:pt idx="320">
                  <c:v>22.388077031250003</c:v>
                </c:pt>
                <c:pt idx="321">
                  <c:v>21.538512592592596</c:v>
                </c:pt>
                <c:pt idx="322">
                  <c:v>20.376729114583334</c:v>
                </c:pt>
                <c:pt idx="323">
                  <c:v>20.376729114583334</c:v>
                </c:pt>
                <c:pt idx="324">
                  <c:v>19.40654953125</c:v>
                </c:pt>
                <c:pt idx="325">
                  <c:v>18.772909207175925</c:v>
                </c:pt>
                <c:pt idx="326">
                  <c:v>18.772909207175925</c:v>
                </c:pt>
                <c:pt idx="327">
                  <c:v>18.304580648148146</c:v>
                </c:pt>
                <c:pt idx="328">
                  <c:v>17.842167818287042</c:v>
                </c:pt>
                <c:pt idx="329">
                  <c:v>13.811584346064819</c:v>
                </c:pt>
                <c:pt idx="330">
                  <c:v>10.064955873842592</c:v>
                </c:pt>
                <c:pt idx="331">
                  <c:v>9.3866189293981463</c:v>
                </c:pt>
                <c:pt idx="332">
                  <c:v>9.1657650405092586</c:v>
                </c:pt>
                <c:pt idx="333">
                  <c:v>8.3086416145833351</c:v>
                </c:pt>
                <c:pt idx="334">
                  <c:v>7.9980658333333334</c:v>
                </c:pt>
                <c:pt idx="335">
                  <c:v>7.3946614583333359</c:v>
                </c:pt>
                <c:pt idx="336">
                  <c:v>6.909900318287038</c:v>
                </c:pt>
                <c:pt idx="337">
                  <c:v>6.7205969849537048</c:v>
                </c:pt>
                <c:pt idx="338">
                  <c:v>6.909900318287038</c:v>
                </c:pt>
                <c:pt idx="339">
                  <c:v>7.7943018287037047</c:v>
                </c:pt>
                <c:pt idx="340">
                  <c:v>10.412997939814817</c:v>
                </c:pt>
                <c:pt idx="341">
                  <c:v>14.631898790509263</c:v>
                </c:pt>
                <c:pt idx="342">
                  <c:v>19.088414762731485</c:v>
                </c:pt>
                <c:pt idx="343">
                  <c:v>20.540726273148152</c:v>
                </c:pt>
                <c:pt idx="344">
                  <c:v>21.036661568287037</c:v>
                </c:pt>
                <c:pt idx="345">
                  <c:v>21.370571614583334</c:v>
                </c:pt>
                <c:pt idx="346">
                  <c:v>22.905703333333332</c:v>
                </c:pt>
                <c:pt idx="347">
                  <c:v>23.254074050925929</c:v>
                </c:pt>
                <c:pt idx="348">
                  <c:v>24.136503651620373</c:v>
                </c:pt>
                <c:pt idx="349">
                  <c:v>25.217110179398148</c:v>
                </c:pt>
                <c:pt idx="350">
                  <c:v>25.950660596064818</c:v>
                </c:pt>
                <c:pt idx="351">
                  <c:v>26.135691458333334</c:v>
                </c:pt>
                <c:pt idx="352">
                  <c:v>25.950660596064818</c:v>
                </c:pt>
                <c:pt idx="353">
                  <c:v>25.766287037037038</c:v>
                </c:pt>
                <c:pt idx="354">
                  <c:v>25.582570781249999</c:v>
                </c:pt>
                <c:pt idx="355">
                  <c:v>25.582570781249999</c:v>
                </c:pt>
                <c:pt idx="356">
                  <c:v>25.950660596064818</c:v>
                </c:pt>
                <c:pt idx="357">
                  <c:v>26.135691458333334</c:v>
                </c:pt>
                <c:pt idx="358">
                  <c:v>25.766287037037038</c:v>
                </c:pt>
                <c:pt idx="359">
                  <c:v>23.781559901620369</c:v>
                </c:pt>
                <c:pt idx="360">
                  <c:v>20.540726273148152</c:v>
                </c:pt>
                <c:pt idx="361">
                  <c:v>17.689344814814813</c:v>
                </c:pt>
                <c:pt idx="362">
                  <c:v>15.762460364583335</c:v>
                </c:pt>
                <c:pt idx="363">
                  <c:v>14.631898790509263</c:v>
                </c:pt>
                <c:pt idx="364">
                  <c:v>14.082393281250001</c:v>
                </c:pt>
                <c:pt idx="365">
                  <c:v>14.082393281250001</c:v>
                </c:pt>
                <c:pt idx="366">
                  <c:v>14.218783703703705</c:v>
                </c:pt>
                <c:pt idx="367">
                  <c:v>14.770918425925924</c:v>
                </c:pt>
                <c:pt idx="368">
                  <c:v>16.051673790509263</c:v>
                </c:pt>
                <c:pt idx="369">
                  <c:v>18.149785734953703</c:v>
                </c:pt>
                <c:pt idx="370">
                  <c:v>19.40654953125</c:v>
                </c:pt>
                <c:pt idx="371">
                  <c:v>19.727313512731481</c:v>
                </c:pt>
                <c:pt idx="372">
                  <c:v>18.616142384259259</c:v>
                </c:pt>
                <c:pt idx="373">
                  <c:v>14.910595364583337</c:v>
                </c:pt>
                <c:pt idx="374">
                  <c:v>10.296326614583331</c:v>
                </c:pt>
                <c:pt idx="375">
                  <c:v>6.8149200000000008</c:v>
                </c:pt>
                <c:pt idx="376">
                  <c:v>4.6540355960648148</c:v>
                </c:pt>
                <c:pt idx="377">
                  <c:v>3.4192914583333334</c:v>
                </c:pt>
                <c:pt idx="378">
                  <c:v>2.6032494849537042</c:v>
                </c:pt>
                <c:pt idx="379">
                  <c:v>2.1033703703703708</c:v>
                </c:pt>
                <c:pt idx="380">
                  <c:v>1.7037300000000002</c:v>
                </c:pt>
                <c:pt idx="381">
                  <c:v>1.222912679398148</c:v>
                </c:pt>
                <c:pt idx="382">
                  <c:v>0.78909254050925948</c:v>
                </c:pt>
                <c:pt idx="383">
                  <c:v>0.44992406828703718</c:v>
                </c:pt>
                <c:pt idx="384">
                  <c:v>0.17385670717592591</c:v>
                </c:pt>
                <c:pt idx="385">
                  <c:v>2.6620781250000003E-2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8.2162905092592609E-3</c:v>
                </c:pt>
                <c:pt idx="393">
                  <c:v>0.14493536458333336</c:v>
                </c:pt>
                <c:pt idx="394">
                  <c:v>0.7572133333333334</c:v>
                </c:pt>
                <c:pt idx="395">
                  <c:v>2.2640810127314825</c:v>
                </c:pt>
                <c:pt idx="396">
                  <c:v>4.9721703645833344</c:v>
                </c:pt>
                <c:pt idx="397">
                  <c:v>9.0563240509259302</c:v>
                </c:pt>
                <c:pt idx="398">
                  <c:v>14.355831429398149</c:v>
                </c:pt>
                <c:pt idx="399">
                  <c:v>19.247153495370366</c:v>
                </c:pt>
                <c:pt idx="400">
                  <c:v>21.538512592592596</c:v>
                </c:pt>
                <c:pt idx="401">
                  <c:v>21.538512592592596</c:v>
                </c:pt>
                <c:pt idx="402">
                  <c:v>20.376729114583334</c:v>
                </c:pt>
                <c:pt idx="403">
                  <c:v>17.842167818287042</c:v>
                </c:pt>
                <c:pt idx="404">
                  <c:v>15.333570000000002</c:v>
                </c:pt>
                <c:pt idx="405">
                  <c:v>13.410300717592591</c:v>
                </c:pt>
                <c:pt idx="406">
                  <c:v>11.492618512731481</c:v>
                </c:pt>
                <c:pt idx="407">
                  <c:v>9.498031828703704</c:v>
                </c:pt>
                <c:pt idx="408">
                  <c:v>7.693405781250001</c:v>
                </c:pt>
                <c:pt idx="409">
                  <c:v>6.6269312731481484</c:v>
                </c:pt>
                <c:pt idx="410">
                  <c:v>6.3498779571759263</c:v>
                </c:pt>
                <c:pt idx="411">
                  <c:v>6.4415717592592596</c:v>
                </c:pt>
                <c:pt idx="412">
                  <c:v>6.6269312731481484</c:v>
                </c:pt>
                <c:pt idx="413">
                  <c:v>6.909900318287038</c:v>
                </c:pt>
                <c:pt idx="414">
                  <c:v>7.2963946238425956</c:v>
                </c:pt>
                <c:pt idx="415">
                  <c:v>8.3086416145833351</c:v>
                </c:pt>
                <c:pt idx="416">
                  <c:v>9.9502564583333335</c:v>
                </c:pt>
                <c:pt idx="417">
                  <c:v>11.492618512731481</c:v>
                </c:pt>
                <c:pt idx="418">
                  <c:v>11.989539762731486</c:v>
                </c:pt>
                <c:pt idx="419">
                  <c:v>11.615862870370371</c:v>
                </c:pt>
                <c:pt idx="420">
                  <c:v>10.180312592592594</c:v>
                </c:pt>
                <c:pt idx="421">
                  <c:v>9.0563240509259302</c:v>
                </c:pt>
                <c:pt idx="422">
                  <c:v>8.6251331250000014</c:v>
                </c:pt>
                <c:pt idx="423">
                  <c:v>8.8394139814814814</c:v>
                </c:pt>
                <c:pt idx="424">
                  <c:v>9.7228295370370379</c:v>
                </c:pt>
                <c:pt idx="425">
                  <c:v>11.989539762731486</c:v>
                </c:pt>
                <c:pt idx="426">
                  <c:v>16.78621016203704</c:v>
                </c:pt>
                <c:pt idx="427">
                  <c:v>24.673849050925927</c:v>
                </c:pt>
                <c:pt idx="428">
                  <c:v>32.817836203703713</c:v>
                </c:pt>
                <c:pt idx="429">
                  <c:v>36.663060162037034</c:v>
                </c:pt>
                <c:pt idx="430">
                  <c:v>36.882928096064816</c:v>
                </c:pt>
                <c:pt idx="431">
                  <c:v>35.357655925925926</c:v>
                </c:pt>
                <c:pt idx="432">
                  <c:v>33.443917540509261</c:v>
                </c:pt>
                <c:pt idx="433">
                  <c:v>32.197670596064825</c:v>
                </c:pt>
                <c:pt idx="434">
                  <c:v>31.7875133738426</c:v>
                </c:pt>
                <c:pt idx="435">
                  <c:v>30.773623125000004</c:v>
                </c:pt>
                <c:pt idx="436">
                  <c:v>28.022151759259259</c:v>
                </c:pt>
                <c:pt idx="437">
                  <c:v>23.429245364583331</c:v>
                </c:pt>
                <c:pt idx="438">
                  <c:v>17.385670717592593</c:v>
                </c:pt>
                <c:pt idx="439">
                  <c:v>10.886256273148149</c:v>
                </c:pt>
                <c:pt idx="440">
                  <c:v>5.4690916145833341</c:v>
                </c:pt>
                <c:pt idx="441">
                  <c:v>1.9485754571759262</c:v>
                </c:pt>
                <c:pt idx="442">
                  <c:v>0.47457293981481491</c:v>
                </c:pt>
                <c:pt idx="443">
                  <c:v>5.5542123842592599E-2</c:v>
                </c:pt>
                <c:pt idx="444">
                  <c:v>1.3146064814814817E-3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8.2162905092592609E-3</c:v>
                </c:pt>
                <c:pt idx="513">
                  <c:v>0.20540726273148149</c:v>
                </c:pt>
                <c:pt idx="514">
                  <c:v>1.4316064583333332</c:v>
                </c:pt>
                <c:pt idx="515">
                  <c:v>4.5761451620370366</c:v>
                </c:pt>
                <c:pt idx="516">
                  <c:v>9.2758633333333353</c:v>
                </c:pt>
                <c:pt idx="517">
                  <c:v>13.811584346064819</c:v>
                </c:pt>
                <c:pt idx="518">
                  <c:v>15.762460364583335</c:v>
                </c:pt>
                <c:pt idx="519">
                  <c:v>15.762460364583335</c:v>
                </c:pt>
                <c:pt idx="520">
                  <c:v>14.910595364583337</c:v>
                </c:pt>
                <c:pt idx="521">
                  <c:v>13.543404623842596</c:v>
                </c:pt>
                <c:pt idx="522">
                  <c:v>12.115413333333334</c:v>
                </c:pt>
                <c:pt idx="523">
                  <c:v>10.412997939814817</c:v>
                </c:pt>
                <c:pt idx="524">
                  <c:v>7.895855179398148</c:v>
                </c:pt>
                <c:pt idx="525">
                  <c:v>4.6540355960648148</c:v>
                </c:pt>
                <c:pt idx="526">
                  <c:v>1.8982917592592596</c:v>
                </c:pt>
                <c:pt idx="527">
                  <c:v>0.52584259259259269</c:v>
                </c:pt>
                <c:pt idx="528">
                  <c:v>0.13146064814814817</c:v>
                </c:pt>
                <c:pt idx="529">
                  <c:v>3.2865162037037043E-2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1.3146064814814817E-3</c:v>
                </c:pt>
                <c:pt idx="534">
                  <c:v>4.7325833333333338E-2</c:v>
                </c:pt>
                <c:pt idx="535">
                  <c:v>0.33653925925925932</c:v>
                </c:pt>
                <c:pt idx="536">
                  <c:v>0.88867398148148158</c:v>
                </c:pt>
                <c:pt idx="537">
                  <c:v>2.2098534953703703</c:v>
                </c:pt>
                <c:pt idx="538">
                  <c:v>5.5542123842592597</c:v>
                </c:pt>
                <c:pt idx="539">
                  <c:v>11.615862870370371</c:v>
                </c:pt>
                <c:pt idx="540">
                  <c:v>17.537179114583335</c:v>
                </c:pt>
                <c:pt idx="541">
                  <c:v>19.727313512731481</c:v>
                </c:pt>
                <c:pt idx="542">
                  <c:v>19.727313512731481</c:v>
                </c:pt>
                <c:pt idx="543">
                  <c:v>19.40654953125</c:v>
                </c:pt>
                <c:pt idx="544">
                  <c:v>18.304580648148146</c:v>
                </c:pt>
                <c:pt idx="545">
                  <c:v>16.34351642939815</c:v>
                </c:pt>
                <c:pt idx="546">
                  <c:v>13.277854114583338</c:v>
                </c:pt>
                <c:pt idx="547">
                  <c:v>11.248101707175925</c:v>
                </c:pt>
                <c:pt idx="548">
                  <c:v>9.7228295370370379</c:v>
                </c:pt>
                <c:pt idx="549">
                  <c:v>8.7319449016203716</c:v>
                </c:pt>
                <c:pt idx="550">
                  <c:v>7.7943018287037047</c:v>
                </c:pt>
                <c:pt idx="551">
                  <c:v>7.1018328645833328</c:v>
                </c:pt>
                <c:pt idx="552">
                  <c:v>6.7205969849537048</c:v>
                </c:pt>
                <c:pt idx="553">
                  <c:v>6.1684622627314818</c:v>
                </c:pt>
                <c:pt idx="554">
                  <c:v>5.8135185127314823</c:v>
                </c:pt>
                <c:pt idx="555">
                  <c:v>5.6399904571759265</c:v>
                </c:pt>
                <c:pt idx="556">
                  <c:v>5.6399904571759265</c:v>
                </c:pt>
                <c:pt idx="557">
                  <c:v>5.8135185127314823</c:v>
                </c:pt>
                <c:pt idx="558">
                  <c:v>6.2588414583333352</c:v>
                </c:pt>
                <c:pt idx="559">
                  <c:v>6.909900318287038</c:v>
                </c:pt>
                <c:pt idx="560">
                  <c:v>8.9475403645833342</c:v>
                </c:pt>
                <c:pt idx="561">
                  <c:v>9.498031828703704</c:v>
                </c:pt>
                <c:pt idx="562">
                  <c:v>9.498031828703704</c:v>
                </c:pt>
                <c:pt idx="563">
                  <c:v>9.498031828703704</c:v>
                </c:pt>
                <c:pt idx="564">
                  <c:v>7.7943018287037047</c:v>
                </c:pt>
                <c:pt idx="565">
                  <c:v>3.3525751793981478</c:v>
                </c:pt>
                <c:pt idx="566">
                  <c:v>0.7572133333333334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3.2865162037037043E-2</c:v>
                </c:pt>
                <c:pt idx="602">
                  <c:v>0.14493536458333336</c:v>
                </c:pt>
                <c:pt idx="603">
                  <c:v>0.7572133333333334</c:v>
                </c:pt>
                <c:pt idx="604">
                  <c:v>2.7215640682870372</c:v>
                </c:pt>
                <c:pt idx="605">
                  <c:v>6.6269312731481484</c:v>
                </c:pt>
                <c:pt idx="606">
                  <c:v>12.884458125000002</c:v>
                </c:pt>
                <c:pt idx="607">
                  <c:v>21.370571614583334</c:v>
                </c:pt>
                <c:pt idx="608">
                  <c:v>30.5728169849537</c:v>
                </c:pt>
                <c:pt idx="609">
                  <c:v>39.801025833333334</c:v>
                </c:pt>
                <c:pt idx="610">
                  <c:v>49.476529537037038</c:v>
                </c:pt>
                <c:pt idx="611">
                  <c:v>60.485372864583333</c:v>
                </c:pt>
                <c:pt idx="612">
                  <c:v>70.757379259259253</c:v>
                </c:pt>
                <c:pt idx="613">
                  <c:v>76.670807864583338</c:v>
                </c:pt>
                <c:pt idx="614">
                  <c:v>77.945976151620386</c:v>
                </c:pt>
                <c:pt idx="615">
                  <c:v>77.307077401620376</c:v>
                </c:pt>
                <c:pt idx="616">
                  <c:v>76.988613981481464</c:v>
                </c:pt>
                <c:pt idx="617">
                  <c:v>76.353659050925941</c:v>
                </c:pt>
                <c:pt idx="618">
                  <c:v>75.091636828703699</c:v>
                </c:pt>
                <c:pt idx="619">
                  <c:v>72.599142939814811</c:v>
                </c:pt>
                <c:pt idx="620">
                  <c:v>69.240652031250008</c:v>
                </c:pt>
                <c:pt idx="621">
                  <c:v>66.256495318287037</c:v>
                </c:pt>
                <c:pt idx="622">
                  <c:v>64.789065833333325</c:v>
                </c:pt>
                <c:pt idx="623">
                  <c:v>64.497551846064795</c:v>
                </c:pt>
                <c:pt idx="624">
                  <c:v>65.081237123842598</c:v>
                </c:pt>
                <c:pt idx="625">
                  <c:v>66.848068234953715</c:v>
                </c:pt>
                <c:pt idx="626">
                  <c:v>68.638562262731497</c:v>
                </c:pt>
                <c:pt idx="627">
                  <c:v>69.542682870370371</c:v>
                </c:pt>
                <c:pt idx="628">
                  <c:v>69.542682870370371</c:v>
                </c:pt>
                <c:pt idx="629">
                  <c:v>69.542682870370371</c:v>
                </c:pt>
                <c:pt idx="630">
                  <c:v>69.845371012731491</c:v>
                </c:pt>
                <c:pt idx="631">
                  <c:v>71.675303234953731</c:v>
                </c:pt>
                <c:pt idx="632">
                  <c:v>74.777774531250003</c:v>
                </c:pt>
                <c:pt idx="633">
                  <c:v>78.587504114583325</c:v>
                </c:pt>
                <c:pt idx="634">
                  <c:v>83.151817818287043</c:v>
                </c:pt>
                <c:pt idx="635">
                  <c:v>87.505465833333346</c:v>
                </c:pt>
                <c:pt idx="636">
                  <c:v>90.930015717592596</c:v>
                </c:pt>
                <c:pt idx="637">
                  <c:v>92.318240162037029</c:v>
                </c:pt>
                <c:pt idx="638">
                  <c:v>92.318240162037029</c:v>
                </c:pt>
                <c:pt idx="639">
                  <c:v>91.970198096064806</c:v>
                </c:pt>
                <c:pt idx="640">
                  <c:v>91.276085873842604</c:v>
                </c:pt>
                <c:pt idx="641">
                  <c:v>90.930015717592596</c:v>
                </c:pt>
                <c:pt idx="642">
                  <c:v>92.666939531250009</c:v>
                </c:pt>
                <c:pt idx="643">
                  <c:v>96.902601614583318</c:v>
                </c:pt>
                <c:pt idx="644">
                  <c:v>100.14146333333336</c:v>
                </c:pt>
                <c:pt idx="645">
                  <c:v>101.23291536458333</c:v>
                </c:pt>
                <c:pt idx="646">
                  <c:v>102.69738698495371</c:v>
                </c:pt>
                <c:pt idx="647">
                  <c:v>104.17237545717592</c:v>
                </c:pt>
                <c:pt idx="648">
                  <c:v>105.65788078125001</c:v>
                </c:pt>
                <c:pt idx="649">
                  <c:v>106.40457726273149</c:v>
                </c:pt>
                <c:pt idx="650">
                  <c:v>106.03090037037038</c:v>
                </c:pt>
                <c:pt idx="651">
                  <c:v>103.06514814814815</c:v>
                </c:pt>
                <c:pt idx="652">
                  <c:v>96.546014606481492</c:v>
                </c:pt>
                <c:pt idx="653">
                  <c:v>89.209524484953704</c:v>
                </c:pt>
                <c:pt idx="654">
                  <c:v>82.491885364583325</c:v>
                </c:pt>
                <c:pt idx="655">
                  <c:v>73.218322592592585</c:v>
                </c:pt>
                <c:pt idx="656">
                  <c:v>61.334280000000007</c:v>
                </c:pt>
                <c:pt idx="657">
                  <c:v>50.501922592592607</c:v>
                </c:pt>
                <c:pt idx="658">
                  <c:v>43.784612123842599</c:v>
                </c:pt>
                <c:pt idx="659">
                  <c:v>38.665534484953703</c:v>
                </c:pt>
                <c:pt idx="660">
                  <c:v>31.583420717592592</c:v>
                </c:pt>
                <c:pt idx="661">
                  <c:v>22.216849537037039</c:v>
                </c:pt>
                <c:pt idx="662">
                  <c:v>14.082393281250001</c:v>
                </c:pt>
                <c:pt idx="663">
                  <c:v>7.7943018287037047</c:v>
                </c:pt>
                <c:pt idx="664">
                  <c:v>5.6399904571759265</c:v>
                </c:pt>
                <c:pt idx="665">
                  <c:v>4.7325833333333334</c:v>
                </c:pt>
                <c:pt idx="666">
                  <c:v>5.1351815682870381</c:v>
                </c:pt>
                <c:pt idx="667">
                  <c:v>6.4415717592592596</c:v>
                </c:pt>
                <c:pt idx="668">
                  <c:v>11.864323495370371</c:v>
                </c:pt>
                <c:pt idx="669">
                  <c:v>17.689344814814813</c:v>
                </c:pt>
                <c:pt idx="670">
                  <c:v>25.766287037037038</c:v>
                </c:pt>
                <c:pt idx="671">
                  <c:v>33.653925925925932</c:v>
                </c:pt>
                <c:pt idx="672">
                  <c:v>37.992127314814816</c:v>
                </c:pt>
                <c:pt idx="673">
                  <c:v>42.593250000000005</c:v>
                </c:pt>
                <c:pt idx="674">
                  <c:v>47.457293981481484</c:v>
                </c:pt>
                <c:pt idx="675">
                  <c:v>52.584259259259262</c:v>
                </c:pt>
                <c:pt idx="676">
                  <c:v>53.375981012731472</c:v>
                </c:pt>
                <c:pt idx="677">
                  <c:v>53.907082031250006</c:v>
                </c:pt>
                <c:pt idx="678">
                  <c:v>49.987911458333343</c:v>
                </c:pt>
                <c:pt idx="679">
                  <c:v>41.886320364583348</c:v>
                </c:pt>
                <c:pt idx="680">
                  <c:v>33.23456645833334</c:v>
                </c:pt>
                <c:pt idx="681">
                  <c:v>24.136503651620373</c:v>
                </c:pt>
                <c:pt idx="682">
                  <c:v>17.084625833333334</c:v>
                </c:pt>
                <c:pt idx="683">
                  <c:v>14.631898790509263</c:v>
                </c:pt>
                <c:pt idx="684">
                  <c:v>11.739764531249996</c:v>
                </c:pt>
                <c:pt idx="685">
                  <c:v>11.739764531249996</c:v>
                </c:pt>
                <c:pt idx="686">
                  <c:v>14.910595364583337</c:v>
                </c:pt>
                <c:pt idx="687">
                  <c:v>18.772909207175925</c:v>
                </c:pt>
                <c:pt idx="688">
                  <c:v>22.046279346064811</c:v>
                </c:pt>
                <c:pt idx="689">
                  <c:v>26.507725092592594</c:v>
                </c:pt>
                <c:pt idx="690">
                  <c:v>30.173176614583333</c:v>
                </c:pt>
                <c:pt idx="691">
                  <c:v>31.379985364583327</c:v>
                </c:pt>
                <c:pt idx="692">
                  <c:v>31.7875133738426</c:v>
                </c:pt>
                <c:pt idx="693">
                  <c:v>33.23456645833334</c:v>
                </c:pt>
                <c:pt idx="694">
                  <c:v>35.142389114583345</c:v>
                </c:pt>
                <c:pt idx="695">
                  <c:v>36.225296203703721</c:v>
                </c:pt>
                <c:pt idx="696">
                  <c:v>34.500532500000006</c:v>
                </c:pt>
                <c:pt idx="697">
                  <c:v>26.321379623842592</c:v>
                </c:pt>
                <c:pt idx="698">
                  <c:v>21.876366458333337</c:v>
                </c:pt>
                <c:pt idx="699">
                  <c:v>17.537179114583335</c:v>
                </c:pt>
                <c:pt idx="700">
                  <c:v>15.618839606481483</c:v>
                </c:pt>
                <c:pt idx="701">
                  <c:v>14.770918425925924</c:v>
                </c:pt>
                <c:pt idx="702">
                  <c:v>14.493536458333333</c:v>
                </c:pt>
                <c:pt idx="703">
                  <c:v>14.493536458333333</c:v>
                </c:pt>
                <c:pt idx="704">
                  <c:v>14.355831429398149</c:v>
                </c:pt>
                <c:pt idx="705">
                  <c:v>13.014932818287038</c:v>
                </c:pt>
                <c:pt idx="706">
                  <c:v>10.530326568287036</c:v>
                </c:pt>
                <c:pt idx="707">
                  <c:v>7.4935855960648174</c:v>
                </c:pt>
                <c:pt idx="708">
                  <c:v>5.3846281481481491</c:v>
                </c:pt>
                <c:pt idx="709">
                  <c:v>4.7325833333333334</c:v>
                </c:pt>
                <c:pt idx="710">
                  <c:v>5.7264258333333329</c:v>
                </c:pt>
                <c:pt idx="711">
                  <c:v>9.6101020312500012</c:v>
                </c:pt>
                <c:pt idx="712">
                  <c:v>14.631898790509263</c:v>
                </c:pt>
                <c:pt idx="713">
                  <c:v>15.618839606481483</c:v>
                </c:pt>
                <c:pt idx="714">
                  <c:v>14.770918425925924</c:v>
                </c:pt>
                <c:pt idx="715">
                  <c:v>11.248101707175925</c:v>
                </c:pt>
                <c:pt idx="716">
                  <c:v>6.3498779571759263</c:v>
                </c:pt>
                <c:pt idx="717">
                  <c:v>4.7325833333333334</c:v>
                </c:pt>
                <c:pt idx="718">
                  <c:v>4.7325833333333334</c:v>
                </c:pt>
                <c:pt idx="719">
                  <c:v>5.5542123842592597</c:v>
                </c:pt>
                <c:pt idx="720">
                  <c:v>8.4134814814814831</c:v>
                </c:pt>
                <c:pt idx="721">
                  <c:v>11.248101707175925</c:v>
                </c:pt>
                <c:pt idx="722">
                  <c:v>13.946660162037039</c:v>
                </c:pt>
                <c:pt idx="723">
                  <c:v>16.637988281250003</c:v>
                </c:pt>
                <c:pt idx="724">
                  <c:v>18.930333333333333</c:v>
                </c:pt>
                <c:pt idx="725">
                  <c:v>23.254074050925929</c:v>
                </c:pt>
                <c:pt idx="726">
                  <c:v>29.381783512731481</c:v>
                </c:pt>
                <c:pt idx="727">
                  <c:v>39.801025833333334</c:v>
                </c:pt>
                <c:pt idx="728">
                  <c:v>46.959058124999984</c:v>
                </c:pt>
                <c:pt idx="729">
                  <c:v>53.111416458333352</c:v>
                </c:pt>
                <c:pt idx="730">
                  <c:v>56.875134814814821</c:v>
                </c:pt>
                <c:pt idx="731">
                  <c:v>57.698407123842593</c:v>
                </c:pt>
                <c:pt idx="732">
                  <c:v>57.974145833333331</c:v>
                </c:pt>
                <c:pt idx="733">
                  <c:v>58.527595162037052</c:v>
                </c:pt>
                <c:pt idx="734">
                  <c:v>59.083673703703695</c:v>
                </c:pt>
                <c:pt idx="735">
                  <c:v>59.922721290509287</c:v>
                </c:pt>
                <c:pt idx="736">
                  <c:v>61.050653651620387</c:v>
                </c:pt>
                <c:pt idx="737">
                  <c:v>62.762271290509268</c:v>
                </c:pt>
                <c:pt idx="738">
                  <c:v>63.626953703703705</c:v>
                </c:pt>
                <c:pt idx="739">
                  <c:v>63.916495781250006</c:v>
                </c:pt>
                <c:pt idx="740">
                  <c:v>67.442270364583322</c:v>
                </c:pt>
                <c:pt idx="741">
                  <c:v>70.757379259259253</c:v>
                </c:pt>
                <c:pt idx="742">
                  <c:v>73.218322592592585</c:v>
                </c:pt>
                <c:pt idx="743">
                  <c:v>73.528898373842594</c:v>
                </c:pt>
                <c:pt idx="744">
                  <c:v>73.840131458333332</c:v>
                </c:pt>
                <c:pt idx="745">
                  <c:v>73.840131458333332</c:v>
                </c:pt>
                <c:pt idx="746">
                  <c:v>74.152021846064827</c:v>
                </c:pt>
                <c:pt idx="747">
                  <c:v>75.406156429398166</c:v>
                </c:pt>
                <c:pt idx="748">
                  <c:v>77.626198125000002</c:v>
                </c:pt>
                <c:pt idx="749">
                  <c:v>80.202826828703706</c:v>
                </c:pt>
                <c:pt idx="750">
                  <c:v>81.506916458333336</c:v>
                </c:pt>
                <c:pt idx="751">
                  <c:v>81.506916458333336</c:v>
                </c:pt>
                <c:pt idx="752">
                  <c:v>81.179908096064821</c:v>
                </c:pt>
                <c:pt idx="753">
                  <c:v>79.878447679398136</c:v>
                </c:pt>
                <c:pt idx="754">
                  <c:v>77.307077401620376</c:v>
                </c:pt>
                <c:pt idx="755">
                  <c:v>74.464569537037036</c:v>
                </c:pt>
                <c:pt idx="756">
                  <c:v>70.452719207175932</c:v>
                </c:pt>
                <c:pt idx="757">
                  <c:v>62.762271290509268</c:v>
                </c:pt>
                <c:pt idx="758">
                  <c:v>50.759914114583331</c:v>
                </c:pt>
                <c:pt idx="759">
                  <c:v>38.215939068287049</c:v>
                </c:pt>
                <c:pt idx="760">
                  <c:v>27.639601273148152</c:v>
                </c:pt>
                <c:pt idx="761">
                  <c:v>18.460032864583333</c:v>
                </c:pt>
                <c:pt idx="762">
                  <c:v>11.126829259259258</c:v>
                </c:pt>
                <c:pt idx="763">
                  <c:v>6.7205969849537048</c:v>
                </c:pt>
                <c:pt idx="764">
                  <c:v>4.7325833333333334</c:v>
                </c:pt>
                <c:pt idx="765">
                  <c:v>5.3846281481481491</c:v>
                </c:pt>
                <c:pt idx="766">
                  <c:v>8.4134814814814831</c:v>
                </c:pt>
                <c:pt idx="767">
                  <c:v>11.989539762731486</c:v>
                </c:pt>
                <c:pt idx="768">
                  <c:v>16.490423703703701</c:v>
                </c:pt>
                <c:pt idx="769">
                  <c:v>21.538512592592596</c:v>
                </c:pt>
                <c:pt idx="770">
                  <c:v>29.776165457175924</c:v>
                </c:pt>
                <c:pt idx="771">
                  <c:v>40.952949762731485</c:v>
                </c:pt>
                <c:pt idx="772">
                  <c:v>52.321666614583329</c:v>
                </c:pt>
                <c:pt idx="773">
                  <c:v>65.081237123842598</c:v>
                </c:pt>
                <c:pt idx="774">
                  <c:v>74.152021846064827</c:v>
                </c:pt>
                <c:pt idx="775">
                  <c:v>85.147390457175916</c:v>
                </c:pt>
                <c:pt idx="776">
                  <c:v>96.190084901620395</c:v>
                </c:pt>
                <c:pt idx="777">
                  <c:v>104.17237545717592</c:v>
                </c:pt>
                <c:pt idx="778">
                  <c:v>110.93996962384261</c:v>
                </c:pt>
                <c:pt idx="779">
                  <c:v>117.52713405092592</c:v>
                </c:pt>
                <c:pt idx="780">
                  <c:v>122.69255156828704</c:v>
                </c:pt>
                <c:pt idx="781">
                  <c:v>126.74153953125001</c:v>
                </c:pt>
                <c:pt idx="782">
                  <c:v>129.61494064814815</c:v>
                </c:pt>
                <c:pt idx="783">
                  <c:v>131.68708911458333</c:v>
                </c:pt>
                <c:pt idx="784">
                  <c:v>132.93826583333336</c:v>
                </c:pt>
                <c:pt idx="785">
                  <c:v>134.61570370370373</c:v>
                </c:pt>
                <c:pt idx="786">
                  <c:v>137.57652615162036</c:v>
                </c:pt>
                <c:pt idx="787">
                  <c:v>139.71111842592595</c:v>
                </c:pt>
                <c:pt idx="788">
                  <c:v>140.14000879050928</c:v>
                </c:pt>
                <c:pt idx="789">
                  <c:v>140.14000879050928</c:v>
                </c:pt>
                <c:pt idx="790">
                  <c:v>140.56955645833338</c:v>
                </c:pt>
                <c:pt idx="791">
                  <c:v>141.86214328125001</c:v>
                </c:pt>
                <c:pt idx="792">
                  <c:v>143.16064583333335</c:v>
                </c:pt>
                <c:pt idx="793">
                  <c:v>141.4306237037037</c:v>
                </c:pt>
                <c:pt idx="794">
                  <c:v>132.52054962384261</c:v>
                </c:pt>
                <c:pt idx="795">
                  <c:v>117.13439536458333</c:v>
                </c:pt>
                <c:pt idx="796">
                  <c:v>97.97630645833334</c:v>
                </c:pt>
                <c:pt idx="797">
                  <c:v>79.878447679398136</c:v>
                </c:pt>
                <c:pt idx="798">
                  <c:v>66.256495318287037</c:v>
                </c:pt>
                <c:pt idx="799">
                  <c:v>58.805305781249992</c:v>
                </c:pt>
                <c:pt idx="800">
                  <c:v>56.329573125000003</c:v>
                </c:pt>
                <c:pt idx="801">
                  <c:v>56.057778234953702</c:v>
                </c:pt>
                <c:pt idx="802">
                  <c:v>58.250541846064827</c:v>
                </c:pt>
                <c:pt idx="803">
                  <c:v>65.66755161458336</c:v>
                </c:pt>
                <c:pt idx="804">
                  <c:v>76.988613981481464</c:v>
                </c:pt>
                <c:pt idx="805">
                  <c:v>86.828443495370365</c:v>
                </c:pt>
                <c:pt idx="806">
                  <c:v>91.276085873842604</c:v>
                </c:pt>
                <c:pt idx="807">
                  <c:v>92.318240162037029</c:v>
                </c:pt>
                <c:pt idx="808">
                  <c:v>90.584602864583331</c:v>
                </c:pt>
                <c:pt idx="809">
                  <c:v>86.490918281249989</c:v>
                </c:pt>
                <c:pt idx="810">
                  <c:v>81.179908096064821</c:v>
                </c:pt>
                <c:pt idx="811">
                  <c:v>73.840131458333332</c:v>
                </c:pt>
                <c:pt idx="812">
                  <c:v>62.762271290509268</c:v>
                </c:pt>
                <c:pt idx="813">
                  <c:v>51.798453234953712</c:v>
                </c:pt>
                <c:pt idx="814">
                  <c:v>41.418320457175923</c:v>
                </c:pt>
                <c:pt idx="815">
                  <c:v>31.7875133738426</c:v>
                </c:pt>
                <c:pt idx="816">
                  <c:v>22.732503929398149</c:v>
                </c:pt>
                <c:pt idx="817">
                  <c:v>15.762460364583335</c:v>
                </c:pt>
                <c:pt idx="818">
                  <c:v>10.648312500000001</c:v>
                </c:pt>
                <c:pt idx="819">
                  <c:v>9.498031828703704</c:v>
                </c:pt>
                <c:pt idx="820">
                  <c:v>10.648312500000001</c:v>
                </c:pt>
                <c:pt idx="821">
                  <c:v>15.050929606481478</c:v>
                </c:pt>
                <c:pt idx="822">
                  <c:v>20.213389259259266</c:v>
                </c:pt>
                <c:pt idx="823">
                  <c:v>25.582570781249999</c:v>
                </c:pt>
                <c:pt idx="824">
                  <c:v>31.177207314814819</c:v>
                </c:pt>
                <c:pt idx="825">
                  <c:v>35.790161458333337</c:v>
                </c:pt>
                <c:pt idx="826">
                  <c:v>40.490208281250005</c:v>
                </c:pt>
                <c:pt idx="827">
                  <c:v>45.235937679398155</c:v>
                </c:pt>
                <c:pt idx="828">
                  <c:v>49.731891846064819</c:v>
                </c:pt>
                <c:pt idx="829">
                  <c:v>56.329573125000003</c:v>
                </c:pt>
                <c:pt idx="830">
                  <c:v>63.626953703703705</c:v>
                </c:pt>
                <c:pt idx="831">
                  <c:v>70.452719207175932</c:v>
                </c:pt>
                <c:pt idx="832">
                  <c:v>74.777774531250003</c:v>
                </c:pt>
                <c:pt idx="833">
                  <c:v>76.353659050925941</c:v>
                </c:pt>
                <c:pt idx="834">
                  <c:v>77.945976151620386</c:v>
                </c:pt>
                <c:pt idx="835">
                  <c:v>79.878447679398136</c:v>
                </c:pt>
                <c:pt idx="836">
                  <c:v>81.506916458333336</c:v>
                </c:pt>
                <c:pt idx="837">
                  <c:v>82.821522939814827</c:v>
                </c:pt>
                <c:pt idx="838">
                  <c:v>85.147390457175916</c:v>
                </c:pt>
                <c:pt idx="839">
                  <c:v>88.185117384259243</c:v>
                </c:pt>
                <c:pt idx="840">
                  <c:v>90.584602864583331</c:v>
                </c:pt>
                <c:pt idx="841">
                  <c:v>93.366310179398127</c:v>
                </c:pt>
                <c:pt idx="842">
                  <c:v>97.617747540509271</c:v>
                </c:pt>
                <c:pt idx="843">
                  <c:v>101.96383656828706</c:v>
                </c:pt>
                <c:pt idx="844">
                  <c:v>104.91381351273149</c:v>
                </c:pt>
                <c:pt idx="845">
                  <c:v>106.03090037037038</c:v>
                </c:pt>
                <c:pt idx="846">
                  <c:v>106.77891145833333</c:v>
                </c:pt>
                <c:pt idx="847">
                  <c:v>107.52955175925928</c:v>
                </c:pt>
                <c:pt idx="848">
                  <c:v>109.41765531828706</c:v>
                </c:pt>
                <c:pt idx="849">
                  <c:v>113.24316017939819</c:v>
                </c:pt>
                <c:pt idx="850">
                  <c:v>118.70929392939814</c:v>
                </c:pt>
                <c:pt idx="851">
                  <c:v>122.69255156828704</c:v>
                </c:pt>
                <c:pt idx="852">
                  <c:v>125.11405670717595</c:v>
                </c:pt>
                <c:pt idx="853">
                  <c:v>127.55922476273147</c:v>
                </c:pt>
                <c:pt idx="854">
                  <c:v>130.02805573495368</c:v>
                </c:pt>
                <c:pt idx="855">
                  <c:v>131.68708911458333</c:v>
                </c:pt>
                <c:pt idx="856">
                  <c:v>132.10349071759259</c:v>
                </c:pt>
                <c:pt idx="857">
                  <c:v>132.52054962384261</c:v>
                </c:pt>
                <c:pt idx="858">
                  <c:v>136.72729036458338</c:v>
                </c:pt>
                <c:pt idx="859">
                  <c:v>142.29432016203702</c:v>
                </c:pt>
                <c:pt idx="860">
                  <c:v>146.65224064814814</c:v>
                </c:pt>
                <c:pt idx="861">
                  <c:v>149.29854349537044</c:v>
                </c:pt>
                <c:pt idx="862">
                  <c:v>155.56527259259261</c:v>
                </c:pt>
                <c:pt idx="863">
                  <c:v>166.14029578124996</c:v>
                </c:pt>
                <c:pt idx="864">
                  <c:v>171.79573286458333</c:v>
                </c:pt>
                <c:pt idx="865">
                  <c:v>174.18010037037038</c:v>
                </c:pt>
                <c:pt idx="866">
                  <c:v>177.06303238425929</c:v>
                </c:pt>
                <c:pt idx="867">
                  <c:v>182.89988516203704</c:v>
                </c:pt>
                <c:pt idx="868">
                  <c:v>189.82917592592594</c:v>
                </c:pt>
                <c:pt idx="869">
                  <c:v>192.838310162037</c:v>
                </c:pt>
                <c:pt idx="870">
                  <c:v>192.33514453125002</c:v>
                </c:pt>
                <c:pt idx="871">
                  <c:v>190.82959145833337</c:v>
                </c:pt>
                <c:pt idx="872">
                  <c:v>188.83138960648145</c:v>
                </c:pt>
                <c:pt idx="873">
                  <c:v>186.84370460648154</c:v>
                </c:pt>
                <c:pt idx="874">
                  <c:v>183.88189620370369</c:v>
                </c:pt>
                <c:pt idx="875">
                  <c:v>179.48355156828708</c:v>
                </c:pt>
                <c:pt idx="876">
                  <c:v>173.70191226273153</c:v>
                </c:pt>
                <c:pt idx="877">
                  <c:v>167.0762955960648</c:v>
                </c:pt>
                <c:pt idx="878">
                  <c:v>162.88500148148151</c:v>
                </c:pt>
                <c:pt idx="879">
                  <c:v>161.03929398148148</c:v>
                </c:pt>
                <c:pt idx="880">
                  <c:v>161.03929398148148</c:v>
                </c:pt>
                <c:pt idx="881">
                  <c:v>156.47103645833337</c:v>
                </c:pt>
                <c:pt idx="882">
                  <c:v>151.96850925925926</c:v>
                </c:pt>
                <c:pt idx="883">
                  <c:v>151.96850925925926</c:v>
                </c:pt>
                <c:pt idx="884">
                  <c:v>151.96850925925926</c:v>
                </c:pt>
                <c:pt idx="885">
                  <c:v>152.41580411458332</c:v>
                </c:pt>
                <c:pt idx="886">
                  <c:v>153.76163250000002</c:v>
                </c:pt>
                <c:pt idx="887">
                  <c:v>154.66213793981481</c:v>
                </c:pt>
                <c:pt idx="888">
                  <c:v>155.11337661458333</c:v>
                </c:pt>
                <c:pt idx="889">
                  <c:v>154.21155656828708</c:v>
                </c:pt>
                <c:pt idx="890">
                  <c:v>152.41580411458332</c:v>
                </c:pt>
                <c:pt idx="891">
                  <c:v>148.85584976273148</c:v>
                </c:pt>
                <c:pt idx="892">
                  <c:v>144.02960071759261</c:v>
                </c:pt>
                <c:pt idx="893">
                  <c:v>138.00213000000002</c:v>
                </c:pt>
                <c:pt idx="894">
                  <c:v>132.93826583333336</c:v>
                </c:pt>
                <c:pt idx="895">
                  <c:v>128.7906823842593</c:v>
                </c:pt>
                <c:pt idx="896">
                  <c:v>126.74153953125001</c:v>
                </c:pt>
                <c:pt idx="897">
                  <c:v>125.92648351273148</c:v>
                </c:pt>
                <c:pt idx="898">
                  <c:v>125.92648351273148</c:v>
                </c:pt>
                <c:pt idx="899">
                  <c:v>125.51994145833331</c:v>
                </c:pt>
                <c:pt idx="900">
                  <c:v>124.30425911458332</c:v>
                </c:pt>
                <c:pt idx="901">
                  <c:v>121.89064161458332</c:v>
                </c:pt>
                <c:pt idx="902">
                  <c:v>117.13439536458333</c:v>
                </c:pt>
                <c:pt idx="903">
                  <c:v>97.97630645833334</c:v>
                </c:pt>
                <c:pt idx="904">
                  <c:v>79.878447679398136</c:v>
                </c:pt>
                <c:pt idx="905">
                  <c:v>66.256495318287037</c:v>
                </c:pt>
                <c:pt idx="906">
                  <c:v>58.805305781249992</c:v>
                </c:pt>
                <c:pt idx="907">
                  <c:v>56.329573125000003</c:v>
                </c:pt>
                <c:pt idx="908">
                  <c:v>56.057778234953702</c:v>
                </c:pt>
                <c:pt idx="909">
                  <c:v>58.250541846064827</c:v>
                </c:pt>
                <c:pt idx="910">
                  <c:v>65.66755161458336</c:v>
                </c:pt>
                <c:pt idx="911">
                  <c:v>76.988613981481464</c:v>
                </c:pt>
                <c:pt idx="912">
                  <c:v>86.828443495370365</c:v>
                </c:pt>
                <c:pt idx="913">
                  <c:v>91.276085873842604</c:v>
                </c:pt>
                <c:pt idx="914">
                  <c:v>95.834812500000012</c:v>
                </c:pt>
                <c:pt idx="915">
                  <c:v>106.77891145833333</c:v>
                </c:pt>
                <c:pt idx="916">
                  <c:v>110.93996962384261</c:v>
                </c:pt>
                <c:pt idx="917">
                  <c:v>115.18056148148152</c:v>
                </c:pt>
                <c:pt idx="918">
                  <c:v>114.40362905092593</c:v>
                </c:pt>
                <c:pt idx="919">
                  <c:v>114.79176661458335</c:v>
                </c:pt>
                <c:pt idx="920">
                  <c:v>116.35088990162039</c:v>
                </c:pt>
                <c:pt idx="921">
                  <c:v>120.29470934606481</c:v>
                </c:pt>
                <c:pt idx="922">
                  <c:v>127.55922476273147</c:v>
                </c:pt>
                <c:pt idx="923">
                  <c:v>134.19535828125001</c:v>
                </c:pt>
                <c:pt idx="924">
                  <c:v>139.28288536458334</c:v>
                </c:pt>
                <c:pt idx="925">
                  <c:v>135.03670642939812</c:v>
                </c:pt>
                <c:pt idx="926">
                  <c:v>129.20248286458337</c:v>
                </c:pt>
                <c:pt idx="927">
                  <c:v>126.33368287037037</c:v>
                </c:pt>
                <c:pt idx="928">
                  <c:v>123.49709073495367</c:v>
                </c:pt>
                <c:pt idx="929">
                  <c:v>121.89064161458332</c:v>
                </c:pt>
                <c:pt idx="930">
                  <c:v>120.29470934606481</c:v>
                </c:pt>
                <c:pt idx="931">
                  <c:v>119.1046618287037</c:v>
                </c:pt>
                <c:pt idx="932">
                  <c:v>117.52713405092592</c:v>
                </c:pt>
                <c:pt idx="933">
                  <c:v>115.96012312500001</c:v>
                </c:pt>
                <c:pt idx="934">
                  <c:v>112.85765182870372</c:v>
                </c:pt>
                <c:pt idx="935">
                  <c:v>108.66044198495371</c:v>
                </c:pt>
                <c:pt idx="936">
                  <c:v>105.28551849537037</c:v>
                </c:pt>
                <c:pt idx="937">
                  <c:v>103.06514814814815</c:v>
                </c:pt>
                <c:pt idx="938">
                  <c:v>101.23291536458333</c:v>
                </c:pt>
                <c:pt idx="939">
                  <c:v>99.417115162037035</c:v>
                </c:pt>
                <c:pt idx="940">
                  <c:v>97.25984592592593</c:v>
                </c:pt>
                <c:pt idx="941">
                  <c:v>96.190084901620395</c:v>
                </c:pt>
                <c:pt idx="942">
                  <c:v>95.834812500000012</c:v>
                </c:pt>
                <c:pt idx="943">
                  <c:v>95.480197401620373</c:v>
                </c:pt>
                <c:pt idx="944">
                  <c:v>95.480197401620373</c:v>
                </c:pt>
                <c:pt idx="945">
                  <c:v>95.834812500000012</c:v>
                </c:pt>
                <c:pt idx="946">
                  <c:v>96.546014606481492</c:v>
                </c:pt>
                <c:pt idx="947">
                  <c:v>99.417115162037035</c:v>
                </c:pt>
                <c:pt idx="948">
                  <c:v>102.33028312499999</c:v>
                </c:pt>
                <c:pt idx="949">
                  <c:v>103.80264238425927</c:v>
                </c:pt>
                <c:pt idx="950">
                  <c:v>103.43356661458336</c:v>
                </c:pt>
                <c:pt idx="951">
                  <c:v>99.77896059606482</c:v>
                </c:pt>
                <c:pt idx="952">
                  <c:v>91.276085873842604</c:v>
                </c:pt>
                <c:pt idx="953">
                  <c:v>76.988613981481464</c:v>
                </c:pt>
                <c:pt idx="954">
                  <c:v>61.050653651620387</c:v>
                </c:pt>
                <c:pt idx="955">
                  <c:v>46.959058124999984</c:v>
                </c:pt>
                <c:pt idx="956">
                  <c:v>34.713827401620364</c:v>
                </c:pt>
                <c:pt idx="957">
                  <c:v>24.314961481481483</c:v>
                </c:pt>
                <c:pt idx="958">
                  <c:v>20.705380734953707</c:v>
                </c:pt>
                <c:pt idx="959">
                  <c:v>22.216849537037039</c:v>
                </c:pt>
                <c:pt idx="960">
                  <c:v>28.214412957175931</c:v>
                </c:pt>
                <c:pt idx="961">
                  <c:v>39.344857384259264</c:v>
                </c:pt>
                <c:pt idx="962">
                  <c:v>53.641202870370364</c:v>
                </c:pt>
                <c:pt idx="963">
                  <c:v>67.442270364583322</c:v>
                </c:pt>
                <c:pt idx="964">
                  <c:v>78.909254050925924</c:v>
                </c:pt>
                <c:pt idx="965">
                  <c:v>85.817839762731495</c:v>
                </c:pt>
                <c:pt idx="966">
                  <c:v>89.209524484953704</c:v>
                </c:pt>
                <c:pt idx="967">
                  <c:v>89.55230812500001</c:v>
                </c:pt>
                <c:pt idx="968">
                  <c:v>89.209524484953704</c:v>
                </c:pt>
                <c:pt idx="969">
                  <c:v>87.844962957175937</c:v>
                </c:pt>
                <c:pt idx="970">
                  <c:v>85.147390457175916</c:v>
                </c:pt>
                <c:pt idx="971">
                  <c:v>79.55472583333335</c:v>
                </c:pt>
                <c:pt idx="972">
                  <c:v>69.240652031250008</c:v>
                </c:pt>
                <c:pt idx="973">
                  <c:v>54.173618495370384</c:v>
                </c:pt>
                <c:pt idx="974">
                  <c:v>40.952949762731485</c:v>
                </c:pt>
                <c:pt idx="975">
                  <c:v>29.578645833333344</c:v>
                </c:pt>
                <c:pt idx="976">
                  <c:v>20.050706707175927</c:v>
                </c:pt>
                <c:pt idx="977">
                  <c:v>12.241944207175928</c:v>
                </c:pt>
                <c:pt idx="978">
                  <c:v>8.4134814814814831</c:v>
                </c:pt>
                <c:pt idx="979">
                  <c:v>5.7264258333333329</c:v>
                </c:pt>
                <c:pt idx="980">
                  <c:v>3.7627324016203696</c:v>
                </c:pt>
                <c:pt idx="981">
                  <c:v>2.5450781481481486</c:v>
                </c:pt>
                <c:pt idx="982">
                  <c:v>1.7037300000000002</c:v>
                </c:pt>
                <c:pt idx="983">
                  <c:v>0.9941711516203704</c:v>
                </c:pt>
                <c:pt idx="984">
                  <c:v>0.33653925925925932</c:v>
                </c:pt>
                <c:pt idx="985">
                  <c:v>3.9766846064814822E-2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2.1033703703703707E-2</c:v>
                </c:pt>
                <c:pt idx="1028">
                  <c:v>0.42593250000000005</c:v>
                </c:pt>
                <c:pt idx="1029">
                  <c:v>2.4307073842592595</c:v>
                </c:pt>
                <c:pt idx="1030">
                  <c:v>7.0055379398148148</c:v>
                </c:pt>
                <c:pt idx="1031">
                  <c:v>13.146064814814816</c:v>
                </c:pt>
                <c:pt idx="1032">
                  <c:v>19.566602870370367</c:v>
                </c:pt>
                <c:pt idx="1033">
                  <c:v>26.135691458333334</c:v>
                </c:pt>
                <c:pt idx="1034">
                  <c:v>33.025872679398148</c:v>
                </c:pt>
                <c:pt idx="1035">
                  <c:v>40.25982349537037</c:v>
                </c:pt>
                <c:pt idx="1036">
                  <c:v>46.463451481481485</c:v>
                </c:pt>
                <c:pt idx="1037">
                  <c:v>51.798453234953712</c:v>
                </c:pt>
                <c:pt idx="1038">
                  <c:v>56.602025318287033</c:v>
                </c:pt>
                <c:pt idx="1039">
                  <c:v>62.475358425925933</c:v>
                </c:pt>
                <c:pt idx="1040">
                  <c:v>69.542682870370371</c:v>
                </c:pt>
                <c:pt idx="1041">
                  <c:v>76.988613981481464</c:v>
                </c:pt>
                <c:pt idx="1042">
                  <c:v>83.814379484953704</c:v>
                </c:pt>
                <c:pt idx="1043">
                  <c:v>88.525929114583334</c:v>
                </c:pt>
                <c:pt idx="1044">
                  <c:v>90.930015717592596</c:v>
                </c:pt>
                <c:pt idx="1045">
                  <c:v>91.622813333333326</c:v>
                </c:pt>
                <c:pt idx="1046">
                  <c:v>91.970198096064806</c:v>
                </c:pt>
                <c:pt idx="1047">
                  <c:v>92.666939531250009</c:v>
                </c:pt>
                <c:pt idx="1048">
                  <c:v>93.366310179398127</c:v>
                </c:pt>
                <c:pt idx="1049">
                  <c:v>92.666939531250009</c:v>
                </c:pt>
                <c:pt idx="1050">
                  <c:v>89.895749068287031</c:v>
                </c:pt>
                <c:pt idx="1051">
                  <c:v>84.479570364583353</c:v>
                </c:pt>
                <c:pt idx="1052">
                  <c:v>78.26641148148147</c:v>
                </c:pt>
                <c:pt idx="1053">
                  <c:v>71.062696614583345</c:v>
                </c:pt>
                <c:pt idx="1054">
                  <c:v>63.04984145833334</c:v>
                </c:pt>
                <c:pt idx="1055">
                  <c:v>53.375981012731472</c:v>
                </c:pt>
                <c:pt idx="1056">
                  <c:v>42.593250000000005</c:v>
                </c:pt>
                <c:pt idx="1057">
                  <c:v>30.975086568287033</c:v>
                </c:pt>
                <c:pt idx="1058">
                  <c:v>21.203287939814814</c:v>
                </c:pt>
                <c:pt idx="1059">
                  <c:v>14.493536458333333</c:v>
                </c:pt>
                <c:pt idx="1060">
                  <c:v>9.1657650405092586</c:v>
                </c:pt>
                <c:pt idx="1061">
                  <c:v>5.9012684953703713</c:v>
                </c:pt>
                <c:pt idx="1062">
                  <c:v>4.7325833333333334</c:v>
                </c:pt>
                <c:pt idx="1063">
                  <c:v>4.8117883738425915</c:v>
                </c:pt>
                <c:pt idx="1064">
                  <c:v>5.3846281481481491</c:v>
                </c:pt>
                <c:pt idx="1065">
                  <c:v>7.9980658333333334</c:v>
                </c:pt>
                <c:pt idx="1066">
                  <c:v>13.014932818287038</c:v>
                </c:pt>
                <c:pt idx="1067">
                  <c:v>17.995648124999995</c:v>
                </c:pt>
                <c:pt idx="1068">
                  <c:v>19.888681458333338</c:v>
                </c:pt>
                <c:pt idx="1069">
                  <c:v>20.870692500000004</c:v>
                </c:pt>
                <c:pt idx="1070">
                  <c:v>22.905703333333332</c:v>
                </c:pt>
                <c:pt idx="1071">
                  <c:v>27.259680000000003</c:v>
                </c:pt>
                <c:pt idx="1072">
                  <c:v>33.23456645833334</c:v>
                </c:pt>
                <c:pt idx="1073">
                  <c:v>40.952949762731485</c:v>
                </c:pt>
                <c:pt idx="1074">
                  <c:v>51.277869068287032</c:v>
                </c:pt>
                <c:pt idx="1075">
                  <c:v>65.081237123842598</c:v>
                </c:pt>
                <c:pt idx="1076">
                  <c:v>79.878447679398136</c:v>
                </c:pt>
                <c:pt idx="1077">
                  <c:v>93.366310179398127</c:v>
                </c:pt>
                <c:pt idx="1078">
                  <c:v>104.54276583333333</c:v>
                </c:pt>
                <c:pt idx="1079">
                  <c:v>114.01614879050926</c:v>
                </c:pt>
                <c:pt idx="1080">
                  <c:v>123.09449250000002</c:v>
                </c:pt>
                <c:pt idx="1081">
                  <c:v>128.7906823842593</c:v>
                </c:pt>
                <c:pt idx="1082">
                  <c:v>130.441828125</c:v>
                </c:pt>
                <c:pt idx="1083">
                  <c:v>128.37953920717592</c:v>
                </c:pt>
                <c:pt idx="1084">
                  <c:v>121.89064161458332</c:v>
                </c:pt>
                <c:pt idx="1085">
                  <c:v>115.57001365162037</c:v>
                </c:pt>
                <c:pt idx="1086">
                  <c:v>112.85765182870372</c:v>
                </c:pt>
                <c:pt idx="1087">
                  <c:v>112.85765182870372</c:v>
                </c:pt>
                <c:pt idx="1088">
                  <c:v>113.24316017939819</c:v>
                </c:pt>
                <c:pt idx="1089">
                  <c:v>113.62932583333333</c:v>
                </c:pt>
                <c:pt idx="1090">
                  <c:v>113.62932583333333</c:v>
                </c:pt>
                <c:pt idx="1091">
                  <c:v>113.62932583333333</c:v>
                </c:pt>
                <c:pt idx="1092">
                  <c:v>114.79176661458335</c:v>
                </c:pt>
                <c:pt idx="1093">
                  <c:v>118.70929392939814</c:v>
                </c:pt>
                <c:pt idx="1094">
                  <c:v>125.11405670717595</c:v>
                </c:pt>
                <c:pt idx="1095">
                  <c:v>130.441828125</c:v>
                </c:pt>
                <c:pt idx="1096">
                  <c:v>133.35663934606487</c:v>
                </c:pt>
                <c:pt idx="1097">
                  <c:v>134.19535828125001</c:v>
                </c:pt>
                <c:pt idx="1098">
                  <c:v>132.52054962384261</c:v>
                </c:pt>
                <c:pt idx="1099">
                  <c:v>127.55922476273147</c:v>
                </c:pt>
                <c:pt idx="1100">
                  <c:v>119.50068703125001</c:v>
                </c:pt>
                <c:pt idx="1101">
                  <c:v>114.01614879050926</c:v>
                </c:pt>
                <c:pt idx="1102">
                  <c:v>112.08860703703704</c:v>
                </c:pt>
                <c:pt idx="1103">
                  <c:v>113.62932583333333</c:v>
                </c:pt>
                <c:pt idx="1104">
                  <c:v>119.1046618287037</c:v>
                </c:pt>
                <c:pt idx="1105">
                  <c:v>127.55922476273147</c:v>
                </c:pt>
                <c:pt idx="1106">
                  <c:v>134.19535828125001</c:v>
                </c:pt>
                <c:pt idx="1107">
                  <c:v>136.72729036458338</c:v>
                </c:pt>
                <c:pt idx="1108">
                  <c:v>136.30365842592593</c:v>
                </c:pt>
                <c:pt idx="1109">
                  <c:v>132.52054962384261</c:v>
                </c:pt>
                <c:pt idx="1110">
                  <c:v>126.33368287037037</c:v>
                </c:pt>
                <c:pt idx="1111">
                  <c:v>123.09449250000002</c:v>
                </c:pt>
                <c:pt idx="1112">
                  <c:v>123.49709073495367</c:v>
                </c:pt>
                <c:pt idx="1113">
                  <c:v>128.7906823842593</c:v>
                </c:pt>
                <c:pt idx="1114">
                  <c:v>140.14000879050928</c:v>
                </c:pt>
                <c:pt idx="1115">
                  <c:v>151.96850925925926</c:v>
                </c:pt>
                <c:pt idx="1116">
                  <c:v>158.29045182870374</c:v>
                </c:pt>
                <c:pt idx="1117">
                  <c:v>159.66191504050929</c:v>
                </c:pt>
                <c:pt idx="1118">
                  <c:v>157.83461203125</c:v>
                </c:pt>
                <c:pt idx="1119">
                  <c:v>152.41580411458332</c:v>
                </c:pt>
                <c:pt idx="1120">
                  <c:v>147.09164786458339</c:v>
                </c:pt>
                <c:pt idx="1121">
                  <c:v>144.02960071759261</c:v>
                </c:pt>
                <c:pt idx="1122">
                  <c:v>141.86214328125001</c:v>
                </c:pt>
                <c:pt idx="1123">
                  <c:v>138.42839115162039</c:v>
                </c:pt>
                <c:pt idx="1124">
                  <c:v>131.27134481481485</c:v>
                </c:pt>
                <c:pt idx="1125">
                  <c:v>119.50068703125001</c:v>
                </c:pt>
                <c:pt idx="1126">
                  <c:v>102.33028312499999</c:v>
                </c:pt>
                <c:pt idx="1127">
                  <c:v>83.814379484953704</c:v>
                </c:pt>
                <c:pt idx="1128">
                  <c:v>67.144840648148161</c:v>
                </c:pt>
                <c:pt idx="1129">
                  <c:v>52.847509207175939</c:v>
                </c:pt>
                <c:pt idx="1130">
                  <c:v>43.067822939814818</c:v>
                </c:pt>
                <c:pt idx="1131">
                  <c:v>35.573580040509256</c:v>
                </c:pt>
                <c:pt idx="1132">
                  <c:v>29.185578495370383</c:v>
                </c:pt>
                <c:pt idx="1133">
                  <c:v>23.254074050925929</c:v>
                </c:pt>
                <c:pt idx="1134">
                  <c:v>17.385670717592593</c:v>
                </c:pt>
                <c:pt idx="1135">
                  <c:v>12.36913238425926</c:v>
                </c:pt>
                <c:pt idx="1136">
                  <c:v>8.7319449016203716</c:v>
                </c:pt>
                <c:pt idx="1137">
                  <c:v>7.0055379398148148</c:v>
                </c:pt>
                <c:pt idx="1138">
                  <c:v>6.6269312731481484</c:v>
                </c:pt>
                <c:pt idx="1139">
                  <c:v>6.7205969849537048</c:v>
                </c:pt>
                <c:pt idx="1140">
                  <c:v>7.0055379398148148</c:v>
                </c:pt>
                <c:pt idx="1141">
                  <c:v>7.4935855960648174</c:v>
                </c:pt>
                <c:pt idx="1142">
                  <c:v>8.8394139814814814</c:v>
                </c:pt>
                <c:pt idx="1143">
                  <c:v>11.989539762731486</c:v>
                </c:pt>
                <c:pt idx="1144">
                  <c:v>16.637988281250003</c:v>
                </c:pt>
                <c:pt idx="1145">
                  <c:v>19.566602870370367</c:v>
                </c:pt>
                <c:pt idx="1146">
                  <c:v>20.213389259259266</c:v>
                </c:pt>
                <c:pt idx="1147">
                  <c:v>16.935089346064817</c:v>
                </c:pt>
                <c:pt idx="1148">
                  <c:v>9.9502564583333335</c:v>
                </c:pt>
                <c:pt idx="1149">
                  <c:v>6.2588414583333352</c:v>
                </c:pt>
                <c:pt idx="1150">
                  <c:v>4.7325833333333334</c:v>
                </c:pt>
                <c:pt idx="1151">
                  <c:v>4.7325833333333334</c:v>
                </c:pt>
                <c:pt idx="1152">
                  <c:v>4.7325833333333334</c:v>
                </c:pt>
                <c:pt idx="1153">
                  <c:v>6.3498779571759263</c:v>
                </c:pt>
                <c:pt idx="1154">
                  <c:v>11.615862870370371</c:v>
                </c:pt>
                <c:pt idx="1155">
                  <c:v>20.705380734953707</c:v>
                </c:pt>
                <c:pt idx="1156">
                  <c:v>29.185578495370383</c:v>
                </c:pt>
                <c:pt idx="1157">
                  <c:v>37.546475717592585</c:v>
                </c:pt>
                <c:pt idx="1158">
                  <c:v>47.958159050925943</c:v>
                </c:pt>
                <c:pt idx="1159">
                  <c:v>61.903504606481484</c:v>
                </c:pt>
                <c:pt idx="1160">
                  <c:v>78.587504114583325</c:v>
                </c:pt>
                <c:pt idx="1161">
                  <c:v>95.126239606481477</c:v>
                </c:pt>
                <c:pt idx="1162">
                  <c:v>109.7972479398148</c:v>
                </c:pt>
                <c:pt idx="1163">
                  <c:v>124.30425911458332</c:v>
                </c:pt>
                <c:pt idx="1164">
                  <c:v>138.85530960648146</c:v>
                </c:pt>
                <c:pt idx="1165">
                  <c:v>153.76163250000002</c:v>
                </c:pt>
                <c:pt idx="1166">
                  <c:v>168.48522509259257</c:v>
                </c:pt>
                <c:pt idx="1167">
                  <c:v>175.1384484953704</c:v>
                </c:pt>
                <c:pt idx="1168">
                  <c:v>181.43179837384264</c:v>
                </c:pt>
                <c:pt idx="1169">
                  <c:v>190.82959145833337</c:v>
                </c:pt>
                <c:pt idx="1170">
                  <c:v>199.43927795717596</c:v>
                </c:pt>
                <c:pt idx="1171">
                  <c:v>207.71604036458334</c:v>
                </c:pt>
                <c:pt idx="1172">
                  <c:v>215.62832812500002</c:v>
                </c:pt>
                <c:pt idx="1173">
                  <c:v>222.60527337384261</c:v>
                </c:pt>
                <c:pt idx="1174">
                  <c:v>229.14412601273145</c:v>
                </c:pt>
                <c:pt idx="1175">
                  <c:v>235.22122312499997</c:v>
                </c:pt>
                <c:pt idx="1176">
                  <c:v>240.25255078125002</c:v>
                </c:pt>
                <c:pt idx="1177">
                  <c:v>244.76953865162037</c:v>
                </c:pt>
                <c:pt idx="1178">
                  <c:v>249.32859392939812</c:v>
                </c:pt>
                <c:pt idx="1179">
                  <c:v>255.08657031828704</c:v>
                </c:pt>
                <c:pt idx="1180">
                  <c:v>260.9102770312499</c:v>
                </c:pt>
                <c:pt idx="1181">
                  <c:v>266.79971406828702</c:v>
                </c:pt>
                <c:pt idx="1182">
                  <c:v>272.15640682870372</c:v>
                </c:pt>
                <c:pt idx="1183">
                  <c:v>276.35953240162041</c:v>
                </c:pt>
                <c:pt idx="1184">
                  <c:v>279.9878462905092</c:v>
                </c:pt>
                <c:pt idx="1185">
                  <c:v>283.02951703703701</c:v>
                </c:pt>
                <c:pt idx="1186">
                  <c:v>284.86240712384256</c:v>
                </c:pt>
                <c:pt idx="1187">
                  <c:v>284.86240712384256</c:v>
                </c:pt>
                <c:pt idx="1188">
                  <c:v>284.86240712384256</c:v>
                </c:pt>
                <c:pt idx="1189">
                  <c:v>284.86240712384256</c:v>
                </c:pt>
                <c:pt idx="1190">
                  <c:v>284.86240712384256</c:v>
                </c:pt>
                <c:pt idx="1191">
                  <c:v>284.86240712384256</c:v>
                </c:pt>
                <c:pt idx="1192">
                  <c:v>284.86240712384256</c:v>
                </c:pt>
                <c:pt idx="1193">
                  <c:v>284.86240712384256</c:v>
                </c:pt>
                <c:pt idx="1194">
                  <c:v>284.86240712384256</c:v>
                </c:pt>
                <c:pt idx="1195">
                  <c:v>284.86240712384256</c:v>
                </c:pt>
                <c:pt idx="1196">
                  <c:v>285.47468509259267</c:v>
                </c:pt>
                <c:pt idx="1197">
                  <c:v>285.47468509259267</c:v>
                </c:pt>
                <c:pt idx="1198">
                  <c:v>286.0876203645833</c:v>
                </c:pt>
                <c:pt idx="1199">
                  <c:v>288.54593448495376</c:v>
                </c:pt>
                <c:pt idx="1200">
                  <c:v>291.63361645833339</c:v>
                </c:pt>
                <c:pt idx="1201">
                  <c:v>296.60808738425931</c:v>
                </c:pt>
                <c:pt idx="1202">
                  <c:v>301.62462571759266</c:v>
                </c:pt>
                <c:pt idx="1203">
                  <c:v>305.41463620370376</c:v>
                </c:pt>
                <c:pt idx="1204">
                  <c:v>307.95445592592586</c:v>
                </c:pt>
                <c:pt idx="1205">
                  <c:v>309.2283096064815</c:v>
                </c:pt>
                <c:pt idx="1206">
                  <c:v>309.8662224016204</c:v>
                </c:pt>
                <c:pt idx="1207">
                  <c:v>310.50479250000001</c:v>
                </c:pt>
                <c:pt idx="1208">
                  <c:v>311.14401990162031</c:v>
                </c:pt>
                <c:pt idx="1209">
                  <c:v>311.78390460648154</c:v>
                </c:pt>
                <c:pt idx="1210">
                  <c:v>311.78390460648154</c:v>
                </c:pt>
                <c:pt idx="1211">
                  <c:v>311.78390460648154</c:v>
                </c:pt>
                <c:pt idx="1212">
                  <c:v>311.78390460648154</c:v>
                </c:pt>
                <c:pt idx="1213">
                  <c:v>311.14401990162031</c:v>
                </c:pt>
                <c:pt idx="1214">
                  <c:v>311.14401990162031</c:v>
                </c:pt>
                <c:pt idx="1215">
                  <c:v>311.14401990162031</c:v>
                </c:pt>
                <c:pt idx="1216">
                  <c:v>311.14401990162031</c:v>
                </c:pt>
                <c:pt idx="1217">
                  <c:v>310.50479250000001</c:v>
                </c:pt>
                <c:pt idx="1218">
                  <c:v>309.8662224016204</c:v>
                </c:pt>
                <c:pt idx="1219">
                  <c:v>309.2283096064815</c:v>
                </c:pt>
                <c:pt idx="1220">
                  <c:v>308.59105411458336</c:v>
                </c:pt>
                <c:pt idx="1221">
                  <c:v>307.31851504050928</c:v>
                </c:pt>
                <c:pt idx="1222">
                  <c:v>305.41463620370376</c:v>
                </c:pt>
                <c:pt idx="1223">
                  <c:v>303.51667309606484</c:v>
                </c:pt>
                <c:pt idx="1224">
                  <c:v>300.99525786458338</c:v>
                </c:pt>
                <c:pt idx="1225">
                  <c:v>299.73849406828708</c:v>
                </c:pt>
                <c:pt idx="1226">
                  <c:v>298.48435948495376</c:v>
                </c:pt>
                <c:pt idx="1227">
                  <c:v>297.85827814814814</c:v>
                </c:pt>
                <c:pt idx="1228">
                  <c:v>296.60808738425931</c:v>
                </c:pt>
                <c:pt idx="1229">
                  <c:v>295.98397795717591</c:v>
                </c:pt>
                <c:pt idx="1230">
                  <c:v>294.73773101273156</c:v>
                </c:pt>
                <c:pt idx="1231">
                  <c:v>293.49411328125001</c:v>
                </c:pt>
                <c:pt idx="1232">
                  <c:v>292.87329037037034</c:v>
                </c:pt>
                <c:pt idx="1233">
                  <c:v>292.87329037037034</c:v>
                </c:pt>
                <c:pt idx="1234">
                  <c:v>292.25312476273149</c:v>
                </c:pt>
                <c:pt idx="1235">
                  <c:v>292.25312476273149</c:v>
                </c:pt>
                <c:pt idx="1236">
                  <c:v>291.01476545717588</c:v>
                </c:pt>
                <c:pt idx="1237">
                  <c:v>289.77903536458342</c:v>
                </c:pt>
                <c:pt idx="1238">
                  <c:v>286.70121293981492</c:v>
                </c:pt>
                <c:pt idx="1239">
                  <c:v>283.02951703703701</c:v>
                </c:pt>
                <c:pt idx="1240">
                  <c:v>278.17073148148148</c:v>
                </c:pt>
                <c:pt idx="1241">
                  <c:v>273.95380254050929</c:v>
                </c:pt>
                <c:pt idx="1242">
                  <c:v>269.76908145833329</c:v>
                </c:pt>
                <c:pt idx="1243">
                  <c:v>266.20781250000005</c:v>
                </c:pt>
                <c:pt idx="1244">
                  <c:v>262.08290601273148</c:v>
                </c:pt>
                <c:pt idx="1245">
                  <c:v>258.57290670717595</c:v>
                </c:pt>
                <c:pt idx="1246">
                  <c:v>255.08657031828704</c:v>
                </c:pt>
                <c:pt idx="1247">
                  <c:v>251.04908516203707</c:v>
                </c:pt>
                <c:pt idx="1248">
                  <c:v>247.04380786458333</c:v>
                </c:pt>
                <c:pt idx="1249">
                  <c:v>243.07073842592595</c:v>
                </c:pt>
                <c:pt idx="1250">
                  <c:v>239.1298768460648</c:v>
                </c:pt>
                <c:pt idx="1251">
                  <c:v>235.77763031828709</c:v>
                </c:pt>
                <c:pt idx="1252">
                  <c:v>232.44904670717594</c:v>
                </c:pt>
                <c:pt idx="1253">
                  <c:v>229.14412601273145</c:v>
                </c:pt>
                <c:pt idx="1254">
                  <c:v>225.86286823495374</c:v>
                </c:pt>
                <c:pt idx="1255">
                  <c:v>222.60527337384261</c:v>
                </c:pt>
                <c:pt idx="1256">
                  <c:v>219.3713414293982</c:v>
                </c:pt>
                <c:pt idx="1257">
                  <c:v>216.16107240162034</c:v>
                </c:pt>
                <c:pt idx="1258">
                  <c:v>212.97446629050927</c:v>
                </c:pt>
                <c:pt idx="1259">
                  <c:v>209.81152309606486</c:v>
                </c:pt>
                <c:pt idx="1260">
                  <c:v>207.19381293981485</c:v>
                </c:pt>
                <c:pt idx="1261">
                  <c:v>205.11147627314813</c:v>
                </c:pt>
                <c:pt idx="1262">
                  <c:v>203.55662545717595</c:v>
                </c:pt>
                <c:pt idx="1263">
                  <c:v>203.55662545717595</c:v>
                </c:pt>
                <c:pt idx="1264">
                  <c:v>204.07425175925931</c:v>
                </c:pt>
                <c:pt idx="1265">
                  <c:v>205.6310744849537</c:v>
                </c:pt>
                <c:pt idx="1266">
                  <c:v>207.19381293981485</c:v>
                </c:pt>
                <c:pt idx="1267">
                  <c:v>208.23892509259261</c:v>
                </c:pt>
                <c:pt idx="1268">
                  <c:v>209.28666645833331</c:v>
                </c:pt>
                <c:pt idx="1269">
                  <c:v>209.28666645833331</c:v>
                </c:pt>
                <c:pt idx="1270">
                  <c:v>208.23892509259261</c:v>
                </c:pt>
                <c:pt idx="1271">
                  <c:v>206.67224281828703</c:v>
                </c:pt>
                <c:pt idx="1272">
                  <c:v>204.59253536458337</c:v>
                </c:pt>
                <c:pt idx="1273">
                  <c:v>202.52334476273148</c:v>
                </c:pt>
                <c:pt idx="1274">
                  <c:v>200.97835349537038</c:v>
                </c:pt>
                <c:pt idx="1275">
                  <c:v>199.43927795717596</c:v>
                </c:pt>
                <c:pt idx="1276">
                  <c:v>198.41651411458332</c:v>
                </c:pt>
                <c:pt idx="1277">
                  <c:v>198.41651411458332</c:v>
                </c:pt>
                <c:pt idx="1278">
                  <c:v>198.92756738425928</c:v>
                </c:pt>
                <c:pt idx="1279">
                  <c:v>199.43927795717596</c:v>
                </c:pt>
                <c:pt idx="1280">
                  <c:v>200.46467101273149</c:v>
                </c:pt>
                <c:pt idx="1281">
                  <c:v>201.49269328125001</c:v>
                </c:pt>
                <c:pt idx="1282">
                  <c:v>201.49269328125001</c:v>
                </c:pt>
                <c:pt idx="1283">
                  <c:v>202.00769037037043</c:v>
                </c:pt>
                <c:pt idx="1284">
                  <c:v>202.00769037037043</c:v>
                </c:pt>
                <c:pt idx="1285">
                  <c:v>202.00769037037043</c:v>
                </c:pt>
                <c:pt idx="1286">
                  <c:v>200.97835349537038</c:v>
                </c:pt>
                <c:pt idx="1287">
                  <c:v>199.95164583333337</c:v>
                </c:pt>
                <c:pt idx="1288">
                  <c:v>198.41651411458332</c:v>
                </c:pt>
                <c:pt idx="1289">
                  <c:v>196.37887406828702</c:v>
                </c:pt>
                <c:pt idx="1290">
                  <c:v>194.3517508738426</c:v>
                </c:pt>
                <c:pt idx="1291">
                  <c:v>192.838310162037</c:v>
                </c:pt>
                <c:pt idx="1292">
                  <c:v>190.82959145833337</c:v>
                </c:pt>
                <c:pt idx="1293">
                  <c:v>188.33348240162042</c:v>
                </c:pt>
                <c:pt idx="1294">
                  <c:v>185.85380592592594</c:v>
                </c:pt>
                <c:pt idx="1295">
                  <c:v>183.39056203125003</c:v>
                </c:pt>
                <c:pt idx="1296">
                  <c:v>181.92050333333336</c:v>
                </c:pt>
                <c:pt idx="1297">
                  <c:v>181.43179837384264</c:v>
                </c:pt>
                <c:pt idx="1298">
                  <c:v>181.92050333333336</c:v>
                </c:pt>
                <c:pt idx="1299">
                  <c:v>182.89988516203704</c:v>
                </c:pt>
                <c:pt idx="1300">
                  <c:v>184.37388767939819</c:v>
                </c:pt>
                <c:pt idx="1301">
                  <c:v>185.35984254050928</c:v>
                </c:pt>
                <c:pt idx="1302">
                  <c:v>186.3484266145833</c:v>
                </c:pt>
                <c:pt idx="1303">
                  <c:v>187.33963990162039</c:v>
                </c:pt>
                <c:pt idx="1304">
                  <c:v>188.83138960648145</c:v>
                </c:pt>
                <c:pt idx="1305">
                  <c:v>189.32995411458342</c:v>
                </c:pt>
                <c:pt idx="1306">
                  <c:v>189.82917592592594</c:v>
                </c:pt>
                <c:pt idx="1307">
                  <c:v>189.82917592592594</c:v>
                </c:pt>
                <c:pt idx="1308">
                  <c:v>189.82917592592594</c:v>
                </c:pt>
                <c:pt idx="1309">
                  <c:v>189.32995411458342</c:v>
                </c:pt>
                <c:pt idx="1310">
                  <c:v>189.32995411458342</c:v>
                </c:pt>
                <c:pt idx="1311">
                  <c:v>188.83138960648145</c:v>
                </c:pt>
                <c:pt idx="1312">
                  <c:v>188.33348240162042</c:v>
                </c:pt>
                <c:pt idx="1313">
                  <c:v>187.33963990162039</c:v>
                </c:pt>
                <c:pt idx="1314">
                  <c:v>185.85380592592594</c:v>
                </c:pt>
                <c:pt idx="1315">
                  <c:v>184.86653645833331</c:v>
                </c:pt>
                <c:pt idx="1316">
                  <c:v>183.39056203125003</c:v>
                </c:pt>
                <c:pt idx="1317">
                  <c:v>180.45636036458333</c:v>
                </c:pt>
                <c:pt idx="1318">
                  <c:v>178.51337198495372</c:v>
                </c:pt>
                <c:pt idx="1319">
                  <c:v>176.58090045717594</c:v>
                </c:pt>
                <c:pt idx="1320">
                  <c:v>177.54582161458336</c:v>
                </c:pt>
                <c:pt idx="1321">
                  <c:v>179.9696273148148</c:v>
                </c:pt>
                <c:pt idx="1322">
                  <c:v>184.37388767939819</c:v>
                </c:pt>
                <c:pt idx="1323">
                  <c:v>190.32905504050925</c:v>
                </c:pt>
                <c:pt idx="1324">
                  <c:v>198.41651411458332</c:v>
                </c:pt>
                <c:pt idx="1325">
                  <c:v>206.15133000000003</c:v>
                </c:pt>
                <c:pt idx="1326">
                  <c:v>211.91752267939813</c:v>
                </c:pt>
                <c:pt idx="1327">
                  <c:v>214.56481148148146</c:v>
                </c:pt>
                <c:pt idx="1328">
                  <c:v>215.62832812500002</c:v>
                </c:pt>
                <c:pt idx="1329">
                  <c:v>215.62832812500002</c:v>
                </c:pt>
                <c:pt idx="1330">
                  <c:v>215.62832812500002</c:v>
                </c:pt>
                <c:pt idx="1331">
                  <c:v>215.62832812500002</c:v>
                </c:pt>
                <c:pt idx="1332">
                  <c:v>215.62832812500002</c:v>
                </c:pt>
                <c:pt idx="1333">
                  <c:v>215.09624115162043</c:v>
                </c:pt>
                <c:pt idx="1334">
                  <c:v>213.50392405092589</c:v>
                </c:pt>
                <c:pt idx="1335">
                  <c:v>211.91752267939813</c:v>
                </c:pt>
                <c:pt idx="1336">
                  <c:v>210.33703703703705</c:v>
                </c:pt>
                <c:pt idx="1337">
                  <c:v>209.81152309606486</c:v>
                </c:pt>
                <c:pt idx="1338">
                  <c:v>209.28666645833331</c:v>
                </c:pt>
                <c:pt idx="1339">
                  <c:v>209.28666645833331</c:v>
                </c:pt>
                <c:pt idx="1340">
                  <c:v>209.28666645833331</c:v>
                </c:pt>
                <c:pt idx="1341">
                  <c:v>209.81152309606486</c:v>
                </c:pt>
                <c:pt idx="1342">
                  <c:v>210.33703703703705</c:v>
                </c:pt>
                <c:pt idx="1343">
                  <c:v>212.44566583333341</c:v>
                </c:pt>
                <c:pt idx="1344">
                  <c:v>214.56481148148146</c:v>
                </c:pt>
                <c:pt idx="1345">
                  <c:v>216.69447398148154</c:v>
                </c:pt>
                <c:pt idx="1346">
                  <c:v>218.29862254050929</c:v>
                </c:pt>
                <c:pt idx="1347">
                  <c:v>218.83465333333334</c:v>
                </c:pt>
                <c:pt idx="1348">
                  <c:v>218.83465333333334</c:v>
                </c:pt>
                <c:pt idx="1349">
                  <c:v>217.76324905092596</c:v>
                </c:pt>
                <c:pt idx="1350">
                  <c:v>214.03403911458338</c:v>
                </c:pt>
                <c:pt idx="1351">
                  <c:v>208.23892509259261</c:v>
                </c:pt>
                <c:pt idx="1352">
                  <c:v>200.97835349537038</c:v>
                </c:pt>
                <c:pt idx="1353">
                  <c:v>193.84661333333335</c:v>
                </c:pt>
                <c:pt idx="1354">
                  <c:v>186.3484266145833</c:v>
                </c:pt>
                <c:pt idx="1355">
                  <c:v>178.99813312500001</c:v>
                </c:pt>
                <c:pt idx="1356">
                  <c:v>170.84658698495366</c:v>
                </c:pt>
                <c:pt idx="1357">
                  <c:v>161.96083312500002</c:v>
                </c:pt>
                <c:pt idx="1358">
                  <c:v>152.8637562731482</c:v>
                </c:pt>
                <c:pt idx="1359">
                  <c:v>143.5947946238426</c:v>
                </c:pt>
                <c:pt idx="1360">
                  <c:v>133.77567016203704</c:v>
                </c:pt>
                <c:pt idx="1361">
                  <c:v>124.70882925925928</c:v>
                </c:pt>
                <c:pt idx="1362">
                  <c:v>119.1046618287037</c:v>
                </c:pt>
                <c:pt idx="1363">
                  <c:v>117.52713405092592</c:v>
                </c:pt>
                <c:pt idx="1364">
                  <c:v>119.89736953703708</c:v>
                </c:pt>
                <c:pt idx="1365">
                  <c:v>125.51994145833331</c:v>
                </c:pt>
                <c:pt idx="1366">
                  <c:v>128.7906823842593</c:v>
                </c:pt>
                <c:pt idx="1367">
                  <c:v>129.20248286458337</c:v>
                </c:pt>
                <c:pt idx="1368">
                  <c:v>125.92648351273148</c:v>
                </c:pt>
                <c:pt idx="1369">
                  <c:v>118.31458333333337</c:v>
                </c:pt>
                <c:pt idx="1370">
                  <c:v>112.08860703703704</c:v>
                </c:pt>
                <c:pt idx="1371">
                  <c:v>109.7972479398148</c:v>
                </c:pt>
                <c:pt idx="1372">
                  <c:v>109.7972479398148</c:v>
                </c:pt>
                <c:pt idx="1373">
                  <c:v>109.7972479398148</c:v>
                </c:pt>
                <c:pt idx="1374">
                  <c:v>107.90585786458334</c:v>
                </c:pt>
                <c:pt idx="1375">
                  <c:v>103.80264238425927</c:v>
                </c:pt>
                <c:pt idx="1376">
                  <c:v>96.902601614583318</c:v>
                </c:pt>
                <c:pt idx="1377">
                  <c:v>84.813151759259256</c:v>
                </c:pt>
                <c:pt idx="1378">
                  <c:v>68.039101707175931</c:v>
                </c:pt>
                <c:pt idx="1379">
                  <c:v>53.111416458333352</c:v>
                </c:pt>
                <c:pt idx="1380">
                  <c:v>40.030096012731491</c:v>
                </c:pt>
                <c:pt idx="1381">
                  <c:v>28.79514037037038</c:v>
                </c:pt>
                <c:pt idx="1382">
                  <c:v>24.494076614583335</c:v>
                </c:pt>
                <c:pt idx="1383">
                  <c:v>28.214412957175931</c:v>
                </c:pt>
                <c:pt idx="1384">
                  <c:v>35.573580040509256</c:v>
                </c:pt>
                <c:pt idx="1385">
                  <c:v>41.651991759259268</c:v>
                </c:pt>
                <c:pt idx="1386">
                  <c:v>44.265758096064822</c:v>
                </c:pt>
                <c:pt idx="1387">
                  <c:v>46.463451481481485</c:v>
                </c:pt>
                <c:pt idx="1388">
                  <c:v>51.018562939814828</c:v>
                </c:pt>
                <c:pt idx="1389">
                  <c:v>59.36269892939815</c:v>
                </c:pt>
                <c:pt idx="1390">
                  <c:v>71.062696614583345</c:v>
                </c:pt>
                <c:pt idx="1391">
                  <c:v>82.821522939814827</c:v>
                </c:pt>
                <c:pt idx="1392">
                  <c:v>91.622813333333326</c:v>
                </c:pt>
                <c:pt idx="1393">
                  <c:v>96.902601614583318</c:v>
                </c:pt>
                <c:pt idx="1394">
                  <c:v>99.055927031250008</c:v>
                </c:pt>
                <c:pt idx="1395">
                  <c:v>99.055927031250008</c:v>
                </c:pt>
                <c:pt idx="1396">
                  <c:v>98.335522679398167</c:v>
                </c:pt>
                <c:pt idx="1397">
                  <c:v>96.190084901620395</c:v>
                </c:pt>
                <c:pt idx="1398">
                  <c:v>93.016296203703718</c:v>
                </c:pt>
                <c:pt idx="1399">
                  <c:v>89.209524484953704</c:v>
                </c:pt>
                <c:pt idx="1400">
                  <c:v>84.479570364583353</c:v>
                </c:pt>
                <c:pt idx="1401">
                  <c:v>79.23166129050928</c:v>
                </c:pt>
                <c:pt idx="1402">
                  <c:v>73.840131458333332</c:v>
                </c:pt>
                <c:pt idx="1403">
                  <c:v>67.144840648148161</c:v>
                </c:pt>
                <c:pt idx="1404">
                  <c:v>57.423325717592597</c:v>
                </c:pt>
                <c:pt idx="1405">
                  <c:v>43.784612123842599</c:v>
                </c:pt>
                <c:pt idx="1406">
                  <c:v>31.992263333333334</c:v>
                </c:pt>
                <c:pt idx="1407">
                  <c:v>25.035365833333341</c:v>
                </c:pt>
                <c:pt idx="1408">
                  <c:v>23.781559901620369</c:v>
                </c:pt>
                <c:pt idx="1409">
                  <c:v>24.494076614583335</c:v>
                </c:pt>
                <c:pt idx="1410">
                  <c:v>24.854278790509259</c:v>
                </c:pt>
                <c:pt idx="1411">
                  <c:v>24.673849050925927</c:v>
                </c:pt>
                <c:pt idx="1412">
                  <c:v>24.136503651620373</c:v>
                </c:pt>
                <c:pt idx="1413">
                  <c:v>23.429245364583331</c:v>
                </c:pt>
                <c:pt idx="1414">
                  <c:v>23.605073981481485</c:v>
                </c:pt>
                <c:pt idx="1415">
                  <c:v>26.135691458333334</c:v>
                </c:pt>
                <c:pt idx="1416">
                  <c:v>31.7875133738426</c:v>
                </c:pt>
                <c:pt idx="1417">
                  <c:v>39.801025833333334</c:v>
                </c:pt>
                <c:pt idx="1418">
                  <c:v>48.461653333333338</c:v>
                </c:pt>
                <c:pt idx="1419">
                  <c:v>54.977171707175927</c:v>
                </c:pt>
                <c:pt idx="1420">
                  <c:v>57.148901614583338</c:v>
                </c:pt>
                <c:pt idx="1421">
                  <c:v>54.977171707175927</c:v>
                </c:pt>
                <c:pt idx="1422">
                  <c:v>48.209577540509251</c:v>
                </c:pt>
                <c:pt idx="1423">
                  <c:v>40.952949762731485</c:v>
                </c:pt>
                <c:pt idx="1424">
                  <c:v>38.665534484953703</c:v>
                </c:pt>
                <c:pt idx="1425">
                  <c:v>39.344857384259264</c:v>
                </c:pt>
                <c:pt idx="1426">
                  <c:v>43.306095364583328</c:v>
                </c:pt>
                <c:pt idx="1427">
                  <c:v>51.277869068287032</c:v>
                </c:pt>
                <c:pt idx="1428">
                  <c:v>57.423325717592597</c:v>
                </c:pt>
                <c:pt idx="1429">
                  <c:v>59.36269892939815</c:v>
                </c:pt>
                <c:pt idx="1430">
                  <c:v>57.698407123842593</c:v>
                </c:pt>
                <c:pt idx="1431">
                  <c:v>52.847509207175939</c:v>
                </c:pt>
                <c:pt idx="1432">
                  <c:v>44.024856458333332</c:v>
                </c:pt>
                <c:pt idx="1433">
                  <c:v>32.197670596064825</c:v>
                </c:pt>
                <c:pt idx="1434">
                  <c:v>22.216849537037039</c:v>
                </c:pt>
                <c:pt idx="1435">
                  <c:v>13.946660162037039</c:v>
                </c:pt>
                <c:pt idx="1436">
                  <c:v>11.989539762731486</c:v>
                </c:pt>
                <c:pt idx="1437">
                  <c:v>12.754640734953707</c:v>
                </c:pt>
                <c:pt idx="1438">
                  <c:v>14.631898790509263</c:v>
                </c:pt>
                <c:pt idx="1439">
                  <c:v>15.906738425925926</c:v>
                </c:pt>
                <c:pt idx="1440">
                  <c:v>16.051673790509263</c:v>
                </c:pt>
                <c:pt idx="1441">
                  <c:v>15.050929606481478</c:v>
                </c:pt>
                <c:pt idx="1442">
                  <c:v>12.625480648148152</c:v>
                </c:pt>
                <c:pt idx="1443">
                  <c:v>11.006214114583333</c:v>
                </c:pt>
                <c:pt idx="1444">
                  <c:v>10.648312500000001</c:v>
                </c:pt>
                <c:pt idx="1445">
                  <c:v>11.006214114583333</c:v>
                </c:pt>
                <c:pt idx="1446">
                  <c:v>11.248101707175925</c:v>
                </c:pt>
                <c:pt idx="1447">
                  <c:v>10.530326568287036</c:v>
                </c:pt>
                <c:pt idx="1448">
                  <c:v>7.3946614583333359</c:v>
                </c:pt>
                <c:pt idx="1449">
                  <c:v>3.2211145312500005</c:v>
                </c:pt>
                <c:pt idx="1450">
                  <c:v>0.69542682870370365</c:v>
                </c:pt>
                <c:pt idx="1451">
                  <c:v>4.7325833333333338E-2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0.15906738425925929</c:v>
                </c:pt>
                <c:pt idx="1480">
                  <c:v>0.63626953703703715</c:v>
                </c:pt>
                <c:pt idx="1481">
                  <c:v>1.3044182812500003</c:v>
                </c:pt>
                <c:pt idx="1482">
                  <c:v>2.0511147627314821</c:v>
                </c:pt>
                <c:pt idx="1483">
                  <c:v>2.7817073148148146</c:v>
                </c:pt>
                <c:pt idx="1484">
                  <c:v>3.5546959259259263</c:v>
                </c:pt>
                <c:pt idx="1485">
                  <c:v>4.3464176793981482</c:v>
                </c:pt>
                <c:pt idx="1486">
                  <c:v>5.4690916145833341</c:v>
                </c:pt>
                <c:pt idx="1487">
                  <c:v>7.1018328645833328</c:v>
                </c:pt>
                <c:pt idx="1488">
                  <c:v>9.498031828703704</c:v>
                </c:pt>
                <c:pt idx="1489">
                  <c:v>12.884458125000002</c:v>
                </c:pt>
                <c:pt idx="1490">
                  <c:v>17.537179114583335</c:v>
                </c:pt>
                <c:pt idx="1491">
                  <c:v>23.429245364583331</c:v>
                </c:pt>
                <c:pt idx="1492">
                  <c:v>30.5728169849537</c:v>
                </c:pt>
                <c:pt idx="1493">
                  <c:v>38.215939068287049</c:v>
                </c:pt>
                <c:pt idx="1494">
                  <c:v>46.216634114583329</c:v>
                </c:pt>
                <c:pt idx="1495">
                  <c:v>54.173618495370384</c:v>
                </c:pt>
                <c:pt idx="1496">
                  <c:v>61.618563651620363</c:v>
                </c:pt>
                <c:pt idx="1497">
                  <c:v>68.638562262731497</c:v>
                </c:pt>
                <c:pt idx="1498">
                  <c:v>74.777774531250003</c:v>
                </c:pt>
                <c:pt idx="1499">
                  <c:v>79.878447679398136</c:v>
                </c:pt>
                <c:pt idx="1500">
                  <c:v>83.814379484953704</c:v>
                </c:pt>
                <c:pt idx="1501">
                  <c:v>86.490918281249989</c:v>
                </c:pt>
                <c:pt idx="1502">
                  <c:v>89.209524484953704</c:v>
                </c:pt>
                <c:pt idx="1503">
                  <c:v>91.276085873842604</c:v>
                </c:pt>
                <c:pt idx="1504">
                  <c:v>93.716981458333322</c:v>
                </c:pt>
                <c:pt idx="1505">
                  <c:v>95.834812500000012</c:v>
                </c:pt>
                <c:pt idx="1506">
                  <c:v>97.617747540509271</c:v>
                </c:pt>
                <c:pt idx="1507">
                  <c:v>99.417115162037035</c:v>
                </c:pt>
                <c:pt idx="1508">
                  <c:v>101.59804731481482</c:v>
                </c:pt>
                <c:pt idx="1509">
                  <c:v>104.17237545717592</c:v>
                </c:pt>
                <c:pt idx="1510">
                  <c:v>107.52955175925928</c:v>
                </c:pt>
                <c:pt idx="1511">
                  <c:v>112.47280078125002</c:v>
                </c:pt>
                <c:pt idx="1512">
                  <c:v>119.1046618287037</c:v>
                </c:pt>
                <c:pt idx="1513">
                  <c:v>127.55922476273147</c:v>
                </c:pt>
                <c:pt idx="1514">
                  <c:v>137.57652615162036</c:v>
                </c:pt>
                <c:pt idx="1515">
                  <c:v>147.97243420717589</c:v>
                </c:pt>
                <c:pt idx="1516">
                  <c:v>157.37942953703705</c:v>
                </c:pt>
                <c:pt idx="1517">
                  <c:v>164.27618379050929</c:v>
                </c:pt>
                <c:pt idx="1518">
                  <c:v>169.90007031828711</c:v>
                </c:pt>
                <c:pt idx="1519">
                  <c:v>173.70191226273153</c:v>
                </c:pt>
                <c:pt idx="1520">
                  <c:v>177.06303238425929</c:v>
                </c:pt>
                <c:pt idx="1521">
                  <c:v>178.99813312500001</c:v>
                </c:pt>
                <c:pt idx="1522">
                  <c:v>180.45636036458333</c:v>
                </c:pt>
                <c:pt idx="1523">
                  <c:v>179.9696273148148</c:v>
                </c:pt>
                <c:pt idx="1524">
                  <c:v>178.02926814814813</c:v>
                </c:pt>
                <c:pt idx="1525">
                  <c:v>172.74750795717594</c:v>
                </c:pt>
                <c:pt idx="1526">
                  <c:v>164.74122583333329</c:v>
                </c:pt>
                <c:pt idx="1527">
                  <c:v>154.66213793981481</c:v>
                </c:pt>
                <c:pt idx="1528">
                  <c:v>144.02960071759261</c:v>
                </c:pt>
                <c:pt idx="1529">
                  <c:v>134.61570370370373</c:v>
                </c:pt>
                <c:pt idx="1530">
                  <c:v>127.1500534953704</c:v>
                </c:pt>
                <c:pt idx="1531">
                  <c:v>121.89064161458332</c:v>
                </c:pt>
                <c:pt idx="1532">
                  <c:v>119.1046618287037</c:v>
                </c:pt>
                <c:pt idx="1533">
                  <c:v>118.31458333333337</c:v>
                </c:pt>
                <c:pt idx="1534">
                  <c:v>119.89736953703708</c:v>
                </c:pt>
                <c:pt idx="1535">
                  <c:v>123.90034627314813</c:v>
                </c:pt>
                <c:pt idx="1536">
                  <c:v>131.27134481481485</c:v>
                </c:pt>
                <c:pt idx="1537">
                  <c:v>141.4306237037037</c:v>
                </c:pt>
                <c:pt idx="1538">
                  <c:v>153.76163250000002</c:v>
                </c:pt>
                <c:pt idx="1539">
                  <c:v>168.48522509259257</c:v>
                </c:pt>
                <c:pt idx="1540">
                  <c:v>184.37388767939819</c:v>
                </c:pt>
                <c:pt idx="1541">
                  <c:v>202.00769037037043</c:v>
                </c:pt>
                <c:pt idx="1542">
                  <c:v>219.90868682870371</c:v>
                </c:pt>
                <c:pt idx="1543">
                  <c:v>236.8924166145834</c:v>
                </c:pt>
                <c:pt idx="1544">
                  <c:v>251.04908516203707</c:v>
                </c:pt>
                <c:pt idx="1545">
                  <c:v>260.32494849537039</c:v>
                </c:pt>
                <c:pt idx="1546">
                  <c:v>266.20781250000005</c:v>
                </c:pt>
                <c:pt idx="1547">
                  <c:v>269.76908145833329</c:v>
                </c:pt>
                <c:pt idx="1548">
                  <c:v>272.15640682870372</c:v>
                </c:pt>
                <c:pt idx="1549">
                  <c:v>275.15535286458334</c:v>
                </c:pt>
                <c:pt idx="1550">
                  <c:v>278.17073148148148</c:v>
                </c:pt>
                <c:pt idx="1551">
                  <c:v>282.41986828125005</c:v>
                </c:pt>
                <c:pt idx="1552">
                  <c:v>286.70121293981492</c:v>
                </c:pt>
                <c:pt idx="1553">
                  <c:v>291.63361645833339</c:v>
                </c:pt>
                <c:pt idx="1554">
                  <c:v>295.98397795717591</c:v>
                </c:pt>
                <c:pt idx="1555">
                  <c:v>300.99525786458338</c:v>
                </c:pt>
                <c:pt idx="1556">
                  <c:v>306.68323145833335</c:v>
                </c:pt>
                <c:pt idx="1557">
                  <c:v>313.70750254050932</c:v>
                </c:pt>
                <c:pt idx="1558">
                  <c:v>321.46105156828702</c:v>
                </c:pt>
                <c:pt idx="1559">
                  <c:v>331.28609175925931</c:v>
                </c:pt>
                <c:pt idx="1560">
                  <c:v>341.92914583333334</c:v>
                </c:pt>
                <c:pt idx="1561">
                  <c:v>352.74046953703697</c:v>
                </c:pt>
                <c:pt idx="1562">
                  <c:v>363.72006287037038</c:v>
                </c:pt>
                <c:pt idx="1563">
                  <c:v>374.86792583333329</c:v>
                </c:pt>
                <c:pt idx="1564">
                  <c:v>386.89690379050933</c:v>
                </c:pt>
                <c:pt idx="1565">
                  <c:v>399.11584238425928</c:v>
                </c:pt>
                <c:pt idx="1566">
                  <c:v>411.52474161458349</c:v>
                </c:pt>
                <c:pt idx="1567">
                  <c:v>424.87062661458333</c:v>
                </c:pt>
                <c:pt idx="1568">
                  <c:v>436.91242198495382</c:v>
                </c:pt>
                <c:pt idx="1569">
                  <c:v>448.35442814814814</c:v>
                </c:pt>
                <c:pt idx="1570">
                  <c:v>459.16706645833341</c:v>
                </c:pt>
                <c:pt idx="1571">
                  <c:v>469.32273017939815</c:v>
                </c:pt>
                <c:pt idx="1572">
                  <c:v>478.7957844849538</c:v>
                </c:pt>
                <c:pt idx="1573">
                  <c:v>487.56256645833327</c:v>
                </c:pt>
                <c:pt idx="1574">
                  <c:v>493.98836293981469</c:v>
                </c:pt>
                <c:pt idx="1575">
                  <c:v>498.8353170370371</c:v>
                </c:pt>
                <c:pt idx="1576">
                  <c:v>502.07976583333323</c:v>
                </c:pt>
                <c:pt idx="1577">
                  <c:v>502.89252129050948</c:v>
                </c:pt>
                <c:pt idx="1578">
                  <c:v>502.07976583333323</c:v>
                </c:pt>
                <c:pt idx="1579">
                  <c:v>499.64544328125004</c:v>
                </c:pt>
                <c:pt idx="1580">
                  <c:v>497.21703645833327</c:v>
                </c:pt>
                <c:pt idx="1581">
                  <c:v>493.18283781828711</c:v>
                </c:pt>
                <c:pt idx="1582">
                  <c:v>489.96731036458328</c:v>
                </c:pt>
                <c:pt idx="1583">
                  <c:v>485.16373828125006</c:v>
                </c:pt>
                <c:pt idx="1584">
                  <c:v>479.58947814814832</c:v>
                </c:pt>
                <c:pt idx="1585">
                  <c:v>473.2583333333335</c:v>
                </c:pt>
                <c:pt idx="1586">
                  <c:v>466.18607911458326</c:v>
                </c:pt>
                <c:pt idx="1587">
                  <c:v>458.39046267939801</c:v>
                </c:pt>
                <c:pt idx="1588">
                  <c:v>450.66057656828707</c:v>
                </c:pt>
                <c:pt idx="1589">
                  <c:v>443.75987849537046</c:v>
                </c:pt>
                <c:pt idx="1590">
                  <c:v>438.42947786458342</c:v>
                </c:pt>
                <c:pt idx="1591">
                  <c:v>433.88619786458344</c:v>
                </c:pt>
                <c:pt idx="1592">
                  <c:v>430.87049059606483</c:v>
                </c:pt>
                <c:pt idx="1593">
                  <c:v>427.86530017939816</c:v>
                </c:pt>
                <c:pt idx="1594">
                  <c:v>426.36664879050932</c:v>
                </c:pt>
                <c:pt idx="1595">
                  <c:v>424.87062661458333</c:v>
                </c:pt>
                <c:pt idx="1596">
                  <c:v>421.88646990162039</c:v>
                </c:pt>
                <c:pt idx="1597">
                  <c:v>418.91283004050933</c:v>
                </c:pt>
                <c:pt idx="1598">
                  <c:v>413.73426645833342</c:v>
                </c:pt>
                <c:pt idx="1599">
                  <c:v>407.85534627314826</c:v>
                </c:pt>
                <c:pt idx="1600">
                  <c:v>401.2918447627315</c:v>
                </c:pt>
                <c:pt idx="1601">
                  <c:v>394.06150911458332</c:v>
                </c:pt>
                <c:pt idx="1602">
                  <c:v>386.89690379050933</c:v>
                </c:pt>
                <c:pt idx="1603">
                  <c:v>381.21254536458343</c:v>
                </c:pt>
                <c:pt idx="1604">
                  <c:v>376.97688328124997</c:v>
                </c:pt>
                <c:pt idx="1605">
                  <c:v>373.46524071759251</c:v>
                </c:pt>
                <c:pt idx="1606">
                  <c:v>372.06518481481487</c:v>
                </c:pt>
                <c:pt idx="1607">
                  <c:v>370.66775812500003</c:v>
                </c:pt>
                <c:pt idx="1608">
                  <c:v>370.66775812500003</c:v>
                </c:pt>
                <c:pt idx="1609">
                  <c:v>370.66775812500003</c:v>
                </c:pt>
                <c:pt idx="1610">
                  <c:v>372.06518481481487</c:v>
                </c:pt>
                <c:pt idx="1611">
                  <c:v>372.76488411458337</c:v>
                </c:pt>
                <c:pt idx="1612">
                  <c:v>374.86792583333329</c:v>
                </c:pt>
                <c:pt idx="1613">
                  <c:v>377.68118370370377</c:v>
                </c:pt>
                <c:pt idx="1614">
                  <c:v>381.92078960648149</c:v>
                </c:pt>
                <c:pt idx="1615">
                  <c:v>386.89690379050933</c:v>
                </c:pt>
                <c:pt idx="1616">
                  <c:v>393.34209071759267</c:v>
                </c:pt>
                <c:pt idx="1617">
                  <c:v>401.2918447627315</c:v>
                </c:pt>
                <c:pt idx="1618">
                  <c:v>410.05501156828711</c:v>
                </c:pt>
                <c:pt idx="1619">
                  <c:v>419.65525405092598</c:v>
                </c:pt>
                <c:pt idx="1620">
                  <c:v>427.86530017939816</c:v>
                </c:pt>
                <c:pt idx="1621">
                  <c:v>435.39799531828703</c:v>
                </c:pt>
                <c:pt idx="1622">
                  <c:v>441.47147726273147</c:v>
                </c:pt>
                <c:pt idx="1623">
                  <c:v>446.05419545717587</c:v>
                </c:pt>
                <c:pt idx="1624">
                  <c:v>447.58702661458329</c:v>
                </c:pt>
                <c:pt idx="1625">
                  <c:v>446.8202823842592</c:v>
                </c:pt>
                <c:pt idx="1626">
                  <c:v>443.75987849537046</c:v>
                </c:pt>
                <c:pt idx="1627">
                  <c:v>436.15488000000005</c:v>
                </c:pt>
                <c:pt idx="1628">
                  <c:v>425.61830905092597</c:v>
                </c:pt>
                <c:pt idx="1629">
                  <c:v>412.26059259259262</c:v>
                </c:pt>
                <c:pt idx="1630">
                  <c:v>398.39182286458333</c:v>
                </c:pt>
                <c:pt idx="1631">
                  <c:v>385.47187036458331</c:v>
                </c:pt>
                <c:pt idx="1632">
                  <c:v>376.27324016203704</c:v>
                </c:pt>
                <c:pt idx="1633">
                  <c:v>369.9700307349537</c:v>
                </c:pt>
                <c:pt idx="1634">
                  <c:v>367.88079238425922</c:v>
                </c:pt>
                <c:pt idx="1635">
                  <c:v>367.18569420717597</c:v>
                </c:pt>
                <c:pt idx="1636">
                  <c:v>367.18569420717597</c:v>
                </c:pt>
                <c:pt idx="1637">
                  <c:v>366.4912533333333</c:v>
                </c:pt>
                <c:pt idx="1638">
                  <c:v>364.41187453125002</c:v>
                </c:pt>
                <c:pt idx="1639">
                  <c:v>361.64857170717596</c:v>
                </c:pt>
                <c:pt idx="1640">
                  <c:v>358.20923250000004</c:v>
                </c:pt>
                <c:pt idx="1641">
                  <c:v>355.46959259259262</c:v>
                </c:pt>
                <c:pt idx="1642">
                  <c:v>354.10371645833334</c:v>
                </c:pt>
                <c:pt idx="1643">
                  <c:v>354.7863258738426</c:v>
                </c:pt>
                <c:pt idx="1644">
                  <c:v>358.20923250000004</c:v>
                </c:pt>
                <c:pt idx="1645">
                  <c:v>363.0289085127315</c:v>
                </c:pt>
                <c:pt idx="1646">
                  <c:v>369.9700307349537</c:v>
                </c:pt>
                <c:pt idx="1647">
                  <c:v>377.68118370370377</c:v>
                </c:pt>
                <c:pt idx="1648">
                  <c:v>386.89690379050933</c:v>
                </c:pt>
                <c:pt idx="1649">
                  <c:v>396.94575573495376</c:v>
                </c:pt>
                <c:pt idx="1650">
                  <c:v>407.12343911458328</c:v>
                </c:pt>
                <c:pt idx="1651">
                  <c:v>417.42995392939821</c:v>
                </c:pt>
                <c:pt idx="1652">
                  <c:v>426.36664879050932</c:v>
                </c:pt>
                <c:pt idx="1653">
                  <c:v>434.64176793981483</c:v>
                </c:pt>
                <c:pt idx="1654">
                  <c:v>442.23362037037043</c:v>
                </c:pt>
                <c:pt idx="1655">
                  <c:v>448.35442814814814</c:v>
                </c:pt>
                <c:pt idx="1656">
                  <c:v>454.5173033333333</c:v>
                </c:pt>
                <c:pt idx="1657">
                  <c:v>460.72224592592607</c:v>
                </c:pt>
                <c:pt idx="1658">
                  <c:v>466.96925592592612</c:v>
                </c:pt>
                <c:pt idx="1659">
                  <c:v>473.2583333333335</c:v>
                </c:pt>
                <c:pt idx="1660">
                  <c:v>479.58947814814832</c:v>
                </c:pt>
                <c:pt idx="1661">
                  <c:v>485.96269037037047</c:v>
                </c:pt>
                <c:pt idx="1662">
                  <c:v>491.57375948495377</c:v>
                </c:pt>
                <c:pt idx="1663">
                  <c:v>498.02584809606486</c:v>
                </c:pt>
                <c:pt idx="1664">
                  <c:v>503.70593405092592</c:v>
                </c:pt>
                <c:pt idx="1665">
                  <c:v>508.6002139814816</c:v>
                </c:pt>
                <c:pt idx="1666">
                  <c:v>513.5181568287037</c:v>
                </c:pt>
                <c:pt idx="1667">
                  <c:v>516.80993145833349</c:v>
                </c:pt>
                <c:pt idx="1668">
                  <c:v>520.11222293981473</c:v>
                </c:pt>
                <c:pt idx="1669">
                  <c:v>522.59584323495369</c:v>
                </c:pt>
                <c:pt idx="1670">
                  <c:v>525.08537925925941</c:v>
                </c:pt>
                <c:pt idx="1671">
                  <c:v>526.74835645833332</c:v>
                </c:pt>
                <c:pt idx="1672">
                  <c:v>527.58083101273155</c:v>
                </c:pt>
                <c:pt idx="1673">
                  <c:v>528.41396287037037</c:v>
                </c:pt>
                <c:pt idx="1674">
                  <c:v>529.24775203125</c:v>
                </c:pt>
                <c:pt idx="1675">
                  <c:v>529.24775203125</c:v>
                </c:pt>
                <c:pt idx="1676">
                  <c:v>529.24775203125</c:v>
                </c:pt>
                <c:pt idx="1677">
                  <c:v>528.41396287037037</c:v>
                </c:pt>
                <c:pt idx="1678">
                  <c:v>526.74835645833332</c:v>
                </c:pt>
                <c:pt idx="1679">
                  <c:v>524.25487661458317</c:v>
                </c:pt>
                <c:pt idx="1680">
                  <c:v>521.7673125</c:v>
                </c:pt>
                <c:pt idx="1681">
                  <c:v>519.28566411458326</c:v>
                </c:pt>
                <c:pt idx="1682">
                  <c:v>518.4597625925926</c:v>
                </c:pt>
                <c:pt idx="1683">
                  <c:v>518.4597625925926</c:v>
                </c:pt>
                <c:pt idx="1684">
                  <c:v>520.11222293981473</c:v>
                </c:pt>
                <c:pt idx="1685">
                  <c:v>523.42503127314819</c:v>
                </c:pt>
                <c:pt idx="1686">
                  <c:v>526.74835645833332</c:v>
                </c:pt>
                <c:pt idx="1687">
                  <c:v>530.08219849537045</c:v>
                </c:pt>
                <c:pt idx="1688">
                  <c:v>533.42655738425947</c:v>
                </c:pt>
                <c:pt idx="1689">
                  <c:v>535.10268064814818</c:v>
                </c:pt>
                <c:pt idx="1690">
                  <c:v>536.78143312500004</c:v>
                </c:pt>
                <c:pt idx="1691">
                  <c:v>537.62179531828713</c:v>
                </c:pt>
                <c:pt idx="1692">
                  <c:v>538.46281481481492</c:v>
                </c:pt>
                <c:pt idx="1693">
                  <c:v>539.3044916145833</c:v>
                </c:pt>
                <c:pt idx="1694">
                  <c:v>540.14682571759249</c:v>
                </c:pt>
                <c:pt idx="1695">
                  <c:v>540.98981712384273</c:v>
                </c:pt>
                <c:pt idx="1696">
                  <c:v>541.83346583333332</c:v>
                </c:pt>
                <c:pt idx="1697">
                  <c:v>542.67777184606484</c:v>
                </c:pt>
                <c:pt idx="1698">
                  <c:v>543.52273516203707</c:v>
                </c:pt>
                <c:pt idx="1699">
                  <c:v>543.52273516203707</c:v>
                </c:pt>
                <c:pt idx="1700">
                  <c:v>542.67777184606484</c:v>
                </c:pt>
                <c:pt idx="1701">
                  <c:v>540.98981712384273</c:v>
                </c:pt>
                <c:pt idx="1702">
                  <c:v>539.3044916145833</c:v>
                </c:pt>
                <c:pt idx="1703">
                  <c:v>537.62179531828713</c:v>
                </c:pt>
                <c:pt idx="1704">
                  <c:v>535.10268064814818</c:v>
                </c:pt>
                <c:pt idx="1705">
                  <c:v>533.42655738425947</c:v>
                </c:pt>
                <c:pt idx="1706">
                  <c:v>531.75306333333344</c:v>
                </c:pt>
                <c:pt idx="1707">
                  <c:v>530.08219849537045</c:v>
                </c:pt>
                <c:pt idx="1708">
                  <c:v>529.24775203125</c:v>
                </c:pt>
                <c:pt idx="1709">
                  <c:v>528.41396287037037</c:v>
                </c:pt>
                <c:pt idx="1710">
                  <c:v>527.58083101273155</c:v>
                </c:pt>
                <c:pt idx="1711">
                  <c:v>528.41396287037037</c:v>
                </c:pt>
                <c:pt idx="1712">
                  <c:v>529.24775203125</c:v>
                </c:pt>
                <c:pt idx="1713">
                  <c:v>530.91730226273137</c:v>
                </c:pt>
                <c:pt idx="1714">
                  <c:v>533.42655738425947</c:v>
                </c:pt>
                <c:pt idx="1715">
                  <c:v>535.94172823495376</c:v>
                </c:pt>
                <c:pt idx="1716">
                  <c:v>539.3044916145833</c:v>
                </c:pt>
                <c:pt idx="1717">
                  <c:v>542.67777184606484</c:v>
                </c:pt>
                <c:pt idx="1718">
                  <c:v>546.90916145833353</c:v>
                </c:pt>
                <c:pt idx="1719">
                  <c:v>551.15698365162041</c:v>
                </c:pt>
                <c:pt idx="1720">
                  <c:v>556.27606129050923</c:v>
                </c:pt>
                <c:pt idx="1721">
                  <c:v>560.56003516203714</c:v>
                </c:pt>
                <c:pt idx="1722">
                  <c:v>563.99904571759248</c:v>
                </c:pt>
                <c:pt idx="1723">
                  <c:v>565.72249481481481</c:v>
                </c:pt>
                <c:pt idx="1724">
                  <c:v>566.58520531828708</c:v>
                </c:pt>
                <c:pt idx="1725">
                  <c:v>565.72249481481481</c:v>
                </c:pt>
                <c:pt idx="1726">
                  <c:v>561.41880184606475</c:v>
                </c:pt>
                <c:pt idx="1727">
                  <c:v>553.71356460648155</c:v>
                </c:pt>
                <c:pt idx="1728">
                  <c:v>541.83346583333332</c:v>
                </c:pt>
                <c:pt idx="1729">
                  <c:v>525.9165392071759</c:v>
                </c:pt>
                <c:pt idx="1730">
                  <c:v>506.15011615162041</c:v>
                </c:pt>
                <c:pt idx="1731">
                  <c:v>485.96269037037047</c:v>
                </c:pt>
                <c:pt idx="1732">
                  <c:v>465.40355960648156</c:v>
                </c:pt>
                <c:pt idx="1733">
                  <c:v>446.05419545717587</c:v>
                </c:pt>
                <c:pt idx="1734">
                  <c:v>427.86530017939816</c:v>
                </c:pt>
                <c:pt idx="1735">
                  <c:v>410.78954793981484</c:v>
                </c:pt>
                <c:pt idx="1736">
                  <c:v>394.06150911458332</c:v>
                </c:pt>
                <c:pt idx="1737">
                  <c:v>376.97688328124997</c:v>
                </c:pt>
                <c:pt idx="1738">
                  <c:v>360.9593892592593</c:v>
                </c:pt>
                <c:pt idx="1739">
                  <c:v>345.28960865162037</c:v>
                </c:pt>
                <c:pt idx="1740">
                  <c:v>331.28609175925931</c:v>
                </c:pt>
                <c:pt idx="1741">
                  <c:v>319.51379071759254</c:v>
                </c:pt>
                <c:pt idx="1742">
                  <c:v>310.50479250000001</c:v>
                </c:pt>
                <c:pt idx="1743">
                  <c:v>302.25465087384265</c:v>
                </c:pt>
                <c:pt idx="1744">
                  <c:v>295.36052583333333</c:v>
                </c:pt>
                <c:pt idx="1745">
                  <c:v>289.16215627314813</c:v>
                </c:pt>
                <c:pt idx="1746">
                  <c:v>283.02951703703701</c:v>
                </c:pt>
                <c:pt idx="1747">
                  <c:v>276.96260812500003</c:v>
                </c:pt>
                <c:pt idx="1748">
                  <c:v>272.15640682870372</c:v>
                </c:pt>
                <c:pt idx="1749">
                  <c:v>267.39227293981486</c:v>
                </c:pt>
                <c:pt idx="1750">
                  <c:v>263.84677925925922</c:v>
                </c:pt>
                <c:pt idx="1751">
                  <c:v>260.9102770312499</c:v>
                </c:pt>
                <c:pt idx="1752">
                  <c:v>257.99020738425918</c:v>
                </c:pt>
                <c:pt idx="1753">
                  <c:v>255.08657031828704</c:v>
                </c:pt>
                <c:pt idx="1754">
                  <c:v>252.19936583333336</c:v>
                </c:pt>
                <c:pt idx="1755">
                  <c:v>249.32859392939812</c:v>
                </c:pt>
                <c:pt idx="1756">
                  <c:v>246.47425460648145</c:v>
                </c:pt>
                <c:pt idx="1757">
                  <c:v>243.63634786458331</c:v>
                </c:pt>
                <c:pt idx="1758">
                  <c:v>240.25255078125002</c:v>
                </c:pt>
                <c:pt idx="1759">
                  <c:v>237.4507957175926</c:v>
                </c:pt>
                <c:pt idx="1760">
                  <c:v>234.11038064814821</c:v>
                </c:pt>
                <c:pt idx="1761">
                  <c:v>230.79362849537037</c:v>
                </c:pt>
                <c:pt idx="1762">
                  <c:v>227.50053925925928</c:v>
                </c:pt>
                <c:pt idx="1763">
                  <c:v>224.23111293981481</c:v>
                </c:pt>
                <c:pt idx="1764">
                  <c:v>220.98534953703711</c:v>
                </c:pt>
                <c:pt idx="1765">
                  <c:v>217.22853286458334</c:v>
                </c:pt>
                <c:pt idx="1766">
                  <c:v>212.44566583333341</c:v>
                </c:pt>
                <c:pt idx="1767">
                  <c:v>205.6310744849537</c:v>
                </c:pt>
                <c:pt idx="1768">
                  <c:v>196.88729812500003</c:v>
                </c:pt>
                <c:pt idx="1769">
                  <c:v>185.35984254050928</c:v>
                </c:pt>
                <c:pt idx="1770">
                  <c:v>171.79573286458333</c:v>
                </c:pt>
                <c:pt idx="1771">
                  <c:v>156.92490434606481</c:v>
                </c:pt>
                <c:pt idx="1772">
                  <c:v>142.72715434606488</c:v>
                </c:pt>
                <c:pt idx="1773">
                  <c:v>129.20248286458337</c:v>
                </c:pt>
                <c:pt idx="1774">
                  <c:v>117.13439536458333</c:v>
                </c:pt>
                <c:pt idx="1775">
                  <c:v>106.77891145833333</c:v>
                </c:pt>
                <c:pt idx="1776">
                  <c:v>97.97630645833334</c:v>
                </c:pt>
                <c:pt idx="1777">
                  <c:v>89.55230812500001</c:v>
                </c:pt>
                <c:pt idx="1778">
                  <c:v>81.179908096064821</c:v>
                </c:pt>
                <c:pt idx="1779">
                  <c:v>71.982592499999981</c:v>
                </c:pt>
                <c:pt idx="1780">
                  <c:v>62.189102864583333</c:v>
                </c:pt>
                <c:pt idx="1781">
                  <c:v>52.321666614583329</c:v>
                </c:pt>
                <c:pt idx="1782">
                  <c:v>43.545025092592596</c:v>
                </c:pt>
                <c:pt idx="1783">
                  <c:v>36.225296203703721</c:v>
                </c:pt>
                <c:pt idx="1784">
                  <c:v>30.5728169849537</c:v>
                </c:pt>
                <c:pt idx="1785">
                  <c:v>26.321379623842592</c:v>
                </c:pt>
                <c:pt idx="1786">
                  <c:v>22.732503929398149</c:v>
                </c:pt>
                <c:pt idx="1787">
                  <c:v>19.566602870370367</c:v>
                </c:pt>
                <c:pt idx="1788">
                  <c:v>16.637988281250003</c:v>
                </c:pt>
                <c:pt idx="1789">
                  <c:v>13.811584346064819</c:v>
                </c:pt>
                <c:pt idx="1790">
                  <c:v>10.886256273148149</c:v>
                </c:pt>
                <c:pt idx="1791">
                  <c:v>7.895855179398148</c:v>
                </c:pt>
                <c:pt idx="1792">
                  <c:v>4.9721703645833344</c:v>
                </c:pt>
                <c:pt idx="1793">
                  <c:v>2.4875641145833334</c:v>
                </c:pt>
                <c:pt idx="1794">
                  <c:v>0.88867398148148158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5B-43C6-B56C-D4B4AD59C913}"/>
            </c:ext>
          </c:extLst>
        </c:ser>
        <c:ser>
          <c:idx val="1"/>
          <c:order val="2"/>
          <c:tx>
            <c:v>Rolling Resistance Force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Spreadsheet!$K$4:$K$1804</c:f>
              <c:numCache>
                <c:formatCode>0.00</c:formatCode>
                <c:ptCount val="1801"/>
                <c:pt idx="0">
                  <c:v>145.08990000000003</c:v>
                </c:pt>
                <c:pt idx="1">
                  <c:v>145.08990000000003</c:v>
                </c:pt>
                <c:pt idx="2">
                  <c:v>145.08990000000003</c:v>
                </c:pt>
                <c:pt idx="3">
                  <c:v>145.08990000000003</c:v>
                </c:pt>
                <c:pt idx="4">
                  <c:v>145.08990000000003</c:v>
                </c:pt>
                <c:pt idx="5">
                  <c:v>145.08990000000003</c:v>
                </c:pt>
                <c:pt idx="6">
                  <c:v>145.08990000000003</c:v>
                </c:pt>
                <c:pt idx="7">
                  <c:v>145.08990000000003</c:v>
                </c:pt>
                <c:pt idx="8">
                  <c:v>145.08990000000003</c:v>
                </c:pt>
                <c:pt idx="9">
                  <c:v>145.08990000000003</c:v>
                </c:pt>
                <c:pt idx="10">
                  <c:v>145.08990000000003</c:v>
                </c:pt>
                <c:pt idx="11">
                  <c:v>145.08990000000003</c:v>
                </c:pt>
                <c:pt idx="12">
                  <c:v>145.08990000000003</c:v>
                </c:pt>
                <c:pt idx="13">
                  <c:v>145.08990000000003</c:v>
                </c:pt>
                <c:pt idx="14">
                  <c:v>145.08990000000003</c:v>
                </c:pt>
                <c:pt idx="15">
                  <c:v>145.08990000000003</c:v>
                </c:pt>
                <c:pt idx="16">
                  <c:v>145.08990000000003</c:v>
                </c:pt>
                <c:pt idx="17">
                  <c:v>145.08990000000003</c:v>
                </c:pt>
                <c:pt idx="18">
                  <c:v>145.08990000000003</c:v>
                </c:pt>
                <c:pt idx="19">
                  <c:v>145.08990000000003</c:v>
                </c:pt>
                <c:pt idx="20">
                  <c:v>145.08990000000003</c:v>
                </c:pt>
                <c:pt idx="21">
                  <c:v>145.08990000000003</c:v>
                </c:pt>
                <c:pt idx="22">
                  <c:v>145.08990000000003</c:v>
                </c:pt>
                <c:pt idx="23">
                  <c:v>145.08990000000003</c:v>
                </c:pt>
                <c:pt idx="24">
                  <c:v>145.08990000000003</c:v>
                </c:pt>
                <c:pt idx="25">
                  <c:v>145.08990000000003</c:v>
                </c:pt>
                <c:pt idx="26">
                  <c:v>145.08990000000003</c:v>
                </c:pt>
                <c:pt idx="27">
                  <c:v>145.08990000000003</c:v>
                </c:pt>
                <c:pt idx="28">
                  <c:v>145.08990000000003</c:v>
                </c:pt>
                <c:pt idx="29">
                  <c:v>145.08990000000003</c:v>
                </c:pt>
                <c:pt idx="30">
                  <c:v>145.08990000000003</c:v>
                </c:pt>
                <c:pt idx="31">
                  <c:v>145.08990000000003</c:v>
                </c:pt>
                <c:pt idx="32">
                  <c:v>145.08990000000003</c:v>
                </c:pt>
                <c:pt idx="33">
                  <c:v>145.08990000000003</c:v>
                </c:pt>
                <c:pt idx="34">
                  <c:v>145.08990000000003</c:v>
                </c:pt>
                <c:pt idx="35">
                  <c:v>145.08990000000003</c:v>
                </c:pt>
                <c:pt idx="36">
                  <c:v>145.08990000000003</c:v>
                </c:pt>
                <c:pt idx="37">
                  <c:v>145.08990000000003</c:v>
                </c:pt>
                <c:pt idx="38">
                  <c:v>145.08990000000003</c:v>
                </c:pt>
                <c:pt idx="39">
                  <c:v>145.08990000000003</c:v>
                </c:pt>
                <c:pt idx="40">
                  <c:v>145.08990000000003</c:v>
                </c:pt>
                <c:pt idx="41">
                  <c:v>145.08990000000003</c:v>
                </c:pt>
                <c:pt idx="42">
                  <c:v>145.08990000000003</c:v>
                </c:pt>
                <c:pt idx="43">
                  <c:v>145.08990000000003</c:v>
                </c:pt>
                <c:pt idx="44">
                  <c:v>145.08990000000003</c:v>
                </c:pt>
                <c:pt idx="45">
                  <c:v>145.08990000000003</c:v>
                </c:pt>
                <c:pt idx="46">
                  <c:v>145.08990000000003</c:v>
                </c:pt>
                <c:pt idx="47">
                  <c:v>145.08990000000003</c:v>
                </c:pt>
                <c:pt idx="48">
                  <c:v>145.08990000000003</c:v>
                </c:pt>
                <c:pt idx="49">
                  <c:v>145.08990000000003</c:v>
                </c:pt>
                <c:pt idx="50">
                  <c:v>145.08990000000003</c:v>
                </c:pt>
                <c:pt idx="51">
                  <c:v>145.08990000000003</c:v>
                </c:pt>
                <c:pt idx="52">
                  <c:v>145.08990000000003</c:v>
                </c:pt>
                <c:pt idx="53">
                  <c:v>145.08990000000003</c:v>
                </c:pt>
                <c:pt idx="54">
                  <c:v>145.08990000000003</c:v>
                </c:pt>
                <c:pt idx="55">
                  <c:v>145.08990000000003</c:v>
                </c:pt>
                <c:pt idx="56">
                  <c:v>145.08990000000003</c:v>
                </c:pt>
                <c:pt idx="57">
                  <c:v>145.08990000000003</c:v>
                </c:pt>
                <c:pt idx="58">
                  <c:v>145.08990000000003</c:v>
                </c:pt>
                <c:pt idx="59">
                  <c:v>145.08990000000003</c:v>
                </c:pt>
                <c:pt idx="60">
                  <c:v>145.08990000000003</c:v>
                </c:pt>
                <c:pt idx="61">
                  <c:v>145.08990000000003</c:v>
                </c:pt>
                <c:pt idx="62">
                  <c:v>145.08990000000003</c:v>
                </c:pt>
                <c:pt idx="63">
                  <c:v>145.08990000000003</c:v>
                </c:pt>
                <c:pt idx="64">
                  <c:v>145.08990000000003</c:v>
                </c:pt>
                <c:pt idx="65">
                  <c:v>145.08990000000003</c:v>
                </c:pt>
                <c:pt idx="66">
                  <c:v>145.08990000000003</c:v>
                </c:pt>
                <c:pt idx="67">
                  <c:v>145.08990000000003</c:v>
                </c:pt>
                <c:pt idx="68">
                  <c:v>145.08990000000003</c:v>
                </c:pt>
                <c:pt idx="69">
                  <c:v>145.08990000000003</c:v>
                </c:pt>
                <c:pt idx="70">
                  <c:v>145.08990000000003</c:v>
                </c:pt>
                <c:pt idx="71">
                  <c:v>145.08990000000003</c:v>
                </c:pt>
                <c:pt idx="72">
                  <c:v>145.08990000000003</c:v>
                </c:pt>
                <c:pt idx="73">
                  <c:v>145.08990000000003</c:v>
                </c:pt>
                <c:pt idx="74">
                  <c:v>145.08990000000003</c:v>
                </c:pt>
                <c:pt idx="75">
                  <c:v>145.08990000000003</c:v>
                </c:pt>
                <c:pt idx="76">
                  <c:v>145.08990000000003</c:v>
                </c:pt>
                <c:pt idx="77">
                  <c:v>145.08990000000003</c:v>
                </c:pt>
                <c:pt idx="78">
                  <c:v>145.08990000000003</c:v>
                </c:pt>
                <c:pt idx="79">
                  <c:v>145.08990000000003</c:v>
                </c:pt>
                <c:pt idx="80">
                  <c:v>145.08990000000003</c:v>
                </c:pt>
                <c:pt idx="81">
                  <c:v>145.08990000000003</c:v>
                </c:pt>
                <c:pt idx="82">
                  <c:v>145.08990000000003</c:v>
                </c:pt>
                <c:pt idx="83">
                  <c:v>145.08990000000003</c:v>
                </c:pt>
                <c:pt idx="84">
                  <c:v>145.08990000000003</c:v>
                </c:pt>
                <c:pt idx="85">
                  <c:v>145.08990000000003</c:v>
                </c:pt>
                <c:pt idx="86">
                  <c:v>145.08990000000003</c:v>
                </c:pt>
                <c:pt idx="87">
                  <c:v>145.08990000000003</c:v>
                </c:pt>
                <c:pt idx="88">
                  <c:v>145.08990000000003</c:v>
                </c:pt>
                <c:pt idx="89">
                  <c:v>145.08990000000003</c:v>
                </c:pt>
                <c:pt idx="90">
                  <c:v>145.08990000000003</c:v>
                </c:pt>
                <c:pt idx="91">
                  <c:v>145.08990000000003</c:v>
                </c:pt>
                <c:pt idx="92">
                  <c:v>145.08990000000003</c:v>
                </c:pt>
                <c:pt idx="93">
                  <c:v>145.08990000000003</c:v>
                </c:pt>
                <c:pt idx="94">
                  <c:v>145.08990000000003</c:v>
                </c:pt>
                <c:pt idx="95">
                  <c:v>145.08990000000003</c:v>
                </c:pt>
                <c:pt idx="96">
                  <c:v>145.08990000000003</c:v>
                </c:pt>
                <c:pt idx="97">
                  <c:v>145.08990000000003</c:v>
                </c:pt>
                <c:pt idx="98">
                  <c:v>145.08990000000003</c:v>
                </c:pt>
                <c:pt idx="99">
                  <c:v>145.08990000000003</c:v>
                </c:pt>
                <c:pt idx="100">
                  <c:v>145.08990000000003</c:v>
                </c:pt>
                <c:pt idx="101">
                  <c:v>145.08990000000003</c:v>
                </c:pt>
                <c:pt idx="102">
                  <c:v>145.08990000000003</c:v>
                </c:pt>
                <c:pt idx="103">
                  <c:v>145.08990000000003</c:v>
                </c:pt>
                <c:pt idx="104">
                  <c:v>145.08990000000003</c:v>
                </c:pt>
                <c:pt idx="105">
                  <c:v>145.08990000000003</c:v>
                </c:pt>
                <c:pt idx="106">
                  <c:v>145.08990000000003</c:v>
                </c:pt>
                <c:pt idx="107">
                  <c:v>145.08990000000003</c:v>
                </c:pt>
                <c:pt idx="108">
                  <c:v>145.08990000000003</c:v>
                </c:pt>
                <c:pt idx="109">
                  <c:v>145.08990000000003</c:v>
                </c:pt>
                <c:pt idx="110">
                  <c:v>145.08990000000003</c:v>
                </c:pt>
                <c:pt idx="111">
                  <c:v>145.08990000000003</c:v>
                </c:pt>
                <c:pt idx="112">
                  <c:v>145.08990000000003</c:v>
                </c:pt>
                <c:pt idx="113">
                  <c:v>145.08990000000003</c:v>
                </c:pt>
                <c:pt idx="114">
                  <c:v>145.08990000000003</c:v>
                </c:pt>
                <c:pt idx="115">
                  <c:v>145.08990000000003</c:v>
                </c:pt>
                <c:pt idx="116">
                  <c:v>145.08990000000003</c:v>
                </c:pt>
                <c:pt idx="117">
                  <c:v>145.08990000000003</c:v>
                </c:pt>
                <c:pt idx="118">
                  <c:v>145.08990000000003</c:v>
                </c:pt>
                <c:pt idx="119">
                  <c:v>145.08990000000003</c:v>
                </c:pt>
                <c:pt idx="120">
                  <c:v>145.08990000000003</c:v>
                </c:pt>
                <c:pt idx="121">
                  <c:v>145.08990000000003</c:v>
                </c:pt>
                <c:pt idx="122">
                  <c:v>145.08990000000003</c:v>
                </c:pt>
                <c:pt idx="123">
                  <c:v>145.08990000000003</c:v>
                </c:pt>
                <c:pt idx="124">
                  <c:v>145.08990000000003</c:v>
                </c:pt>
                <c:pt idx="125">
                  <c:v>145.08990000000003</c:v>
                </c:pt>
                <c:pt idx="126">
                  <c:v>145.08990000000003</c:v>
                </c:pt>
                <c:pt idx="127">
                  <c:v>145.08990000000003</c:v>
                </c:pt>
                <c:pt idx="128">
                  <c:v>145.08990000000003</c:v>
                </c:pt>
                <c:pt idx="129">
                  <c:v>145.08990000000003</c:v>
                </c:pt>
                <c:pt idx="130">
                  <c:v>145.08990000000003</c:v>
                </c:pt>
                <c:pt idx="131">
                  <c:v>145.08990000000003</c:v>
                </c:pt>
                <c:pt idx="132">
                  <c:v>145.08990000000003</c:v>
                </c:pt>
                <c:pt idx="133">
                  <c:v>145.08990000000003</c:v>
                </c:pt>
                <c:pt idx="134">
                  <c:v>145.08990000000003</c:v>
                </c:pt>
                <c:pt idx="135">
                  <c:v>145.08990000000003</c:v>
                </c:pt>
                <c:pt idx="136">
                  <c:v>145.08990000000003</c:v>
                </c:pt>
                <c:pt idx="137">
                  <c:v>145.08990000000003</c:v>
                </c:pt>
                <c:pt idx="138">
                  <c:v>145.08990000000003</c:v>
                </c:pt>
                <c:pt idx="139">
                  <c:v>145.08990000000003</c:v>
                </c:pt>
                <c:pt idx="140">
                  <c:v>145.08990000000003</c:v>
                </c:pt>
                <c:pt idx="141">
                  <c:v>145.08990000000003</c:v>
                </c:pt>
                <c:pt idx="142">
                  <c:v>145.08990000000003</c:v>
                </c:pt>
                <c:pt idx="143">
                  <c:v>145.08990000000003</c:v>
                </c:pt>
                <c:pt idx="144">
                  <c:v>145.08990000000003</c:v>
                </c:pt>
                <c:pt idx="145">
                  <c:v>145.08990000000003</c:v>
                </c:pt>
                <c:pt idx="146">
                  <c:v>145.08990000000003</c:v>
                </c:pt>
                <c:pt idx="147">
                  <c:v>145.08990000000003</c:v>
                </c:pt>
                <c:pt idx="148">
                  <c:v>145.08990000000003</c:v>
                </c:pt>
                <c:pt idx="149">
                  <c:v>145.08990000000003</c:v>
                </c:pt>
                <c:pt idx="150">
                  <c:v>145.08990000000003</c:v>
                </c:pt>
                <c:pt idx="151">
                  <c:v>145.08990000000003</c:v>
                </c:pt>
                <c:pt idx="152">
                  <c:v>145.08990000000003</c:v>
                </c:pt>
                <c:pt idx="153">
                  <c:v>145.08990000000003</c:v>
                </c:pt>
                <c:pt idx="154">
                  <c:v>145.08990000000003</c:v>
                </c:pt>
                <c:pt idx="155">
                  <c:v>145.08990000000003</c:v>
                </c:pt>
                <c:pt idx="156">
                  <c:v>145.08990000000003</c:v>
                </c:pt>
                <c:pt idx="157">
                  <c:v>145.08990000000003</c:v>
                </c:pt>
                <c:pt idx="158">
                  <c:v>145.08990000000003</c:v>
                </c:pt>
                <c:pt idx="159">
                  <c:v>145.08990000000003</c:v>
                </c:pt>
                <c:pt idx="160">
                  <c:v>145.08990000000003</c:v>
                </c:pt>
                <c:pt idx="161">
                  <c:v>145.08990000000003</c:v>
                </c:pt>
                <c:pt idx="162">
                  <c:v>145.08990000000003</c:v>
                </c:pt>
                <c:pt idx="163">
                  <c:v>145.08990000000003</c:v>
                </c:pt>
                <c:pt idx="164">
                  <c:v>145.08990000000003</c:v>
                </c:pt>
                <c:pt idx="165">
                  <c:v>145.08990000000003</c:v>
                </c:pt>
                <c:pt idx="166">
                  <c:v>145.08990000000003</c:v>
                </c:pt>
                <c:pt idx="167">
                  <c:v>145.08990000000003</c:v>
                </c:pt>
                <c:pt idx="168">
                  <c:v>145.08990000000003</c:v>
                </c:pt>
                <c:pt idx="169">
                  <c:v>145.08990000000003</c:v>
                </c:pt>
                <c:pt idx="170">
                  <c:v>145.08990000000003</c:v>
                </c:pt>
                <c:pt idx="171">
                  <c:v>145.08990000000003</c:v>
                </c:pt>
                <c:pt idx="172">
                  <c:v>145.08990000000003</c:v>
                </c:pt>
                <c:pt idx="173">
                  <c:v>145.08990000000003</c:v>
                </c:pt>
                <c:pt idx="174">
                  <c:v>145.08990000000003</c:v>
                </c:pt>
                <c:pt idx="175">
                  <c:v>145.08990000000003</c:v>
                </c:pt>
                <c:pt idx="176">
                  <c:v>145.08990000000003</c:v>
                </c:pt>
                <c:pt idx="177">
                  <c:v>145.08990000000003</c:v>
                </c:pt>
                <c:pt idx="178">
                  <c:v>145.08990000000003</c:v>
                </c:pt>
                <c:pt idx="179">
                  <c:v>145.08990000000003</c:v>
                </c:pt>
                <c:pt idx="180">
                  <c:v>145.08990000000003</c:v>
                </c:pt>
                <c:pt idx="181">
                  <c:v>145.08990000000003</c:v>
                </c:pt>
                <c:pt idx="182">
                  <c:v>145.08990000000003</c:v>
                </c:pt>
                <c:pt idx="183">
                  <c:v>145.08990000000003</c:v>
                </c:pt>
                <c:pt idx="184">
                  <c:v>145.08990000000003</c:v>
                </c:pt>
                <c:pt idx="185">
                  <c:v>145.08990000000003</c:v>
                </c:pt>
                <c:pt idx="186">
                  <c:v>145.08990000000003</c:v>
                </c:pt>
                <c:pt idx="187">
                  <c:v>145.08990000000003</c:v>
                </c:pt>
                <c:pt idx="188">
                  <c:v>145.08990000000003</c:v>
                </c:pt>
                <c:pt idx="189">
                  <c:v>145.08990000000003</c:v>
                </c:pt>
                <c:pt idx="190">
                  <c:v>145.08990000000003</c:v>
                </c:pt>
                <c:pt idx="191">
                  <c:v>145.08990000000003</c:v>
                </c:pt>
                <c:pt idx="192">
                  <c:v>145.08990000000003</c:v>
                </c:pt>
                <c:pt idx="193">
                  <c:v>145.08990000000003</c:v>
                </c:pt>
                <c:pt idx="194">
                  <c:v>145.08990000000003</c:v>
                </c:pt>
                <c:pt idx="195">
                  <c:v>145.08990000000003</c:v>
                </c:pt>
                <c:pt idx="196">
                  <c:v>145.08990000000003</c:v>
                </c:pt>
                <c:pt idx="197">
                  <c:v>145.08990000000003</c:v>
                </c:pt>
                <c:pt idx="198">
                  <c:v>145.08990000000003</c:v>
                </c:pt>
                <c:pt idx="199">
                  <c:v>145.08990000000003</c:v>
                </c:pt>
                <c:pt idx="200">
                  <c:v>145.08990000000003</c:v>
                </c:pt>
                <c:pt idx="201">
                  <c:v>145.08990000000003</c:v>
                </c:pt>
                <c:pt idx="202">
                  <c:v>145.08990000000003</c:v>
                </c:pt>
                <c:pt idx="203">
                  <c:v>145.08990000000003</c:v>
                </c:pt>
                <c:pt idx="204">
                  <c:v>145.08990000000003</c:v>
                </c:pt>
                <c:pt idx="205">
                  <c:v>145.08990000000003</c:v>
                </c:pt>
                <c:pt idx="206">
                  <c:v>145.08990000000003</c:v>
                </c:pt>
                <c:pt idx="207">
                  <c:v>145.08990000000003</c:v>
                </c:pt>
                <c:pt idx="208">
                  <c:v>145.08990000000003</c:v>
                </c:pt>
                <c:pt idx="209">
                  <c:v>145.08990000000003</c:v>
                </c:pt>
                <c:pt idx="210">
                  <c:v>145.08990000000003</c:v>
                </c:pt>
                <c:pt idx="211">
                  <c:v>145.08990000000003</c:v>
                </c:pt>
                <c:pt idx="212">
                  <c:v>145.08990000000003</c:v>
                </c:pt>
                <c:pt idx="213">
                  <c:v>145.08990000000003</c:v>
                </c:pt>
                <c:pt idx="214">
                  <c:v>145.08990000000003</c:v>
                </c:pt>
                <c:pt idx="215">
                  <c:v>145.08990000000003</c:v>
                </c:pt>
                <c:pt idx="216">
                  <c:v>145.08990000000003</c:v>
                </c:pt>
                <c:pt idx="217">
                  <c:v>145.08990000000003</c:v>
                </c:pt>
                <c:pt idx="218">
                  <c:v>145.08990000000003</c:v>
                </c:pt>
                <c:pt idx="219">
                  <c:v>145.08990000000003</c:v>
                </c:pt>
                <c:pt idx="220">
                  <c:v>145.08990000000003</c:v>
                </c:pt>
                <c:pt idx="221">
                  <c:v>145.08990000000003</c:v>
                </c:pt>
                <c:pt idx="222">
                  <c:v>145.08990000000003</c:v>
                </c:pt>
                <c:pt idx="223">
                  <c:v>145.08990000000003</c:v>
                </c:pt>
                <c:pt idx="224">
                  <c:v>145.08990000000003</c:v>
                </c:pt>
                <c:pt idx="225">
                  <c:v>145.08990000000003</c:v>
                </c:pt>
                <c:pt idx="226">
                  <c:v>145.08990000000003</c:v>
                </c:pt>
                <c:pt idx="227">
                  <c:v>145.08990000000003</c:v>
                </c:pt>
                <c:pt idx="228">
                  <c:v>145.08990000000003</c:v>
                </c:pt>
                <c:pt idx="229">
                  <c:v>145.08990000000003</c:v>
                </c:pt>
                <c:pt idx="230">
                  <c:v>145.08990000000003</c:v>
                </c:pt>
                <c:pt idx="231">
                  <c:v>145.08990000000003</c:v>
                </c:pt>
                <c:pt idx="232">
                  <c:v>145.08990000000003</c:v>
                </c:pt>
                <c:pt idx="233">
                  <c:v>145.08990000000003</c:v>
                </c:pt>
                <c:pt idx="234">
                  <c:v>145.08990000000003</c:v>
                </c:pt>
                <c:pt idx="235">
                  <c:v>145.08990000000003</c:v>
                </c:pt>
                <c:pt idx="236">
                  <c:v>145.08990000000003</c:v>
                </c:pt>
                <c:pt idx="237">
                  <c:v>145.08990000000003</c:v>
                </c:pt>
                <c:pt idx="238">
                  <c:v>145.08990000000003</c:v>
                </c:pt>
                <c:pt idx="239">
                  <c:v>145.08990000000003</c:v>
                </c:pt>
                <c:pt idx="240">
                  <c:v>145.08990000000003</c:v>
                </c:pt>
                <c:pt idx="241">
                  <c:v>145.08990000000003</c:v>
                </c:pt>
                <c:pt idx="242">
                  <c:v>145.08990000000003</c:v>
                </c:pt>
                <c:pt idx="243">
                  <c:v>145.08990000000003</c:v>
                </c:pt>
                <c:pt idx="244">
                  <c:v>145.08990000000003</c:v>
                </c:pt>
                <c:pt idx="245">
                  <c:v>145.08990000000003</c:v>
                </c:pt>
                <c:pt idx="246">
                  <c:v>145.08990000000003</c:v>
                </c:pt>
                <c:pt idx="247">
                  <c:v>145.08990000000003</c:v>
                </c:pt>
                <c:pt idx="248">
                  <c:v>145.08990000000003</c:v>
                </c:pt>
                <c:pt idx="249">
                  <c:v>145.08990000000003</c:v>
                </c:pt>
                <c:pt idx="250">
                  <c:v>145.08990000000003</c:v>
                </c:pt>
                <c:pt idx="251">
                  <c:v>145.08990000000003</c:v>
                </c:pt>
                <c:pt idx="252">
                  <c:v>145.08990000000003</c:v>
                </c:pt>
                <c:pt idx="253">
                  <c:v>145.08990000000003</c:v>
                </c:pt>
                <c:pt idx="254">
                  <c:v>145.08990000000003</c:v>
                </c:pt>
                <c:pt idx="255">
                  <c:v>145.08990000000003</c:v>
                </c:pt>
                <c:pt idx="256">
                  <c:v>145.08990000000003</c:v>
                </c:pt>
                <c:pt idx="257">
                  <c:v>145.08990000000003</c:v>
                </c:pt>
                <c:pt idx="258">
                  <c:v>145.08990000000003</c:v>
                </c:pt>
                <c:pt idx="259">
                  <c:v>145.08990000000003</c:v>
                </c:pt>
                <c:pt idx="260">
                  <c:v>145.08990000000003</c:v>
                </c:pt>
                <c:pt idx="261">
                  <c:v>145.08990000000003</c:v>
                </c:pt>
                <c:pt idx="262">
                  <c:v>145.08990000000003</c:v>
                </c:pt>
                <c:pt idx="263">
                  <c:v>145.08990000000003</c:v>
                </c:pt>
                <c:pt idx="264">
                  <c:v>145.08990000000003</c:v>
                </c:pt>
                <c:pt idx="265">
                  <c:v>145.08990000000003</c:v>
                </c:pt>
                <c:pt idx="266">
                  <c:v>145.08990000000003</c:v>
                </c:pt>
                <c:pt idx="267">
                  <c:v>145.08990000000003</c:v>
                </c:pt>
                <c:pt idx="268">
                  <c:v>145.08990000000003</c:v>
                </c:pt>
                <c:pt idx="269">
                  <c:v>145.08990000000003</c:v>
                </c:pt>
                <c:pt idx="270">
                  <c:v>145.08990000000003</c:v>
                </c:pt>
                <c:pt idx="271">
                  <c:v>145.08990000000003</c:v>
                </c:pt>
                <c:pt idx="272">
                  <c:v>145.08990000000003</c:v>
                </c:pt>
                <c:pt idx="273">
                  <c:v>145.08990000000003</c:v>
                </c:pt>
                <c:pt idx="274">
                  <c:v>145.08990000000003</c:v>
                </c:pt>
                <c:pt idx="275">
                  <c:v>145.08990000000003</c:v>
                </c:pt>
                <c:pt idx="276">
                  <c:v>145.08990000000003</c:v>
                </c:pt>
                <c:pt idx="277">
                  <c:v>145.08990000000003</c:v>
                </c:pt>
                <c:pt idx="278">
                  <c:v>145.08990000000003</c:v>
                </c:pt>
                <c:pt idx="279">
                  <c:v>145.08990000000003</c:v>
                </c:pt>
                <c:pt idx="280">
                  <c:v>145.08990000000003</c:v>
                </c:pt>
                <c:pt idx="281">
                  <c:v>145.08990000000003</c:v>
                </c:pt>
                <c:pt idx="282">
                  <c:v>145.08990000000003</c:v>
                </c:pt>
                <c:pt idx="283">
                  <c:v>145.08990000000003</c:v>
                </c:pt>
                <c:pt idx="284">
                  <c:v>145.08990000000003</c:v>
                </c:pt>
                <c:pt idx="285">
                  <c:v>145.08990000000003</c:v>
                </c:pt>
                <c:pt idx="286">
                  <c:v>145.08990000000003</c:v>
                </c:pt>
                <c:pt idx="287">
                  <c:v>145.08990000000003</c:v>
                </c:pt>
                <c:pt idx="288">
                  <c:v>145.08990000000003</c:v>
                </c:pt>
                <c:pt idx="289">
                  <c:v>145.08990000000003</c:v>
                </c:pt>
                <c:pt idx="290">
                  <c:v>145.08990000000003</c:v>
                </c:pt>
                <c:pt idx="291">
                  <c:v>145.08990000000003</c:v>
                </c:pt>
                <c:pt idx="292">
                  <c:v>145.08990000000003</c:v>
                </c:pt>
                <c:pt idx="293">
                  <c:v>145.08990000000003</c:v>
                </c:pt>
                <c:pt idx="294">
                  <c:v>145.08990000000003</c:v>
                </c:pt>
                <c:pt idx="295">
                  <c:v>145.08990000000003</c:v>
                </c:pt>
                <c:pt idx="296">
                  <c:v>145.08990000000003</c:v>
                </c:pt>
                <c:pt idx="297">
                  <c:v>145.08990000000003</c:v>
                </c:pt>
                <c:pt idx="298">
                  <c:v>145.08990000000003</c:v>
                </c:pt>
                <c:pt idx="299">
                  <c:v>145.08990000000003</c:v>
                </c:pt>
                <c:pt idx="300">
                  <c:v>145.08990000000003</c:v>
                </c:pt>
                <c:pt idx="301">
                  <c:v>145.08990000000003</c:v>
                </c:pt>
                <c:pt idx="302">
                  <c:v>145.08990000000003</c:v>
                </c:pt>
                <c:pt idx="303">
                  <c:v>145.08990000000003</c:v>
                </c:pt>
                <c:pt idx="304">
                  <c:v>145.08990000000003</c:v>
                </c:pt>
                <c:pt idx="305">
                  <c:v>145.08990000000003</c:v>
                </c:pt>
                <c:pt idx="306">
                  <c:v>145.08990000000003</c:v>
                </c:pt>
                <c:pt idx="307">
                  <c:v>145.08990000000003</c:v>
                </c:pt>
                <c:pt idx="308">
                  <c:v>145.08990000000003</c:v>
                </c:pt>
                <c:pt idx="309">
                  <c:v>145.08990000000003</c:v>
                </c:pt>
                <c:pt idx="310">
                  <c:v>145.08990000000003</c:v>
                </c:pt>
                <c:pt idx="311">
                  <c:v>145.08990000000003</c:v>
                </c:pt>
                <c:pt idx="312">
                  <c:v>145.08990000000003</c:v>
                </c:pt>
                <c:pt idx="313">
                  <c:v>145.08990000000003</c:v>
                </c:pt>
                <c:pt idx="314">
                  <c:v>145.08990000000003</c:v>
                </c:pt>
                <c:pt idx="315">
                  <c:v>145.08990000000003</c:v>
                </c:pt>
                <c:pt idx="316">
                  <c:v>145.08990000000003</c:v>
                </c:pt>
                <c:pt idx="317">
                  <c:v>145.08990000000003</c:v>
                </c:pt>
                <c:pt idx="318">
                  <c:v>145.08990000000003</c:v>
                </c:pt>
                <c:pt idx="319">
                  <c:v>145.08990000000003</c:v>
                </c:pt>
                <c:pt idx="320">
                  <c:v>145.08990000000003</c:v>
                </c:pt>
                <c:pt idx="321">
                  <c:v>145.08990000000003</c:v>
                </c:pt>
                <c:pt idx="322">
                  <c:v>145.08990000000003</c:v>
                </c:pt>
                <c:pt idx="323">
                  <c:v>145.08990000000003</c:v>
                </c:pt>
                <c:pt idx="324">
                  <c:v>145.08990000000003</c:v>
                </c:pt>
                <c:pt idx="325">
                  <c:v>145.08990000000003</c:v>
                </c:pt>
                <c:pt idx="326">
                  <c:v>145.08990000000003</c:v>
                </c:pt>
                <c:pt idx="327">
                  <c:v>145.08990000000003</c:v>
                </c:pt>
                <c:pt idx="328">
                  <c:v>145.08990000000003</c:v>
                </c:pt>
                <c:pt idx="329">
                  <c:v>145.08990000000003</c:v>
                </c:pt>
                <c:pt idx="330">
                  <c:v>145.08990000000003</c:v>
                </c:pt>
                <c:pt idx="331">
                  <c:v>145.08990000000003</c:v>
                </c:pt>
                <c:pt idx="332">
                  <c:v>145.08990000000003</c:v>
                </c:pt>
                <c:pt idx="333">
                  <c:v>145.08990000000003</c:v>
                </c:pt>
                <c:pt idx="334">
                  <c:v>145.08990000000003</c:v>
                </c:pt>
                <c:pt idx="335">
                  <c:v>145.08990000000003</c:v>
                </c:pt>
                <c:pt idx="336">
                  <c:v>145.08990000000003</c:v>
                </c:pt>
                <c:pt idx="337">
                  <c:v>145.08990000000003</c:v>
                </c:pt>
                <c:pt idx="338">
                  <c:v>145.08990000000003</c:v>
                </c:pt>
                <c:pt idx="339">
                  <c:v>145.08990000000003</c:v>
                </c:pt>
                <c:pt idx="340">
                  <c:v>145.08990000000003</c:v>
                </c:pt>
                <c:pt idx="341">
                  <c:v>145.08990000000003</c:v>
                </c:pt>
                <c:pt idx="342">
                  <c:v>145.08990000000003</c:v>
                </c:pt>
                <c:pt idx="343">
                  <c:v>145.08990000000003</c:v>
                </c:pt>
                <c:pt idx="344">
                  <c:v>145.08990000000003</c:v>
                </c:pt>
                <c:pt idx="345">
                  <c:v>145.08990000000003</c:v>
                </c:pt>
                <c:pt idx="346">
                  <c:v>145.08990000000003</c:v>
                </c:pt>
                <c:pt idx="347">
                  <c:v>145.08990000000003</c:v>
                </c:pt>
                <c:pt idx="348">
                  <c:v>145.08990000000003</c:v>
                </c:pt>
                <c:pt idx="349">
                  <c:v>145.08990000000003</c:v>
                </c:pt>
                <c:pt idx="350">
                  <c:v>145.08990000000003</c:v>
                </c:pt>
                <c:pt idx="351">
                  <c:v>145.08990000000003</c:v>
                </c:pt>
                <c:pt idx="352">
                  <c:v>145.08990000000003</c:v>
                </c:pt>
                <c:pt idx="353">
                  <c:v>145.08990000000003</c:v>
                </c:pt>
                <c:pt idx="354">
                  <c:v>145.08990000000003</c:v>
                </c:pt>
                <c:pt idx="355">
                  <c:v>145.08990000000003</c:v>
                </c:pt>
                <c:pt idx="356">
                  <c:v>145.08990000000003</c:v>
                </c:pt>
                <c:pt idx="357">
                  <c:v>145.08990000000003</c:v>
                </c:pt>
                <c:pt idx="358">
                  <c:v>145.08990000000003</c:v>
                </c:pt>
                <c:pt idx="359">
                  <c:v>145.08990000000003</c:v>
                </c:pt>
                <c:pt idx="360">
                  <c:v>145.08990000000003</c:v>
                </c:pt>
                <c:pt idx="361">
                  <c:v>145.08990000000003</c:v>
                </c:pt>
                <c:pt idx="362">
                  <c:v>145.08990000000003</c:v>
                </c:pt>
                <c:pt idx="363">
                  <c:v>145.08990000000003</c:v>
                </c:pt>
                <c:pt idx="364">
                  <c:v>145.08990000000003</c:v>
                </c:pt>
                <c:pt idx="365">
                  <c:v>145.08990000000003</c:v>
                </c:pt>
                <c:pt idx="366">
                  <c:v>145.08990000000003</c:v>
                </c:pt>
                <c:pt idx="367">
                  <c:v>145.08990000000003</c:v>
                </c:pt>
                <c:pt idx="368">
                  <c:v>145.08990000000003</c:v>
                </c:pt>
                <c:pt idx="369">
                  <c:v>145.08990000000003</c:v>
                </c:pt>
                <c:pt idx="370">
                  <c:v>145.08990000000003</c:v>
                </c:pt>
                <c:pt idx="371">
                  <c:v>145.08990000000003</c:v>
                </c:pt>
                <c:pt idx="372">
                  <c:v>145.08990000000003</c:v>
                </c:pt>
                <c:pt idx="373">
                  <c:v>145.08990000000003</c:v>
                </c:pt>
                <c:pt idx="374">
                  <c:v>145.08990000000003</c:v>
                </c:pt>
                <c:pt idx="375">
                  <c:v>145.08990000000003</c:v>
                </c:pt>
                <c:pt idx="376">
                  <c:v>145.08990000000003</c:v>
                </c:pt>
                <c:pt idx="377">
                  <c:v>145.08990000000003</c:v>
                </c:pt>
                <c:pt idx="378">
                  <c:v>145.08990000000003</c:v>
                </c:pt>
                <c:pt idx="379">
                  <c:v>145.08990000000003</c:v>
                </c:pt>
                <c:pt idx="380">
                  <c:v>145.08990000000003</c:v>
                </c:pt>
                <c:pt idx="381">
                  <c:v>145.08990000000003</c:v>
                </c:pt>
                <c:pt idx="382">
                  <c:v>145.08990000000003</c:v>
                </c:pt>
                <c:pt idx="383">
                  <c:v>145.08990000000003</c:v>
                </c:pt>
                <c:pt idx="384">
                  <c:v>145.08990000000003</c:v>
                </c:pt>
                <c:pt idx="385">
                  <c:v>145.08990000000003</c:v>
                </c:pt>
                <c:pt idx="386">
                  <c:v>145.08990000000003</c:v>
                </c:pt>
                <c:pt idx="387">
                  <c:v>145.08990000000003</c:v>
                </c:pt>
                <c:pt idx="388">
                  <c:v>145.08990000000003</c:v>
                </c:pt>
                <c:pt idx="389">
                  <c:v>145.08990000000003</c:v>
                </c:pt>
                <c:pt idx="390">
                  <c:v>145.08990000000003</c:v>
                </c:pt>
                <c:pt idx="391">
                  <c:v>145.08990000000003</c:v>
                </c:pt>
                <c:pt idx="392">
                  <c:v>145.08990000000003</c:v>
                </c:pt>
                <c:pt idx="393">
                  <c:v>145.08990000000003</c:v>
                </c:pt>
                <c:pt idx="394">
                  <c:v>145.08990000000003</c:v>
                </c:pt>
                <c:pt idx="395">
                  <c:v>145.08990000000003</c:v>
                </c:pt>
                <c:pt idx="396">
                  <c:v>145.08990000000003</c:v>
                </c:pt>
                <c:pt idx="397">
                  <c:v>145.08990000000003</c:v>
                </c:pt>
                <c:pt idx="398">
                  <c:v>145.08990000000003</c:v>
                </c:pt>
                <c:pt idx="399">
                  <c:v>145.08990000000003</c:v>
                </c:pt>
                <c:pt idx="400">
                  <c:v>145.08990000000003</c:v>
                </c:pt>
                <c:pt idx="401">
                  <c:v>145.08990000000003</c:v>
                </c:pt>
                <c:pt idx="402">
                  <c:v>145.08990000000003</c:v>
                </c:pt>
                <c:pt idx="403">
                  <c:v>145.08990000000003</c:v>
                </c:pt>
                <c:pt idx="404">
                  <c:v>145.08990000000003</c:v>
                </c:pt>
                <c:pt idx="405">
                  <c:v>145.08990000000003</c:v>
                </c:pt>
                <c:pt idx="406">
                  <c:v>145.08990000000003</c:v>
                </c:pt>
                <c:pt idx="407">
                  <c:v>145.08990000000003</c:v>
                </c:pt>
                <c:pt idx="408">
                  <c:v>145.08990000000003</c:v>
                </c:pt>
                <c:pt idx="409">
                  <c:v>145.08990000000003</c:v>
                </c:pt>
                <c:pt idx="410">
                  <c:v>145.08990000000003</c:v>
                </c:pt>
                <c:pt idx="411">
                  <c:v>145.08990000000003</c:v>
                </c:pt>
                <c:pt idx="412">
                  <c:v>145.08990000000003</c:v>
                </c:pt>
                <c:pt idx="413">
                  <c:v>145.08990000000003</c:v>
                </c:pt>
                <c:pt idx="414">
                  <c:v>145.08990000000003</c:v>
                </c:pt>
                <c:pt idx="415">
                  <c:v>145.08990000000003</c:v>
                </c:pt>
                <c:pt idx="416">
                  <c:v>145.08990000000003</c:v>
                </c:pt>
                <c:pt idx="417">
                  <c:v>145.08990000000003</c:v>
                </c:pt>
                <c:pt idx="418">
                  <c:v>145.08990000000003</c:v>
                </c:pt>
                <c:pt idx="419">
                  <c:v>145.08990000000003</c:v>
                </c:pt>
                <c:pt idx="420">
                  <c:v>145.08990000000003</c:v>
                </c:pt>
                <c:pt idx="421">
                  <c:v>145.08990000000003</c:v>
                </c:pt>
                <c:pt idx="422">
                  <c:v>145.08990000000003</c:v>
                </c:pt>
                <c:pt idx="423">
                  <c:v>145.08990000000003</c:v>
                </c:pt>
                <c:pt idx="424">
                  <c:v>145.08990000000003</c:v>
                </c:pt>
                <c:pt idx="425">
                  <c:v>145.08990000000003</c:v>
                </c:pt>
                <c:pt idx="426">
                  <c:v>145.08990000000003</c:v>
                </c:pt>
                <c:pt idx="427">
                  <c:v>145.08990000000003</c:v>
                </c:pt>
                <c:pt idx="428">
                  <c:v>145.08990000000003</c:v>
                </c:pt>
                <c:pt idx="429">
                  <c:v>145.08990000000003</c:v>
                </c:pt>
                <c:pt idx="430">
                  <c:v>145.08990000000003</c:v>
                </c:pt>
                <c:pt idx="431">
                  <c:v>145.08990000000003</c:v>
                </c:pt>
                <c:pt idx="432">
                  <c:v>145.08990000000003</c:v>
                </c:pt>
                <c:pt idx="433">
                  <c:v>145.08990000000003</c:v>
                </c:pt>
                <c:pt idx="434">
                  <c:v>145.08990000000003</c:v>
                </c:pt>
                <c:pt idx="435">
                  <c:v>145.08990000000003</c:v>
                </c:pt>
                <c:pt idx="436">
                  <c:v>145.08990000000003</c:v>
                </c:pt>
                <c:pt idx="437">
                  <c:v>145.08990000000003</c:v>
                </c:pt>
                <c:pt idx="438">
                  <c:v>145.08990000000003</c:v>
                </c:pt>
                <c:pt idx="439">
                  <c:v>145.08990000000003</c:v>
                </c:pt>
                <c:pt idx="440">
                  <c:v>145.08990000000003</c:v>
                </c:pt>
                <c:pt idx="441">
                  <c:v>145.08990000000003</c:v>
                </c:pt>
                <c:pt idx="442">
                  <c:v>145.08990000000003</c:v>
                </c:pt>
                <c:pt idx="443">
                  <c:v>145.08990000000003</c:v>
                </c:pt>
                <c:pt idx="444">
                  <c:v>145.08990000000003</c:v>
                </c:pt>
                <c:pt idx="445">
                  <c:v>145.08990000000003</c:v>
                </c:pt>
                <c:pt idx="446">
                  <c:v>145.08990000000003</c:v>
                </c:pt>
                <c:pt idx="447">
                  <c:v>145.08990000000003</c:v>
                </c:pt>
                <c:pt idx="448">
                  <c:v>145.08990000000003</c:v>
                </c:pt>
                <c:pt idx="449">
                  <c:v>145.08990000000003</c:v>
                </c:pt>
                <c:pt idx="450">
                  <c:v>145.08990000000003</c:v>
                </c:pt>
                <c:pt idx="451">
                  <c:v>145.08990000000003</c:v>
                </c:pt>
                <c:pt idx="452">
                  <c:v>145.08990000000003</c:v>
                </c:pt>
                <c:pt idx="453">
                  <c:v>145.08990000000003</c:v>
                </c:pt>
                <c:pt idx="454">
                  <c:v>145.08990000000003</c:v>
                </c:pt>
                <c:pt idx="455">
                  <c:v>145.08990000000003</c:v>
                </c:pt>
                <c:pt idx="456">
                  <c:v>145.08990000000003</c:v>
                </c:pt>
                <c:pt idx="457">
                  <c:v>145.08990000000003</c:v>
                </c:pt>
                <c:pt idx="458">
                  <c:v>145.08990000000003</c:v>
                </c:pt>
                <c:pt idx="459">
                  <c:v>145.08990000000003</c:v>
                </c:pt>
                <c:pt idx="460">
                  <c:v>145.08990000000003</c:v>
                </c:pt>
                <c:pt idx="461">
                  <c:v>145.08990000000003</c:v>
                </c:pt>
                <c:pt idx="462">
                  <c:v>145.08990000000003</c:v>
                </c:pt>
                <c:pt idx="463">
                  <c:v>145.08990000000003</c:v>
                </c:pt>
                <c:pt idx="464">
                  <c:v>145.08990000000003</c:v>
                </c:pt>
                <c:pt idx="465">
                  <c:v>145.08990000000003</c:v>
                </c:pt>
                <c:pt idx="466">
                  <c:v>145.08990000000003</c:v>
                </c:pt>
                <c:pt idx="467">
                  <c:v>145.08990000000003</c:v>
                </c:pt>
                <c:pt idx="468">
                  <c:v>145.08990000000003</c:v>
                </c:pt>
                <c:pt idx="469">
                  <c:v>145.08990000000003</c:v>
                </c:pt>
                <c:pt idx="470">
                  <c:v>145.08990000000003</c:v>
                </c:pt>
                <c:pt idx="471">
                  <c:v>145.08990000000003</c:v>
                </c:pt>
                <c:pt idx="472">
                  <c:v>145.08990000000003</c:v>
                </c:pt>
                <c:pt idx="473">
                  <c:v>145.08990000000003</c:v>
                </c:pt>
                <c:pt idx="474">
                  <c:v>145.08990000000003</c:v>
                </c:pt>
                <c:pt idx="475">
                  <c:v>145.08990000000003</c:v>
                </c:pt>
                <c:pt idx="476">
                  <c:v>145.08990000000003</c:v>
                </c:pt>
                <c:pt idx="477">
                  <c:v>145.08990000000003</c:v>
                </c:pt>
                <c:pt idx="478">
                  <c:v>145.08990000000003</c:v>
                </c:pt>
                <c:pt idx="479">
                  <c:v>145.08990000000003</c:v>
                </c:pt>
                <c:pt idx="480">
                  <c:v>145.08990000000003</c:v>
                </c:pt>
                <c:pt idx="481">
                  <c:v>145.08990000000003</c:v>
                </c:pt>
                <c:pt idx="482">
                  <c:v>145.08990000000003</c:v>
                </c:pt>
                <c:pt idx="483">
                  <c:v>145.08990000000003</c:v>
                </c:pt>
                <c:pt idx="484">
                  <c:v>145.08990000000003</c:v>
                </c:pt>
                <c:pt idx="485">
                  <c:v>145.08990000000003</c:v>
                </c:pt>
                <c:pt idx="486">
                  <c:v>145.08990000000003</c:v>
                </c:pt>
                <c:pt idx="487">
                  <c:v>145.08990000000003</c:v>
                </c:pt>
                <c:pt idx="488">
                  <c:v>145.08990000000003</c:v>
                </c:pt>
                <c:pt idx="489">
                  <c:v>145.08990000000003</c:v>
                </c:pt>
                <c:pt idx="490">
                  <c:v>145.08990000000003</c:v>
                </c:pt>
                <c:pt idx="491">
                  <c:v>145.08990000000003</c:v>
                </c:pt>
                <c:pt idx="492">
                  <c:v>145.08990000000003</c:v>
                </c:pt>
                <c:pt idx="493">
                  <c:v>145.08990000000003</c:v>
                </c:pt>
                <c:pt idx="494">
                  <c:v>145.08990000000003</c:v>
                </c:pt>
                <c:pt idx="495">
                  <c:v>145.08990000000003</c:v>
                </c:pt>
                <c:pt idx="496">
                  <c:v>145.08990000000003</c:v>
                </c:pt>
                <c:pt idx="497">
                  <c:v>145.08990000000003</c:v>
                </c:pt>
                <c:pt idx="498">
                  <c:v>145.08990000000003</c:v>
                </c:pt>
                <c:pt idx="499">
                  <c:v>145.08990000000003</c:v>
                </c:pt>
                <c:pt idx="500">
                  <c:v>145.08990000000003</c:v>
                </c:pt>
                <c:pt idx="501">
                  <c:v>145.08990000000003</c:v>
                </c:pt>
                <c:pt idx="502">
                  <c:v>145.08990000000003</c:v>
                </c:pt>
                <c:pt idx="503">
                  <c:v>145.08990000000003</c:v>
                </c:pt>
                <c:pt idx="504">
                  <c:v>145.08990000000003</c:v>
                </c:pt>
                <c:pt idx="505">
                  <c:v>145.08990000000003</c:v>
                </c:pt>
                <c:pt idx="506">
                  <c:v>145.08990000000003</c:v>
                </c:pt>
                <c:pt idx="507">
                  <c:v>145.08990000000003</c:v>
                </c:pt>
                <c:pt idx="508">
                  <c:v>145.08990000000003</c:v>
                </c:pt>
                <c:pt idx="509">
                  <c:v>145.08990000000003</c:v>
                </c:pt>
                <c:pt idx="510">
                  <c:v>145.08990000000003</c:v>
                </c:pt>
                <c:pt idx="511">
                  <c:v>145.08990000000003</c:v>
                </c:pt>
                <c:pt idx="512">
                  <c:v>145.08990000000003</c:v>
                </c:pt>
                <c:pt idx="513">
                  <c:v>145.08990000000003</c:v>
                </c:pt>
                <c:pt idx="514">
                  <c:v>145.08990000000003</c:v>
                </c:pt>
                <c:pt idx="515">
                  <c:v>145.08990000000003</c:v>
                </c:pt>
                <c:pt idx="516">
                  <c:v>145.08990000000003</c:v>
                </c:pt>
                <c:pt idx="517">
                  <c:v>145.08990000000003</c:v>
                </c:pt>
                <c:pt idx="518">
                  <c:v>145.08990000000003</c:v>
                </c:pt>
                <c:pt idx="519">
                  <c:v>145.08990000000003</c:v>
                </c:pt>
                <c:pt idx="520">
                  <c:v>145.08990000000003</c:v>
                </c:pt>
                <c:pt idx="521">
                  <c:v>145.08990000000003</c:v>
                </c:pt>
                <c:pt idx="522">
                  <c:v>145.08990000000003</c:v>
                </c:pt>
                <c:pt idx="523">
                  <c:v>145.08990000000003</c:v>
                </c:pt>
                <c:pt idx="524">
                  <c:v>145.08990000000003</c:v>
                </c:pt>
                <c:pt idx="525">
                  <c:v>145.08990000000003</c:v>
                </c:pt>
                <c:pt idx="526">
                  <c:v>145.08990000000003</c:v>
                </c:pt>
                <c:pt idx="527">
                  <c:v>145.08990000000003</c:v>
                </c:pt>
                <c:pt idx="528">
                  <c:v>145.08990000000003</c:v>
                </c:pt>
                <c:pt idx="529">
                  <c:v>145.08990000000003</c:v>
                </c:pt>
                <c:pt idx="530">
                  <c:v>145.08990000000003</c:v>
                </c:pt>
                <c:pt idx="531">
                  <c:v>145.08990000000003</c:v>
                </c:pt>
                <c:pt idx="532">
                  <c:v>145.08990000000003</c:v>
                </c:pt>
                <c:pt idx="533">
                  <c:v>145.08990000000003</c:v>
                </c:pt>
                <c:pt idx="534">
                  <c:v>145.08990000000003</c:v>
                </c:pt>
                <c:pt idx="535">
                  <c:v>145.08990000000003</c:v>
                </c:pt>
                <c:pt idx="536">
                  <c:v>145.08990000000003</c:v>
                </c:pt>
                <c:pt idx="537">
                  <c:v>145.08990000000003</c:v>
                </c:pt>
                <c:pt idx="538">
                  <c:v>145.08990000000003</c:v>
                </c:pt>
                <c:pt idx="539">
                  <c:v>145.08990000000003</c:v>
                </c:pt>
                <c:pt idx="540">
                  <c:v>145.08990000000003</c:v>
                </c:pt>
                <c:pt idx="541">
                  <c:v>145.08990000000003</c:v>
                </c:pt>
                <c:pt idx="542">
                  <c:v>145.08990000000003</c:v>
                </c:pt>
                <c:pt idx="543">
                  <c:v>145.08990000000003</c:v>
                </c:pt>
                <c:pt idx="544">
                  <c:v>145.08990000000003</c:v>
                </c:pt>
                <c:pt idx="545">
                  <c:v>145.08990000000003</c:v>
                </c:pt>
                <c:pt idx="546">
                  <c:v>145.08990000000003</c:v>
                </c:pt>
                <c:pt idx="547">
                  <c:v>145.08990000000003</c:v>
                </c:pt>
                <c:pt idx="548">
                  <c:v>145.08990000000003</c:v>
                </c:pt>
                <c:pt idx="549">
                  <c:v>145.08990000000003</c:v>
                </c:pt>
                <c:pt idx="550">
                  <c:v>145.08990000000003</c:v>
                </c:pt>
                <c:pt idx="551">
                  <c:v>145.08990000000003</c:v>
                </c:pt>
                <c:pt idx="552">
                  <c:v>145.08990000000003</c:v>
                </c:pt>
                <c:pt idx="553">
                  <c:v>145.08990000000003</c:v>
                </c:pt>
                <c:pt idx="554">
                  <c:v>145.08990000000003</c:v>
                </c:pt>
                <c:pt idx="555">
                  <c:v>145.08990000000003</c:v>
                </c:pt>
                <c:pt idx="556">
                  <c:v>145.08990000000003</c:v>
                </c:pt>
                <c:pt idx="557">
                  <c:v>145.08990000000003</c:v>
                </c:pt>
                <c:pt idx="558">
                  <c:v>145.08990000000003</c:v>
                </c:pt>
                <c:pt idx="559">
                  <c:v>145.08990000000003</c:v>
                </c:pt>
                <c:pt idx="560">
                  <c:v>145.08990000000003</c:v>
                </c:pt>
                <c:pt idx="561">
                  <c:v>145.08990000000003</c:v>
                </c:pt>
                <c:pt idx="562">
                  <c:v>145.08990000000003</c:v>
                </c:pt>
                <c:pt idx="563">
                  <c:v>145.08990000000003</c:v>
                </c:pt>
                <c:pt idx="564">
                  <c:v>145.08990000000003</c:v>
                </c:pt>
                <c:pt idx="565">
                  <c:v>145.08990000000003</c:v>
                </c:pt>
                <c:pt idx="566">
                  <c:v>145.08990000000003</c:v>
                </c:pt>
                <c:pt idx="567">
                  <c:v>145.08990000000003</c:v>
                </c:pt>
                <c:pt idx="568">
                  <c:v>145.08990000000003</c:v>
                </c:pt>
                <c:pt idx="569">
                  <c:v>145.08990000000003</c:v>
                </c:pt>
                <c:pt idx="570">
                  <c:v>145.08990000000003</c:v>
                </c:pt>
                <c:pt idx="571">
                  <c:v>145.08990000000003</c:v>
                </c:pt>
                <c:pt idx="572">
                  <c:v>145.08990000000003</c:v>
                </c:pt>
                <c:pt idx="573">
                  <c:v>145.08990000000003</c:v>
                </c:pt>
                <c:pt idx="574">
                  <c:v>145.08990000000003</c:v>
                </c:pt>
                <c:pt idx="575">
                  <c:v>145.08990000000003</c:v>
                </c:pt>
                <c:pt idx="576">
                  <c:v>145.08990000000003</c:v>
                </c:pt>
                <c:pt idx="577">
                  <c:v>145.08990000000003</c:v>
                </c:pt>
                <c:pt idx="578">
                  <c:v>145.08990000000003</c:v>
                </c:pt>
                <c:pt idx="579">
                  <c:v>145.08990000000003</c:v>
                </c:pt>
                <c:pt idx="580">
                  <c:v>145.08990000000003</c:v>
                </c:pt>
                <c:pt idx="581">
                  <c:v>145.08990000000003</c:v>
                </c:pt>
                <c:pt idx="582">
                  <c:v>145.08990000000003</c:v>
                </c:pt>
                <c:pt idx="583">
                  <c:v>145.08990000000003</c:v>
                </c:pt>
                <c:pt idx="584">
                  <c:v>145.08990000000003</c:v>
                </c:pt>
                <c:pt idx="585">
                  <c:v>145.08990000000003</c:v>
                </c:pt>
                <c:pt idx="586">
                  <c:v>145.08990000000003</c:v>
                </c:pt>
                <c:pt idx="587">
                  <c:v>145.08990000000003</c:v>
                </c:pt>
                <c:pt idx="588">
                  <c:v>145.08990000000003</c:v>
                </c:pt>
                <c:pt idx="589">
                  <c:v>145.08990000000003</c:v>
                </c:pt>
                <c:pt idx="590">
                  <c:v>145.08990000000003</c:v>
                </c:pt>
                <c:pt idx="591">
                  <c:v>145.08990000000003</c:v>
                </c:pt>
                <c:pt idx="592">
                  <c:v>145.08990000000003</c:v>
                </c:pt>
                <c:pt idx="593">
                  <c:v>145.08990000000003</c:v>
                </c:pt>
                <c:pt idx="594">
                  <c:v>145.08990000000003</c:v>
                </c:pt>
                <c:pt idx="595">
                  <c:v>145.08990000000003</c:v>
                </c:pt>
                <c:pt idx="596">
                  <c:v>145.08990000000003</c:v>
                </c:pt>
                <c:pt idx="597">
                  <c:v>145.08990000000003</c:v>
                </c:pt>
                <c:pt idx="598">
                  <c:v>145.08990000000003</c:v>
                </c:pt>
                <c:pt idx="599">
                  <c:v>145.08990000000003</c:v>
                </c:pt>
                <c:pt idx="600">
                  <c:v>145.08990000000003</c:v>
                </c:pt>
                <c:pt idx="601">
                  <c:v>145.08990000000003</c:v>
                </c:pt>
                <c:pt idx="602">
                  <c:v>145.08990000000003</c:v>
                </c:pt>
                <c:pt idx="603">
                  <c:v>145.08990000000003</c:v>
                </c:pt>
                <c:pt idx="604">
                  <c:v>145.08990000000003</c:v>
                </c:pt>
                <c:pt idx="605">
                  <c:v>145.08990000000003</c:v>
                </c:pt>
                <c:pt idx="606">
                  <c:v>145.08990000000003</c:v>
                </c:pt>
                <c:pt idx="607">
                  <c:v>145.08990000000003</c:v>
                </c:pt>
                <c:pt idx="608">
                  <c:v>145.08990000000003</c:v>
                </c:pt>
                <c:pt idx="609">
                  <c:v>145.08990000000003</c:v>
                </c:pt>
                <c:pt idx="610">
                  <c:v>145.08990000000003</c:v>
                </c:pt>
                <c:pt idx="611">
                  <c:v>145.08990000000003</c:v>
                </c:pt>
                <c:pt idx="612">
                  <c:v>145.08990000000003</c:v>
                </c:pt>
                <c:pt idx="613">
                  <c:v>145.08990000000003</c:v>
                </c:pt>
                <c:pt idx="614">
                  <c:v>145.08990000000003</c:v>
                </c:pt>
                <c:pt idx="615">
                  <c:v>145.08990000000003</c:v>
                </c:pt>
                <c:pt idx="616">
                  <c:v>145.08990000000003</c:v>
                </c:pt>
                <c:pt idx="617">
                  <c:v>145.08990000000003</c:v>
                </c:pt>
                <c:pt idx="618">
                  <c:v>145.08990000000003</c:v>
                </c:pt>
                <c:pt idx="619">
                  <c:v>145.08990000000003</c:v>
                </c:pt>
                <c:pt idx="620">
                  <c:v>145.08990000000003</c:v>
                </c:pt>
                <c:pt idx="621">
                  <c:v>145.08990000000003</c:v>
                </c:pt>
                <c:pt idx="622">
                  <c:v>145.08990000000003</c:v>
                </c:pt>
                <c:pt idx="623">
                  <c:v>145.08990000000003</c:v>
                </c:pt>
                <c:pt idx="624">
                  <c:v>145.08990000000003</c:v>
                </c:pt>
                <c:pt idx="625">
                  <c:v>145.08990000000003</c:v>
                </c:pt>
                <c:pt idx="626">
                  <c:v>145.08990000000003</c:v>
                </c:pt>
                <c:pt idx="627">
                  <c:v>145.08990000000003</c:v>
                </c:pt>
                <c:pt idx="628">
                  <c:v>145.08990000000003</c:v>
                </c:pt>
                <c:pt idx="629">
                  <c:v>145.08990000000003</c:v>
                </c:pt>
                <c:pt idx="630">
                  <c:v>145.08990000000003</c:v>
                </c:pt>
                <c:pt idx="631">
                  <c:v>145.08990000000003</c:v>
                </c:pt>
                <c:pt idx="632">
                  <c:v>145.08990000000003</c:v>
                </c:pt>
                <c:pt idx="633">
                  <c:v>145.08990000000003</c:v>
                </c:pt>
                <c:pt idx="634">
                  <c:v>145.08990000000003</c:v>
                </c:pt>
                <c:pt idx="635">
                  <c:v>145.08990000000003</c:v>
                </c:pt>
                <c:pt idx="636">
                  <c:v>145.08990000000003</c:v>
                </c:pt>
                <c:pt idx="637">
                  <c:v>145.08990000000003</c:v>
                </c:pt>
                <c:pt idx="638">
                  <c:v>145.08990000000003</c:v>
                </c:pt>
                <c:pt idx="639">
                  <c:v>145.08990000000003</c:v>
                </c:pt>
                <c:pt idx="640">
                  <c:v>145.08990000000003</c:v>
                </c:pt>
                <c:pt idx="641">
                  <c:v>145.08990000000003</c:v>
                </c:pt>
                <c:pt idx="642">
                  <c:v>145.08990000000003</c:v>
                </c:pt>
                <c:pt idx="643">
                  <c:v>145.08990000000003</c:v>
                </c:pt>
                <c:pt idx="644">
                  <c:v>145.08990000000003</c:v>
                </c:pt>
                <c:pt idx="645">
                  <c:v>145.08990000000003</c:v>
                </c:pt>
                <c:pt idx="646">
                  <c:v>145.08990000000003</c:v>
                </c:pt>
                <c:pt idx="647">
                  <c:v>145.08990000000003</c:v>
                </c:pt>
                <c:pt idx="648">
                  <c:v>145.08990000000003</c:v>
                </c:pt>
                <c:pt idx="649">
                  <c:v>145.08990000000003</c:v>
                </c:pt>
                <c:pt idx="650">
                  <c:v>145.08990000000003</c:v>
                </c:pt>
                <c:pt idx="651">
                  <c:v>145.08990000000003</c:v>
                </c:pt>
                <c:pt idx="652">
                  <c:v>145.08990000000003</c:v>
                </c:pt>
                <c:pt idx="653">
                  <c:v>145.08990000000003</c:v>
                </c:pt>
                <c:pt idx="654">
                  <c:v>145.08990000000003</c:v>
                </c:pt>
                <c:pt idx="655">
                  <c:v>145.08990000000003</c:v>
                </c:pt>
                <c:pt idx="656">
                  <c:v>145.08990000000003</c:v>
                </c:pt>
                <c:pt idx="657">
                  <c:v>145.08990000000003</c:v>
                </c:pt>
                <c:pt idx="658">
                  <c:v>145.08990000000003</c:v>
                </c:pt>
                <c:pt idx="659">
                  <c:v>145.08990000000003</c:v>
                </c:pt>
                <c:pt idx="660">
                  <c:v>145.08990000000003</c:v>
                </c:pt>
                <c:pt idx="661">
                  <c:v>145.08990000000003</c:v>
                </c:pt>
                <c:pt idx="662">
                  <c:v>145.08990000000003</c:v>
                </c:pt>
                <c:pt idx="663">
                  <c:v>145.08990000000003</c:v>
                </c:pt>
                <c:pt idx="664">
                  <c:v>145.08990000000003</c:v>
                </c:pt>
                <c:pt idx="665">
                  <c:v>145.08990000000003</c:v>
                </c:pt>
                <c:pt idx="666">
                  <c:v>145.08990000000003</c:v>
                </c:pt>
                <c:pt idx="667">
                  <c:v>145.08990000000003</c:v>
                </c:pt>
                <c:pt idx="668">
                  <c:v>145.08990000000003</c:v>
                </c:pt>
                <c:pt idx="669">
                  <c:v>145.08990000000003</c:v>
                </c:pt>
                <c:pt idx="670">
                  <c:v>145.08990000000003</c:v>
                </c:pt>
                <c:pt idx="671">
                  <c:v>145.08990000000003</c:v>
                </c:pt>
                <c:pt idx="672">
                  <c:v>145.08990000000003</c:v>
                </c:pt>
                <c:pt idx="673">
                  <c:v>145.08990000000003</c:v>
                </c:pt>
                <c:pt idx="674">
                  <c:v>145.08990000000003</c:v>
                </c:pt>
                <c:pt idx="675">
                  <c:v>145.08990000000003</c:v>
                </c:pt>
                <c:pt idx="676">
                  <c:v>145.08990000000003</c:v>
                </c:pt>
                <c:pt idx="677">
                  <c:v>145.08990000000003</c:v>
                </c:pt>
                <c:pt idx="678">
                  <c:v>145.08990000000003</c:v>
                </c:pt>
                <c:pt idx="679">
                  <c:v>145.08990000000003</c:v>
                </c:pt>
                <c:pt idx="680">
                  <c:v>145.08990000000003</c:v>
                </c:pt>
                <c:pt idx="681">
                  <c:v>145.08990000000003</c:v>
                </c:pt>
                <c:pt idx="682">
                  <c:v>145.08990000000003</c:v>
                </c:pt>
                <c:pt idx="683">
                  <c:v>145.08990000000003</c:v>
                </c:pt>
                <c:pt idx="684">
                  <c:v>145.08990000000003</c:v>
                </c:pt>
                <c:pt idx="685">
                  <c:v>145.08990000000003</c:v>
                </c:pt>
                <c:pt idx="686">
                  <c:v>145.08990000000003</c:v>
                </c:pt>
                <c:pt idx="687">
                  <c:v>145.08990000000003</c:v>
                </c:pt>
                <c:pt idx="688">
                  <c:v>145.08990000000003</c:v>
                </c:pt>
                <c:pt idx="689">
                  <c:v>145.08990000000003</c:v>
                </c:pt>
                <c:pt idx="690">
                  <c:v>145.08990000000003</c:v>
                </c:pt>
                <c:pt idx="691">
                  <c:v>145.08990000000003</c:v>
                </c:pt>
                <c:pt idx="692">
                  <c:v>145.08990000000003</c:v>
                </c:pt>
                <c:pt idx="693">
                  <c:v>145.08990000000003</c:v>
                </c:pt>
                <c:pt idx="694">
                  <c:v>145.08990000000003</c:v>
                </c:pt>
                <c:pt idx="695">
                  <c:v>145.08990000000003</c:v>
                </c:pt>
                <c:pt idx="696">
                  <c:v>145.08990000000003</c:v>
                </c:pt>
                <c:pt idx="697">
                  <c:v>145.08990000000003</c:v>
                </c:pt>
                <c:pt idx="698">
                  <c:v>145.08990000000003</c:v>
                </c:pt>
                <c:pt idx="699">
                  <c:v>145.08990000000003</c:v>
                </c:pt>
                <c:pt idx="700">
                  <c:v>145.08990000000003</c:v>
                </c:pt>
                <c:pt idx="701">
                  <c:v>145.08990000000003</c:v>
                </c:pt>
                <c:pt idx="702">
                  <c:v>145.08990000000003</c:v>
                </c:pt>
                <c:pt idx="703">
                  <c:v>145.08990000000003</c:v>
                </c:pt>
                <c:pt idx="704">
                  <c:v>145.08990000000003</c:v>
                </c:pt>
                <c:pt idx="705">
                  <c:v>145.08990000000003</c:v>
                </c:pt>
                <c:pt idx="706">
                  <c:v>145.08990000000003</c:v>
                </c:pt>
                <c:pt idx="707">
                  <c:v>145.08990000000003</c:v>
                </c:pt>
                <c:pt idx="708">
                  <c:v>145.08990000000003</c:v>
                </c:pt>
                <c:pt idx="709">
                  <c:v>145.08990000000003</c:v>
                </c:pt>
                <c:pt idx="710">
                  <c:v>145.08990000000003</c:v>
                </c:pt>
                <c:pt idx="711">
                  <c:v>145.08990000000003</c:v>
                </c:pt>
                <c:pt idx="712">
                  <c:v>145.08990000000003</c:v>
                </c:pt>
                <c:pt idx="713">
                  <c:v>145.08990000000003</c:v>
                </c:pt>
                <c:pt idx="714">
                  <c:v>145.08990000000003</c:v>
                </c:pt>
                <c:pt idx="715">
                  <c:v>145.08990000000003</c:v>
                </c:pt>
                <c:pt idx="716">
                  <c:v>145.08990000000003</c:v>
                </c:pt>
                <c:pt idx="717">
                  <c:v>145.08990000000003</c:v>
                </c:pt>
                <c:pt idx="718">
                  <c:v>145.08990000000003</c:v>
                </c:pt>
                <c:pt idx="719">
                  <c:v>145.08990000000003</c:v>
                </c:pt>
                <c:pt idx="720">
                  <c:v>145.08990000000003</c:v>
                </c:pt>
                <c:pt idx="721">
                  <c:v>145.08990000000003</c:v>
                </c:pt>
                <c:pt idx="722">
                  <c:v>145.08990000000003</c:v>
                </c:pt>
                <c:pt idx="723">
                  <c:v>145.08990000000003</c:v>
                </c:pt>
                <c:pt idx="724">
                  <c:v>145.08990000000003</c:v>
                </c:pt>
                <c:pt idx="725">
                  <c:v>145.08990000000003</c:v>
                </c:pt>
                <c:pt idx="726">
                  <c:v>145.08990000000003</c:v>
                </c:pt>
                <c:pt idx="727">
                  <c:v>145.08990000000003</c:v>
                </c:pt>
                <c:pt idx="728">
                  <c:v>145.08990000000003</c:v>
                </c:pt>
                <c:pt idx="729">
                  <c:v>145.08990000000003</c:v>
                </c:pt>
                <c:pt idx="730">
                  <c:v>145.08990000000003</c:v>
                </c:pt>
                <c:pt idx="731">
                  <c:v>145.08990000000003</c:v>
                </c:pt>
                <c:pt idx="732">
                  <c:v>145.08990000000003</c:v>
                </c:pt>
                <c:pt idx="733">
                  <c:v>145.08990000000003</c:v>
                </c:pt>
                <c:pt idx="734">
                  <c:v>145.08990000000003</c:v>
                </c:pt>
                <c:pt idx="735">
                  <c:v>145.08990000000003</c:v>
                </c:pt>
                <c:pt idx="736">
                  <c:v>145.08990000000003</c:v>
                </c:pt>
                <c:pt idx="737">
                  <c:v>145.08990000000003</c:v>
                </c:pt>
                <c:pt idx="738">
                  <c:v>145.08990000000003</c:v>
                </c:pt>
                <c:pt idx="739">
                  <c:v>145.08990000000003</c:v>
                </c:pt>
                <c:pt idx="740">
                  <c:v>145.08990000000003</c:v>
                </c:pt>
                <c:pt idx="741">
                  <c:v>145.08990000000003</c:v>
                </c:pt>
                <c:pt idx="742">
                  <c:v>145.08990000000003</c:v>
                </c:pt>
                <c:pt idx="743">
                  <c:v>145.08990000000003</c:v>
                </c:pt>
                <c:pt idx="744">
                  <c:v>145.08990000000003</c:v>
                </c:pt>
                <c:pt idx="745">
                  <c:v>145.08990000000003</c:v>
                </c:pt>
                <c:pt idx="746">
                  <c:v>145.08990000000003</c:v>
                </c:pt>
                <c:pt idx="747">
                  <c:v>145.08990000000003</c:v>
                </c:pt>
                <c:pt idx="748">
                  <c:v>145.08990000000003</c:v>
                </c:pt>
                <c:pt idx="749">
                  <c:v>145.08990000000003</c:v>
                </c:pt>
                <c:pt idx="750">
                  <c:v>145.08990000000003</c:v>
                </c:pt>
                <c:pt idx="751">
                  <c:v>145.08990000000003</c:v>
                </c:pt>
                <c:pt idx="752">
                  <c:v>145.08990000000003</c:v>
                </c:pt>
                <c:pt idx="753">
                  <c:v>145.08990000000003</c:v>
                </c:pt>
                <c:pt idx="754">
                  <c:v>145.08990000000003</c:v>
                </c:pt>
                <c:pt idx="755">
                  <c:v>145.08990000000003</c:v>
                </c:pt>
                <c:pt idx="756">
                  <c:v>145.08990000000003</c:v>
                </c:pt>
                <c:pt idx="757">
                  <c:v>145.08990000000003</c:v>
                </c:pt>
                <c:pt idx="758">
                  <c:v>145.08990000000003</c:v>
                </c:pt>
                <c:pt idx="759">
                  <c:v>145.08990000000003</c:v>
                </c:pt>
                <c:pt idx="760">
                  <c:v>145.08990000000003</c:v>
                </c:pt>
                <c:pt idx="761">
                  <c:v>145.08990000000003</c:v>
                </c:pt>
                <c:pt idx="762">
                  <c:v>145.08990000000003</c:v>
                </c:pt>
                <c:pt idx="763">
                  <c:v>145.08990000000003</c:v>
                </c:pt>
                <c:pt idx="764">
                  <c:v>145.08990000000003</c:v>
                </c:pt>
                <c:pt idx="765">
                  <c:v>145.08990000000003</c:v>
                </c:pt>
                <c:pt idx="766">
                  <c:v>145.08990000000003</c:v>
                </c:pt>
                <c:pt idx="767">
                  <c:v>145.08990000000003</c:v>
                </c:pt>
                <c:pt idx="768">
                  <c:v>145.08990000000003</c:v>
                </c:pt>
                <c:pt idx="769">
                  <c:v>145.08990000000003</c:v>
                </c:pt>
                <c:pt idx="770">
                  <c:v>145.08990000000003</c:v>
                </c:pt>
                <c:pt idx="771">
                  <c:v>145.08990000000003</c:v>
                </c:pt>
                <c:pt idx="772">
                  <c:v>145.08990000000003</c:v>
                </c:pt>
                <c:pt idx="773">
                  <c:v>145.08990000000003</c:v>
                </c:pt>
                <c:pt idx="774">
                  <c:v>145.08990000000003</c:v>
                </c:pt>
                <c:pt idx="775">
                  <c:v>145.08990000000003</c:v>
                </c:pt>
                <c:pt idx="776">
                  <c:v>145.08990000000003</c:v>
                </c:pt>
                <c:pt idx="777">
                  <c:v>145.08990000000003</c:v>
                </c:pt>
                <c:pt idx="778">
                  <c:v>145.08990000000003</c:v>
                </c:pt>
                <c:pt idx="779">
                  <c:v>145.08990000000003</c:v>
                </c:pt>
                <c:pt idx="780">
                  <c:v>145.08990000000003</c:v>
                </c:pt>
                <c:pt idx="781">
                  <c:v>145.08990000000003</c:v>
                </c:pt>
                <c:pt idx="782">
                  <c:v>145.08990000000003</c:v>
                </c:pt>
                <c:pt idx="783">
                  <c:v>145.08990000000003</c:v>
                </c:pt>
                <c:pt idx="784">
                  <c:v>145.08990000000003</c:v>
                </c:pt>
                <c:pt idx="785">
                  <c:v>145.08990000000003</c:v>
                </c:pt>
                <c:pt idx="786">
                  <c:v>145.08990000000003</c:v>
                </c:pt>
                <c:pt idx="787">
                  <c:v>145.08990000000003</c:v>
                </c:pt>
                <c:pt idx="788">
                  <c:v>145.08990000000003</c:v>
                </c:pt>
                <c:pt idx="789">
                  <c:v>145.08990000000003</c:v>
                </c:pt>
                <c:pt idx="790">
                  <c:v>145.08990000000003</c:v>
                </c:pt>
                <c:pt idx="791">
                  <c:v>145.08990000000003</c:v>
                </c:pt>
                <c:pt idx="792">
                  <c:v>145.08990000000003</c:v>
                </c:pt>
                <c:pt idx="793">
                  <c:v>145.08990000000003</c:v>
                </c:pt>
                <c:pt idx="794">
                  <c:v>145.08990000000003</c:v>
                </c:pt>
                <c:pt idx="795">
                  <c:v>145.08990000000003</c:v>
                </c:pt>
                <c:pt idx="796">
                  <c:v>145.08990000000003</c:v>
                </c:pt>
                <c:pt idx="797">
                  <c:v>145.08990000000003</c:v>
                </c:pt>
                <c:pt idx="798">
                  <c:v>145.08990000000003</c:v>
                </c:pt>
                <c:pt idx="799">
                  <c:v>145.08990000000003</c:v>
                </c:pt>
                <c:pt idx="800">
                  <c:v>145.08990000000003</c:v>
                </c:pt>
                <c:pt idx="801">
                  <c:v>145.08990000000003</c:v>
                </c:pt>
                <c:pt idx="802">
                  <c:v>145.08990000000003</c:v>
                </c:pt>
                <c:pt idx="803">
                  <c:v>145.08990000000003</c:v>
                </c:pt>
                <c:pt idx="804">
                  <c:v>145.08990000000003</c:v>
                </c:pt>
                <c:pt idx="805">
                  <c:v>145.08990000000003</c:v>
                </c:pt>
                <c:pt idx="806">
                  <c:v>145.08990000000003</c:v>
                </c:pt>
                <c:pt idx="807">
                  <c:v>145.08990000000003</c:v>
                </c:pt>
                <c:pt idx="808">
                  <c:v>145.08990000000003</c:v>
                </c:pt>
                <c:pt idx="809">
                  <c:v>145.08990000000003</c:v>
                </c:pt>
                <c:pt idx="810">
                  <c:v>145.08990000000003</c:v>
                </c:pt>
                <c:pt idx="811">
                  <c:v>145.08990000000003</c:v>
                </c:pt>
                <c:pt idx="812">
                  <c:v>145.08990000000003</c:v>
                </c:pt>
                <c:pt idx="813">
                  <c:v>145.08990000000003</c:v>
                </c:pt>
                <c:pt idx="814">
                  <c:v>145.08990000000003</c:v>
                </c:pt>
                <c:pt idx="815">
                  <c:v>145.08990000000003</c:v>
                </c:pt>
                <c:pt idx="816">
                  <c:v>145.08990000000003</c:v>
                </c:pt>
                <c:pt idx="817">
                  <c:v>145.08990000000003</c:v>
                </c:pt>
                <c:pt idx="818">
                  <c:v>145.08990000000003</c:v>
                </c:pt>
                <c:pt idx="819">
                  <c:v>145.08990000000003</c:v>
                </c:pt>
                <c:pt idx="820">
                  <c:v>145.08990000000003</c:v>
                </c:pt>
                <c:pt idx="821">
                  <c:v>145.08990000000003</c:v>
                </c:pt>
                <c:pt idx="822">
                  <c:v>145.08990000000003</c:v>
                </c:pt>
                <c:pt idx="823">
                  <c:v>145.08990000000003</c:v>
                </c:pt>
                <c:pt idx="824">
                  <c:v>145.08990000000003</c:v>
                </c:pt>
                <c:pt idx="825">
                  <c:v>145.08990000000003</c:v>
                </c:pt>
                <c:pt idx="826">
                  <c:v>145.08990000000003</c:v>
                </c:pt>
                <c:pt idx="827">
                  <c:v>145.08990000000003</c:v>
                </c:pt>
                <c:pt idx="828">
                  <c:v>145.08990000000003</c:v>
                </c:pt>
                <c:pt idx="829">
                  <c:v>145.08990000000003</c:v>
                </c:pt>
                <c:pt idx="830">
                  <c:v>145.08990000000003</c:v>
                </c:pt>
                <c:pt idx="831">
                  <c:v>145.08990000000003</c:v>
                </c:pt>
                <c:pt idx="832">
                  <c:v>145.08990000000003</c:v>
                </c:pt>
                <c:pt idx="833">
                  <c:v>145.08990000000003</c:v>
                </c:pt>
                <c:pt idx="834">
                  <c:v>145.08990000000003</c:v>
                </c:pt>
                <c:pt idx="835">
                  <c:v>145.08990000000003</c:v>
                </c:pt>
                <c:pt idx="836">
                  <c:v>145.08990000000003</c:v>
                </c:pt>
                <c:pt idx="837">
                  <c:v>145.08990000000003</c:v>
                </c:pt>
                <c:pt idx="838">
                  <c:v>145.08990000000003</c:v>
                </c:pt>
                <c:pt idx="839">
                  <c:v>145.08990000000003</c:v>
                </c:pt>
                <c:pt idx="840">
                  <c:v>145.08990000000003</c:v>
                </c:pt>
                <c:pt idx="841">
                  <c:v>145.08990000000003</c:v>
                </c:pt>
                <c:pt idx="842">
                  <c:v>145.08990000000003</c:v>
                </c:pt>
                <c:pt idx="843">
                  <c:v>145.08990000000003</c:v>
                </c:pt>
                <c:pt idx="844">
                  <c:v>145.08990000000003</c:v>
                </c:pt>
                <c:pt idx="845">
                  <c:v>145.08990000000003</c:v>
                </c:pt>
                <c:pt idx="846">
                  <c:v>145.08990000000003</c:v>
                </c:pt>
                <c:pt idx="847">
                  <c:v>145.08990000000003</c:v>
                </c:pt>
                <c:pt idx="848">
                  <c:v>145.08990000000003</c:v>
                </c:pt>
                <c:pt idx="849">
                  <c:v>145.08990000000003</c:v>
                </c:pt>
                <c:pt idx="850">
                  <c:v>145.08990000000003</c:v>
                </c:pt>
                <c:pt idx="851">
                  <c:v>145.08990000000003</c:v>
                </c:pt>
                <c:pt idx="852">
                  <c:v>145.08990000000003</c:v>
                </c:pt>
                <c:pt idx="853">
                  <c:v>145.08990000000003</c:v>
                </c:pt>
                <c:pt idx="854">
                  <c:v>145.08990000000003</c:v>
                </c:pt>
                <c:pt idx="855">
                  <c:v>145.08990000000003</c:v>
                </c:pt>
                <c:pt idx="856">
                  <c:v>145.08990000000003</c:v>
                </c:pt>
                <c:pt idx="857">
                  <c:v>145.08990000000003</c:v>
                </c:pt>
                <c:pt idx="858">
                  <c:v>145.08990000000003</c:v>
                </c:pt>
                <c:pt idx="859">
                  <c:v>145.08990000000003</c:v>
                </c:pt>
                <c:pt idx="860">
                  <c:v>145.08990000000003</c:v>
                </c:pt>
                <c:pt idx="861">
                  <c:v>145.08990000000003</c:v>
                </c:pt>
                <c:pt idx="862">
                  <c:v>145.08990000000003</c:v>
                </c:pt>
                <c:pt idx="863">
                  <c:v>145.08990000000003</c:v>
                </c:pt>
                <c:pt idx="864">
                  <c:v>145.08990000000003</c:v>
                </c:pt>
                <c:pt idx="865">
                  <c:v>145.08990000000003</c:v>
                </c:pt>
                <c:pt idx="866">
                  <c:v>145.08990000000003</c:v>
                </c:pt>
                <c:pt idx="867">
                  <c:v>145.08990000000003</c:v>
                </c:pt>
                <c:pt idx="868">
                  <c:v>145.08990000000003</c:v>
                </c:pt>
                <c:pt idx="869">
                  <c:v>145.08990000000003</c:v>
                </c:pt>
                <c:pt idx="870">
                  <c:v>145.08990000000003</c:v>
                </c:pt>
                <c:pt idx="871">
                  <c:v>145.08990000000003</c:v>
                </c:pt>
                <c:pt idx="872">
                  <c:v>145.08990000000003</c:v>
                </c:pt>
                <c:pt idx="873">
                  <c:v>145.08990000000003</c:v>
                </c:pt>
                <c:pt idx="874">
                  <c:v>145.08990000000003</c:v>
                </c:pt>
                <c:pt idx="875">
                  <c:v>145.08990000000003</c:v>
                </c:pt>
                <c:pt idx="876">
                  <c:v>145.08990000000003</c:v>
                </c:pt>
                <c:pt idx="877">
                  <c:v>145.08990000000003</c:v>
                </c:pt>
                <c:pt idx="878">
                  <c:v>145.08990000000003</c:v>
                </c:pt>
                <c:pt idx="879">
                  <c:v>145.08990000000003</c:v>
                </c:pt>
                <c:pt idx="880">
                  <c:v>145.08990000000003</c:v>
                </c:pt>
                <c:pt idx="881">
                  <c:v>145.08990000000003</c:v>
                </c:pt>
                <c:pt idx="882">
                  <c:v>145.08990000000003</c:v>
                </c:pt>
                <c:pt idx="883">
                  <c:v>145.08990000000003</c:v>
                </c:pt>
                <c:pt idx="884">
                  <c:v>145.08990000000003</c:v>
                </c:pt>
                <c:pt idx="885">
                  <c:v>145.08990000000003</c:v>
                </c:pt>
                <c:pt idx="886">
                  <c:v>145.08990000000003</c:v>
                </c:pt>
                <c:pt idx="887">
                  <c:v>145.08990000000003</c:v>
                </c:pt>
                <c:pt idx="888">
                  <c:v>145.08990000000003</c:v>
                </c:pt>
                <c:pt idx="889">
                  <c:v>145.08990000000003</c:v>
                </c:pt>
                <c:pt idx="890">
                  <c:v>145.08990000000003</c:v>
                </c:pt>
                <c:pt idx="891">
                  <c:v>145.08990000000003</c:v>
                </c:pt>
                <c:pt idx="892">
                  <c:v>145.08990000000003</c:v>
                </c:pt>
                <c:pt idx="893">
                  <c:v>145.08990000000003</c:v>
                </c:pt>
                <c:pt idx="894">
                  <c:v>145.08990000000003</c:v>
                </c:pt>
                <c:pt idx="895">
                  <c:v>145.08990000000003</c:v>
                </c:pt>
                <c:pt idx="896">
                  <c:v>145.08990000000003</c:v>
                </c:pt>
                <c:pt idx="897">
                  <c:v>145.08990000000003</c:v>
                </c:pt>
                <c:pt idx="898">
                  <c:v>145.08990000000003</c:v>
                </c:pt>
                <c:pt idx="899">
                  <c:v>145.08990000000003</c:v>
                </c:pt>
                <c:pt idx="900">
                  <c:v>145.08990000000003</c:v>
                </c:pt>
                <c:pt idx="901">
                  <c:v>145.08990000000003</c:v>
                </c:pt>
                <c:pt idx="902">
                  <c:v>145.08990000000003</c:v>
                </c:pt>
                <c:pt idx="903">
                  <c:v>145.08990000000003</c:v>
                </c:pt>
                <c:pt idx="904">
                  <c:v>145.08990000000003</c:v>
                </c:pt>
                <c:pt idx="905">
                  <c:v>145.08990000000003</c:v>
                </c:pt>
                <c:pt idx="906">
                  <c:v>145.08990000000003</c:v>
                </c:pt>
                <c:pt idx="907">
                  <c:v>145.08990000000003</c:v>
                </c:pt>
                <c:pt idx="908">
                  <c:v>145.08990000000003</c:v>
                </c:pt>
                <c:pt idx="909">
                  <c:v>145.08990000000003</c:v>
                </c:pt>
                <c:pt idx="910">
                  <c:v>145.08990000000003</c:v>
                </c:pt>
                <c:pt idx="911">
                  <c:v>145.08990000000003</c:v>
                </c:pt>
                <c:pt idx="912">
                  <c:v>145.08990000000003</c:v>
                </c:pt>
                <c:pt idx="913">
                  <c:v>145.08990000000003</c:v>
                </c:pt>
                <c:pt idx="914">
                  <c:v>145.08990000000003</c:v>
                </c:pt>
                <c:pt idx="915">
                  <c:v>145.08990000000003</c:v>
                </c:pt>
                <c:pt idx="916">
                  <c:v>145.08990000000003</c:v>
                </c:pt>
                <c:pt idx="917">
                  <c:v>145.08990000000003</c:v>
                </c:pt>
                <c:pt idx="918">
                  <c:v>145.08990000000003</c:v>
                </c:pt>
                <c:pt idx="919">
                  <c:v>145.08990000000003</c:v>
                </c:pt>
                <c:pt idx="920">
                  <c:v>145.08990000000003</c:v>
                </c:pt>
                <c:pt idx="921">
                  <c:v>145.08990000000003</c:v>
                </c:pt>
                <c:pt idx="922">
                  <c:v>145.08990000000003</c:v>
                </c:pt>
                <c:pt idx="923">
                  <c:v>145.08990000000003</c:v>
                </c:pt>
                <c:pt idx="924">
                  <c:v>145.08990000000003</c:v>
                </c:pt>
                <c:pt idx="925">
                  <c:v>145.08990000000003</c:v>
                </c:pt>
                <c:pt idx="926">
                  <c:v>145.08990000000003</c:v>
                </c:pt>
                <c:pt idx="927">
                  <c:v>145.08990000000003</c:v>
                </c:pt>
                <c:pt idx="928">
                  <c:v>145.08990000000003</c:v>
                </c:pt>
                <c:pt idx="929">
                  <c:v>145.08990000000003</c:v>
                </c:pt>
                <c:pt idx="930">
                  <c:v>145.08990000000003</c:v>
                </c:pt>
                <c:pt idx="931">
                  <c:v>145.08990000000003</c:v>
                </c:pt>
                <c:pt idx="932">
                  <c:v>145.08990000000003</c:v>
                </c:pt>
                <c:pt idx="933">
                  <c:v>145.08990000000003</c:v>
                </c:pt>
                <c:pt idx="934">
                  <c:v>145.08990000000003</c:v>
                </c:pt>
                <c:pt idx="935">
                  <c:v>145.08990000000003</c:v>
                </c:pt>
                <c:pt idx="936">
                  <c:v>145.08990000000003</c:v>
                </c:pt>
                <c:pt idx="937">
                  <c:v>145.08990000000003</c:v>
                </c:pt>
                <c:pt idx="938">
                  <c:v>145.08990000000003</c:v>
                </c:pt>
                <c:pt idx="939">
                  <c:v>145.08990000000003</c:v>
                </c:pt>
                <c:pt idx="940">
                  <c:v>145.08990000000003</c:v>
                </c:pt>
                <c:pt idx="941">
                  <c:v>145.08990000000003</c:v>
                </c:pt>
                <c:pt idx="942">
                  <c:v>145.08990000000003</c:v>
                </c:pt>
                <c:pt idx="943">
                  <c:v>145.08990000000003</c:v>
                </c:pt>
                <c:pt idx="944">
                  <c:v>145.08990000000003</c:v>
                </c:pt>
                <c:pt idx="945">
                  <c:v>145.08990000000003</c:v>
                </c:pt>
                <c:pt idx="946">
                  <c:v>145.08990000000003</c:v>
                </c:pt>
                <c:pt idx="947">
                  <c:v>145.08990000000003</c:v>
                </c:pt>
                <c:pt idx="948">
                  <c:v>145.08990000000003</c:v>
                </c:pt>
                <c:pt idx="949">
                  <c:v>145.08990000000003</c:v>
                </c:pt>
                <c:pt idx="950">
                  <c:v>145.08990000000003</c:v>
                </c:pt>
                <c:pt idx="951">
                  <c:v>145.08990000000003</c:v>
                </c:pt>
                <c:pt idx="952">
                  <c:v>145.08990000000003</c:v>
                </c:pt>
                <c:pt idx="953">
                  <c:v>145.08990000000003</c:v>
                </c:pt>
                <c:pt idx="954">
                  <c:v>145.08990000000003</c:v>
                </c:pt>
                <c:pt idx="955">
                  <c:v>145.08990000000003</c:v>
                </c:pt>
                <c:pt idx="956">
                  <c:v>145.08990000000003</c:v>
                </c:pt>
                <c:pt idx="957">
                  <c:v>145.08990000000003</c:v>
                </c:pt>
                <c:pt idx="958">
                  <c:v>145.08990000000003</c:v>
                </c:pt>
                <c:pt idx="959">
                  <c:v>145.08990000000003</c:v>
                </c:pt>
                <c:pt idx="960">
                  <c:v>145.08990000000003</c:v>
                </c:pt>
                <c:pt idx="961">
                  <c:v>145.08990000000003</c:v>
                </c:pt>
                <c:pt idx="962">
                  <c:v>145.08990000000003</c:v>
                </c:pt>
                <c:pt idx="963">
                  <c:v>145.08990000000003</c:v>
                </c:pt>
                <c:pt idx="964">
                  <c:v>145.08990000000003</c:v>
                </c:pt>
                <c:pt idx="965">
                  <c:v>145.08990000000003</c:v>
                </c:pt>
                <c:pt idx="966">
                  <c:v>145.08990000000003</c:v>
                </c:pt>
                <c:pt idx="967">
                  <c:v>145.08990000000003</c:v>
                </c:pt>
                <c:pt idx="968">
                  <c:v>145.08990000000003</c:v>
                </c:pt>
                <c:pt idx="969">
                  <c:v>145.08990000000003</c:v>
                </c:pt>
                <c:pt idx="970">
                  <c:v>145.08990000000003</c:v>
                </c:pt>
                <c:pt idx="971">
                  <c:v>145.08990000000003</c:v>
                </c:pt>
                <c:pt idx="972">
                  <c:v>145.08990000000003</c:v>
                </c:pt>
                <c:pt idx="973">
                  <c:v>145.08990000000003</c:v>
                </c:pt>
                <c:pt idx="974">
                  <c:v>145.08990000000003</c:v>
                </c:pt>
                <c:pt idx="975">
                  <c:v>145.08990000000003</c:v>
                </c:pt>
                <c:pt idx="976">
                  <c:v>145.08990000000003</c:v>
                </c:pt>
                <c:pt idx="977">
                  <c:v>145.08990000000003</c:v>
                </c:pt>
                <c:pt idx="978">
                  <c:v>145.08990000000003</c:v>
                </c:pt>
                <c:pt idx="979">
                  <c:v>145.08990000000003</c:v>
                </c:pt>
                <c:pt idx="980">
                  <c:v>145.08990000000003</c:v>
                </c:pt>
                <c:pt idx="981">
                  <c:v>145.08990000000003</c:v>
                </c:pt>
                <c:pt idx="982">
                  <c:v>145.08990000000003</c:v>
                </c:pt>
                <c:pt idx="983">
                  <c:v>145.08990000000003</c:v>
                </c:pt>
                <c:pt idx="984">
                  <c:v>145.08990000000003</c:v>
                </c:pt>
                <c:pt idx="985">
                  <c:v>145.08990000000003</c:v>
                </c:pt>
                <c:pt idx="986">
                  <c:v>145.08990000000003</c:v>
                </c:pt>
                <c:pt idx="987">
                  <c:v>145.08990000000003</c:v>
                </c:pt>
                <c:pt idx="988">
                  <c:v>145.08990000000003</c:v>
                </c:pt>
                <c:pt idx="989">
                  <c:v>145.08990000000003</c:v>
                </c:pt>
                <c:pt idx="990">
                  <c:v>145.08990000000003</c:v>
                </c:pt>
                <c:pt idx="991">
                  <c:v>145.08990000000003</c:v>
                </c:pt>
                <c:pt idx="992">
                  <c:v>145.08990000000003</c:v>
                </c:pt>
                <c:pt idx="993">
                  <c:v>145.08990000000003</c:v>
                </c:pt>
                <c:pt idx="994">
                  <c:v>145.08990000000003</c:v>
                </c:pt>
                <c:pt idx="995">
                  <c:v>145.08990000000003</c:v>
                </c:pt>
                <c:pt idx="996">
                  <c:v>145.08990000000003</c:v>
                </c:pt>
                <c:pt idx="997">
                  <c:v>145.08990000000003</c:v>
                </c:pt>
                <c:pt idx="998">
                  <c:v>145.08990000000003</c:v>
                </c:pt>
                <c:pt idx="999">
                  <c:v>145.08990000000003</c:v>
                </c:pt>
                <c:pt idx="1000">
                  <c:v>145.08990000000003</c:v>
                </c:pt>
                <c:pt idx="1001">
                  <c:v>145.08990000000003</c:v>
                </c:pt>
                <c:pt idx="1002">
                  <c:v>145.08990000000003</c:v>
                </c:pt>
                <c:pt idx="1003">
                  <c:v>145.08990000000003</c:v>
                </c:pt>
                <c:pt idx="1004">
                  <c:v>145.08990000000003</c:v>
                </c:pt>
                <c:pt idx="1005">
                  <c:v>145.08990000000003</c:v>
                </c:pt>
                <c:pt idx="1006">
                  <c:v>145.08990000000003</c:v>
                </c:pt>
                <c:pt idx="1007">
                  <c:v>145.08990000000003</c:v>
                </c:pt>
                <c:pt idx="1008">
                  <c:v>145.08990000000003</c:v>
                </c:pt>
                <c:pt idx="1009">
                  <c:v>145.08990000000003</c:v>
                </c:pt>
                <c:pt idx="1010">
                  <c:v>145.08990000000003</c:v>
                </c:pt>
                <c:pt idx="1011">
                  <c:v>145.08990000000003</c:v>
                </c:pt>
                <c:pt idx="1012">
                  <c:v>145.08990000000003</c:v>
                </c:pt>
                <c:pt idx="1013">
                  <c:v>145.08990000000003</c:v>
                </c:pt>
                <c:pt idx="1014">
                  <c:v>145.08990000000003</c:v>
                </c:pt>
                <c:pt idx="1015">
                  <c:v>145.08990000000003</c:v>
                </c:pt>
                <c:pt idx="1016">
                  <c:v>145.08990000000003</c:v>
                </c:pt>
                <c:pt idx="1017">
                  <c:v>145.08990000000003</c:v>
                </c:pt>
                <c:pt idx="1018">
                  <c:v>145.08990000000003</c:v>
                </c:pt>
                <c:pt idx="1019">
                  <c:v>145.08990000000003</c:v>
                </c:pt>
                <c:pt idx="1020">
                  <c:v>145.08990000000003</c:v>
                </c:pt>
                <c:pt idx="1021">
                  <c:v>145.08990000000003</c:v>
                </c:pt>
                <c:pt idx="1022">
                  <c:v>145.08990000000003</c:v>
                </c:pt>
                <c:pt idx="1023">
                  <c:v>145.08990000000003</c:v>
                </c:pt>
                <c:pt idx="1024">
                  <c:v>145.08990000000003</c:v>
                </c:pt>
                <c:pt idx="1025">
                  <c:v>145.08990000000003</c:v>
                </c:pt>
                <c:pt idx="1026">
                  <c:v>145.08990000000003</c:v>
                </c:pt>
                <c:pt idx="1027">
                  <c:v>145.08990000000003</c:v>
                </c:pt>
                <c:pt idx="1028">
                  <c:v>145.08990000000003</c:v>
                </c:pt>
                <c:pt idx="1029">
                  <c:v>145.08990000000003</c:v>
                </c:pt>
                <c:pt idx="1030">
                  <c:v>145.08990000000003</c:v>
                </c:pt>
                <c:pt idx="1031">
                  <c:v>145.08990000000003</c:v>
                </c:pt>
                <c:pt idx="1032">
                  <c:v>145.08990000000003</c:v>
                </c:pt>
                <c:pt idx="1033">
                  <c:v>145.08990000000003</c:v>
                </c:pt>
                <c:pt idx="1034">
                  <c:v>145.08990000000003</c:v>
                </c:pt>
                <c:pt idx="1035">
                  <c:v>145.08990000000003</c:v>
                </c:pt>
                <c:pt idx="1036">
                  <c:v>145.08990000000003</c:v>
                </c:pt>
                <c:pt idx="1037">
                  <c:v>145.08990000000003</c:v>
                </c:pt>
                <c:pt idx="1038">
                  <c:v>145.08990000000003</c:v>
                </c:pt>
                <c:pt idx="1039">
                  <c:v>145.08990000000003</c:v>
                </c:pt>
                <c:pt idx="1040">
                  <c:v>145.08990000000003</c:v>
                </c:pt>
                <c:pt idx="1041">
                  <c:v>145.08990000000003</c:v>
                </c:pt>
                <c:pt idx="1042">
                  <c:v>145.08990000000003</c:v>
                </c:pt>
                <c:pt idx="1043">
                  <c:v>145.08990000000003</c:v>
                </c:pt>
                <c:pt idx="1044">
                  <c:v>145.08990000000003</c:v>
                </c:pt>
                <c:pt idx="1045">
                  <c:v>145.08990000000003</c:v>
                </c:pt>
                <c:pt idx="1046">
                  <c:v>145.08990000000003</c:v>
                </c:pt>
                <c:pt idx="1047">
                  <c:v>145.08990000000003</c:v>
                </c:pt>
                <c:pt idx="1048">
                  <c:v>145.08990000000003</c:v>
                </c:pt>
                <c:pt idx="1049">
                  <c:v>145.08990000000003</c:v>
                </c:pt>
                <c:pt idx="1050">
                  <c:v>145.08990000000003</c:v>
                </c:pt>
                <c:pt idx="1051">
                  <c:v>145.08990000000003</c:v>
                </c:pt>
                <c:pt idx="1052">
                  <c:v>145.08990000000003</c:v>
                </c:pt>
                <c:pt idx="1053">
                  <c:v>145.08990000000003</c:v>
                </c:pt>
                <c:pt idx="1054">
                  <c:v>145.08990000000003</c:v>
                </c:pt>
                <c:pt idx="1055">
                  <c:v>145.08990000000003</c:v>
                </c:pt>
                <c:pt idx="1056">
                  <c:v>145.08990000000003</c:v>
                </c:pt>
                <c:pt idx="1057">
                  <c:v>145.08990000000003</c:v>
                </c:pt>
                <c:pt idx="1058">
                  <c:v>145.08990000000003</c:v>
                </c:pt>
                <c:pt idx="1059">
                  <c:v>145.08990000000003</c:v>
                </c:pt>
                <c:pt idx="1060">
                  <c:v>145.08990000000003</c:v>
                </c:pt>
                <c:pt idx="1061">
                  <c:v>145.08990000000003</c:v>
                </c:pt>
                <c:pt idx="1062">
                  <c:v>145.08990000000003</c:v>
                </c:pt>
                <c:pt idx="1063">
                  <c:v>145.08990000000003</c:v>
                </c:pt>
                <c:pt idx="1064">
                  <c:v>145.08990000000003</c:v>
                </c:pt>
                <c:pt idx="1065">
                  <c:v>145.08990000000003</c:v>
                </c:pt>
                <c:pt idx="1066">
                  <c:v>145.08990000000003</c:v>
                </c:pt>
                <c:pt idx="1067">
                  <c:v>145.08990000000003</c:v>
                </c:pt>
                <c:pt idx="1068">
                  <c:v>145.08990000000003</c:v>
                </c:pt>
                <c:pt idx="1069">
                  <c:v>145.08990000000003</c:v>
                </c:pt>
                <c:pt idx="1070">
                  <c:v>145.08990000000003</c:v>
                </c:pt>
                <c:pt idx="1071">
                  <c:v>145.08990000000003</c:v>
                </c:pt>
                <c:pt idx="1072">
                  <c:v>145.08990000000003</c:v>
                </c:pt>
                <c:pt idx="1073">
                  <c:v>145.08990000000003</c:v>
                </c:pt>
                <c:pt idx="1074">
                  <c:v>145.08990000000003</c:v>
                </c:pt>
                <c:pt idx="1075">
                  <c:v>145.08990000000003</c:v>
                </c:pt>
                <c:pt idx="1076">
                  <c:v>145.08990000000003</c:v>
                </c:pt>
                <c:pt idx="1077">
                  <c:v>145.08990000000003</c:v>
                </c:pt>
                <c:pt idx="1078">
                  <c:v>145.08990000000003</c:v>
                </c:pt>
                <c:pt idx="1079">
                  <c:v>145.08990000000003</c:v>
                </c:pt>
                <c:pt idx="1080">
                  <c:v>145.08990000000003</c:v>
                </c:pt>
                <c:pt idx="1081">
                  <c:v>145.08990000000003</c:v>
                </c:pt>
                <c:pt idx="1082">
                  <c:v>145.08990000000003</c:v>
                </c:pt>
                <c:pt idx="1083">
                  <c:v>145.08990000000003</c:v>
                </c:pt>
                <c:pt idx="1084">
                  <c:v>145.08990000000003</c:v>
                </c:pt>
                <c:pt idx="1085">
                  <c:v>145.08990000000003</c:v>
                </c:pt>
                <c:pt idx="1086">
                  <c:v>145.08990000000003</c:v>
                </c:pt>
                <c:pt idx="1087">
                  <c:v>145.08990000000003</c:v>
                </c:pt>
                <c:pt idx="1088">
                  <c:v>145.08990000000003</c:v>
                </c:pt>
                <c:pt idx="1089">
                  <c:v>145.08990000000003</c:v>
                </c:pt>
                <c:pt idx="1090">
                  <c:v>145.08990000000003</c:v>
                </c:pt>
                <c:pt idx="1091">
                  <c:v>145.08990000000003</c:v>
                </c:pt>
                <c:pt idx="1092">
                  <c:v>145.08990000000003</c:v>
                </c:pt>
                <c:pt idx="1093">
                  <c:v>145.08990000000003</c:v>
                </c:pt>
                <c:pt idx="1094">
                  <c:v>145.08990000000003</c:v>
                </c:pt>
                <c:pt idx="1095">
                  <c:v>145.08990000000003</c:v>
                </c:pt>
                <c:pt idx="1096">
                  <c:v>145.08990000000003</c:v>
                </c:pt>
                <c:pt idx="1097">
                  <c:v>145.08990000000003</c:v>
                </c:pt>
                <c:pt idx="1098">
                  <c:v>145.08990000000003</c:v>
                </c:pt>
                <c:pt idx="1099">
                  <c:v>145.08990000000003</c:v>
                </c:pt>
                <c:pt idx="1100">
                  <c:v>145.08990000000003</c:v>
                </c:pt>
                <c:pt idx="1101">
                  <c:v>145.08990000000003</c:v>
                </c:pt>
                <c:pt idx="1102">
                  <c:v>145.08990000000003</c:v>
                </c:pt>
                <c:pt idx="1103">
                  <c:v>145.08990000000003</c:v>
                </c:pt>
                <c:pt idx="1104">
                  <c:v>145.08990000000003</c:v>
                </c:pt>
                <c:pt idx="1105">
                  <c:v>145.08990000000003</c:v>
                </c:pt>
                <c:pt idx="1106">
                  <c:v>145.08990000000003</c:v>
                </c:pt>
                <c:pt idx="1107">
                  <c:v>145.08990000000003</c:v>
                </c:pt>
                <c:pt idx="1108">
                  <c:v>145.08990000000003</c:v>
                </c:pt>
                <c:pt idx="1109">
                  <c:v>145.08990000000003</c:v>
                </c:pt>
                <c:pt idx="1110">
                  <c:v>145.08990000000003</c:v>
                </c:pt>
                <c:pt idx="1111">
                  <c:v>145.08990000000003</c:v>
                </c:pt>
                <c:pt idx="1112">
                  <c:v>145.08990000000003</c:v>
                </c:pt>
                <c:pt idx="1113">
                  <c:v>145.08990000000003</c:v>
                </c:pt>
                <c:pt idx="1114">
                  <c:v>145.08990000000003</c:v>
                </c:pt>
                <c:pt idx="1115">
                  <c:v>145.08990000000003</c:v>
                </c:pt>
                <c:pt idx="1116">
                  <c:v>145.08990000000003</c:v>
                </c:pt>
                <c:pt idx="1117">
                  <c:v>145.08990000000003</c:v>
                </c:pt>
                <c:pt idx="1118">
                  <c:v>145.08990000000003</c:v>
                </c:pt>
                <c:pt idx="1119">
                  <c:v>145.08990000000003</c:v>
                </c:pt>
                <c:pt idx="1120">
                  <c:v>145.08990000000003</c:v>
                </c:pt>
                <c:pt idx="1121">
                  <c:v>145.08990000000003</c:v>
                </c:pt>
                <c:pt idx="1122">
                  <c:v>145.08990000000003</c:v>
                </c:pt>
                <c:pt idx="1123">
                  <c:v>145.08990000000003</c:v>
                </c:pt>
                <c:pt idx="1124">
                  <c:v>145.08990000000003</c:v>
                </c:pt>
                <c:pt idx="1125">
                  <c:v>145.08990000000003</c:v>
                </c:pt>
                <c:pt idx="1126">
                  <c:v>145.08990000000003</c:v>
                </c:pt>
                <c:pt idx="1127">
                  <c:v>145.08990000000003</c:v>
                </c:pt>
                <c:pt idx="1128">
                  <c:v>145.08990000000003</c:v>
                </c:pt>
                <c:pt idx="1129">
                  <c:v>145.08990000000003</c:v>
                </c:pt>
                <c:pt idx="1130">
                  <c:v>145.08990000000003</c:v>
                </c:pt>
                <c:pt idx="1131">
                  <c:v>145.08990000000003</c:v>
                </c:pt>
                <c:pt idx="1132">
                  <c:v>145.08990000000003</c:v>
                </c:pt>
                <c:pt idx="1133">
                  <c:v>145.08990000000003</c:v>
                </c:pt>
                <c:pt idx="1134">
                  <c:v>145.08990000000003</c:v>
                </c:pt>
                <c:pt idx="1135">
                  <c:v>145.08990000000003</c:v>
                </c:pt>
                <c:pt idx="1136">
                  <c:v>145.08990000000003</c:v>
                </c:pt>
                <c:pt idx="1137">
                  <c:v>145.08990000000003</c:v>
                </c:pt>
                <c:pt idx="1138">
                  <c:v>145.08990000000003</c:v>
                </c:pt>
                <c:pt idx="1139">
                  <c:v>145.08990000000003</c:v>
                </c:pt>
                <c:pt idx="1140">
                  <c:v>145.08990000000003</c:v>
                </c:pt>
                <c:pt idx="1141">
                  <c:v>145.08990000000003</c:v>
                </c:pt>
                <c:pt idx="1142">
                  <c:v>145.08990000000003</c:v>
                </c:pt>
                <c:pt idx="1143">
                  <c:v>145.08990000000003</c:v>
                </c:pt>
                <c:pt idx="1144">
                  <c:v>145.08990000000003</c:v>
                </c:pt>
                <c:pt idx="1145">
                  <c:v>145.08990000000003</c:v>
                </c:pt>
                <c:pt idx="1146">
                  <c:v>145.08990000000003</c:v>
                </c:pt>
                <c:pt idx="1147">
                  <c:v>145.08990000000003</c:v>
                </c:pt>
                <c:pt idx="1148">
                  <c:v>145.08990000000003</c:v>
                </c:pt>
                <c:pt idx="1149">
                  <c:v>145.08990000000003</c:v>
                </c:pt>
                <c:pt idx="1150">
                  <c:v>145.08990000000003</c:v>
                </c:pt>
                <c:pt idx="1151">
                  <c:v>145.08990000000003</c:v>
                </c:pt>
                <c:pt idx="1152">
                  <c:v>145.08990000000003</c:v>
                </c:pt>
                <c:pt idx="1153">
                  <c:v>145.08990000000003</c:v>
                </c:pt>
                <c:pt idx="1154">
                  <c:v>145.08990000000003</c:v>
                </c:pt>
                <c:pt idx="1155">
                  <c:v>145.08990000000003</c:v>
                </c:pt>
                <c:pt idx="1156">
                  <c:v>145.08990000000003</c:v>
                </c:pt>
                <c:pt idx="1157">
                  <c:v>145.08990000000003</c:v>
                </c:pt>
                <c:pt idx="1158">
                  <c:v>145.08990000000003</c:v>
                </c:pt>
                <c:pt idx="1159">
                  <c:v>145.08990000000003</c:v>
                </c:pt>
                <c:pt idx="1160">
                  <c:v>145.08990000000003</c:v>
                </c:pt>
                <c:pt idx="1161">
                  <c:v>145.08990000000003</c:v>
                </c:pt>
                <c:pt idx="1162">
                  <c:v>145.08990000000003</c:v>
                </c:pt>
                <c:pt idx="1163">
                  <c:v>145.08990000000003</c:v>
                </c:pt>
                <c:pt idx="1164">
                  <c:v>145.08990000000003</c:v>
                </c:pt>
                <c:pt idx="1165">
                  <c:v>145.08990000000003</c:v>
                </c:pt>
                <c:pt idx="1166">
                  <c:v>145.08990000000003</c:v>
                </c:pt>
                <c:pt idx="1167">
                  <c:v>145.08990000000003</c:v>
                </c:pt>
                <c:pt idx="1168">
                  <c:v>145.08990000000003</c:v>
                </c:pt>
                <c:pt idx="1169">
                  <c:v>145.08990000000003</c:v>
                </c:pt>
                <c:pt idx="1170">
                  <c:v>145.08990000000003</c:v>
                </c:pt>
                <c:pt idx="1171">
                  <c:v>145.08990000000003</c:v>
                </c:pt>
                <c:pt idx="1172">
                  <c:v>145.08990000000003</c:v>
                </c:pt>
                <c:pt idx="1173">
                  <c:v>145.08990000000003</c:v>
                </c:pt>
                <c:pt idx="1174">
                  <c:v>145.08990000000003</c:v>
                </c:pt>
                <c:pt idx="1175">
                  <c:v>145.08990000000003</c:v>
                </c:pt>
                <c:pt idx="1176">
                  <c:v>145.08990000000003</c:v>
                </c:pt>
                <c:pt idx="1177">
                  <c:v>145.08990000000003</c:v>
                </c:pt>
                <c:pt idx="1178">
                  <c:v>145.08990000000003</c:v>
                </c:pt>
                <c:pt idx="1179">
                  <c:v>145.08990000000003</c:v>
                </c:pt>
                <c:pt idx="1180">
                  <c:v>145.08990000000003</c:v>
                </c:pt>
                <c:pt idx="1181">
                  <c:v>145.08990000000003</c:v>
                </c:pt>
                <c:pt idx="1182">
                  <c:v>145.08990000000003</c:v>
                </c:pt>
                <c:pt idx="1183">
                  <c:v>145.08990000000003</c:v>
                </c:pt>
                <c:pt idx="1184">
                  <c:v>145.08990000000003</c:v>
                </c:pt>
                <c:pt idx="1185">
                  <c:v>145.08990000000003</c:v>
                </c:pt>
                <c:pt idx="1186">
                  <c:v>145.08990000000003</c:v>
                </c:pt>
                <c:pt idx="1187">
                  <c:v>145.08990000000003</c:v>
                </c:pt>
                <c:pt idx="1188">
                  <c:v>145.08990000000003</c:v>
                </c:pt>
                <c:pt idx="1189">
                  <c:v>145.08990000000003</c:v>
                </c:pt>
                <c:pt idx="1190">
                  <c:v>145.08990000000003</c:v>
                </c:pt>
                <c:pt idx="1191">
                  <c:v>145.08990000000003</c:v>
                </c:pt>
                <c:pt idx="1192">
                  <c:v>145.08990000000003</c:v>
                </c:pt>
                <c:pt idx="1193">
                  <c:v>145.08990000000003</c:v>
                </c:pt>
                <c:pt idx="1194">
                  <c:v>145.08990000000003</c:v>
                </c:pt>
                <c:pt idx="1195">
                  <c:v>145.08990000000003</c:v>
                </c:pt>
                <c:pt idx="1196">
                  <c:v>145.08990000000003</c:v>
                </c:pt>
                <c:pt idx="1197">
                  <c:v>145.08990000000003</c:v>
                </c:pt>
                <c:pt idx="1198">
                  <c:v>145.08990000000003</c:v>
                </c:pt>
                <c:pt idx="1199">
                  <c:v>145.08990000000003</c:v>
                </c:pt>
                <c:pt idx="1200">
                  <c:v>145.08990000000003</c:v>
                </c:pt>
                <c:pt idx="1201">
                  <c:v>145.08990000000003</c:v>
                </c:pt>
                <c:pt idx="1202">
                  <c:v>145.08990000000003</c:v>
                </c:pt>
                <c:pt idx="1203">
                  <c:v>145.08990000000003</c:v>
                </c:pt>
                <c:pt idx="1204">
                  <c:v>145.08990000000003</c:v>
                </c:pt>
                <c:pt idx="1205">
                  <c:v>145.08990000000003</c:v>
                </c:pt>
                <c:pt idx="1206">
                  <c:v>145.08990000000003</c:v>
                </c:pt>
                <c:pt idx="1207">
                  <c:v>145.08990000000003</c:v>
                </c:pt>
                <c:pt idx="1208">
                  <c:v>145.08990000000003</c:v>
                </c:pt>
                <c:pt idx="1209">
                  <c:v>145.08990000000003</c:v>
                </c:pt>
                <c:pt idx="1210">
                  <c:v>145.08990000000003</c:v>
                </c:pt>
                <c:pt idx="1211">
                  <c:v>145.08990000000003</c:v>
                </c:pt>
                <c:pt idx="1212">
                  <c:v>145.08990000000003</c:v>
                </c:pt>
                <c:pt idx="1213">
                  <c:v>145.08990000000003</c:v>
                </c:pt>
                <c:pt idx="1214">
                  <c:v>145.08990000000003</c:v>
                </c:pt>
                <c:pt idx="1215">
                  <c:v>145.08990000000003</c:v>
                </c:pt>
                <c:pt idx="1216">
                  <c:v>145.08990000000003</c:v>
                </c:pt>
                <c:pt idx="1217">
                  <c:v>145.08990000000003</c:v>
                </c:pt>
                <c:pt idx="1218">
                  <c:v>145.08990000000003</c:v>
                </c:pt>
                <c:pt idx="1219">
                  <c:v>145.08990000000003</c:v>
                </c:pt>
                <c:pt idx="1220">
                  <c:v>145.08990000000003</c:v>
                </c:pt>
                <c:pt idx="1221">
                  <c:v>145.08990000000003</c:v>
                </c:pt>
                <c:pt idx="1222">
                  <c:v>145.08990000000003</c:v>
                </c:pt>
                <c:pt idx="1223">
                  <c:v>145.08990000000003</c:v>
                </c:pt>
                <c:pt idx="1224">
                  <c:v>145.08990000000003</c:v>
                </c:pt>
                <c:pt idx="1225">
                  <c:v>145.08990000000003</c:v>
                </c:pt>
                <c:pt idx="1226">
                  <c:v>145.08990000000003</c:v>
                </c:pt>
                <c:pt idx="1227">
                  <c:v>145.08990000000003</c:v>
                </c:pt>
                <c:pt idx="1228">
                  <c:v>145.08990000000003</c:v>
                </c:pt>
                <c:pt idx="1229">
                  <c:v>145.08990000000003</c:v>
                </c:pt>
                <c:pt idx="1230">
                  <c:v>145.08990000000003</c:v>
                </c:pt>
                <c:pt idx="1231">
                  <c:v>145.08990000000003</c:v>
                </c:pt>
                <c:pt idx="1232">
                  <c:v>145.08990000000003</c:v>
                </c:pt>
                <c:pt idx="1233">
                  <c:v>145.08990000000003</c:v>
                </c:pt>
                <c:pt idx="1234">
                  <c:v>145.08990000000003</c:v>
                </c:pt>
                <c:pt idx="1235">
                  <c:v>145.08990000000003</c:v>
                </c:pt>
                <c:pt idx="1236">
                  <c:v>145.08990000000003</c:v>
                </c:pt>
                <c:pt idx="1237">
                  <c:v>145.08990000000003</c:v>
                </c:pt>
                <c:pt idx="1238">
                  <c:v>145.08990000000003</c:v>
                </c:pt>
                <c:pt idx="1239">
                  <c:v>145.08990000000003</c:v>
                </c:pt>
                <c:pt idx="1240">
                  <c:v>145.08990000000003</c:v>
                </c:pt>
                <c:pt idx="1241">
                  <c:v>145.08990000000003</c:v>
                </c:pt>
                <c:pt idx="1242">
                  <c:v>145.08990000000003</c:v>
                </c:pt>
                <c:pt idx="1243">
                  <c:v>145.08990000000003</c:v>
                </c:pt>
                <c:pt idx="1244">
                  <c:v>145.08990000000003</c:v>
                </c:pt>
                <c:pt idx="1245">
                  <c:v>145.08990000000003</c:v>
                </c:pt>
                <c:pt idx="1246">
                  <c:v>145.08990000000003</c:v>
                </c:pt>
                <c:pt idx="1247">
                  <c:v>145.08990000000003</c:v>
                </c:pt>
                <c:pt idx="1248">
                  <c:v>145.08990000000003</c:v>
                </c:pt>
                <c:pt idx="1249">
                  <c:v>145.08990000000003</c:v>
                </c:pt>
                <c:pt idx="1250">
                  <c:v>145.08990000000003</c:v>
                </c:pt>
                <c:pt idx="1251">
                  <c:v>145.08990000000003</c:v>
                </c:pt>
                <c:pt idx="1252">
                  <c:v>145.08990000000003</c:v>
                </c:pt>
                <c:pt idx="1253">
                  <c:v>145.08990000000003</c:v>
                </c:pt>
                <c:pt idx="1254">
                  <c:v>145.08990000000003</c:v>
                </c:pt>
                <c:pt idx="1255">
                  <c:v>145.08990000000003</c:v>
                </c:pt>
                <c:pt idx="1256">
                  <c:v>145.08990000000003</c:v>
                </c:pt>
                <c:pt idx="1257">
                  <c:v>145.08990000000003</c:v>
                </c:pt>
                <c:pt idx="1258">
                  <c:v>145.08990000000003</c:v>
                </c:pt>
                <c:pt idx="1259">
                  <c:v>145.08990000000003</c:v>
                </c:pt>
                <c:pt idx="1260">
                  <c:v>145.08990000000003</c:v>
                </c:pt>
                <c:pt idx="1261">
                  <c:v>145.08990000000003</c:v>
                </c:pt>
                <c:pt idx="1262">
                  <c:v>145.08990000000003</c:v>
                </c:pt>
                <c:pt idx="1263">
                  <c:v>145.08990000000003</c:v>
                </c:pt>
                <c:pt idx="1264">
                  <c:v>145.08990000000003</c:v>
                </c:pt>
                <c:pt idx="1265">
                  <c:v>145.08990000000003</c:v>
                </c:pt>
                <c:pt idx="1266">
                  <c:v>145.08990000000003</c:v>
                </c:pt>
                <c:pt idx="1267">
                  <c:v>145.08990000000003</c:v>
                </c:pt>
                <c:pt idx="1268">
                  <c:v>145.08990000000003</c:v>
                </c:pt>
                <c:pt idx="1269">
                  <c:v>145.08990000000003</c:v>
                </c:pt>
                <c:pt idx="1270">
                  <c:v>145.08990000000003</c:v>
                </c:pt>
                <c:pt idx="1271">
                  <c:v>145.08990000000003</c:v>
                </c:pt>
                <c:pt idx="1272">
                  <c:v>145.08990000000003</c:v>
                </c:pt>
                <c:pt idx="1273">
                  <c:v>145.08990000000003</c:v>
                </c:pt>
                <c:pt idx="1274">
                  <c:v>145.08990000000003</c:v>
                </c:pt>
                <c:pt idx="1275">
                  <c:v>145.08990000000003</c:v>
                </c:pt>
                <c:pt idx="1276">
                  <c:v>145.08990000000003</c:v>
                </c:pt>
                <c:pt idx="1277">
                  <c:v>145.08990000000003</c:v>
                </c:pt>
                <c:pt idx="1278">
                  <c:v>145.08990000000003</c:v>
                </c:pt>
                <c:pt idx="1279">
                  <c:v>145.08990000000003</c:v>
                </c:pt>
                <c:pt idx="1280">
                  <c:v>145.08990000000003</c:v>
                </c:pt>
                <c:pt idx="1281">
                  <c:v>145.08990000000003</c:v>
                </c:pt>
                <c:pt idx="1282">
                  <c:v>145.08990000000003</c:v>
                </c:pt>
                <c:pt idx="1283">
                  <c:v>145.08990000000003</c:v>
                </c:pt>
                <c:pt idx="1284">
                  <c:v>145.08990000000003</c:v>
                </c:pt>
                <c:pt idx="1285">
                  <c:v>145.08990000000003</c:v>
                </c:pt>
                <c:pt idx="1286">
                  <c:v>145.08990000000003</c:v>
                </c:pt>
                <c:pt idx="1287">
                  <c:v>145.08990000000003</c:v>
                </c:pt>
                <c:pt idx="1288">
                  <c:v>145.08990000000003</c:v>
                </c:pt>
                <c:pt idx="1289">
                  <c:v>145.08990000000003</c:v>
                </c:pt>
                <c:pt idx="1290">
                  <c:v>145.08990000000003</c:v>
                </c:pt>
                <c:pt idx="1291">
                  <c:v>145.08990000000003</c:v>
                </c:pt>
                <c:pt idx="1292">
                  <c:v>145.08990000000003</c:v>
                </c:pt>
                <c:pt idx="1293">
                  <c:v>145.08990000000003</c:v>
                </c:pt>
                <c:pt idx="1294">
                  <c:v>145.08990000000003</c:v>
                </c:pt>
                <c:pt idx="1295">
                  <c:v>145.08990000000003</c:v>
                </c:pt>
                <c:pt idx="1296">
                  <c:v>145.08990000000003</c:v>
                </c:pt>
                <c:pt idx="1297">
                  <c:v>145.08990000000003</c:v>
                </c:pt>
                <c:pt idx="1298">
                  <c:v>145.08990000000003</c:v>
                </c:pt>
                <c:pt idx="1299">
                  <c:v>145.08990000000003</c:v>
                </c:pt>
                <c:pt idx="1300">
                  <c:v>145.08990000000003</c:v>
                </c:pt>
                <c:pt idx="1301">
                  <c:v>145.08990000000003</c:v>
                </c:pt>
                <c:pt idx="1302">
                  <c:v>145.08990000000003</c:v>
                </c:pt>
                <c:pt idx="1303">
                  <c:v>145.08990000000003</c:v>
                </c:pt>
                <c:pt idx="1304">
                  <c:v>145.08990000000003</c:v>
                </c:pt>
                <c:pt idx="1305">
                  <c:v>145.08990000000003</c:v>
                </c:pt>
                <c:pt idx="1306">
                  <c:v>145.08990000000003</c:v>
                </c:pt>
                <c:pt idx="1307">
                  <c:v>145.08990000000003</c:v>
                </c:pt>
                <c:pt idx="1308">
                  <c:v>145.08990000000003</c:v>
                </c:pt>
                <c:pt idx="1309">
                  <c:v>145.08990000000003</c:v>
                </c:pt>
                <c:pt idx="1310">
                  <c:v>145.08990000000003</c:v>
                </c:pt>
                <c:pt idx="1311">
                  <c:v>145.08990000000003</c:v>
                </c:pt>
                <c:pt idx="1312">
                  <c:v>145.08990000000003</c:v>
                </c:pt>
                <c:pt idx="1313">
                  <c:v>145.08990000000003</c:v>
                </c:pt>
                <c:pt idx="1314">
                  <c:v>145.08990000000003</c:v>
                </c:pt>
                <c:pt idx="1315">
                  <c:v>145.08990000000003</c:v>
                </c:pt>
                <c:pt idx="1316">
                  <c:v>145.08990000000003</c:v>
                </c:pt>
                <c:pt idx="1317">
                  <c:v>145.08990000000003</c:v>
                </c:pt>
                <c:pt idx="1318">
                  <c:v>145.08990000000003</c:v>
                </c:pt>
                <c:pt idx="1319">
                  <c:v>145.08990000000003</c:v>
                </c:pt>
                <c:pt idx="1320">
                  <c:v>145.08990000000003</c:v>
                </c:pt>
                <c:pt idx="1321">
                  <c:v>145.08990000000003</c:v>
                </c:pt>
                <c:pt idx="1322">
                  <c:v>145.08990000000003</c:v>
                </c:pt>
                <c:pt idx="1323">
                  <c:v>145.08990000000003</c:v>
                </c:pt>
                <c:pt idx="1324">
                  <c:v>145.08990000000003</c:v>
                </c:pt>
                <c:pt idx="1325">
                  <c:v>145.08990000000003</c:v>
                </c:pt>
                <c:pt idx="1326">
                  <c:v>145.08990000000003</c:v>
                </c:pt>
                <c:pt idx="1327">
                  <c:v>145.08990000000003</c:v>
                </c:pt>
                <c:pt idx="1328">
                  <c:v>145.08990000000003</c:v>
                </c:pt>
                <c:pt idx="1329">
                  <c:v>145.08990000000003</c:v>
                </c:pt>
                <c:pt idx="1330">
                  <c:v>145.08990000000003</c:v>
                </c:pt>
                <c:pt idx="1331">
                  <c:v>145.08990000000003</c:v>
                </c:pt>
                <c:pt idx="1332">
                  <c:v>145.08990000000003</c:v>
                </c:pt>
                <c:pt idx="1333">
                  <c:v>145.08990000000003</c:v>
                </c:pt>
                <c:pt idx="1334">
                  <c:v>145.08990000000003</c:v>
                </c:pt>
                <c:pt idx="1335">
                  <c:v>145.08990000000003</c:v>
                </c:pt>
                <c:pt idx="1336">
                  <c:v>145.08990000000003</c:v>
                </c:pt>
                <c:pt idx="1337">
                  <c:v>145.08990000000003</c:v>
                </c:pt>
                <c:pt idx="1338">
                  <c:v>145.08990000000003</c:v>
                </c:pt>
                <c:pt idx="1339">
                  <c:v>145.08990000000003</c:v>
                </c:pt>
                <c:pt idx="1340">
                  <c:v>145.08990000000003</c:v>
                </c:pt>
                <c:pt idx="1341">
                  <c:v>145.08990000000003</c:v>
                </c:pt>
                <c:pt idx="1342">
                  <c:v>145.08990000000003</c:v>
                </c:pt>
                <c:pt idx="1343">
                  <c:v>145.08990000000003</c:v>
                </c:pt>
                <c:pt idx="1344">
                  <c:v>145.08990000000003</c:v>
                </c:pt>
                <c:pt idx="1345">
                  <c:v>145.08990000000003</c:v>
                </c:pt>
                <c:pt idx="1346">
                  <c:v>145.08990000000003</c:v>
                </c:pt>
                <c:pt idx="1347">
                  <c:v>145.08990000000003</c:v>
                </c:pt>
                <c:pt idx="1348">
                  <c:v>145.08990000000003</c:v>
                </c:pt>
                <c:pt idx="1349">
                  <c:v>145.08990000000003</c:v>
                </c:pt>
                <c:pt idx="1350">
                  <c:v>145.08990000000003</c:v>
                </c:pt>
                <c:pt idx="1351">
                  <c:v>145.08990000000003</c:v>
                </c:pt>
                <c:pt idx="1352">
                  <c:v>145.08990000000003</c:v>
                </c:pt>
                <c:pt idx="1353">
                  <c:v>145.08990000000003</c:v>
                </c:pt>
                <c:pt idx="1354">
                  <c:v>145.08990000000003</c:v>
                </c:pt>
                <c:pt idx="1355">
                  <c:v>145.08990000000003</c:v>
                </c:pt>
                <c:pt idx="1356">
                  <c:v>145.08990000000003</c:v>
                </c:pt>
                <c:pt idx="1357">
                  <c:v>145.08990000000003</c:v>
                </c:pt>
                <c:pt idx="1358">
                  <c:v>145.08990000000003</c:v>
                </c:pt>
                <c:pt idx="1359">
                  <c:v>145.08990000000003</c:v>
                </c:pt>
                <c:pt idx="1360">
                  <c:v>145.08990000000003</c:v>
                </c:pt>
                <c:pt idx="1361">
                  <c:v>145.08990000000003</c:v>
                </c:pt>
                <c:pt idx="1362">
                  <c:v>145.08990000000003</c:v>
                </c:pt>
                <c:pt idx="1363">
                  <c:v>145.08990000000003</c:v>
                </c:pt>
                <c:pt idx="1364">
                  <c:v>145.08990000000003</c:v>
                </c:pt>
                <c:pt idx="1365">
                  <c:v>145.08990000000003</c:v>
                </c:pt>
                <c:pt idx="1366">
                  <c:v>145.08990000000003</c:v>
                </c:pt>
                <c:pt idx="1367">
                  <c:v>145.08990000000003</c:v>
                </c:pt>
                <c:pt idx="1368">
                  <c:v>145.08990000000003</c:v>
                </c:pt>
                <c:pt idx="1369">
                  <c:v>145.08990000000003</c:v>
                </c:pt>
                <c:pt idx="1370">
                  <c:v>145.08990000000003</c:v>
                </c:pt>
                <c:pt idx="1371">
                  <c:v>145.08990000000003</c:v>
                </c:pt>
                <c:pt idx="1372">
                  <c:v>145.08990000000003</c:v>
                </c:pt>
                <c:pt idx="1373">
                  <c:v>145.08990000000003</c:v>
                </c:pt>
                <c:pt idx="1374">
                  <c:v>145.08990000000003</c:v>
                </c:pt>
                <c:pt idx="1375">
                  <c:v>145.08990000000003</c:v>
                </c:pt>
                <c:pt idx="1376">
                  <c:v>145.08990000000003</c:v>
                </c:pt>
                <c:pt idx="1377">
                  <c:v>145.08990000000003</c:v>
                </c:pt>
                <c:pt idx="1378">
                  <c:v>145.08990000000003</c:v>
                </c:pt>
                <c:pt idx="1379">
                  <c:v>145.08990000000003</c:v>
                </c:pt>
                <c:pt idx="1380">
                  <c:v>145.08990000000003</c:v>
                </c:pt>
                <c:pt idx="1381">
                  <c:v>145.08990000000003</c:v>
                </c:pt>
                <c:pt idx="1382">
                  <c:v>145.08990000000003</c:v>
                </c:pt>
                <c:pt idx="1383">
                  <c:v>145.08990000000003</c:v>
                </c:pt>
                <c:pt idx="1384">
                  <c:v>145.08990000000003</c:v>
                </c:pt>
                <c:pt idx="1385">
                  <c:v>145.08990000000003</c:v>
                </c:pt>
                <c:pt idx="1386">
                  <c:v>145.08990000000003</c:v>
                </c:pt>
                <c:pt idx="1387">
                  <c:v>145.08990000000003</c:v>
                </c:pt>
                <c:pt idx="1388">
                  <c:v>145.08990000000003</c:v>
                </c:pt>
                <c:pt idx="1389">
                  <c:v>145.08990000000003</c:v>
                </c:pt>
                <c:pt idx="1390">
                  <c:v>145.08990000000003</c:v>
                </c:pt>
                <c:pt idx="1391">
                  <c:v>145.08990000000003</c:v>
                </c:pt>
                <c:pt idx="1392">
                  <c:v>145.08990000000003</c:v>
                </c:pt>
                <c:pt idx="1393">
                  <c:v>145.08990000000003</c:v>
                </c:pt>
                <c:pt idx="1394">
                  <c:v>145.08990000000003</c:v>
                </c:pt>
                <c:pt idx="1395">
                  <c:v>145.08990000000003</c:v>
                </c:pt>
                <c:pt idx="1396">
                  <c:v>145.08990000000003</c:v>
                </c:pt>
                <c:pt idx="1397">
                  <c:v>145.08990000000003</c:v>
                </c:pt>
                <c:pt idx="1398">
                  <c:v>145.08990000000003</c:v>
                </c:pt>
                <c:pt idx="1399">
                  <c:v>145.08990000000003</c:v>
                </c:pt>
                <c:pt idx="1400">
                  <c:v>145.08990000000003</c:v>
                </c:pt>
                <c:pt idx="1401">
                  <c:v>145.08990000000003</c:v>
                </c:pt>
                <c:pt idx="1402">
                  <c:v>145.08990000000003</c:v>
                </c:pt>
                <c:pt idx="1403">
                  <c:v>145.08990000000003</c:v>
                </c:pt>
                <c:pt idx="1404">
                  <c:v>145.08990000000003</c:v>
                </c:pt>
                <c:pt idx="1405">
                  <c:v>145.08990000000003</c:v>
                </c:pt>
                <c:pt idx="1406">
                  <c:v>145.08990000000003</c:v>
                </c:pt>
                <c:pt idx="1407">
                  <c:v>145.08990000000003</c:v>
                </c:pt>
                <c:pt idx="1408">
                  <c:v>145.08990000000003</c:v>
                </c:pt>
                <c:pt idx="1409">
                  <c:v>145.08990000000003</c:v>
                </c:pt>
                <c:pt idx="1410">
                  <c:v>145.08990000000003</c:v>
                </c:pt>
                <c:pt idx="1411">
                  <c:v>145.08990000000003</c:v>
                </c:pt>
                <c:pt idx="1412">
                  <c:v>145.08990000000003</c:v>
                </c:pt>
                <c:pt idx="1413">
                  <c:v>145.08990000000003</c:v>
                </c:pt>
                <c:pt idx="1414">
                  <c:v>145.08990000000003</c:v>
                </c:pt>
                <c:pt idx="1415">
                  <c:v>145.08990000000003</c:v>
                </c:pt>
                <c:pt idx="1416">
                  <c:v>145.08990000000003</c:v>
                </c:pt>
                <c:pt idx="1417">
                  <c:v>145.08990000000003</c:v>
                </c:pt>
                <c:pt idx="1418">
                  <c:v>145.08990000000003</c:v>
                </c:pt>
                <c:pt idx="1419">
                  <c:v>145.08990000000003</c:v>
                </c:pt>
                <c:pt idx="1420">
                  <c:v>145.08990000000003</c:v>
                </c:pt>
                <c:pt idx="1421">
                  <c:v>145.08990000000003</c:v>
                </c:pt>
                <c:pt idx="1422">
                  <c:v>145.08990000000003</c:v>
                </c:pt>
                <c:pt idx="1423">
                  <c:v>145.08990000000003</c:v>
                </c:pt>
                <c:pt idx="1424">
                  <c:v>145.08990000000003</c:v>
                </c:pt>
                <c:pt idx="1425">
                  <c:v>145.08990000000003</c:v>
                </c:pt>
                <c:pt idx="1426">
                  <c:v>145.08990000000003</c:v>
                </c:pt>
                <c:pt idx="1427">
                  <c:v>145.08990000000003</c:v>
                </c:pt>
                <c:pt idx="1428">
                  <c:v>145.08990000000003</c:v>
                </c:pt>
                <c:pt idx="1429">
                  <c:v>145.08990000000003</c:v>
                </c:pt>
                <c:pt idx="1430">
                  <c:v>145.08990000000003</c:v>
                </c:pt>
                <c:pt idx="1431">
                  <c:v>145.08990000000003</c:v>
                </c:pt>
                <c:pt idx="1432">
                  <c:v>145.08990000000003</c:v>
                </c:pt>
                <c:pt idx="1433">
                  <c:v>145.08990000000003</c:v>
                </c:pt>
                <c:pt idx="1434">
                  <c:v>145.08990000000003</c:v>
                </c:pt>
                <c:pt idx="1435">
                  <c:v>145.08990000000003</c:v>
                </c:pt>
                <c:pt idx="1436">
                  <c:v>145.08990000000003</c:v>
                </c:pt>
                <c:pt idx="1437">
                  <c:v>145.08990000000003</c:v>
                </c:pt>
                <c:pt idx="1438">
                  <c:v>145.08990000000003</c:v>
                </c:pt>
                <c:pt idx="1439">
                  <c:v>145.08990000000003</c:v>
                </c:pt>
                <c:pt idx="1440">
                  <c:v>145.08990000000003</c:v>
                </c:pt>
                <c:pt idx="1441">
                  <c:v>145.08990000000003</c:v>
                </c:pt>
                <c:pt idx="1442">
                  <c:v>145.08990000000003</c:v>
                </c:pt>
                <c:pt idx="1443">
                  <c:v>145.08990000000003</c:v>
                </c:pt>
                <c:pt idx="1444">
                  <c:v>145.08990000000003</c:v>
                </c:pt>
                <c:pt idx="1445">
                  <c:v>145.08990000000003</c:v>
                </c:pt>
                <c:pt idx="1446">
                  <c:v>145.08990000000003</c:v>
                </c:pt>
                <c:pt idx="1447">
                  <c:v>145.08990000000003</c:v>
                </c:pt>
                <c:pt idx="1448">
                  <c:v>145.08990000000003</c:v>
                </c:pt>
                <c:pt idx="1449">
                  <c:v>145.08990000000003</c:v>
                </c:pt>
                <c:pt idx="1450">
                  <c:v>145.08990000000003</c:v>
                </c:pt>
                <c:pt idx="1451">
                  <c:v>145.08990000000003</c:v>
                </c:pt>
                <c:pt idx="1452">
                  <c:v>145.08990000000003</c:v>
                </c:pt>
                <c:pt idx="1453">
                  <c:v>145.08990000000003</c:v>
                </c:pt>
                <c:pt idx="1454">
                  <c:v>145.08990000000003</c:v>
                </c:pt>
                <c:pt idx="1455">
                  <c:v>145.08990000000003</c:v>
                </c:pt>
                <c:pt idx="1456">
                  <c:v>145.08990000000003</c:v>
                </c:pt>
                <c:pt idx="1457">
                  <c:v>145.08990000000003</c:v>
                </c:pt>
                <c:pt idx="1458">
                  <c:v>145.08990000000003</c:v>
                </c:pt>
                <c:pt idx="1459">
                  <c:v>145.08990000000003</c:v>
                </c:pt>
                <c:pt idx="1460">
                  <c:v>145.08990000000003</c:v>
                </c:pt>
                <c:pt idx="1461">
                  <c:v>145.08990000000003</c:v>
                </c:pt>
                <c:pt idx="1462">
                  <c:v>145.08990000000003</c:v>
                </c:pt>
                <c:pt idx="1463">
                  <c:v>145.08990000000003</c:v>
                </c:pt>
                <c:pt idx="1464">
                  <c:v>145.08990000000003</c:v>
                </c:pt>
                <c:pt idx="1465">
                  <c:v>145.08990000000003</c:v>
                </c:pt>
                <c:pt idx="1466">
                  <c:v>145.08990000000003</c:v>
                </c:pt>
                <c:pt idx="1467">
                  <c:v>145.08990000000003</c:v>
                </c:pt>
                <c:pt idx="1468">
                  <c:v>145.08990000000003</c:v>
                </c:pt>
                <c:pt idx="1469">
                  <c:v>145.08990000000003</c:v>
                </c:pt>
                <c:pt idx="1470">
                  <c:v>145.08990000000003</c:v>
                </c:pt>
                <c:pt idx="1471">
                  <c:v>145.08990000000003</c:v>
                </c:pt>
                <c:pt idx="1472">
                  <c:v>145.08990000000003</c:v>
                </c:pt>
                <c:pt idx="1473">
                  <c:v>145.08990000000003</c:v>
                </c:pt>
                <c:pt idx="1474">
                  <c:v>145.08990000000003</c:v>
                </c:pt>
                <c:pt idx="1475">
                  <c:v>145.08990000000003</c:v>
                </c:pt>
                <c:pt idx="1476">
                  <c:v>145.08990000000003</c:v>
                </c:pt>
                <c:pt idx="1477">
                  <c:v>145.08990000000003</c:v>
                </c:pt>
                <c:pt idx="1478">
                  <c:v>145.08990000000003</c:v>
                </c:pt>
                <c:pt idx="1479">
                  <c:v>145.08990000000003</c:v>
                </c:pt>
                <c:pt idx="1480">
                  <c:v>145.08990000000003</c:v>
                </c:pt>
                <c:pt idx="1481">
                  <c:v>145.08990000000003</c:v>
                </c:pt>
                <c:pt idx="1482">
                  <c:v>145.08990000000003</c:v>
                </c:pt>
                <c:pt idx="1483">
                  <c:v>145.08990000000003</c:v>
                </c:pt>
                <c:pt idx="1484">
                  <c:v>145.08990000000003</c:v>
                </c:pt>
                <c:pt idx="1485">
                  <c:v>145.08990000000003</c:v>
                </c:pt>
                <c:pt idx="1486">
                  <c:v>145.08990000000003</c:v>
                </c:pt>
                <c:pt idx="1487">
                  <c:v>145.08990000000003</c:v>
                </c:pt>
                <c:pt idx="1488">
                  <c:v>145.08990000000003</c:v>
                </c:pt>
                <c:pt idx="1489">
                  <c:v>145.08990000000003</c:v>
                </c:pt>
                <c:pt idx="1490">
                  <c:v>145.08990000000003</c:v>
                </c:pt>
                <c:pt idx="1491">
                  <c:v>145.08990000000003</c:v>
                </c:pt>
                <c:pt idx="1492">
                  <c:v>145.08990000000003</c:v>
                </c:pt>
                <c:pt idx="1493">
                  <c:v>145.08990000000003</c:v>
                </c:pt>
                <c:pt idx="1494">
                  <c:v>145.08990000000003</c:v>
                </c:pt>
                <c:pt idx="1495">
                  <c:v>145.08990000000003</c:v>
                </c:pt>
                <c:pt idx="1496">
                  <c:v>145.08990000000003</c:v>
                </c:pt>
                <c:pt idx="1497">
                  <c:v>145.08990000000003</c:v>
                </c:pt>
                <c:pt idx="1498">
                  <c:v>145.08990000000003</c:v>
                </c:pt>
                <c:pt idx="1499">
                  <c:v>145.08990000000003</c:v>
                </c:pt>
                <c:pt idx="1500">
                  <c:v>145.08990000000003</c:v>
                </c:pt>
                <c:pt idx="1501">
                  <c:v>145.08990000000003</c:v>
                </c:pt>
                <c:pt idx="1502">
                  <c:v>145.08990000000003</c:v>
                </c:pt>
                <c:pt idx="1503">
                  <c:v>145.08990000000003</c:v>
                </c:pt>
                <c:pt idx="1504">
                  <c:v>145.08990000000003</c:v>
                </c:pt>
                <c:pt idx="1505">
                  <c:v>145.08990000000003</c:v>
                </c:pt>
                <c:pt idx="1506">
                  <c:v>145.08990000000003</c:v>
                </c:pt>
                <c:pt idx="1507">
                  <c:v>145.08990000000003</c:v>
                </c:pt>
                <c:pt idx="1508">
                  <c:v>145.08990000000003</c:v>
                </c:pt>
                <c:pt idx="1509">
                  <c:v>145.08990000000003</c:v>
                </c:pt>
                <c:pt idx="1510">
                  <c:v>145.08990000000003</c:v>
                </c:pt>
                <c:pt idx="1511">
                  <c:v>145.08990000000003</c:v>
                </c:pt>
                <c:pt idx="1512">
                  <c:v>145.08990000000003</c:v>
                </c:pt>
                <c:pt idx="1513">
                  <c:v>145.08990000000003</c:v>
                </c:pt>
                <c:pt idx="1514">
                  <c:v>145.08990000000003</c:v>
                </c:pt>
                <c:pt idx="1515">
                  <c:v>145.08990000000003</c:v>
                </c:pt>
                <c:pt idx="1516">
                  <c:v>145.08990000000003</c:v>
                </c:pt>
                <c:pt idx="1517">
                  <c:v>145.08990000000003</c:v>
                </c:pt>
                <c:pt idx="1518">
                  <c:v>145.08990000000003</c:v>
                </c:pt>
                <c:pt idx="1519">
                  <c:v>145.08990000000003</c:v>
                </c:pt>
                <c:pt idx="1520">
                  <c:v>145.08990000000003</c:v>
                </c:pt>
                <c:pt idx="1521">
                  <c:v>145.08990000000003</c:v>
                </c:pt>
                <c:pt idx="1522">
                  <c:v>145.08990000000003</c:v>
                </c:pt>
                <c:pt idx="1523">
                  <c:v>145.08990000000003</c:v>
                </c:pt>
                <c:pt idx="1524">
                  <c:v>145.08990000000003</c:v>
                </c:pt>
                <c:pt idx="1525">
                  <c:v>145.08990000000003</c:v>
                </c:pt>
                <c:pt idx="1526">
                  <c:v>145.08990000000003</c:v>
                </c:pt>
                <c:pt idx="1527">
                  <c:v>145.08990000000003</c:v>
                </c:pt>
                <c:pt idx="1528">
                  <c:v>145.08990000000003</c:v>
                </c:pt>
                <c:pt idx="1529">
                  <c:v>145.08990000000003</c:v>
                </c:pt>
                <c:pt idx="1530">
                  <c:v>145.08990000000003</c:v>
                </c:pt>
                <c:pt idx="1531">
                  <c:v>145.08990000000003</c:v>
                </c:pt>
                <c:pt idx="1532">
                  <c:v>145.08990000000003</c:v>
                </c:pt>
                <c:pt idx="1533">
                  <c:v>145.08990000000003</c:v>
                </c:pt>
                <c:pt idx="1534">
                  <c:v>145.08990000000003</c:v>
                </c:pt>
                <c:pt idx="1535">
                  <c:v>145.08990000000003</c:v>
                </c:pt>
                <c:pt idx="1536">
                  <c:v>145.08990000000003</c:v>
                </c:pt>
                <c:pt idx="1537">
                  <c:v>145.08990000000003</c:v>
                </c:pt>
                <c:pt idx="1538">
                  <c:v>145.08990000000003</c:v>
                </c:pt>
                <c:pt idx="1539">
                  <c:v>145.08990000000003</c:v>
                </c:pt>
                <c:pt idx="1540">
                  <c:v>145.08990000000003</c:v>
                </c:pt>
                <c:pt idx="1541">
                  <c:v>145.08990000000003</c:v>
                </c:pt>
                <c:pt idx="1542">
                  <c:v>145.08990000000003</c:v>
                </c:pt>
                <c:pt idx="1543">
                  <c:v>145.08990000000003</c:v>
                </c:pt>
                <c:pt idx="1544">
                  <c:v>145.08990000000003</c:v>
                </c:pt>
                <c:pt idx="1545">
                  <c:v>145.08990000000003</c:v>
                </c:pt>
                <c:pt idx="1546">
                  <c:v>145.08990000000003</c:v>
                </c:pt>
                <c:pt idx="1547">
                  <c:v>145.08990000000003</c:v>
                </c:pt>
                <c:pt idx="1548">
                  <c:v>145.08990000000003</c:v>
                </c:pt>
                <c:pt idx="1549">
                  <c:v>145.08990000000003</c:v>
                </c:pt>
                <c:pt idx="1550">
                  <c:v>145.08990000000003</c:v>
                </c:pt>
                <c:pt idx="1551">
                  <c:v>145.08990000000003</c:v>
                </c:pt>
                <c:pt idx="1552">
                  <c:v>145.08990000000003</c:v>
                </c:pt>
                <c:pt idx="1553">
                  <c:v>145.08990000000003</c:v>
                </c:pt>
                <c:pt idx="1554">
                  <c:v>145.08990000000003</c:v>
                </c:pt>
                <c:pt idx="1555">
                  <c:v>145.08990000000003</c:v>
                </c:pt>
                <c:pt idx="1556">
                  <c:v>145.08990000000003</c:v>
                </c:pt>
                <c:pt idx="1557">
                  <c:v>145.08990000000003</c:v>
                </c:pt>
                <c:pt idx="1558">
                  <c:v>145.08990000000003</c:v>
                </c:pt>
                <c:pt idx="1559">
                  <c:v>145.08990000000003</c:v>
                </c:pt>
                <c:pt idx="1560">
                  <c:v>145.08990000000003</c:v>
                </c:pt>
                <c:pt idx="1561">
                  <c:v>145.08990000000003</c:v>
                </c:pt>
                <c:pt idx="1562">
                  <c:v>145.08990000000003</c:v>
                </c:pt>
                <c:pt idx="1563">
                  <c:v>145.08990000000003</c:v>
                </c:pt>
                <c:pt idx="1564">
                  <c:v>145.08990000000003</c:v>
                </c:pt>
                <c:pt idx="1565">
                  <c:v>145.08990000000003</c:v>
                </c:pt>
                <c:pt idx="1566">
                  <c:v>145.08990000000003</c:v>
                </c:pt>
                <c:pt idx="1567">
                  <c:v>145.08990000000003</c:v>
                </c:pt>
                <c:pt idx="1568">
                  <c:v>145.08990000000003</c:v>
                </c:pt>
                <c:pt idx="1569">
                  <c:v>145.08990000000003</c:v>
                </c:pt>
                <c:pt idx="1570">
                  <c:v>145.08990000000003</c:v>
                </c:pt>
                <c:pt idx="1571">
                  <c:v>145.08990000000003</c:v>
                </c:pt>
                <c:pt idx="1572">
                  <c:v>145.08990000000003</c:v>
                </c:pt>
                <c:pt idx="1573">
                  <c:v>145.08990000000003</c:v>
                </c:pt>
                <c:pt idx="1574">
                  <c:v>145.08990000000003</c:v>
                </c:pt>
                <c:pt idx="1575">
                  <c:v>145.08990000000003</c:v>
                </c:pt>
                <c:pt idx="1576">
                  <c:v>145.08990000000003</c:v>
                </c:pt>
                <c:pt idx="1577">
                  <c:v>145.08990000000003</c:v>
                </c:pt>
                <c:pt idx="1578">
                  <c:v>145.08990000000003</c:v>
                </c:pt>
                <c:pt idx="1579">
                  <c:v>145.08990000000003</c:v>
                </c:pt>
                <c:pt idx="1580">
                  <c:v>145.08990000000003</c:v>
                </c:pt>
                <c:pt idx="1581">
                  <c:v>145.08990000000003</c:v>
                </c:pt>
                <c:pt idx="1582">
                  <c:v>145.08990000000003</c:v>
                </c:pt>
                <c:pt idx="1583">
                  <c:v>145.08990000000003</c:v>
                </c:pt>
                <c:pt idx="1584">
                  <c:v>145.08990000000003</c:v>
                </c:pt>
                <c:pt idx="1585">
                  <c:v>145.08990000000003</c:v>
                </c:pt>
                <c:pt idx="1586">
                  <c:v>145.08990000000003</c:v>
                </c:pt>
                <c:pt idx="1587">
                  <c:v>145.08990000000003</c:v>
                </c:pt>
                <c:pt idx="1588">
                  <c:v>145.08990000000003</c:v>
                </c:pt>
                <c:pt idx="1589">
                  <c:v>145.08990000000003</c:v>
                </c:pt>
                <c:pt idx="1590">
                  <c:v>145.08990000000003</c:v>
                </c:pt>
                <c:pt idx="1591">
                  <c:v>145.08990000000003</c:v>
                </c:pt>
                <c:pt idx="1592">
                  <c:v>145.08990000000003</c:v>
                </c:pt>
                <c:pt idx="1593">
                  <c:v>145.08990000000003</c:v>
                </c:pt>
                <c:pt idx="1594">
                  <c:v>145.08990000000003</c:v>
                </c:pt>
                <c:pt idx="1595">
                  <c:v>145.08990000000003</c:v>
                </c:pt>
                <c:pt idx="1596">
                  <c:v>145.08990000000003</c:v>
                </c:pt>
                <c:pt idx="1597">
                  <c:v>145.08990000000003</c:v>
                </c:pt>
                <c:pt idx="1598">
                  <c:v>145.08990000000003</c:v>
                </c:pt>
                <c:pt idx="1599">
                  <c:v>145.08990000000003</c:v>
                </c:pt>
                <c:pt idx="1600">
                  <c:v>145.08990000000003</c:v>
                </c:pt>
                <c:pt idx="1601">
                  <c:v>145.08990000000003</c:v>
                </c:pt>
                <c:pt idx="1602">
                  <c:v>145.08990000000003</c:v>
                </c:pt>
                <c:pt idx="1603">
                  <c:v>145.08990000000003</c:v>
                </c:pt>
                <c:pt idx="1604">
                  <c:v>145.08990000000003</c:v>
                </c:pt>
                <c:pt idx="1605">
                  <c:v>145.08990000000003</c:v>
                </c:pt>
                <c:pt idx="1606">
                  <c:v>145.08990000000003</c:v>
                </c:pt>
                <c:pt idx="1607">
                  <c:v>145.08990000000003</c:v>
                </c:pt>
                <c:pt idx="1608">
                  <c:v>145.08990000000003</c:v>
                </c:pt>
                <c:pt idx="1609">
                  <c:v>145.08990000000003</c:v>
                </c:pt>
                <c:pt idx="1610">
                  <c:v>145.08990000000003</c:v>
                </c:pt>
                <c:pt idx="1611">
                  <c:v>145.08990000000003</c:v>
                </c:pt>
                <c:pt idx="1612">
                  <c:v>145.08990000000003</c:v>
                </c:pt>
                <c:pt idx="1613">
                  <c:v>145.08990000000003</c:v>
                </c:pt>
                <c:pt idx="1614">
                  <c:v>145.08990000000003</c:v>
                </c:pt>
                <c:pt idx="1615">
                  <c:v>145.08990000000003</c:v>
                </c:pt>
                <c:pt idx="1616">
                  <c:v>145.08990000000003</c:v>
                </c:pt>
                <c:pt idx="1617">
                  <c:v>145.08990000000003</c:v>
                </c:pt>
                <c:pt idx="1618">
                  <c:v>145.08990000000003</c:v>
                </c:pt>
                <c:pt idx="1619">
                  <c:v>145.08990000000003</c:v>
                </c:pt>
                <c:pt idx="1620">
                  <c:v>145.08990000000003</c:v>
                </c:pt>
                <c:pt idx="1621">
                  <c:v>145.08990000000003</c:v>
                </c:pt>
                <c:pt idx="1622">
                  <c:v>145.08990000000003</c:v>
                </c:pt>
                <c:pt idx="1623">
                  <c:v>145.08990000000003</c:v>
                </c:pt>
                <c:pt idx="1624">
                  <c:v>145.08990000000003</c:v>
                </c:pt>
                <c:pt idx="1625">
                  <c:v>145.08990000000003</c:v>
                </c:pt>
                <c:pt idx="1626">
                  <c:v>145.08990000000003</c:v>
                </c:pt>
                <c:pt idx="1627">
                  <c:v>145.08990000000003</c:v>
                </c:pt>
                <c:pt idx="1628">
                  <c:v>145.08990000000003</c:v>
                </c:pt>
                <c:pt idx="1629">
                  <c:v>145.08990000000003</c:v>
                </c:pt>
                <c:pt idx="1630">
                  <c:v>145.08990000000003</c:v>
                </c:pt>
                <c:pt idx="1631">
                  <c:v>145.08990000000003</c:v>
                </c:pt>
                <c:pt idx="1632">
                  <c:v>145.08990000000003</c:v>
                </c:pt>
                <c:pt idx="1633">
                  <c:v>145.08990000000003</c:v>
                </c:pt>
                <c:pt idx="1634">
                  <c:v>145.08990000000003</c:v>
                </c:pt>
                <c:pt idx="1635">
                  <c:v>145.08990000000003</c:v>
                </c:pt>
                <c:pt idx="1636">
                  <c:v>145.08990000000003</c:v>
                </c:pt>
                <c:pt idx="1637">
                  <c:v>145.08990000000003</c:v>
                </c:pt>
                <c:pt idx="1638">
                  <c:v>145.08990000000003</c:v>
                </c:pt>
                <c:pt idx="1639">
                  <c:v>145.08990000000003</c:v>
                </c:pt>
                <c:pt idx="1640">
                  <c:v>145.08990000000003</c:v>
                </c:pt>
                <c:pt idx="1641">
                  <c:v>145.08990000000003</c:v>
                </c:pt>
                <c:pt idx="1642">
                  <c:v>145.08990000000003</c:v>
                </c:pt>
                <c:pt idx="1643">
                  <c:v>145.08990000000003</c:v>
                </c:pt>
                <c:pt idx="1644">
                  <c:v>145.08990000000003</c:v>
                </c:pt>
                <c:pt idx="1645">
                  <c:v>145.08990000000003</c:v>
                </c:pt>
                <c:pt idx="1646">
                  <c:v>145.08990000000003</c:v>
                </c:pt>
                <c:pt idx="1647">
                  <c:v>145.08990000000003</c:v>
                </c:pt>
                <c:pt idx="1648">
                  <c:v>145.08990000000003</c:v>
                </c:pt>
                <c:pt idx="1649">
                  <c:v>145.08990000000003</c:v>
                </c:pt>
                <c:pt idx="1650">
                  <c:v>145.08990000000003</c:v>
                </c:pt>
                <c:pt idx="1651">
                  <c:v>145.08990000000003</c:v>
                </c:pt>
                <c:pt idx="1652">
                  <c:v>145.08990000000003</c:v>
                </c:pt>
                <c:pt idx="1653">
                  <c:v>145.08990000000003</c:v>
                </c:pt>
                <c:pt idx="1654">
                  <c:v>145.08990000000003</c:v>
                </c:pt>
                <c:pt idx="1655">
                  <c:v>145.08990000000003</c:v>
                </c:pt>
                <c:pt idx="1656">
                  <c:v>145.08990000000003</c:v>
                </c:pt>
                <c:pt idx="1657">
                  <c:v>145.08990000000003</c:v>
                </c:pt>
                <c:pt idx="1658">
                  <c:v>145.08990000000003</c:v>
                </c:pt>
                <c:pt idx="1659">
                  <c:v>145.08990000000003</c:v>
                </c:pt>
                <c:pt idx="1660">
                  <c:v>145.08990000000003</c:v>
                </c:pt>
                <c:pt idx="1661">
                  <c:v>145.08990000000003</c:v>
                </c:pt>
                <c:pt idx="1662">
                  <c:v>145.08990000000003</c:v>
                </c:pt>
                <c:pt idx="1663">
                  <c:v>145.08990000000003</c:v>
                </c:pt>
                <c:pt idx="1664">
                  <c:v>145.08990000000003</c:v>
                </c:pt>
                <c:pt idx="1665">
                  <c:v>145.08990000000003</c:v>
                </c:pt>
                <c:pt idx="1666">
                  <c:v>145.08990000000003</c:v>
                </c:pt>
                <c:pt idx="1667">
                  <c:v>145.08990000000003</c:v>
                </c:pt>
                <c:pt idx="1668">
                  <c:v>145.08990000000003</c:v>
                </c:pt>
                <c:pt idx="1669">
                  <c:v>145.08990000000003</c:v>
                </c:pt>
                <c:pt idx="1670">
                  <c:v>145.08990000000003</c:v>
                </c:pt>
                <c:pt idx="1671">
                  <c:v>145.08990000000003</c:v>
                </c:pt>
                <c:pt idx="1672">
                  <c:v>145.08990000000003</c:v>
                </c:pt>
                <c:pt idx="1673">
                  <c:v>145.08990000000003</c:v>
                </c:pt>
                <c:pt idx="1674">
                  <c:v>145.08990000000003</c:v>
                </c:pt>
                <c:pt idx="1675">
                  <c:v>145.08990000000003</c:v>
                </c:pt>
                <c:pt idx="1676">
                  <c:v>145.08990000000003</c:v>
                </c:pt>
                <c:pt idx="1677">
                  <c:v>145.08990000000003</c:v>
                </c:pt>
                <c:pt idx="1678">
                  <c:v>145.08990000000003</c:v>
                </c:pt>
                <c:pt idx="1679">
                  <c:v>145.08990000000003</c:v>
                </c:pt>
                <c:pt idx="1680">
                  <c:v>145.08990000000003</c:v>
                </c:pt>
                <c:pt idx="1681">
                  <c:v>145.08990000000003</c:v>
                </c:pt>
                <c:pt idx="1682">
                  <c:v>145.08990000000003</c:v>
                </c:pt>
                <c:pt idx="1683">
                  <c:v>145.08990000000003</c:v>
                </c:pt>
                <c:pt idx="1684">
                  <c:v>145.08990000000003</c:v>
                </c:pt>
                <c:pt idx="1685">
                  <c:v>145.08990000000003</c:v>
                </c:pt>
                <c:pt idx="1686">
                  <c:v>145.08990000000003</c:v>
                </c:pt>
                <c:pt idx="1687">
                  <c:v>145.08990000000003</c:v>
                </c:pt>
                <c:pt idx="1688">
                  <c:v>145.08990000000003</c:v>
                </c:pt>
                <c:pt idx="1689">
                  <c:v>145.08990000000003</c:v>
                </c:pt>
                <c:pt idx="1690">
                  <c:v>145.08990000000003</c:v>
                </c:pt>
                <c:pt idx="1691">
                  <c:v>145.08990000000003</c:v>
                </c:pt>
                <c:pt idx="1692">
                  <c:v>145.08990000000003</c:v>
                </c:pt>
                <c:pt idx="1693">
                  <c:v>145.08990000000003</c:v>
                </c:pt>
                <c:pt idx="1694">
                  <c:v>145.08990000000003</c:v>
                </c:pt>
                <c:pt idx="1695">
                  <c:v>145.08990000000003</c:v>
                </c:pt>
                <c:pt idx="1696">
                  <c:v>145.08990000000003</c:v>
                </c:pt>
                <c:pt idx="1697">
                  <c:v>145.08990000000003</c:v>
                </c:pt>
                <c:pt idx="1698">
                  <c:v>145.08990000000003</c:v>
                </c:pt>
                <c:pt idx="1699">
                  <c:v>145.08990000000003</c:v>
                </c:pt>
                <c:pt idx="1700">
                  <c:v>145.08990000000003</c:v>
                </c:pt>
                <c:pt idx="1701">
                  <c:v>145.08990000000003</c:v>
                </c:pt>
                <c:pt idx="1702">
                  <c:v>145.08990000000003</c:v>
                </c:pt>
                <c:pt idx="1703">
                  <c:v>145.08990000000003</c:v>
                </c:pt>
                <c:pt idx="1704">
                  <c:v>145.08990000000003</c:v>
                </c:pt>
                <c:pt idx="1705">
                  <c:v>145.08990000000003</c:v>
                </c:pt>
                <c:pt idx="1706">
                  <c:v>145.08990000000003</c:v>
                </c:pt>
                <c:pt idx="1707">
                  <c:v>145.08990000000003</c:v>
                </c:pt>
                <c:pt idx="1708">
                  <c:v>145.08990000000003</c:v>
                </c:pt>
                <c:pt idx="1709">
                  <c:v>145.08990000000003</c:v>
                </c:pt>
                <c:pt idx="1710">
                  <c:v>145.08990000000003</c:v>
                </c:pt>
                <c:pt idx="1711">
                  <c:v>145.08990000000003</c:v>
                </c:pt>
                <c:pt idx="1712">
                  <c:v>145.08990000000003</c:v>
                </c:pt>
                <c:pt idx="1713">
                  <c:v>145.08990000000003</c:v>
                </c:pt>
                <c:pt idx="1714">
                  <c:v>145.08990000000003</c:v>
                </c:pt>
                <c:pt idx="1715">
                  <c:v>145.08990000000003</c:v>
                </c:pt>
                <c:pt idx="1716">
                  <c:v>145.08990000000003</c:v>
                </c:pt>
                <c:pt idx="1717">
                  <c:v>145.08990000000003</c:v>
                </c:pt>
                <c:pt idx="1718">
                  <c:v>145.08990000000003</c:v>
                </c:pt>
                <c:pt idx="1719">
                  <c:v>145.08990000000003</c:v>
                </c:pt>
                <c:pt idx="1720">
                  <c:v>145.08990000000003</c:v>
                </c:pt>
                <c:pt idx="1721">
                  <c:v>145.08990000000003</c:v>
                </c:pt>
                <c:pt idx="1722">
                  <c:v>145.08990000000003</c:v>
                </c:pt>
                <c:pt idx="1723">
                  <c:v>145.08990000000003</c:v>
                </c:pt>
                <c:pt idx="1724">
                  <c:v>145.08990000000003</c:v>
                </c:pt>
                <c:pt idx="1725">
                  <c:v>145.08990000000003</c:v>
                </c:pt>
                <c:pt idx="1726">
                  <c:v>145.08990000000003</c:v>
                </c:pt>
                <c:pt idx="1727">
                  <c:v>145.08990000000003</c:v>
                </c:pt>
                <c:pt idx="1728">
                  <c:v>145.08990000000003</c:v>
                </c:pt>
                <c:pt idx="1729">
                  <c:v>145.08990000000003</c:v>
                </c:pt>
                <c:pt idx="1730">
                  <c:v>145.08990000000003</c:v>
                </c:pt>
                <c:pt idx="1731">
                  <c:v>145.08990000000003</c:v>
                </c:pt>
                <c:pt idx="1732">
                  <c:v>145.08990000000003</c:v>
                </c:pt>
                <c:pt idx="1733">
                  <c:v>145.08990000000003</c:v>
                </c:pt>
                <c:pt idx="1734">
                  <c:v>145.08990000000003</c:v>
                </c:pt>
                <c:pt idx="1735">
                  <c:v>145.08990000000003</c:v>
                </c:pt>
                <c:pt idx="1736">
                  <c:v>145.08990000000003</c:v>
                </c:pt>
                <c:pt idx="1737">
                  <c:v>145.08990000000003</c:v>
                </c:pt>
                <c:pt idx="1738">
                  <c:v>145.08990000000003</c:v>
                </c:pt>
                <c:pt idx="1739">
                  <c:v>145.08990000000003</c:v>
                </c:pt>
                <c:pt idx="1740">
                  <c:v>145.08990000000003</c:v>
                </c:pt>
                <c:pt idx="1741">
                  <c:v>145.08990000000003</c:v>
                </c:pt>
                <c:pt idx="1742">
                  <c:v>145.08990000000003</c:v>
                </c:pt>
                <c:pt idx="1743">
                  <c:v>145.08990000000003</c:v>
                </c:pt>
                <c:pt idx="1744">
                  <c:v>145.08990000000003</c:v>
                </c:pt>
                <c:pt idx="1745">
                  <c:v>145.08990000000003</c:v>
                </c:pt>
                <c:pt idx="1746">
                  <c:v>145.08990000000003</c:v>
                </c:pt>
                <c:pt idx="1747">
                  <c:v>145.08990000000003</c:v>
                </c:pt>
                <c:pt idx="1748">
                  <c:v>145.08990000000003</c:v>
                </c:pt>
                <c:pt idx="1749">
                  <c:v>145.08990000000003</c:v>
                </c:pt>
                <c:pt idx="1750">
                  <c:v>145.08990000000003</c:v>
                </c:pt>
                <c:pt idx="1751">
                  <c:v>145.08990000000003</c:v>
                </c:pt>
                <c:pt idx="1752">
                  <c:v>145.08990000000003</c:v>
                </c:pt>
                <c:pt idx="1753">
                  <c:v>145.08990000000003</c:v>
                </c:pt>
                <c:pt idx="1754">
                  <c:v>145.08990000000003</c:v>
                </c:pt>
                <c:pt idx="1755">
                  <c:v>145.08990000000003</c:v>
                </c:pt>
                <c:pt idx="1756">
                  <c:v>145.08990000000003</c:v>
                </c:pt>
                <c:pt idx="1757">
                  <c:v>145.08990000000003</c:v>
                </c:pt>
                <c:pt idx="1758">
                  <c:v>145.08990000000003</c:v>
                </c:pt>
                <c:pt idx="1759">
                  <c:v>145.08990000000003</c:v>
                </c:pt>
                <c:pt idx="1760">
                  <c:v>145.08990000000003</c:v>
                </c:pt>
                <c:pt idx="1761">
                  <c:v>145.08990000000003</c:v>
                </c:pt>
                <c:pt idx="1762">
                  <c:v>145.08990000000003</c:v>
                </c:pt>
                <c:pt idx="1763">
                  <c:v>145.08990000000003</c:v>
                </c:pt>
                <c:pt idx="1764">
                  <c:v>145.08990000000003</c:v>
                </c:pt>
                <c:pt idx="1765">
                  <c:v>145.08990000000003</c:v>
                </c:pt>
                <c:pt idx="1766">
                  <c:v>145.08990000000003</c:v>
                </c:pt>
                <c:pt idx="1767">
                  <c:v>145.08990000000003</c:v>
                </c:pt>
                <c:pt idx="1768">
                  <c:v>145.08990000000003</c:v>
                </c:pt>
                <c:pt idx="1769">
                  <c:v>145.08990000000003</c:v>
                </c:pt>
                <c:pt idx="1770">
                  <c:v>145.08990000000003</c:v>
                </c:pt>
                <c:pt idx="1771">
                  <c:v>145.08990000000003</c:v>
                </c:pt>
                <c:pt idx="1772">
                  <c:v>145.08990000000003</c:v>
                </c:pt>
                <c:pt idx="1773">
                  <c:v>145.08990000000003</c:v>
                </c:pt>
                <c:pt idx="1774">
                  <c:v>145.08990000000003</c:v>
                </c:pt>
                <c:pt idx="1775">
                  <c:v>145.08990000000003</c:v>
                </c:pt>
                <c:pt idx="1776">
                  <c:v>145.08990000000003</c:v>
                </c:pt>
                <c:pt idx="1777">
                  <c:v>145.08990000000003</c:v>
                </c:pt>
                <c:pt idx="1778">
                  <c:v>145.08990000000003</c:v>
                </c:pt>
                <c:pt idx="1779">
                  <c:v>145.08990000000003</c:v>
                </c:pt>
                <c:pt idx="1780">
                  <c:v>145.08990000000003</c:v>
                </c:pt>
                <c:pt idx="1781">
                  <c:v>145.08990000000003</c:v>
                </c:pt>
                <c:pt idx="1782">
                  <c:v>145.08990000000003</c:v>
                </c:pt>
                <c:pt idx="1783">
                  <c:v>145.08990000000003</c:v>
                </c:pt>
                <c:pt idx="1784">
                  <c:v>145.08990000000003</c:v>
                </c:pt>
                <c:pt idx="1785">
                  <c:v>145.08990000000003</c:v>
                </c:pt>
                <c:pt idx="1786">
                  <c:v>145.08990000000003</c:v>
                </c:pt>
                <c:pt idx="1787">
                  <c:v>145.08990000000003</c:v>
                </c:pt>
                <c:pt idx="1788">
                  <c:v>145.08990000000003</c:v>
                </c:pt>
                <c:pt idx="1789">
                  <c:v>145.08990000000003</c:v>
                </c:pt>
                <c:pt idx="1790">
                  <c:v>145.08990000000003</c:v>
                </c:pt>
                <c:pt idx="1791">
                  <c:v>145.08990000000003</c:v>
                </c:pt>
                <c:pt idx="1792">
                  <c:v>145.08990000000003</c:v>
                </c:pt>
                <c:pt idx="1793">
                  <c:v>145.08990000000003</c:v>
                </c:pt>
                <c:pt idx="1794">
                  <c:v>145.08990000000003</c:v>
                </c:pt>
                <c:pt idx="1795">
                  <c:v>145.08990000000003</c:v>
                </c:pt>
                <c:pt idx="1796">
                  <c:v>145.08990000000003</c:v>
                </c:pt>
                <c:pt idx="1797">
                  <c:v>145.08990000000003</c:v>
                </c:pt>
                <c:pt idx="1798">
                  <c:v>145.08990000000003</c:v>
                </c:pt>
                <c:pt idx="1799">
                  <c:v>145.08990000000003</c:v>
                </c:pt>
                <c:pt idx="1800">
                  <c:v>145.08990000000003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A5B-43C6-B56C-D4B4AD59C913}"/>
            </c:ext>
          </c:extLst>
        </c:ser>
        <c:ser>
          <c:idx val="3"/>
          <c:order val="3"/>
          <c:tx>
            <c:v>Tractive Effort (N)</c:v>
          </c:tx>
          <c:spPr>
            <a:ln w="19050" cap="rnd">
              <a:solidFill>
                <a:srgbClr val="0070C0"/>
              </a:solidFill>
              <a:prstDash val="lgDash"/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Spreadsheet!$M$4:$M$1804</c:f>
              <c:numCache>
                <c:formatCode>0.00</c:formatCode>
                <c:ptCount val="1801"/>
                <c:pt idx="0">
                  <c:v>-145.08990000000003</c:v>
                </c:pt>
                <c:pt idx="1">
                  <c:v>-145.08990000000003</c:v>
                </c:pt>
                <c:pt idx="2">
                  <c:v>-145.08990000000003</c:v>
                </c:pt>
                <c:pt idx="3">
                  <c:v>-145.08990000000003</c:v>
                </c:pt>
                <c:pt idx="4">
                  <c:v>-145.08990000000003</c:v>
                </c:pt>
                <c:pt idx="5">
                  <c:v>-145.08990000000003</c:v>
                </c:pt>
                <c:pt idx="6">
                  <c:v>-145.08990000000003</c:v>
                </c:pt>
                <c:pt idx="7">
                  <c:v>-145.08990000000003</c:v>
                </c:pt>
                <c:pt idx="8">
                  <c:v>-145.08990000000003</c:v>
                </c:pt>
                <c:pt idx="9">
                  <c:v>-145.08990000000003</c:v>
                </c:pt>
                <c:pt idx="10">
                  <c:v>-145.08990000000003</c:v>
                </c:pt>
                <c:pt idx="11">
                  <c:v>-104.00656666666669</c:v>
                </c:pt>
                <c:pt idx="12">
                  <c:v>204.1171187268518</c:v>
                </c:pt>
                <c:pt idx="13">
                  <c:v>922.98178634837961</c:v>
                </c:pt>
                <c:pt idx="14">
                  <c:v>1538.3684185416666</c:v>
                </c:pt>
                <c:pt idx="15">
                  <c:v>1433.3973188020834</c:v>
                </c:pt>
                <c:pt idx="16">
                  <c:v>1287.1867762094903</c:v>
                </c:pt>
                <c:pt idx="17">
                  <c:v>1612.1068144039352</c:v>
                </c:pt>
                <c:pt idx="18">
                  <c:v>1708.7258905150468</c:v>
                </c:pt>
                <c:pt idx="19">
                  <c:v>1024.1099171296294</c:v>
                </c:pt>
                <c:pt idx="20">
                  <c:v>261.43082120949043</c:v>
                </c:pt>
                <c:pt idx="21">
                  <c:v>-6.7072272627314469</c:v>
                </c:pt>
                <c:pt idx="22">
                  <c:v>-27.619612957175821</c:v>
                </c:pt>
                <c:pt idx="23">
                  <c:v>-8.0162466666659782</c:v>
                </c:pt>
                <c:pt idx="24">
                  <c:v>237.91288546874986</c:v>
                </c:pt>
                <c:pt idx="25">
                  <c:v>398.89955935185105</c:v>
                </c:pt>
                <c:pt idx="26">
                  <c:v>499.34118245949162</c:v>
                </c:pt>
                <c:pt idx="27">
                  <c:v>782.15249426504602</c:v>
                </c:pt>
                <c:pt idx="28">
                  <c:v>837.96857687499892</c:v>
                </c:pt>
                <c:pt idx="29">
                  <c:v>770.1238449594905</c:v>
                </c:pt>
                <c:pt idx="30">
                  <c:v>497.26898843171307</c:v>
                </c:pt>
                <c:pt idx="31">
                  <c:v>206.38073440393504</c:v>
                </c:pt>
                <c:pt idx="32">
                  <c:v>80.8748696817119</c:v>
                </c:pt>
                <c:pt idx="33">
                  <c:v>17.530364403935032</c:v>
                </c:pt>
                <c:pt idx="34">
                  <c:v>-86.628965833332472</c:v>
                </c:pt>
                <c:pt idx="35">
                  <c:v>-251.25447045717448</c:v>
                </c:pt>
                <c:pt idx="36">
                  <c:v>-579.04659516203571</c:v>
                </c:pt>
                <c:pt idx="37">
                  <c:v>-1088.3042879571774</c:v>
                </c:pt>
                <c:pt idx="38">
                  <c:v>-1368.2865666145851</c:v>
                </c:pt>
                <c:pt idx="39">
                  <c:v>-1278.7906401620364</c:v>
                </c:pt>
                <c:pt idx="40">
                  <c:v>-1149.8930907175925</c:v>
                </c:pt>
                <c:pt idx="41">
                  <c:v>-1329.7111282349535</c:v>
                </c:pt>
                <c:pt idx="42">
                  <c:v>-1651.7295012731474</c:v>
                </c:pt>
                <c:pt idx="43">
                  <c:v>-1562.6286140682873</c:v>
                </c:pt>
                <c:pt idx="44">
                  <c:v>-1024.0371664583336</c:v>
                </c:pt>
                <c:pt idx="45">
                  <c:v>-529.19573142939817</c:v>
                </c:pt>
                <c:pt idx="46">
                  <c:v>-446.35039916666631</c:v>
                </c:pt>
                <c:pt idx="47">
                  <c:v>-568.4202111979165</c:v>
                </c:pt>
                <c:pt idx="48">
                  <c:v>-505.42506259259267</c:v>
                </c:pt>
                <c:pt idx="49">
                  <c:v>-278.75289793981443</c:v>
                </c:pt>
                <c:pt idx="50">
                  <c:v>-237.66956460648188</c:v>
                </c:pt>
                <c:pt idx="51">
                  <c:v>-586.41515645833385</c:v>
                </c:pt>
                <c:pt idx="52">
                  <c:v>-1036.4825004571758</c:v>
                </c:pt>
                <c:pt idx="53">
                  <c:v>-890.229890457176</c:v>
                </c:pt>
                <c:pt idx="54">
                  <c:v>-375.86002170717614</c:v>
                </c:pt>
                <c:pt idx="55">
                  <c:v>-170.36414999999997</c:v>
                </c:pt>
                <c:pt idx="56">
                  <c:v>-149.82248333333337</c:v>
                </c:pt>
                <c:pt idx="57">
                  <c:v>-88.197483333332926</c:v>
                </c:pt>
                <c:pt idx="58">
                  <c:v>-26.81207036458315</c:v>
                </c:pt>
                <c:pt idx="59">
                  <c:v>342.69242687499951</c:v>
                </c:pt>
                <c:pt idx="60">
                  <c:v>402.4332671354166</c:v>
                </c:pt>
                <c:pt idx="61">
                  <c:v>93.716694218750391</c:v>
                </c:pt>
                <c:pt idx="62">
                  <c:v>31.476458385416635</c:v>
                </c:pt>
                <c:pt idx="63">
                  <c:v>92.784966874999739</c:v>
                </c:pt>
                <c:pt idx="64">
                  <c:v>173.96666463541678</c:v>
                </c:pt>
                <c:pt idx="65">
                  <c:v>49.913768726851757</c:v>
                </c:pt>
                <c:pt idx="66">
                  <c:v>-32.606855734954173</c:v>
                </c:pt>
                <c:pt idx="67">
                  <c:v>295.69993740740779</c:v>
                </c:pt>
                <c:pt idx="68">
                  <c:v>827.36669537615717</c:v>
                </c:pt>
                <c:pt idx="69">
                  <c:v>1110.804088518518</c:v>
                </c:pt>
                <c:pt idx="70">
                  <c:v>1187.5805399594919</c:v>
                </c:pt>
                <c:pt idx="71">
                  <c:v>1078.7661881712963</c:v>
                </c:pt>
                <c:pt idx="72">
                  <c:v>764.89898706018437</c:v>
                </c:pt>
                <c:pt idx="73">
                  <c:v>411.72711518518491</c:v>
                </c:pt>
                <c:pt idx="74">
                  <c:v>224.32511287615728</c:v>
                </c:pt>
                <c:pt idx="75">
                  <c:v>201.65674157407332</c:v>
                </c:pt>
                <c:pt idx="76">
                  <c:v>240.31462594907447</c:v>
                </c:pt>
                <c:pt idx="77">
                  <c:v>196.48738023726906</c:v>
                </c:pt>
                <c:pt idx="78">
                  <c:v>9.5668525520825867</c:v>
                </c:pt>
                <c:pt idx="79">
                  <c:v>-257.99276906828618</c:v>
                </c:pt>
                <c:pt idx="80">
                  <c:v>-400.49447812499932</c:v>
                </c:pt>
                <c:pt idx="81">
                  <c:v>-543.01261976273224</c:v>
                </c:pt>
                <c:pt idx="82">
                  <c:v>-498.9398712905101</c:v>
                </c:pt>
                <c:pt idx="83">
                  <c:v>-313.33230682870328</c:v>
                </c:pt>
                <c:pt idx="84">
                  <c:v>-415.31399142939802</c:v>
                </c:pt>
                <c:pt idx="85">
                  <c:v>-475.03018281828736</c:v>
                </c:pt>
                <c:pt idx="86">
                  <c:v>-453.08451642939792</c:v>
                </c:pt>
                <c:pt idx="87">
                  <c:v>-410.39309071759249</c:v>
                </c:pt>
                <c:pt idx="88">
                  <c:v>-738.15530812500003</c:v>
                </c:pt>
                <c:pt idx="89">
                  <c:v>-1595.9088175405095</c:v>
                </c:pt>
                <c:pt idx="90">
                  <c:v>-2203.2089766145832</c:v>
                </c:pt>
                <c:pt idx="91">
                  <c:v>-2276.7883050925925</c:v>
                </c:pt>
                <c:pt idx="92">
                  <c:v>-1756.8379318287036</c:v>
                </c:pt>
                <c:pt idx="93">
                  <c:v>-1178.8001646064818</c:v>
                </c:pt>
                <c:pt idx="94">
                  <c:v>-1197.4474833333334</c:v>
                </c:pt>
                <c:pt idx="95">
                  <c:v>-1421.3947974016203</c:v>
                </c:pt>
                <c:pt idx="96">
                  <c:v>-1275.9871507175924</c:v>
                </c:pt>
                <c:pt idx="97">
                  <c:v>-885.01583249999999</c:v>
                </c:pt>
                <c:pt idx="98">
                  <c:v>-884.74896738425934</c:v>
                </c:pt>
                <c:pt idx="99">
                  <c:v>-597.00656666666669</c:v>
                </c:pt>
                <c:pt idx="100">
                  <c:v>-145.08990000000003</c:v>
                </c:pt>
                <c:pt idx="101">
                  <c:v>-145.08990000000003</c:v>
                </c:pt>
                <c:pt idx="102">
                  <c:v>-145.08990000000003</c:v>
                </c:pt>
                <c:pt idx="103">
                  <c:v>-145.08990000000003</c:v>
                </c:pt>
                <c:pt idx="104">
                  <c:v>-145.08990000000003</c:v>
                </c:pt>
                <c:pt idx="105">
                  <c:v>-145.08990000000003</c:v>
                </c:pt>
                <c:pt idx="106">
                  <c:v>-145.08990000000003</c:v>
                </c:pt>
                <c:pt idx="107">
                  <c:v>-145.08990000000003</c:v>
                </c:pt>
                <c:pt idx="108">
                  <c:v>-145.08990000000003</c:v>
                </c:pt>
                <c:pt idx="109">
                  <c:v>-145.08990000000003</c:v>
                </c:pt>
                <c:pt idx="110">
                  <c:v>-145.08990000000003</c:v>
                </c:pt>
                <c:pt idx="111">
                  <c:v>-145.08990000000003</c:v>
                </c:pt>
                <c:pt idx="112">
                  <c:v>-145.08990000000003</c:v>
                </c:pt>
                <c:pt idx="113">
                  <c:v>-145.08990000000003</c:v>
                </c:pt>
                <c:pt idx="114">
                  <c:v>-145.08990000000003</c:v>
                </c:pt>
                <c:pt idx="115">
                  <c:v>-145.08990000000003</c:v>
                </c:pt>
                <c:pt idx="116">
                  <c:v>-145.08990000000003</c:v>
                </c:pt>
                <c:pt idx="117">
                  <c:v>-145.08990000000003</c:v>
                </c:pt>
                <c:pt idx="118">
                  <c:v>-145.08990000000003</c:v>
                </c:pt>
                <c:pt idx="119">
                  <c:v>-145.08990000000003</c:v>
                </c:pt>
                <c:pt idx="120">
                  <c:v>-145.08990000000003</c:v>
                </c:pt>
                <c:pt idx="121">
                  <c:v>-145.08990000000003</c:v>
                </c:pt>
                <c:pt idx="122">
                  <c:v>-145.08990000000003</c:v>
                </c:pt>
                <c:pt idx="123">
                  <c:v>-145.08990000000003</c:v>
                </c:pt>
                <c:pt idx="124">
                  <c:v>-145.08990000000003</c:v>
                </c:pt>
                <c:pt idx="125">
                  <c:v>-145.08990000000003</c:v>
                </c:pt>
                <c:pt idx="126">
                  <c:v>-145.08990000000003</c:v>
                </c:pt>
                <c:pt idx="127">
                  <c:v>-145.08990000000003</c:v>
                </c:pt>
                <c:pt idx="128">
                  <c:v>-145.08990000000003</c:v>
                </c:pt>
                <c:pt idx="129">
                  <c:v>-145.08990000000003</c:v>
                </c:pt>
                <c:pt idx="130">
                  <c:v>-145.08990000000003</c:v>
                </c:pt>
                <c:pt idx="131">
                  <c:v>-145.08990000000003</c:v>
                </c:pt>
                <c:pt idx="132">
                  <c:v>-145.08990000000003</c:v>
                </c:pt>
                <c:pt idx="133">
                  <c:v>-145.08990000000003</c:v>
                </c:pt>
                <c:pt idx="134">
                  <c:v>-145.08990000000003</c:v>
                </c:pt>
                <c:pt idx="135">
                  <c:v>-145.08990000000003</c:v>
                </c:pt>
                <c:pt idx="136">
                  <c:v>-145.08990000000003</c:v>
                </c:pt>
                <c:pt idx="137">
                  <c:v>-104.00656666666669</c:v>
                </c:pt>
                <c:pt idx="138">
                  <c:v>245.20045206018517</c:v>
                </c:pt>
                <c:pt idx="139">
                  <c:v>1066.7497900983794</c:v>
                </c:pt>
                <c:pt idx="140">
                  <c:v>1866.7705206539349</c:v>
                </c:pt>
                <c:pt idx="141">
                  <c:v>1966.2028546354165</c:v>
                </c:pt>
                <c:pt idx="142">
                  <c:v>1325.0706860185182</c:v>
                </c:pt>
                <c:pt idx="143">
                  <c:v>562.12866880208333</c:v>
                </c:pt>
                <c:pt idx="144">
                  <c:v>232.18683384838019</c:v>
                </c:pt>
                <c:pt idx="145">
                  <c:v>436.39964962962938</c:v>
                </c:pt>
                <c:pt idx="146">
                  <c:v>782.74214083333322</c:v>
                </c:pt>
                <c:pt idx="147">
                  <c:v>840.24847872685154</c:v>
                </c:pt>
                <c:pt idx="148">
                  <c:v>610.27632315393498</c:v>
                </c:pt>
                <c:pt idx="149">
                  <c:v>258.26294824074182</c:v>
                </c:pt>
                <c:pt idx="150">
                  <c:v>-133.19214516203724</c:v>
                </c:pt>
                <c:pt idx="151">
                  <c:v>-707.58056479166748</c:v>
                </c:pt>
                <c:pt idx="152">
                  <c:v>-1566.2381948148145</c:v>
                </c:pt>
                <c:pt idx="153">
                  <c:v>-2195.5011101620371</c:v>
                </c:pt>
                <c:pt idx="154">
                  <c:v>-2065.3011143460649</c:v>
                </c:pt>
                <c:pt idx="155">
                  <c:v>-1239.6117518460649</c:v>
                </c:pt>
                <c:pt idx="156">
                  <c:v>-293.61415000000011</c:v>
                </c:pt>
                <c:pt idx="157">
                  <c:v>281.06742687500008</c:v>
                </c:pt>
                <c:pt idx="158">
                  <c:v>793.29284380208321</c:v>
                </c:pt>
                <c:pt idx="159">
                  <c:v>1077.6872704629634</c:v>
                </c:pt>
                <c:pt idx="160">
                  <c:v>1115.2155792187496</c:v>
                </c:pt>
                <c:pt idx="161">
                  <c:v>946.16445187499926</c:v>
                </c:pt>
                <c:pt idx="162">
                  <c:v>696.2895283854175</c:v>
                </c:pt>
                <c:pt idx="163">
                  <c:v>651.54140083333368</c:v>
                </c:pt>
                <c:pt idx="164">
                  <c:v>545.26752607060189</c:v>
                </c:pt>
                <c:pt idx="165">
                  <c:v>357.20591995949013</c:v>
                </c:pt>
                <c:pt idx="166">
                  <c:v>252.42050838541707</c:v>
                </c:pt>
                <c:pt idx="167">
                  <c:v>455.4764704629639</c:v>
                </c:pt>
                <c:pt idx="168">
                  <c:v>635.85551629629595</c:v>
                </c:pt>
                <c:pt idx="169">
                  <c:v>384.59664083333257</c:v>
                </c:pt>
                <c:pt idx="170">
                  <c:v>-151.46386064814965</c:v>
                </c:pt>
                <c:pt idx="171">
                  <c:v>-786.76870738425907</c:v>
                </c:pt>
                <c:pt idx="172">
                  <c:v>-1500.2467749479158</c:v>
                </c:pt>
                <c:pt idx="173">
                  <c:v>-1820.006654050926</c:v>
                </c:pt>
                <c:pt idx="174">
                  <c:v>-1340.1014036516201</c:v>
                </c:pt>
                <c:pt idx="175">
                  <c:v>-576.95989490162026</c:v>
                </c:pt>
                <c:pt idx="176">
                  <c:v>-42.545280734954176</c:v>
                </c:pt>
                <c:pt idx="177">
                  <c:v>387.48882065393514</c:v>
                </c:pt>
                <c:pt idx="178">
                  <c:v>507.38558817129649</c:v>
                </c:pt>
                <c:pt idx="179">
                  <c:v>196.63794824074139</c:v>
                </c:pt>
                <c:pt idx="180">
                  <c:v>-112.26004037036996</c:v>
                </c:pt>
                <c:pt idx="181">
                  <c:v>-255.85747392939919</c:v>
                </c:pt>
                <c:pt idx="182">
                  <c:v>-419.61205175925971</c:v>
                </c:pt>
                <c:pt idx="183">
                  <c:v>-808.20294629050909</c:v>
                </c:pt>
                <c:pt idx="184">
                  <c:v>-1132.9363103645833</c:v>
                </c:pt>
                <c:pt idx="185">
                  <c:v>-1211.0194806481484</c:v>
                </c:pt>
                <c:pt idx="186">
                  <c:v>-1125.0417697916673</c:v>
                </c:pt>
                <c:pt idx="187">
                  <c:v>-957.95466453124982</c:v>
                </c:pt>
                <c:pt idx="188">
                  <c:v>-812.03333536458297</c:v>
                </c:pt>
                <c:pt idx="189">
                  <c:v>-687.27416712384274</c:v>
                </c:pt>
                <c:pt idx="190">
                  <c:v>-562.83313365162019</c:v>
                </c:pt>
                <c:pt idx="191">
                  <c:v>-479.92502892939797</c:v>
                </c:pt>
                <c:pt idx="192">
                  <c:v>-397.05899161458319</c:v>
                </c:pt>
                <c:pt idx="193">
                  <c:v>-294.01674823495421</c:v>
                </c:pt>
                <c:pt idx="194">
                  <c:v>-252.68988405092625</c:v>
                </c:pt>
                <c:pt idx="195">
                  <c:v>-190.90581666666654</c:v>
                </c:pt>
                <c:pt idx="196">
                  <c:v>-149.82248333333337</c:v>
                </c:pt>
                <c:pt idx="197">
                  <c:v>-149.82248333333337</c:v>
                </c:pt>
                <c:pt idx="198">
                  <c:v>-47.114149999999732</c:v>
                </c:pt>
                <c:pt idx="199">
                  <c:v>55.191585098379846</c:v>
                </c:pt>
                <c:pt idx="200">
                  <c:v>157.48088761574058</c:v>
                </c:pt>
                <c:pt idx="201">
                  <c:v>259.30186157407428</c:v>
                </c:pt>
                <c:pt idx="202">
                  <c:v>361.0571052083331</c:v>
                </c:pt>
                <c:pt idx="203">
                  <c:v>667.629226302083</c:v>
                </c:pt>
                <c:pt idx="204">
                  <c:v>808.50410983796269</c:v>
                </c:pt>
                <c:pt idx="205">
                  <c:v>826.13918157407375</c:v>
                </c:pt>
                <c:pt idx="206">
                  <c:v>1007.1689576157406</c:v>
                </c:pt>
                <c:pt idx="207">
                  <c:v>1022.5452067650474</c:v>
                </c:pt>
                <c:pt idx="208">
                  <c:v>873.73995962963045</c:v>
                </c:pt>
                <c:pt idx="209">
                  <c:v>971.58950740740727</c:v>
                </c:pt>
                <c:pt idx="210">
                  <c:v>943.98051629629538</c:v>
                </c:pt>
                <c:pt idx="211">
                  <c:v>630.36013255208297</c:v>
                </c:pt>
                <c:pt idx="212">
                  <c:v>420.65817740740778</c:v>
                </c:pt>
                <c:pt idx="213">
                  <c:v>294.00301796874948</c:v>
                </c:pt>
                <c:pt idx="214">
                  <c:v>332.11829851851917</c:v>
                </c:pt>
                <c:pt idx="215">
                  <c:v>492.27611301504641</c:v>
                </c:pt>
                <c:pt idx="216">
                  <c:v>610.02481354166639</c:v>
                </c:pt>
                <c:pt idx="217">
                  <c:v>603.66836255208295</c:v>
                </c:pt>
                <c:pt idx="218">
                  <c:v>494.95917928240681</c:v>
                </c:pt>
                <c:pt idx="219">
                  <c:v>345.93012039351777</c:v>
                </c:pt>
                <c:pt idx="220">
                  <c:v>198.09998261574117</c:v>
                </c:pt>
                <c:pt idx="221">
                  <c:v>30.675680792825077</c:v>
                </c:pt>
                <c:pt idx="222">
                  <c:v>-73.423506197917291</c:v>
                </c:pt>
                <c:pt idx="223">
                  <c:v>-95.366543373843797</c:v>
                </c:pt>
                <c:pt idx="224">
                  <c:v>-96.424472939814706</c:v>
                </c:pt>
                <c:pt idx="225">
                  <c:v>-36.219247939814267</c:v>
                </c:pt>
                <c:pt idx="226">
                  <c:v>-17.826962870370537</c:v>
                </c:pt>
                <c:pt idx="227">
                  <c:v>-40.177856707176673</c:v>
                </c:pt>
                <c:pt idx="228">
                  <c:v>-62.545183125000023</c:v>
                </c:pt>
                <c:pt idx="229">
                  <c:v>-105.10087571759117</c:v>
                </c:pt>
                <c:pt idx="230">
                  <c:v>-188.37871351273108</c:v>
                </c:pt>
                <c:pt idx="231">
                  <c:v>-311.62871351273196</c:v>
                </c:pt>
                <c:pt idx="232">
                  <c:v>-577.55920905092603</c:v>
                </c:pt>
                <c:pt idx="233">
                  <c:v>-922.02082703125097</c:v>
                </c:pt>
                <c:pt idx="234">
                  <c:v>-1038.1850980960653</c:v>
                </c:pt>
                <c:pt idx="235">
                  <c:v>-867.36385312499976</c:v>
                </c:pt>
                <c:pt idx="236">
                  <c:v>-596.346816458332</c:v>
                </c:pt>
                <c:pt idx="237">
                  <c:v>-512.22795916666701</c:v>
                </c:pt>
                <c:pt idx="238">
                  <c:v>-694.53684731481644</c:v>
                </c:pt>
                <c:pt idx="239">
                  <c:v>-1059.5887724016206</c:v>
                </c:pt>
                <c:pt idx="240">
                  <c:v>-1318.8374518460648</c:v>
                </c:pt>
                <c:pt idx="241">
                  <c:v>-1187.6919253182862</c:v>
                </c:pt>
                <c:pt idx="242">
                  <c:v>-1120.7427690682871</c:v>
                </c:pt>
                <c:pt idx="243">
                  <c:v>-1196.6239734953701</c:v>
                </c:pt>
                <c:pt idx="244">
                  <c:v>-1149.8930907175925</c:v>
                </c:pt>
                <c:pt idx="245">
                  <c:v>-1329.7111282349535</c:v>
                </c:pt>
                <c:pt idx="246">
                  <c:v>-1651.7295012731474</c:v>
                </c:pt>
                <c:pt idx="247">
                  <c:v>-1562.6286140682873</c:v>
                </c:pt>
                <c:pt idx="248">
                  <c:v>-1024.0371664583336</c:v>
                </c:pt>
                <c:pt idx="249">
                  <c:v>-529.19573142939817</c:v>
                </c:pt>
                <c:pt idx="250">
                  <c:v>-446.35039916666631</c:v>
                </c:pt>
                <c:pt idx="251">
                  <c:v>-568.4202111979165</c:v>
                </c:pt>
                <c:pt idx="252">
                  <c:v>-505.42506259259267</c:v>
                </c:pt>
                <c:pt idx="253">
                  <c:v>-278.75289793981443</c:v>
                </c:pt>
                <c:pt idx="254">
                  <c:v>-237.66956460648188</c:v>
                </c:pt>
                <c:pt idx="255">
                  <c:v>-586.41515645833385</c:v>
                </c:pt>
                <c:pt idx="256">
                  <c:v>-748.89916712384252</c:v>
                </c:pt>
                <c:pt idx="257">
                  <c:v>-213.62480031828684</c:v>
                </c:pt>
                <c:pt idx="258">
                  <c:v>545.53246483796238</c:v>
                </c:pt>
                <c:pt idx="259">
                  <c:v>912.54644009837966</c:v>
                </c:pt>
                <c:pt idx="260">
                  <c:v>929.67177317129642</c:v>
                </c:pt>
                <c:pt idx="261">
                  <c:v>884.84575518518466</c:v>
                </c:pt>
                <c:pt idx="262">
                  <c:v>962.99465579282389</c:v>
                </c:pt>
                <c:pt idx="263">
                  <c:v>1224.672728015046</c:v>
                </c:pt>
                <c:pt idx="264">
                  <c:v>1340.2796059317141</c:v>
                </c:pt>
                <c:pt idx="265">
                  <c:v>1147.2882255150473</c:v>
                </c:pt>
                <c:pt idx="266">
                  <c:v>770.38052187499852</c:v>
                </c:pt>
                <c:pt idx="267">
                  <c:v>601.3264366666657</c:v>
                </c:pt>
                <c:pt idx="268">
                  <c:v>533.92472713541656</c:v>
                </c:pt>
                <c:pt idx="269">
                  <c:v>406.37103416666707</c:v>
                </c:pt>
                <c:pt idx="270">
                  <c:v>114.33611463541676</c:v>
                </c:pt>
                <c:pt idx="271">
                  <c:v>-276.25758287037081</c:v>
                </c:pt>
                <c:pt idx="272">
                  <c:v>-357.22007000000013</c:v>
                </c:pt>
                <c:pt idx="273">
                  <c:v>-602.82383703124935</c:v>
                </c:pt>
                <c:pt idx="274">
                  <c:v>-1132.2271712905092</c:v>
                </c:pt>
                <c:pt idx="275">
                  <c:v>-1370.6735633333337</c:v>
                </c:pt>
                <c:pt idx="276">
                  <c:v>-1507.2138606481471</c:v>
                </c:pt>
                <c:pt idx="277">
                  <c:v>-1642.4395514814823</c:v>
                </c:pt>
                <c:pt idx="278">
                  <c:v>-2004.6782186979167</c:v>
                </c:pt>
                <c:pt idx="279">
                  <c:v>-2117.9188049479162</c:v>
                </c:pt>
                <c:pt idx="280">
                  <c:v>-1248.849162939815</c:v>
                </c:pt>
                <c:pt idx="281">
                  <c:v>149.62479928240759</c:v>
                </c:pt>
                <c:pt idx="282">
                  <c:v>1152.3419470428246</c:v>
                </c:pt>
                <c:pt idx="283">
                  <c:v>1331.1976926157413</c:v>
                </c:pt>
                <c:pt idx="284">
                  <c:v>1365.5607576157413</c:v>
                </c:pt>
                <c:pt idx="285">
                  <c:v>1295.6941609317116</c:v>
                </c:pt>
                <c:pt idx="286">
                  <c:v>1164.6896259490732</c:v>
                </c:pt>
                <c:pt idx="287">
                  <c:v>1156.219287737269</c:v>
                </c:pt>
                <c:pt idx="288">
                  <c:v>1147.0331462962954</c:v>
                </c:pt>
                <c:pt idx="289">
                  <c:v>849.54786829282546</c:v>
                </c:pt>
                <c:pt idx="290">
                  <c:v>288.89704083333345</c:v>
                </c:pt>
                <c:pt idx="291">
                  <c:v>-226.59681645833336</c:v>
                </c:pt>
                <c:pt idx="292">
                  <c:v>-573.8529591666661</c:v>
                </c:pt>
                <c:pt idx="293">
                  <c:v>-611.41873420717786</c:v>
                </c:pt>
                <c:pt idx="294">
                  <c:v>-485.6604650405103</c:v>
                </c:pt>
                <c:pt idx="295">
                  <c:v>-340.32249249999825</c:v>
                </c:pt>
                <c:pt idx="296">
                  <c:v>-216.76520323495376</c:v>
                </c:pt>
                <c:pt idx="297">
                  <c:v>-134.90582583333364</c:v>
                </c:pt>
                <c:pt idx="298">
                  <c:v>-115.28997078124975</c:v>
                </c:pt>
                <c:pt idx="299">
                  <c:v>-177.53546504051076</c:v>
                </c:pt>
                <c:pt idx="300">
                  <c:v>-259.70213170717449</c:v>
                </c:pt>
                <c:pt idx="301">
                  <c:v>-361.78997078124888</c:v>
                </c:pt>
                <c:pt idx="302">
                  <c:v>-483.50023793981586</c:v>
                </c:pt>
                <c:pt idx="303">
                  <c:v>-583.77917849537164</c:v>
                </c:pt>
                <c:pt idx="304">
                  <c:v>-724.5932614814817</c:v>
                </c:pt>
                <c:pt idx="305">
                  <c:v>-822.95846365161947</c:v>
                </c:pt>
                <c:pt idx="306">
                  <c:v>-716.05489238425946</c:v>
                </c:pt>
                <c:pt idx="307">
                  <c:v>-507.92356333333419</c:v>
                </c:pt>
                <c:pt idx="308">
                  <c:v>-342.25754767939702</c:v>
                </c:pt>
                <c:pt idx="309">
                  <c:v>-321.18740920717426</c:v>
                </c:pt>
                <c:pt idx="310">
                  <c:v>-381.7633532349538</c:v>
                </c:pt>
                <c:pt idx="311">
                  <c:v>-442.09182259259308</c:v>
                </c:pt>
                <c:pt idx="312">
                  <c:v>-563.55428642939944</c:v>
                </c:pt>
                <c:pt idx="313">
                  <c:v>-704.60204071759279</c:v>
                </c:pt>
                <c:pt idx="314">
                  <c:v>-803.93314999999916</c:v>
                </c:pt>
                <c:pt idx="315">
                  <c:v>-800.23121814814863</c:v>
                </c:pt>
                <c:pt idx="316">
                  <c:v>-735.50506145833344</c:v>
                </c:pt>
                <c:pt idx="317">
                  <c:v>-794.36577267939731</c:v>
                </c:pt>
                <c:pt idx="318">
                  <c:v>-934.71021250000001</c:v>
                </c:pt>
                <c:pt idx="319">
                  <c:v>-971.98118703703756</c:v>
                </c:pt>
                <c:pt idx="320">
                  <c:v>-660.47797703124957</c:v>
                </c:pt>
                <c:pt idx="321">
                  <c:v>-413.12841259259307</c:v>
                </c:pt>
                <c:pt idx="322">
                  <c:v>-309.25829578125081</c:v>
                </c:pt>
                <c:pt idx="323">
                  <c:v>-288.71662911458293</c:v>
                </c:pt>
                <c:pt idx="324">
                  <c:v>-369.91311619791662</c:v>
                </c:pt>
                <c:pt idx="325">
                  <c:v>-246.02947587384298</c:v>
                </c:pt>
                <c:pt idx="326">
                  <c:v>-225.48780920717573</c:v>
                </c:pt>
                <c:pt idx="327">
                  <c:v>-286.64448064814775</c:v>
                </c:pt>
                <c:pt idx="328">
                  <c:v>-799.72373448495352</c:v>
                </c:pt>
                <c:pt idx="329">
                  <c:v>-1350.3181510127317</c:v>
                </c:pt>
                <c:pt idx="330">
                  <c:v>-894.6548558738433</c:v>
                </c:pt>
                <c:pt idx="331">
                  <c:v>-318.80985226273157</c:v>
                </c:pt>
                <c:pt idx="332">
                  <c:v>-359.67233170717526</c:v>
                </c:pt>
                <c:pt idx="333">
                  <c:v>-379.35687494791654</c:v>
                </c:pt>
                <c:pt idx="334">
                  <c:v>-337.96296583333339</c:v>
                </c:pt>
                <c:pt idx="335">
                  <c:v>-378.44289479166656</c:v>
                </c:pt>
                <c:pt idx="336">
                  <c:v>-295.79146698495384</c:v>
                </c:pt>
                <c:pt idx="337">
                  <c:v>-151.81049698495374</c:v>
                </c:pt>
                <c:pt idx="338">
                  <c:v>73.958533015046129</c:v>
                </c:pt>
                <c:pt idx="339">
                  <c:v>524.99079817129643</c:v>
                </c:pt>
                <c:pt idx="340">
                  <c:v>1015.3721020601857</c:v>
                </c:pt>
                <c:pt idx="341">
                  <c:v>1134.4032012094908</c:v>
                </c:pt>
                <c:pt idx="342">
                  <c:v>636.94668523726818</c:v>
                </c:pt>
                <c:pt idx="343">
                  <c:v>80.869373726851592</c:v>
                </c:pt>
                <c:pt idx="344">
                  <c:v>-63.418228234954093</c:v>
                </c:pt>
                <c:pt idx="345">
                  <c:v>59.497861718749839</c:v>
                </c:pt>
                <c:pt idx="346">
                  <c:v>57.962730000000491</c:v>
                </c:pt>
                <c:pt idx="347">
                  <c:v>-24.552307384259159</c:v>
                </c:pt>
                <c:pt idx="348">
                  <c:v>56.731929681712117</c:v>
                </c:pt>
                <c:pt idx="349">
                  <c:v>35.109656487268424</c:v>
                </c:pt>
                <c:pt idx="350">
                  <c:v>-68.332227262731223</c:v>
                </c:pt>
                <c:pt idx="351">
                  <c:v>-171.22559145833335</c:v>
                </c:pt>
                <c:pt idx="352">
                  <c:v>-212.12389392939801</c:v>
                </c:pt>
                <c:pt idx="353">
                  <c:v>-211.93952037037093</c:v>
                </c:pt>
                <c:pt idx="354">
                  <c:v>-191.21413744791727</c:v>
                </c:pt>
                <c:pt idx="355">
                  <c:v>-129.58913744791619</c:v>
                </c:pt>
                <c:pt idx="356">
                  <c:v>-109.41556059606441</c:v>
                </c:pt>
                <c:pt idx="357">
                  <c:v>-191.76725812499996</c:v>
                </c:pt>
                <c:pt idx="358">
                  <c:v>-437.89785370370407</c:v>
                </c:pt>
                <c:pt idx="359">
                  <c:v>-785.12145990162026</c:v>
                </c:pt>
                <c:pt idx="360">
                  <c:v>-925.67229293981484</c:v>
                </c:pt>
                <c:pt idx="361">
                  <c:v>-799.57091148148197</c:v>
                </c:pt>
                <c:pt idx="362">
                  <c:v>-592.22736036458252</c:v>
                </c:pt>
                <c:pt idx="363">
                  <c:v>-406.22179879050907</c:v>
                </c:pt>
                <c:pt idx="364">
                  <c:v>-241.33895994791706</c:v>
                </c:pt>
                <c:pt idx="365">
                  <c:v>-138.63062661458343</c:v>
                </c:pt>
                <c:pt idx="366">
                  <c:v>-56.600350370370762</c:v>
                </c:pt>
                <c:pt idx="367">
                  <c:v>107.18084824074107</c:v>
                </c:pt>
                <c:pt idx="368">
                  <c:v>311.31675954282429</c:v>
                </c:pt>
                <c:pt idx="369">
                  <c:v>288.67698093171265</c:v>
                </c:pt>
                <c:pt idx="370">
                  <c:v>40.920217135416571</c:v>
                </c:pt>
                <c:pt idx="371">
                  <c:v>-267.52554684606514</c:v>
                </c:pt>
                <c:pt idx="372">
                  <c:v>-821.03937571759218</c:v>
                </c:pt>
                <c:pt idx="373">
                  <c:v>-1413.04216203125</c:v>
                </c:pt>
                <c:pt idx="374">
                  <c:v>-1572.7612266145834</c:v>
                </c:pt>
                <c:pt idx="375">
                  <c:v>-1343.3214866666663</c:v>
                </c:pt>
                <c:pt idx="376">
                  <c:v>-1012.4939355960651</c:v>
                </c:pt>
                <c:pt idx="377">
                  <c:v>-764.75919145833313</c:v>
                </c:pt>
                <c:pt idx="378">
                  <c:v>-599.60981615162018</c:v>
                </c:pt>
                <c:pt idx="379">
                  <c:v>-496.40160370370381</c:v>
                </c:pt>
                <c:pt idx="380">
                  <c:v>-537.08529666666686</c:v>
                </c:pt>
                <c:pt idx="381">
                  <c:v>-618.77114601273149</c:v>
                </c:pt>
                <c:pt idx="382">
                  <c:v>-638.87899254050899</c:v>
                </c:pt>
                <c:pt idx="383">
                  <c:v>-679.62315740162046</c:v>
                </c:pt>
                <c:pt idx="384">
                  <c:v>-720.4304233738427</c:v>
                </c:pt>
                <c:pt idx="385">
                  <c:v>-617.57485411458333</c:v>
                </c:pt>
                <c:pt idx="386">
                  <c:v>-329.96490000000006</c:v>
                </c:pt>
                <c:pt idx="387">
                  <c:v>-145.08990000000003</c:v>
                </c:pt>
                <c:pt idx="388">
                  <c:v>-145.08990000000003</c:v>
                </c:pt>
                <c:pt idx="389">
                  <c:v>-145.08990000000003</c:v>
                </c:pt>
                <c:pt idx="390">
                  <c:v>-145.08990000000003</c:v>
                </c:pt>
                <c:pt idx="391">
                  <c:v>-42.381566666666686</c:v>
                </c:pt>
                <c:pt idx="392">
                  <c:v>286.27688370949068</c:v>
                </c:pt>
                <c:pt idx="393">
                  <c:v>738.0568313020832</c:v>
                </c:pt>
                <c:pt idx="394">
                  <c:v>1127.7362200000002</c:v>
                </c:pt>
                <c:pt idx="395">
                  <c:v>1393.2710189872689</c:v>
                </c:pt>
                <c:pt idx="396">
                  <c:v>1554.8962629687503</c:v>
                </c:pt>
                <c:pt idx="397">
                  <c:v>1612.4371092824072</c:v>
                </c:pt>
                <c:pt idx="398">
                  <c:v>1401.7209352372674</c:v>
                </c:pt>
                <c:pt idx="399">
                  <c:v>801.12127983796336</c:v>
                </c:pt>
                <c:pt idx="400">
                  <c:v>120.95492074074166</c:v>
                </c:pt>
                <c:pt idx="401">
                  <c:v>-310.42007925926009</c:v>
                </c:pt>
                <c:pt idx="402">
                  <c:v>-637.92496244791698</c:v>
                </c:pt>
                <c:pt idx="403">
                  <c:v>-840.80706781828667</c:v>
                </c:pt>
                <c:pt idx="404">
                  <c:v>-797.21513666666715</c:v>
                </c:pt>
                <c:pt idx="405">
                  <c:v>-754.20853405092646</c:v>
                </c:pt>
                <c:pt idx="406">
                  <c:v>-813.91585184606447</c:v>
                </c:pt>
                <c:pt idx="407">
                  <c:v>-853.00459849536992</c:v>
                </c:pt>
                <c:pt idx="408">
                  <c:v>-727.94997244791705</c:v>
                </c:pt>
                <c:pt idx="409">
                  <c:v>-439.30016460648147</c:v>
                </c:pt>
                <c:pt idx="410">
                  <c:v>-192.52311129050912</c:v>
                </c:pt>
                <c:pt idx="411">
                  <c:v>-89.906471759259517</c:v>
                </c:pt>
                <c:pt idx="412">
                  <c:v>-49.008497939814873</c:v>
                </c:pt>
                <c:pt idx="413">
                  <c:v>-8.2081336516199261</c:v>
                </c:pt>
                <c:pt idx="414">
                  <c:v>135.19703870949098</c:v>
                </c:pt>
                <c:pt idx="415">
                  <c:v>360.14312505208278</c:v>
                </c:pt>
                <c:pt idx="416">
                  <c:v>420.12651020833255</c:v>
                </c:pt>
                <c:pt idx="417">
                  <c:v>192.62581482060256</c:v>
                </c:pt>
                <c:pt idx="418">
                  <c:v>-136.53777309606426</c:v>
                </c:pt>
                <c:pt idx="419">
                  <c:v>-464.83076287037068</c:v>
                </c:pt>
                <c:pt idx="420">
                  <c:v>-607.18687925925906</c:v>
                </c:pt>
                <c:pt idx="421">
                  <c:v>-441.72955738425958</c:v>
                </c:pt>
                <c:pt idx="422">
                  <c:v>-194.79836645833387</c:v>
                </c:pt>
                <c:pt idx="423">
                  <c:v>51.487352685185087</c:v>
                </c:pt>
                <c:pt idx="424">
                  <c:v>399.81227046296357</c:v>
                </c:pt>
                <c:pt idx="425">
                  <c:v>952.17056023726843</c:v>
                </c:pt>
                <c:pt idx="426">
                  <c:v>1543.0822231712955</c:v>
                </c:pt>
                <c:pt idx="427">
                  <c:v>1678.9862509490747</c:v>
                </c:pt>
                <c:pt idx="428">
                  <c:v>1054.5922637962958</c:v>
                </c:pt>
                <c:pt idx="429">
                  <c:v>208.53870650462889</c:v>
                </c:pt>
                <c:pt idx="430">
                  <c:v>-305.2228280960644</c:v>
                </c:pt>
                <c:pt idx="431">
                  <c:v>-509.11422259259274</c:v>
                </c:pt>
                <c:pt idx="432">
                  <c:v>-486.65881754050884</c:v>
                </c:pt>
                <c:pt idx="433">
                  <c:v>-341.62090392939757</c:v>
                </c:pt>
                <c:pt idx="434">
                  <c:v>-320.66908004050941</c:v>
                </c:pt>
                <c:pt idx="435">
                  <c:v>-566.15518979166723</c:v>
                </c:pt>
                <c:pt idx="436">
                  <c:v>-974.23705175925977</c:v>
                </c:pt>
                <c:pt idx="437">
                  <c:v>-1442.1024786979167</c:v>
                </c:pt>
                <c:pt idx="438">
                  <c:v>-1908.5172373842588</c:v>
                </c:pt>
                <c:pt idx="439">
                  <c:v>-2230.6844896064813</c:v>
                </c:pt>
                <c:pt idx="440">
                  <c:v>-2307.4339916145832</c:v>
                </c:pt>
                <c:pt idx="441">
                  <c:v>-2016.3301421238423</c:v>
                </c:pt>
                <c:pt idx="442">
                  <c:v>-1460.2311396064813</c:v>
                </c:pt>
                <c:pt idx="443">
                  <c:v>-884.6454421238426</c:v>
                </c:pt>
                <c:pt idx="444">
                  <c:v>-412.13288127314814</c:v>
                </c:pt>
                <c:pt idx="445">
                  <c:v>-186.17323333333337</c:v>
                </c:pt>
                <c:pt idx="446">
                  <c:v>-145.08990000000003</c:v>
                </c:pt>
                <c:pt idx="447">
                  <c:v>-145.08990000000003</c:v>
                </c:pt>
                <c:pt idx="448">
                  <c:v>-145.08990000000003</c:v>
                </c:pt>
                <c:pt idx="449">
                  <c:v>-145.08990000000003</c:v>
                </c:pt>
                <c:pt idx="450">
                  <c:v>-145.08990000000003</c:v>
                </c:pt>
                <c:pt idx="451">
                  <c:v>-145.08990000000003</c:v>
                </c:pt>
                <c:pt idx="452">
                  <c:v>-145.08990000000003</c:v>
                </c:pt>
                <c:pt idx="453">
                  <c:v>-145.08990000000003</c:v>
                </c:pt>
                <c:pt idx="454">
                  <c:v>-145.08990000000003</c:v>
                </c:pt>
                <c:pt idx="455">
                  <c:v>-145.08990000000003</c:v>
                </c:pt>
                <c:pt idx="456">
                  <c:v>-145.08990000000003</c:v>
                </c:pt>
                <c:pt idx="457">
                  <c:v>-145.08990000000003</c:v>
                </c:pt>
                <c:pt idx="458">
                  <c:v>-145.08990000000003</c:v>
                </c:pt>
                <c:pt idx="459">
                  <c:v>-145.08990000000003</c:v>
                </c:pt>
                <c:pt idx="460">
                  <c:v>-145.08990000000003</c:v>
                </c:pt>
                <c:pt idx="461">
                  <c:v>-145.08990000000003</c:v>
                </c:pt>
                <c:pt idx="462">
                  <c:v>-145.08990000000003</c:v>
                </c:pt>
                <c:pt idx="463">
                  <c:v>-145.08990000000003</c:v>
                </c:pt>
                <c:pt idx="464">
                  <c:v>-145.08990000000003</c:v>
                </c:pt>
                <c:pt idx="465">
                  <c:v>-145.08990000000003</c:v>
                </c:pt>
                <c:pt idx="466">
                  <c:v>-145.08990000000003</c:v>
                </c:pt>
                <c:pt idx="467">
                  <c:v>-145.08990000000003</c:v>
                </c:pt>
                <c:pt idx="468">
                  <c:v>-145.08990000000003</c:v>
                </c:pt>
                <c:pt idx="469">
                  <c:v>-145.08990000000003</c:v>
                </c:pt>
                <c:pt idx="470">
                  <c:v>-145.08990000000003</c:v>
                </c:pt>
                <c:pt idx="471">
                  <c:v>-145.08990000000003</c:v>
                </c:pt>
                <c:pt idx="472">
                  <c:v>-145.08990000000003</c:v>
                </c:pt>
                <c:pt idx="473">
                  <c:v>-145.08990000000003</c:v>
                </c:pt>
                <c:pt idx="474">
                  <c:v>-145.08990000000003</c:v>
                </c:pt>
                <c:pt idx="475">
                  <c:v>-145.08990000000003</c:v>
                </c:pt>
                <c:pt idx="476">
                  <c:v>-145.08990000000003</c:v>
                </c:pt>
                <c:pt idx="477">
                  <c:v>-145.08990000000003</c:v>
                </c:pt>
                <c:pt idx="478">
                  <c:v>-145.08990000000003</c:v>
                </c:pt>
                <c:pt idx="479">
                  <c:v>-145.08990000000003</c:v>
                </c:pt>
                <c:pt idx="480">
                  <c:v>-145.08990000000003</c:v>
                </c:pt>
                <c:pt idx="481">
                  <c:v>-145.08990000000003</c:v>
                </c:pt>
                <c:pt idx="482">
                  <c:v>-145.08990000000003</c:v>
                </c:pt>
                <c:pt idx="483">
                  <c:v>-145.08990000000003</c:v>
                </c:pt>
                <c:pt idx="484">
                  <c:v>-145.08990000000003</c:v>
                </c:pt>
                <c:pt idx="485">
                  <c:v>-145.08990000000003</c:v>
                </c:pt>
                <c:pt idx="486">
                  <c:v>-145.08990000000003</c:v>
                </c:pt>
                <c:pt idx="487">
                  <c:v>-145.08990000000003</c:v>
                </c:pt>
                <c:pt idx="488">
                  <c:v>-145.08990000000003</c:v>
                </c:pt>
                <c:pt idx="489">
                  <c:v>-145.08990000000003</c:v>
                </c:pt>
                <c:pt idx="490">
                  <c:v>-145.08990000000003</c:v>
                </c:pt>
                <c:pt idx="491">
                  <c:v>-145.08990000000003</c:v>
                </c:pt>
                <c:pt idx="492">
                  <c:v>-145.08990000000003</c:v>
                </c:pt>
                <c:pt idx="493">
                  <c:v>-145.08990000000003</c:v>
                </c:pt>
                <c:pt idx="494">
                  <c:v>-145.08990000000003</c:v>
                </c:pt>
                <c:pt idx="495">
                  <c:v>-145.08990000000003</c:v>
                </c:pt>
                <c:pt idx="496">
                  <c:v>-145.08990000000003</c:v>
                </c:pt>
                <c:pt idx="497">
                  <c:v>-145.08990000000003</c:v>
                </c:pt>
                <c:pt idx="498">
                  <c:v>-145.08990000000003</c:v>
                </c:pt>
                <c:pt idx="499">
                  <c:v>-145.08990000000003</c:v>
                </c:pt>
                <c:pt idx="500">
                  <c:v>-145.08990000000003</c:v>
                </c:pt>
                <c:pt idx="501">
                  <c:v>-145.08990000000003</c:v>
                </c:pt>
                <c:pt idx="502">
                  <c:v>-145.08990000000003</c:v>
                </c:pt>
                <c:pt idx="503">
                  <c:v>-145.08990000000003</c:v>
                </c:pt>
                <c:pt idx="504">
                  <c:v>-145.08990000000003</c:v>
                </c:pt>
                <c:pt idx="505">
                  <c:v>-145.08990000000003</c:v>
                </c:pt>
                <c:pt idx="506">
                  <c:v>-145.08990000000003</c:v>
                </c:pt>
                <c:pt idx="507">
                  <c:v>-145.08990000000003</c:v>
                </c:pt>
                <c:pt idx="508">
                  <c:v>-145.08990000000003</c:v>
                </c:pt>
                <c:pt idx="509">
                  <c:v>-145.08990000000003</c:v>
                </c:pt>
                <c:pt idx="510">
                  <c:v>-145.08990000000003</c:v>
                </c:pt>
                <c:pt idx="511">
                  <c:v>-42.381566666666686</c:v>
                </c:pt>
                <c:pt idx="512">
                  <c:v>368.4435503761573</c:v>
                </c:pt>
                <c:pt idx="513">
                  <c:v>1107.7463594039352</c:v>
                </c:pt>
                <c:pt idx="514">
                  <c:v>1763.8534935416665</c:v>
                </c:pt>
                <c:pt idx="515">
                  <c:v>1945.5839548379636</c:v>
                </c:pt>
                <c:pt idx="516">
                  <c:v>1632.759236666667</c:v>
                </c:pt>
                <c:pt idx="517">
                  <c:v>888.72351565393467</c:v>
                </c:pt>
                <c:pt idx="518">
                  <c:v>126.73097296874961</c:v>
                </c:pt>
                <c:pt idx="519">
                  <c:v>-284.10236036458292</c:v>
                </c:pt>
                <c:pt idx="520">
                  <c:v>-488.66716203124957</c:v>
                </c:pt>
                <c:pt idx="521">
                  <c:v>-590.00830462384306</c:v>
                </c:pt>
                <c:pt idx="522">
                  <c:v>-670.74698000000024</c:v>
                </c:pt>
                <c:pt idx="523">
                  <c:v>-915.54456460648146</c:v>
                </c:pt>
                <c:pt idx="524">
                  <c:v>-1364.9440885127317</c:v>
                </c:pt>
                <c:pt idx="525">
                  <c:v>-1772.5356022627313</c:v>
                </c:pt>
                <c:pt idx="526">
                  <c:v>-1769.7798584259258</c:v>
                </c:pt>
                <c:pt idx="527">
                  <c:v>-1295.9490759259259</c:v>
                </c:pt>
                <c:pt idx="528">
                  <c:v>-761.47136064814822</c:v>
                </c:pt>
                <c:pt idx="529">
                  <c:v>-555.9560984953705</c:v>
                </c:pt>
                <c:pt idx="530">
                  <c:v>-350.50656666666669</c:v>
                </c:pt>
                <c:pt idx="531">
                  <c:v>-145.08990000000003</c:v>
                </c:pt>
                <c:pt idx="532">
                  <c:v>-104.00656666666669</c:v>
                </c:pt>
                <c:pt idx="533">
                  <c:v>101.40878539351849</c:v>
                </c:pt>
                <c:pt idx="534">
                  <c:v>471.11277416666661</c:v>
                </c:pt>
                <c:pt idx="535">
                  <c:v>676.24022740740747</c:v>
                </c:pt>
                <c:pt idx="536">
                  <c:v>881.10475935185173</c:v>
                </c:pt>
                <c:pt idx="537">
                  <c:v>1454.9502465046298</c:v>
                </c:pt>
                <c:pt idx="538">
                  <c:v>2026.7725542824078</c:v>
                </c:pt>
                <c:pt idx="539">
                  <c:v>1918.0025704629631</c:v>
                </c:pt>
                <c:pt idx="540">
                  <c:v>1008.2479208854165</c:v>
                </c:pt>
                <c:pt idx="541">
                  <c:v>122.76611982060146</c:v>
                </c:pt>
                <c:pt idx="542">
                  <c:v>-205.90054684606469</c:v>
                </c:pt>
                <c:pt idx="543">
                  <c:v>-349.37144953125005</c:v>
                </c:pt>
                <c:pt idx="544">
                  <c:v>-574.2278139814814</c:v>
                </c:pt>
                <c:pt idx="545">
                  <c:v>-880.39174976273102</c:v>
                </c:pt>
                <c:pt idx="546">
                  <c:v>-938.95108744791719</c:v>
                </c:pt>
                <c:pt idx="547">
                  <c:v>-752.0463350405098</c:v>
                </c:pt>
                <c:pt idx="548">
                  <c:v>-606.72939620370346</c:v>
                </c:pt>
                <c:pt idx="549">
                  <c:v>-523.57184490162047</c:v>
                </c:pt>
                <c:pt idx="550">
                  <c:v>-481.55086849537048</c:v>
                </c:pt>
                <c:pt idx="551">
                  <c:v>-378.15006619791654</c:v>
                </c:pt>
                <c:pt idx="552">
                  <c:v>-357.22716365162034</c:v>
                </c:pt>
                <c:pt idx="553">
                  <c:v>-356.67502892939814</c:v>
                </c:pt>
                <c:pt idx="554">
                  <c:v>-274.15341851273143</c:v>
                </c:pt>
                <c:pt idx="555">
                  <c:v>-191.81322379050948</c:v>
                </c:pt>
                <c:pt idx="556">
                  <c:v>-109.64655712384244</c:v>
                </c:pt>
                <c:pt idx="557">
                  <c:v>-7.1117518460647116</c:v>
                </c:pt>
                <c:pt idx="558">
                  <c:v>95.151258541666408</c:v>
                </c:pt>
                <c:pt idx="559">
                  <c:v>402.62519968171256</c:v>
                </c:pt>
                <c:pt idx="560">
                  <c:v>359.50422630208345</c:v>
                </c:pt>
                <c:pt idx="561">
                  <c:v>-51.879598495370104</c:v>
                </c:pt>
                <c:pt idx="562">
                  <c:v>-154.58793182870374</c:v>
                </c:pt>
                <c:pt idx="563">
                  <c:v>-483.25459849537049</c:v>
                </c:pt>
                <c:pt idx="564">
                  <c:v>-1570.2592018287039</c:v>
                </c:pt>
                <c:pt idx="565">
                  <c:v>-2325.8591418460651</c:v>
                </c:pt>
                <c:pt idx="566">
                  <c:v>-2220.5554466666663</c:v>
                </c:pt>
                <c:pt idx="567">
                  <c:v>-1131.0898999999999</c:v>
                </c:pt>
                <c:pt idx="568">
                  <c:v>-145.08990000000003</c:v>
                </c:pt>
                <c:pt idx="569">
                  <c:v>-145.08990000000003</c:v>
                </c:pt>
                <c:pt idx="570">
                  <c:v>-145.08990000000003</c:v>
                </c:pt>
                <c:pt idx="571">
                  <c:v>-145.08990000000003</c:v>
                </c:pt>
                <c:pt idx="572">
                  <c:v>-145.08990000000003</c:v>
                </c:pt>
                <c:pt idx="573">
                  <c:v>-145.08990000000003</c:v>
                </c:pt>
                <c:pt idx="574">
                  <c:v>-145.08990000000003</c:v>
                </c:pt>
                <c:pt idx="575">
                  <c:v>-145.08990000000003</c:v>
                </c:pt>
                <c:pt idx="576">
                  <c:v>-145.08990000000003</c:v>
                </c:pt>
                <c:pt idx="577">
                  <c:v>-145.08990000000003</c:v>
                </c:pt>
                <c:pt idx="578">
                  <c:v>-145.08990000000003</c:v>
                </c:pt>
                <c:pt idx="579">
                  <c:v>-145.08990000000003</c:v>
                </c:pt>
                <c:pt idx="580">
                  <c:v>-145.08990000000003</c:v>
                </c:pt>
                <c:pt idx="581">
                  <c:v>-145.08990000000003</c:v>
                </c:pt>
                <c:pt idx="582">
                  <c:v>-145.08990000000003</c:v>
                </c:pt>
                <c:pt idx="583">
                  <c:v>-145.08990000000003</c:v>
                </c:pt>
                <c:pt idx="584">
                  <c:v>-145.08990000000003</c:v>
                </c:pt>
                <c:pt idx="585">
                  <c:v>-145.08990000000003</c:v>
                </c:pt>
                <c:pt idx="586">
                  <c:v>-145.08990000000003</c:v>
                </c:pt>
                <c:pt idx="587">
                  <c:v>-145.08990000000003</c:v>
                </c:pt>
                <c:pt idx="588">
                  <c:v>-145.08990000000003</c:v>
                </c:pt>
                <c:pt idx="589">
                  <c:v>-145.08990000000003</c:v>
                </c:pt>
                <c:pt idx="590">
                  <c:v>-145.08990000000003</c:v>
                </c:pt>
                <c:pt idx="591">
                  <c:v>-145.08990000000003</c:v>
                </c:pt>
                <c:pt idx="592">
                  <c:v>-145.08990000000003</c:v>
                </c:pt>
                <c:pt idx="593">
                  <c:v>-145.08990000000003</c:v>
                </c:pt>
                <c:pt idx="594">
                  <c:v>-145.08990000000003</c:v>
                </c:pt>
                <c:pt idx="595">
                  <c:v>-145.08990000000003</c:v>
                </c:pt>
                <c:pt idx="596">
                  <c:v>-145.08990000000003</c:v>
                </c:pt>
                <c:pt idx="597">
                  <c:v>-145.08990000000003</c:v>
                </c:pt>
                <c:pt idx="598">
                  <c:v>-145.08990000000003</c:v>
                </c:pt>
                <c:pt idx="599">
                  <c:v>-145.08990000000003</c:v>
                </c:pt>
                <c:pt idx="600">
                  <c:v>60.326766666666657</c:v>
                </c:pt>
                <c:pt idx="601">
                  <c:v>286.25223483796293</c:v>
                </c:pt>
                <c:pt idx="602">
                  <c:v>635.34849796874971</c:v>
                </c:pt>
                <c:pt idx="603">
                  <c:v>1292.0695533333333</c:v>
                </c:pt>
                <c:pt idx="604">
                  <c:v>1783.1052025983793</c:v>
                </c:pt>
                <c:pt idx="605">
                  <c:v>2046.2415020601854</c:v>
                </c:pt>
                <c:pt idx="606">
                  <c:v>2163.2339752083335</c:v>
                </c:pt>
                <c:pt idx="607">
                  <c:v>2031.4978617187494</c:v>
                </c:pt>
                <c:pt idx="608">
                  <c:v>1734.7122830150461</c:v>
                </c:pt>
                <c:pt idx="609">
                  <c:v>1520.0674074999999</c:v>
                </c:pt>
                <c:pt idx="610">
                  <c:v>1469.308570462963</c:v>
                </c:pt>
                <c:pt idx="611">
                  <c:v>1355.5913938020831</c:v>
                </c:pt>
                <c:pt idx="612">
                  <c:v>893.40272074074073</c:v>
                </c:pt>
                <c:pt idx="613">
                  <c:v>250.69762546875157</c:v>
                </c:pt>
                <c:pt idx="614">
                  <c:v>-181.95254281828721</c:v>
                </c:pt>
                <c:pt idx="615">
                  <c:v>-284.02197740162217</c:v>
                </c:pt>
                <c:pt idx="616">
                  <c:v>-283.70351398148063</c:v>
                </c:pt>
                <c:pt idx="617">
                  <c:v>-344.69355905092556</c:v>
                </c:pt>
                <c:pt idx="618">
                  <c:v>-466.68153682870417</c:v>
                </c:pt>
                <c:pt idx="619">
                  <c:v>-607.98070960648079</c:v>
                </c:pt>
                <c:pt idx="620">
                  <c:v>-645.70555203125048</c:v>
                </c:pt>
                <c:pt idx="621">
                  <c:v>-519.47139531828793</c:v>
                </c:pt>
                <c:pt idx="622">
                  <c:v>-333.12896583333423</c:v>
                </c:pt>
                <c:pt idx="623">
                  <c:v>-189.04578517939757</c:v>
                </c:pt>
                <c:pt idx="624">
                  <c:v>-45.837803790507238</c:v>
                </c:pt>
                <c:pt idx="625">
                  <c:v>34.562031765046683</c:v>
                </c:pt>
                <c:pt idx="626">
                  <c:v>-28.853462262732833</c:v>
                </c:pt>
                <c:pt idx="627">
                  <c:v>-153.00758287037127</c:v>
                </c:pt>
                <c:pt idx="628">
                  <c:v>-214.63258287037041</c:v>
                </c:pt>
                <c:pt idx="629">
                  <c:v>-194.09091620370316</c:v>
                </c:pt>
                <c:pt idx="630">
                  <c:v>-71.143604346063384</c:v>
                </c:pt>
                <c:pt idx="631">
                  <c:v>111.90146343171304</c:v>
                </c:pt>
                <c:pt idx="632">
                  <c:v>232.04899213541498</c:v>
                </c:pt>
                <c:pt idx="633">
                  <c:v>310.40592921874941</c:v>
                </c:pt>
                <c:pt idx="634">
                  <c:v>326.38328218171426</c:v>
                </c:pt>
                <c:pt idx="635">
                  <c:v>239.8629675000002</c:v>
                </c:pt>
                <c:pt idx="636">
                  <c:v>51.563417615739667</c:v>
                </c:pt>
                <c:pt idx="637">
                  <c:v>-155.24147349537068</c:v>
                </c:pt>
                <c:pt idx="638">
                  <c:v>-257.94980682870431</c:v>
                </c:pt>
                <c:pt idx="639">
                  <c:v>-298.68509809606394</c:v>
                </c:pt>
                <c:pt idx="640">
                  <c:v>-297.99098587384174</c:v>
                </c:pt>
                <c:pt idx="641">
                  <c:v>-153.85324905092625</c:v>
                </c:pt>
                <c:pt idx="642">
                  <c:v>111.45149380208271</c:v>
                </c:pt>
                <c:pt idx="643">
                  <c:v>189.38249838541708</c:v>
                </c:pt>
                <c:pt idx="644">
                  <c:v>1.2686366666670352</c:v>
                </c:pt>
                <c:pt idx="645">
                  <c:v>-102.53114869791787</c:v>
                </c:pt>
                <c:pt idx="646">
                  <c:v>-83.453953651620992</c:v>
                </c:pt>
                <c:pt idx="647">
                  <c:v>-84.928942123841892</c:v>
                </c:pt>
                <c:pt idx="648">
                  <c:v>-127.49778078124916</c:v>
                </c:pt>
                <c:pt idx="649">
                  <c:v>-230.9528105960656</c:v>
                </c:pt>
                <c:pt idx="650">
                  <c:v>-435.99580037037043</c:v>
                </c:pt>
                <c:pt idx="651">
                  <c:v>-782.23838148148104</c:v>
                </c:pt>
                <c:pt idx="652">
                  <c:v>-1042.7609146064819</c:v>
                </c:pt>
                <c:pt idx="653">
                  <c:v>-1076.5077578182872</c:v>
                </c:pt>
                <c:pt idx="654">
                  <c:v>-1234.1234520312498</c:v>
                </c:pt>
                <c:pt idx="655">
                  <c:v>-1635.6832225925921</c:v>
                </c:pt>
                <c:pt idx="656">
                  <c:v>-1849.7575133333328</c:v>
                </c:pt>
                <c:pt idx="657">
                  <c:v>-1571.8834892592588</c:v>
                </c:pt>
                <c:pt idx="658">
                  <c:v>-1195.4161787905102</c:v>
                </c:pt>
                <c:pt idx="659">
                  <c:v>-1313.5471011516208</c:v>
                </c:pt>
                <c:pt idx="660">
                  <c:v>-1881.6316540509251</c:v>
                </c:pt>
                <c:pt idx="661">
                  <c:v>-2283.0984162037034</c:v>
                </c:pt>
                <c:pt idx="662">
                  <c:v>-2336.5889599479169</c:v>
                </c:pt>
                <c:pt idx="663">
                  <c:v>-1714.0508684953704</c:v>
                </c:pt>
                <c:pt idx="664">
                  <c:v>-849.14655712384285</c:v>
                </c:pt>
                <c:pt idx="665">
                  <c:v>-273.07248333333325</c:v>
                </c:pt>
                <c:pt idx="666">
                  <c:v>260.60825176504648</c:v>
                </c:pt>
                <c:pt idx="667">
                  <c:v>1183.6768615740741</c:v>
                </c:pt>
                <c:pt idx="668">
                  <c:v>1732.8791098379625</c:v>
                </c:pt>
                <c:pt idx="669">
                  <c:v>1685.9707551851852</c:v>
                </c:pt>
                <c:pt idx="670">
                  <c:v>1636.8104796296304</c:v>
                </c:pt>
                <c:pt idx="671">
                  <c:v>1053.7561740740744</c:v>
                </c:pt>
                <c:pt idx="672">
                  <c:v>638.58463935185148</c:v>
                </c:pt>
                <c:pt idx="673">
                  <c:v>633.98351666666633</c:v>
                </c:pt>
                <c:pt idx="674">
                  <c:v>629.11947268518486</c:v>
                </c:pt>
                <c:pt idx="675">
                  <c:v>274.78417407407301</c:v>
                </c:pt>
                <c:pt idx="676">
                  <c:v>-95.757547679397874</c:v>
                </c:pt>
                <c:pt idx="677">
                  <c:v>-466.03864869791511</c:v>
                </c:pt>
                <c:pt idx="678">
                  <c:v>-1181.0778114583325</c:v>
                </c:pt>
                <c:pt idx="679">
                  <c:v>-1665.9762203645832</c:v>
                </c:pt>
                <c:pt idx="680">
                  <c:v>-1944.9077997916677</c:v>
                </c:pt>
                <c:pt idx="681">
                  <c:v>-2017.976403651621</c:v>
                </c:pt>
                <c:pt idx="682">
                  <c:v>-1394.6745258333328</c:v>
                </c:pt>
                <c:pt idx="683">
                  <c:v>-960.84679879050975</c:v>
                </c:pt>
                <c:pt idx="684">
                  <c:v>-608.7463311979177</c:v>
                </c:pt>
                <c:pt idx="685">
                  <c:v>336.17033546875086</c:v>
                </c:pt>
                <c:pt idx="686">
                  <c:v>867.08283796875037</c:v>
                </c:pt>
                <c:pt idx="687">
                  <c:v>781.05385745949002</c:v>
                </c:pt>
                <c:pt idx="688">
                  <c:v>757.23882065393514</c:v>
                </c:pt>
                <c:pt idx="689">
                  <c:v>732.23570824074068</c:v>
                </c:pt>
                <c:pt idx="690">
                  <c:v>338.27859005208279</c:v>
                </c:pt>
                <c:pt idx="691">
                  <c:v>-12.136552031249302</c:v>
                </c:pt>
                <c:pt idx="692">
                  <c:v>7.9975866261586788</c:v>
                </c:pt>
                <c:pt idx="693">
                  <c:v>150.34220020833342</c:v>
                </c:pt>
                <c:pt idx="694">
                  <c:v>107.35104421875022</c:v>
                </c:pt>
                <c:pt idx="695">
                  <c:v>-242.94019620370418</c:v>
                </c:pt>
                <c:pt idx="696">
                  <c:v>-1186.1320991666676</c:v>
                </c:pt>
                <c:pt idx="697">
                  <c:v>-1527.1612796238423</c:v>
                </c:pt>
                <c:pt idx="698">
                  <c:v>-1235.1329331249995</c:v>
                </c:pt>
                <c:pt idx="699">
                  <c:v>-984.29374578125044</c:v>
                </c:pt>
                <c:pt idx="700">
                  <c:v>-551.00040627314877</c:v>
                </c:pt>
                <c:pt idx="701">
                  <c:v>-324.19415175925934</c:v>
                </c:pt>
                <c:pt idx="702">
                  <c:v>-200.66676979166652</c:v>
                </c:pt>
                <c:pt idx="703">
                  <c:v>-180.12510312499995</c:v>
                </c:pt>
                <c:pt idx="704">
                  <c:v>-385.40406476273137</c:v>
                </c:pt>
                <c:pt idx="705">
                  <c:v>-774.3548328182876</c:v>
                </c:pt>
                <c:pt idx="706">
                  <c:v>-1141.6202265682869</c:v>
                </c:pt>
                <c:pt idx="707">
                  <c:v>-1200.2084855960641</c:v>
                </c:pt>
                <c:pt idx="708">
                  <c:v>-787.26619481481532</c:v>
                </c:pt>
                <c:pt idx="709">
                  <c:v>-67.655816666666993</c:v>
                </c:pt>
                <c:pt idx="710">
                  <c:v>896.80867416666683</c:v>
                </c:pt>
                <c:pt idx="711">
                  <c:v>1468.0916646354171</c:v>
                </c:pt>
                <c:pt idx="712">
                  <c:v>805.73653454282385</c:v>
                </c:pt>
                <c:pt idx="713">
                  <c:v>-140.16707293981557</c:v>
                </c:pt>
                <c:pt idx="714">
                  <c:v>-837.73581842592625</c:v>
                </c:pt>
                <c:pt idx="715">
                  <c:v>-1655.8796683738422</c:v>
                </c:pt>
                <c:pt idx="716">
                  <c:v>-1486.6481112905092</c:v>
                </c:pt>
                <c:pt idx="717">
                  <c:v>-540.11415000000022</c:v>
                </c:pt>
                <c:pt idx="718">
                  <c:v>55.594183333333554</c:v>
                </c:pt>
                <c:pt idx="719">
                  <c:v>671.02255428240778</c:v>
                </c:pt>
                <c:pt idx="720">
                  <c:v>976.2882851851848</c:v>
                </c:pt>
                <c:pt idx="721">
                  <c:v>788.57866495949065</c:v>
                </c:pt>
                <c:pt idx="722">
                  <c:v>662.63010650463002</c:v>
                </c:pt>
                <c:pt idx="723">
                  <c:v>536.68877838541607</c:v>
                </c:pt>
                <c:pt idx="724">
                  <c:v>678.18810000000019</c:v>
                </c:pt>
                <c:pt idx="725">
                  <c:v>1043.6143592824078</c:v>
                </c:pt>
                <c:pt idx="726">
                  <c:v>1509.9449831539343</c:v>
                </c:pt>
                <c:pt idx="727">
                  <c:v>1437.9007408333323</c:v>
                </c:pt>
                <c:pt idx="728">
                  <c:v>917.20104187500135</c:v>
                </c:pt>
                <c:pt idx="729">
                  <c:v>582.38201687500111</c:v>
                </c:pt>
                <c:pt idx="730">
                  <c:v>147.24329851851658</c:v>
                </c:pt>
                <c:pt idx="731">
                  <c:v>-120.62164045717626</c:v>
                </c:pt>
                <c:pt idx="732">
                  <c:v>-141.43904583333162</c:v>
                </c:pt>
                <c:pt idx="733">
                  <c:v>-121.4508284953707</c:v>
                </c:pt>
                <c:pt idx="734">
                  <c:v>-101.4652403703701</c:v>
                </c:pt>
                <c:pt idx="735">
                  <c:v>-61.22095462384118</c:v>
                </c:pt>
                <c:pt idx="736">
                  <c:v>-0.72388698495446846</c:v>
                </c:pt>
                <c:pt idx="737">
                  <c:v>-22.977171290510604</c:v>
                </c:pt>
                <c:pt idx="738">
                  <c:v>-126.55018703703736</c:v>
                </c:pt>
                <c:pt idx="739">
                  <c:v>58.035270885416367</c:v>
                </c:pt>
                <c:pt idx="740">
                  <c:v>259.92616296874894</c:v>
                </c:pt>
                <c:pt idx="741">
                  <c:v>174.44438740740799</c:v>
                </c:pt>
                <c:pt idx="742">
                  <c:v>-33.433222592592614</c:v>
                </c:pt>
                <c:pt idx="743">
                  <c:v>-177.53546504050945</c:v>
                </c:pt>
                <c:pt idx="744">
                  <c:v>-198.38836479166611</c:v>
                </c:pt>
                <c:pt idx="745">
                  <c:v>-198.38836479166611</c:v>
                </c:pt>
                <c:pt idx="746">
                  <c:v>-116.53358851273123</c:v>
                </c:pt>
                <c:pt idx="747">
                  <c:v>5.4622769039350061</c:v>
                </c:pt>
                <c:pt idx="748">
                  <c:v>85.408901874999515</c:v>
                </c:pt>
                <c:pt idx="749">
                  <c:v>21.207273171295384</c:v>
                </c:pt>
                <c:pt idx="750">
                  <c:v>-144.43014979166699</c:v>
                </c:pt>
                <c:pt idx="751">
                  <c:v>-247.13848312499931</c:v>
                </c:pt>
                <c:pt idx="752">
                  <c:v>-328.97814142939848</c:v>
                </c:pt>
                <c:pt idx="753">
                  <c:v>-471.46834767939856</c:v>
                </c:pt>
                <c:pt idx="754">
                  <c:v>-571.60531073495315</c:v>
                </c:pt>
                <c:pt idx="755">
                  <c:v>-671.47113620370351</c:v>
                </c:pt>
                <c:pt idx="756">
                  <c:v>-1016.6676192071751</c:v>
                </c:pt>
                <c:pt idx="757">
                  <c:v>-1645.7688379571759</c:v>
                </c:pt>
                <c:pt idx="758">
                  <c:v>-2167.8498141145828</c:v>
                </c:pt>
                <c:pt idx="759">
                  <c:v>-2299.0975057349533</c:v>
                </c:pt>
                <c:pt idx="760">
                  <c:v>-2309.0628346064823</c:v>
                </c:pt>
                <c:pt idx="761">
                  <c:v>-2340.9665995312503</c:v>
                </c:pt>
                <c:pt idx="762">
                  <c:v>-2087.1333959259259</c:v>
                </c:pt>
                <c:pt idx="763">
                  <c:v>-1466.4771636516202</c:v>
                </c:pt>
                <c:pt idx="764">
                  <c:v>-457.94748333333325</c:v>
                </c:pt>
                <c:pt idx="765">
                  <c:v>671.19213851851885</c:v>
                </c:pt>
                <c:pt idx="766">
                  <c:v>1140.6216185185187</c:v>
                </c:pt>
                <c:pt idx="767">
                  <c:v>1157.5872269039344</c:v>
                </c:pt>
                <c:pt idx="768">
                  <c:v>1173.6280096296296</c:v>
                </c:pt>
                <c:pt idx="769">
                  <c:v>1415.0799207407413</c:v>
                </c:pt>
                <c:pt idx="770">
                  <c:v>1817.6756012094902</c:v>
                </c:pt>
                <c:pt idx="771">
                  <c:v>1827.0404835706013</c:v>
                </c:pt>
                <c:pt idx="772">
                  <c:v>1692.42176671875</c:v>
                </c:pt>
                <c:pt idx="773">
                  <c:v>1350.9955295428251</c:v>
                </c:pt>
                <c:pt idx="774">
                  <c:v>1095.4247448206011</c:v>
                </c:pt>
                <c:pt idx="775">
                  <c:v>1125.5127095428245</c:v>
                </c:pt>
                <c:pt idx="776">
                  <c:v>867.97001509837958</c:v>
                </c:pt>
                <c:pt idx="777">
                  <c:v>572.40439120949043</c:v>
                </c:pt>
                <c:pt idx="778">
                  <c:v>462.92846370949138</c:v>
                </c:pt>
                <c:pt idx="779">
                  <c:v>353.63296594907308</c:v>
                </c:pt>
                <c:pt idx="780">
                  <c:v>204.67588176504648</c:v>
                </c:pt>
                <c:pt idx="781">
                  <c:v>77.376893802082705</c:v>
                </c:pt>
                <c:pt idx="782">
                  <c:v>-28.204840648149059</c:v>
                </c:pt>
                <c:pt idx="783">
                  <c:v>-112.44365578124797</c:v>
                </c:pt>
                <c:pt idx="784">
                  <c:v>-134.23649916666525</c:v>
                </c:pt>
                <c:pt idx="785">
                  <c:v>-53.747270370371893</c:v>
                </c:pt>
                <c:pt idx="786">
                  <c:v>-36.166426151621266</c:v>
                </c:pt>
                <c:pt idx="787">
                  <c:v>-161.55101842592509</c:v>
                </c:pt>
                <c:pt idx="788">
                  <c:v>-264.68824212384209</c:v>
                </c:pt>
                <c:pt idx="789">
                  <c:v>-264.68824212384209</c:v>
                </c:pt>
                <c:pt idx="790">
                  <c:v>-203.49278979166704</c:v>
                </c:pt>
                <c:pt idx="791">
                  <c:v>-163.7020432812518</c:v>
                </c:pt>
                <c:pt idx="792">
                  <c:v>-308.79221250000063</c:v>
                </c:pt>
                <c:pt idx="793">
                  <c:v>-800.06219037036931</c:v>
                </c:pt>
                <c:pt idx="794">
                  <c:v>-1489.5687829571762</c:v>
                </c:pt>
                <c:pt idx="795">
                  <c:v>-2090.4326286979176</c:v>
                </c:pt>
                <c:pt idx="796">
                  <c:v>-2379.3995397916669</c:v>
                </c:pt>
                <c:pt idx="797">
                  <c:v>-2217.510014346065</c:v>
                </c:pt>
                <c:pt idx="798">
                  <c:v>-1649.2630619849538</c:v>
                </c:pt>
                <c:pt idx="799">
                  <c:v>-922.85353911458287</c:v>
                </c:pt>
                <c:pt idx="800">
                  <c:v>-406.83613979166603</c:v>
                </c:pt>
                <c:pt idx="801">
                  <c:v>-57.356011568286931</c:v>
                </c:pt>
                <c:pt idx="802">
                  <c:v>495.07622482060322</c:v>
                </c:pt>
                <c:pt idx="803">
                  <c:v>1083.3675483854154</c:v>
                </c:pt>
                <c:pt idx="804">
                  <c:v>1154.2131526851838</c:v>
                </c:pt>
                <c:pt idx="805">
                  <c:v>651.37332317129767</c:v>
                </c:pt>
                <c:pt idx="806">
                  <c:v>92.300680792824167</c:v>
                </c:pt>
                <c:pt idx="807">
                  <c:v>-278.49147349537157</c:v>
                </c:pt>
                <c:pt idx="808">
                  <c:v>-584.88283619791741</c:v>
                </c:pt>
                <c:pt idx="809">
                  <c:v>-806.74748494791595</c:v>
                </c:pt>
                <c:pt idx="810">
                  <c:v>-1027.394808096064</c:v>
                </c:pt>
                <c:pt idx="811">
                  <c:v>-1451.4300314583329</c:v>
                </c:pt>
                <c:pt idx="812">
                  <c:v>-1789.5605046238416</c:v>
                </c:pt>
                <c:pt idx="813">
                  <c:v>-1881.3050199016209</c:v>
                </c:pt>
                <c:pt idx="814">
                  <c:v>-1953.0915537905096</c:v>
                </c:pt>
                <c:pt idx="815">
                  <c:v>-2066.710746707176</c:v>
                </c:pt>
                <c:pt idx="816">
                  <c:v>-2057.6557372627321</c:v>
                </c:pt>
                <c:pt idx="817">
                  <c:v>-1865.8106936979166</c:v>
                </c:pt>
                <c:pt idx="818">
                  <c:v>-1162.2798791666664</c:v>
                </c:pt>
                <c:pt idx="819">
                  <c:v>-154.58793182870374</c:v>
                </c:pt>
                <c:pt idx="820">
                  <c:v>748.09512083333277</c:v>
                </c:pt>
                <c:pt idx="821">
                  <c:v>1236.6925037268522</c:v>
                </c:pt>
                <c:pt idx="822">
                  <c:v>1169.9050440740741</c:v>
                </c:pt>
                <c:pt idx="823">
                  <c:v>1061.8275292187495</c:v>
                </c:pt>
                <c:pt idx="824">
                  <c:v>871.35789268518533</c:v>
                </c:pt>
                <c:pt idx="825">
                  <c:v>702.41160520833341</c:v>
                </c:pt>
                <c:pt idx="826">
                  <c:v>656.62822505208351</c:v>
                </c:pt>
                <c:pt idx="827">
                  <c:v>590.25749565393494</c:v>
                </c:pt>
                <c:pt idx="828">
                  <c:v>688.46987482060194</c:v>
                </c:pt>
                <c:pt idx="829">
                  <c:v>846.20552687499946</c:v>
                </c:pt>
                <c:pt idx="830">
                  <c:v>797.8248129629626</c:v>
                </c:pt>
                <c:pt idx="831">
                  <c:v>544.49904745949118</c:v>
                </c:pt>
                <c:pt idx="832">
                  <c:v>170.42399213541722</c:v>
                </c:pt>
                <c:pt idx="833">
                  <c:v>-16.026892384258716</c:v>
                </c:pt>
                <c:pt idx="834">
                  <c:v>2.9224571817114509</c:v>
                </c:pt>
                <c:pt idx="835">
                  <c:v>0.98998565393370086</c:v>
                </c:pt>
                <c:pt idx="836">
                  <c:v>-41.721816458332057</c:v>
                </c:pt>
                <c:pt idx="837">
                  <c:v>-1.9530896064816545</c:v>
                </c:pt>
                <c:pt idx="838">
                  <c:v>98.429376209489547</c:v>
                </c:pt>
                <c:pt idx="839">
                  <c:v>95.391649282407528</c:v>
                </c:pt>
                <c:pt idx="840">
                  <c:v>72.450497135416185</c:v>
                </c:pt>
                <c:pt idx="841">
                  <c:v>172.37712315393634</c:v>
                </c:pt>
                <c:pt idx="842">
                  <c:v>250.29235245949295</c:v>
                </c:pt>
                <c:pt idx="843">
                  <c:v>163.77959676504614</c:v>
                </c:pt>
                <c:pt idx="844">
                  <c:v>-24.045380179399658</c:v>
                </c:pt>
                <c:pt idx="845">
                  <c:v>-148.41246703703808</c:v>
                </c:pt>
                <c:pt idx="846">
                  <c:v>-169.70214479166566</c:v>
                </c:pt>
                <c:pt idx="847">
                  <c:v>-108.82778509259117</c:v>
                </c:pt>
                <c:pt idx="848">
                  <c:v>53.617444681713764</c:v>
                </c:pt>
                <c:pt idx="849">
                  <c:v>234.66693982060005</c:v>
                </c:pt>
                <c:pt idx="850">
                  <c:v>229.20080607060009</c:v>
                </c:pt>
                <c:pt idx="851">
                  <c:v>60.884215098381034</c:v>
                </c:pt>
                <c:pt idx="852">
                  <c:v>-23.703956707176857</c:v>
                </c:pt>
                <c:pt idx="853">
                  <c:v>-26.149124762732384</c:v>
                </c:pt>
                <c:pt idx="854">
                  <c:v>-69.701289068286457</c:v>
                </c:pt>
                <c:pt idx="855">
                  <c:v>-174.06865578124973</c:v>
                </c:pt>
                <c:pt idx="856">
                  <c:v>-236.11005738425811</c:v>
                </c:pt>
                <c:pt idx="857">
                  <c:v>-51.652116290508133</c:v>
                </c:pt>
                <c:pt idx="858">
                  <c:v>190.64114296874754</c:v>
                </c:pt>
                <c:pt idx="859">
                  <c:v>185.0741131712939</c:v>
                </c:pt>
                <c:pt idx="860">
                  <c:v>36.924526018522613</c:v>
                </c:pt>
                <c:pt idx="861">
                  <c:v>116.44488983796401</c:v>
                </c:pt>
                <c:pt idx="862">
                  <c:v>459.38649407406933</c:v>
                </c:pt>
                <c:pt idx="863">
                  <c:v>407.72813755208279</c:v>
                </c:pt>
                <c:pt idx="864">
                  <c:v>32.322700468752004</c:v>
                </c:pt>
                <c:pt idx="865">
                  <c:v>-93.311667037035903</c:v>
                </c:pt>
                <c:pt idx="866">
                  <c:v>47.597067615740684</c:v>
                </c:pt>
                <c:pt idx="867">
                  <c:v>206.09354817129571</c:v>
                </c:pt>
                <c:pt idx="868">
                  <c:v>75.914257407405898</c:v>
                </c:pt>
                <c:pt idx="869">
                  <c:v>-235.21987682870341</c:v>
                </c:pt>
                <c:pt idx="870">
                  <c:v>-419.59171119791381</c:v>
                </c:pt>
                <c:pt idx="871">
                  <c:v>-479.71115812500153</c:v>
                </c:pt>
                <c:pt idx="872">
                  <c:v>-498.25462293981423</c:v>
                </c:pt>
                <c:pt idx="873">
                  <c:v>-537.35027127314879</c:v>
                </c:pt>
                <c:pt idx="874">
                  <c:v>-637.09679620370457</c:v>
                </c:pt>
                <c:pt idx="875">
                  <c:v>-755.94845156828364</c:v>
                </c:pt>
                <c:pt idx="876">
                  <c:v>-852.875145596067</c:v>
                </c:pt>
                <c:pt idx="877">
                  <c:v>-784.62452892939848</c:v>
                </c:pt>
                <c:pt idx="878">
                  <c:v>-575.01656814814794</c:v>
                </c:pt>
                <c:pt idx="879">
                  <c:v>-388.29586064815049</c:v>
                </c:pt>
                <c:pt idx="880">
                  <c:v>-511.54586064814612</c:v>
                </c:pt>
                <c:pt idx="881">
                  <c:v>-712.39426979166535</c:v>
                </c:pt>
                <c:pt idx="882">
                  <c:v>-502.47507592592649</c:v>
                </c:pt>
                <c:pt idx="883">
                  <c:v>-297.05840925925929</c:v>
                </c:pt>
                <c:pt idx="884">
                  <c:v>-276.51674259259465</c:v>
                </c:pt>
                <c:pt idx="885">
                  <c:v>-215.33903744791698</c:v>
                </c:pt>
                <c:pt idx="886">
                  <c:v>-196.14319916666642</c:v>
                </c:pt>
                <c:pt idx="887">
                  <c:v>-238.12703793981572</c:v>
                </c:pt>
                <c:pt idx="888">
                  <c:v>-320.74494328124797</c:v>
                </c:pt>
                <c:pt idx="889">
                  <c:v>-422.55145656828802</c:v>
                </c:pt>
                <c:pt idx="890">
                  <c:v>-544.00570411458511</c:v>
                </c:pt>
                <c:pt idx="891">
                  <c:v>-684.23741642939615</c:v>
                </c:pt>
                <c:pt idx="892">
                  <c:v>-802.66116738425819</c:v>
                </c:pt>
                <c:pt idx="893">
                  <c:v>-817.17536333333283</c:v>
                </c:pt>
                <c:pt idx="894">
                  <c:v>-729.94483249999985</c:v>
                </c:pt>
                <c:pt idx="895">
                  <c:v>-582.00558238426015</c:v>
                </c:pt>
                <c:pt idx="896">
                  <c:v>-415.62310619791816</c:v>
                </c:pt>
                <c:pt idx="897">
                  <c:v>-312.09971684606603</c:v>
                </c:pt>
                <c:pt idx="898">
                  <c:v>-291.55805017939878</c:v>
                </c:pt>
                <c:pt idx="899">
                  <c:v>-352.77650812499974</c:v>
                </c:pt>
                <c:pt idx="900">
                  <c:v>-454.26915911458337</c:v>
                </c:pt>
                <c:pt idx="901">
                  <c:v>-636.73054161458333</c:v>
                </c:pt>
                <c:pt idx="902">
                  <c:v>-1556.3492953645818</c:v>
                </c:pt>
                <c:pt idx="903">
                  <c:v>-2379.3995397916669</c:v>
                </c:pt>
                <c:pt idx="904">
                  <c:v>-2217.510014346065</c:v>
                </c:pt>
                <c:pt idx="905">
                  <c:v>-1649.2630619849538</c:v>
                </c:pt>
                <c:pt idx="906">
                  <c:v>-922.85353911458287</c:v>
                </c:pt>
                <c:pt idx="907">
                  <c:v>-406.83613979166603</c:v>
                </c:pt>
                <c:pt idx="908">
                  <c:v>-57.356011568286931</c:v>
                </c:pt>
                <c:pt idx="909">
                  <c:v>495.07622482060322</c:v>
                </c:pt>
                <c:pt idx="910">
                  <c:v>1083.3675483854154</c:v>
                </c:pt>
                <c:pt idx="911">
                  <c:v>1154.2131526851838</c:v>
                </c:pt>
                <c:pt idx="912">
                  <c:v>651.37332317129767</c:v>
                </c:pt>
                <c:pt idx="913">
                  <c:v>297.71734745949141</c:v>
                </c:pt>
                <c:pt idx="914">
                  <c:v>642.36695416666544</c:v>
                </c:pt>
                <c:pt idx="915">
                  <c:v>590.33952187500017</c:v>
                </c:pt>
                <c:pt idx="916">
                  <c:v>195.88679704282634</c:v>
                </c:pt>
                <c:pt idx="917">
                  <c:v>-75.395461481481547</c:v>
                </c:pt>
                <c:pt idx="918">
                  <c:v>-280.03519571759318</c:v>
                </c:pt>
                <c:pt idx="919">
                  <c:v>-157.17333328124977</c:v>
                </c:pt>
                <c:pt idx="920">
                  <c:v>26.142543431710564</c:v>
                </c:pt>
                <c:pt idx="921">
                  <c:v>309.78205732059973</c:v>
                </c:pt>
                <c:pt idx="922">
                  <c:v>425.7675419039366</c:v>
                </c:pt>
                <c:pt idx="923">
                  <c:v>295.8814083854171</c:v>
                </c:pt>
                <c:pt idx="924">
                  <c:v>-243.2894520312515</c:v>
                </c:pt>
                <c:pt idx="925">
                  <c:v>-773.12660642939636</c:v>
                </c:pt>
                <c:pt idx="926">
                  <c:v>-705.66738286458258</c:v>
                </c:pt>
                <c:pt idx="927">
                  <c:v>-559.00691620370662</c:v>
                </c:pt>
                <c:pt idx="928">
                  <c:v>-494.54532406828821</c:v>
                </c:pt>
                <c:pt idx="929">
                  <c:v>-431.31387494791608</c:v>
                </c:pt>
                <c:pt idx="930">
                  <c:v>-409.17627601273034</c:v>
                </c:pt>
                <c:pt idx="931">
                  <c:v>-407.98622849536923</c:v>
                </c:pt>
                <c:pt idx="932">
                  <c:v>-426.9503673842587</c:v>
                </c:pt>
                <c:pt idx="933">
                  <c:v>-507.55002312499914</c:v>
                </c:pt>
                <c:pt idx="934">
                  <c:v>-648.23921849537101</c:v>
                </c:pt>
                <c:pt idx="935">
                  <c:v>-664.58367531828821</c:v>
                </c:pt>
                <c:pt idx="936">
                  <c:v>-558.50041849537001</c:v>
                </c:pt>
                <c:pt idx="937">
                  <c:v>-474.11338148148138</c:v>
                </c:pt>
                <c:pt idx="938">
                  <c:v>-451.73948203125059</c:v>
                </c:pt>
                <c:pt idx="939">
                  <c:v>-470.46534849537022</c:v>
                </c:pt>
                <c:pt idx="940">
                  <c:v>-427.22474592592459</c:v>
                </c:pt>
                <c:pt idx="941">
                  <c:v>-323.44665156828682</c:v>
                </c:pt>
                <c:pt idx="942">
                  <c:v>-282.00804583333456</c:v>
                </c:pt>
                <c:pt idx="943">
                  <c:v>-261.11176406828764</c:v>
                </c:pt>
                <c:pt idx="944">
                  <c:v>-220.02843073495313</c:v>
                </c:pt>
                <c:pt idx="945">
                  <c:v>-179.2997124999996</c:v>
                </c:pt>
                <c:pt idx="946">
                  <c:v>-36.219247939815574</c:v>
                </c:pt>
                <c:pt idx="947">
                  <c:v>84.159651504628428</c:v>
                </c:pt>
                <c:pt idx="948">
                  <c:v>-0.9201831249995962</c:v>
                </c:pt>
                <c:pt idx="949">
                  <c:v>-187.26754238425755</c:v>
                </c:pt>
                <c:pt idx="950">
                  <c:v>-474.48179994791656</c:v>
                </c:pt>
                <c:pt idx="951">
                  <c:v>-943.28552726273176</c:v>
                </c:pt>
                <c:pt idx="952">
                  <c:v>-1612.6576525405103</c:v>
                </c:pt>
                <c:pt idx="953">
                  <c:v>-2194.0785139814811</c:v>
                </c:pt>
                <c:pt idx="954">
                  <c:v>-2383.5572203182874</c:v>
                </c:pt>
                <c:pt idx="955">
                  <c:v>-2369.4656247916682</c:v>
                </c:pt>
                <c:pt idx="956">
                  <c:v>-2357.2203940682857</c:v>
                </c:pt>
                <c:pt idx="957">
                  <c:v>-1689.4881948148141</c:v>
                </c:pt>
                <c:pt idx="958">
                  <c:v>-412.29528073495351</c:v>
                </c:pt>
                <c:pt idx="959">
                  <c:v>695.44325046296308</c:v>
                </c:pt>
                <c:pt idx="960">
                  <c:v>1593.2790203761572</c:v>
                </c:pt>
                <c:pt idx="961">
                  <c:v>2095.6902426157399</c:v>
                </c:pt>
                <c:pt idx="962">
                  <c:v>1999.2272304629623</c:v>
                </c:pt>
                <c:pt idx="963">
                  <c:v>1554.0511629687505</c:v>
                </c:pt>
                <c:pt idx="964">
                  <c:v>967.41751261574177</c:v>
                </c:pt>
                <c:pt idx="965">
                  <c:v>405.88392690393482</c:v>
                </c:pt>
                <c:pt idx="966">
                  <c:v>-8.3410911516205317</c:v>
                </c:pt>
                <c:pt idx="967">
                  <c:v>-234.64220812500002</c:v>
                </c:pt>
                <c:pt idx="968">
                  <c:v>-337.00775781828736</c:v>
                </c:pt>
                <c:pt idx="969">
                  <c:v>-479.43486295717639</c:v>
                </c:pt>
                <c:pt idx="970">
                  <c:v>-743.77895712384145</c:v>
                </c:pt>
                <c:pt idx="971">
                  <c:v>-1251.7279591666656</c:v>
                </c:pt>
                <c:pt idx="972">
                  <c:v>-1980.9138853645836</c:v>
                </c:pt>
                <c:pt idx="973">
                  <c:v>-2376.6801851620371</c:v>
                </c:pt>
                <c:pt idx="974">
                  <c:v>-2363.4595164293983</c:v>
                </c:pt>
                <c:pt idx="975">
                  <c:v>-2352.0852125000001</c:v>
                </c:pt>
                <c:pt idx="976">
                  <c:v>-2363.0989400405092</c:v>
                </c:pt>
                <c:pt idx="977">
                  <c:v>-1944.4568442071754</c:v>
                </c:pt>
                <c:pt idx="978">
                  <c:v>-1406.5450481481487</c:v>
                </c:pt>
                <c:pt idx="979">
                  <c:v>-1239.5246591666669</c:v>
                </c:pt>
                <c:pt idx="980">
                  <c:v>-1052.6859657349532</c:v>
                </c:pt>
                <c:pt idx="981">
                  <c:v>-866.59331148148124</c:v>
                </c:pt>
                <c:pt idx="982">
                  <c:v>-824.66863000000023</c:v>
                </c:pt>
                <c:pt idx="983">
                  <c:v>-967.75073781828712</c:v>
                </c:pt>
                <c:pt idx="984">
                  <c:v>-1049.2597725925925</c:v>
                </c:pt>
                <c:pt idx="985">
                  <c:v>-802.46300017939825</c:v>
                </c:pt>
                <c:pt idx="986">
                  <c:v>-371.04823333333337</c:v>
                </c:pt>
                <c:pt idx="987">
                  <c:v>-145.08990000000003</c:v>
                </c:pt>
                <c:pt idx="988">
                  <c:v>-145.08990000000003</c:v>
                </c:pt>
                <c:pt idx="989">
                  <c:v>-145.08990000000003</c:v>
                </c:pt>
                <c:pt idx="990">
                  <c:v>-145.08990000000003</c:v>
                </c:pt>
                <c:pt idx="991">
                  <c:v>-145.08990000000003</c:v>
                </c:pt>
                <c:pt idx="992">
                  <c:v>-145.08990000000003</c:v>
                </c:pt>
                <c:pt idx="993">
                  <c:v>-145.08990000000003</c:v>
                </c:pt>
                <c:pt idx="994">
                  <c:v>-145.08990000000003</c:v>
                </c:pt>
                <c:pt idx="995">
                  <c:v>-145.08990000000003</c:v>
                </c:pt>
                <c:pt idx="996">
                  <c:v>-145.08990000000003</c:v>
                </c:pt>
                <c:pt idx="997">
                  <c:v>-145.08990000000003</c:v>
                </c:pt>
                <c:pt idx="998">
                  <c:v>-145.08990000000003</c:v>
                </c:pt>
                <c:pt idx="999">
                  <c:v>-145.08990000000003</c:v>
                </c:pt>
                <c:pt idx="1000">
                  <c:v>-145.08990000000003</c:v>
                </c:pt>
                <c:pt idx="1001">
                  <c:v>-145.08990000000003</c:v>
                </c:pt>
                <c:pt idx="1002">
                  <c:v>-145.08990000000003</c:v>
                </c:pt>
                <c:pt idx="1003">
                  <c:v>-145.08990000000003</c:v>
                </c:pt>
                <c:pt idx="1004">
                  <c:v>-145.08990000000003</c:v>
                </c:pt>
                <c:pt idx="1005">
                  <c:v>-145.08990000000003</c:v>
                </c:pt>
                <c:pt idx="1006">
                  <c:v>-145.08990000000003</c:v>
                </c:pt>
                <c:pt idx="1007">
                  <c:v>-145.08990000000003</c:v>
                </c:pt>
                <c:pt idx="1008">
                  <c:v>-145.08990000000003</c:v>
                </c:pt>
                <c:pt idx="1009">
                  <c:v>-145.08990000000003</c:v>
                </c:pt>
                <c:pt idx="1010">
                  <c:v>-145.08990000000003</c:v>
                </c:pt>
                <c:pt idx="1011">
                  <c:v>-145.08990000000003</c:v>
                </c:pt>
                <c:pt idx="1012">
                  <c:v>-145.08990000000003</c:v>
                </c:pt>
                <c:pt idx="1013">
                  <c:v>-145.08990000000003</c:v>
                </c:pt>
                <c:pt idx="1014">
                  <c:v>-145.08990000000003</c:v>
                </c:pt>
                <c:pt idx="1015">
                  <c:v>-145.08990000000003</c:v>
                </c:pt>
                <c:pt idx="1016">
                  <c:v>-145.08990000000003</c:v>
                </c:pt>
                <c:pt idx="1017">
                  <c:v>-145.08990000000003</c:v>
                </c:pt>
                <c:pt idx="1018">
                  <c:v>-145.08990000000003</c:v>
                </c:pt>
                <c:pt idx="1019">
                  <c:v>-145.08990000000003</c:v>
                </c:pt>
                <c:pt idx="1020">
                  <c:v>-145.08990000000003</c:v>
                </c:pt>
                <c:pt idx="1021">
                  <c:v>-145.08990000000003</c:v>
                </c:pt>
                <c:pt idx="1022">
                  <c:v>-145.08990000000003</c:v>
                </c:pt>
                <c:pt idx="1023">
                  <c:v>-145.08990000000003</c:v>
                </c:pt>
                <c:pt idx="1024">
                  <c:v>-145.08990000000003</c:v>
                </c:pt>
                <c:pt idx="1025">
                  <c:v>-145.08990000000003</c:v>
                </c:pt>
                <c:pt idx="1026">
                  <c:v>19.243433333333314</c:v>
                </c:pt>
                <c:pt idx="1027">
                  <c:v>594.38906629629628</c:v>
                </c:pt>
                <c:pt idx="1028">
                  <c:v>1456.7341675</c:v>
                </c:pt>
                <c:pt idx="1029">
                  <c:v>2112.0627259490739</c:v>
                </c:pt>
                <c:pt idx="1030">
                  <c:v>2189.6545620601851</c:v>
                </c:pt>
                <c:pt idx="1031">
                  <c:v>1854.8473685185181</c:v>
                </c:pt>
                <c:pt idx="1032">
                  <c:v>1519.7601637962962</c:v>
                </c:pt>
                <c:pt idx="1033">
                  <c:v>1328.3160752083338</c:v>
                </c:pt>
                <c:pt idx="1034">
                  <c:v>1218.7175606539349</c:v>
                </c:pt>
                <c:pt idx="1035">
                  <c:v>1026.6086098379633</c:v>
                </c:pt>
                <c:pt idx="1036">
                  <c:v>773.90498185185299</c:v>
                </c:pt>
                <c:pt idx="1037">
                  <c:v>604.23664676504529</c:v>
                </c:pt>
                <c:pt idx="1038">
                  <c:v>599.43307468171201</c:v>
                </c:pt>
                <c:pt idx="1039">
                  <c:v>716.809741574074</c:v>
                </c:pt>
                <c:pt idx="1040">
                  <c:v>771.36741712962862</c:v>
                </c:pt>
                <c:pt idx="1041">
                  <c:v>702.29648601851852</c:v>
                </c:pt>
                <c:pt idx="1042">
                  <c:v>490.05405384838031</c:v>
                </c:pt>
                <c:pt idx="1043">
                  <c:v>197.75917088541706</c:v>
                </c:pt>
                <c:pt idx="1044">
                  <c:v>-51.144915717592625</c:v>
                </c:pt>
                <c:pt idx="1045">
                  <c:v>-175.08771333333425</c:v>
                </c:pt>
                <c:pt idx="1046">
                  <c:v>-175.43509809606439</c:v>
                </c:pt>
                <c:pt idx="1047">
                  <c:v>-155.59017286458368</c:v>
                </c:pt>
                <c:pt idx="1048">
                  <c:v>-238.45621017939817</c:v>
                </c:pt>
                <c:pt idx="1049">
                  <c:v>-443.17350619791603</c:v>
                </c:pt>
                <c:pt idx="1050">
                  <c:v>-727.98564906828665</c:v>
                </c:pt>
                <c:pt idx="1051">
                  <c:v>-948.52780369791742</c:v>
                </c:pt>
                <c:pt idx="1052">
                  <c:v>-1086.1063114814824</c:v>
                </c:pt>
                <c:pt idx="1053">
                  <c:v>-1243.2359299479156</c:v>
                </c:pt>
                <c:pt idx="1054">
                  <c:v>-1481.7230747916674</c:v>
                </c:pt>
                <c:pt idx="1055">
                  <c:v>-1800.715881012731</c:v>
                </c:pt>
                <c:pt idx="1056">
                  <c:v>-2159.6831499999994</c:v>
                </c:pt>
                <c:pt idx="1057">
                  <c:v>-2353.4816532349541</c:v>
                </c:pt>
                <c:pt idx="1058">
                  <c:v>-2158.8348546064808</c:v>
                </c:pt>
                <c:pt idx="1059">
                  <c:v>-1946.7084364583336</c:v>
                </c:pt>
                <c:pt idx="1060">
                  <c:v>-1715.4223317071755</c:v>
                </c:pt>
                <c:pt idx="1061">
                  <c:v>-1116.4495018287037</c:v>
                </c:pt>
                <c:pt idx="1062">
                  <c:v>-416.86415000000034</c:v>
                </c:pt>
                <c:pt idx="1063">
                  <c:v>14.43164495949112</c:v>
                </c:pt>
                <c:pt idx="1064">
                  <c:v>568.48380518518513</c:v>
                </c:pt>
                <c:pt idx="1065">
                  <c:v>1305.3703674999997</c:v>
                </c:pt>
                <c:pt idx="1066">
                  <c:v>1444.1451671817126</c:v>
                </c:pt>
                <c:pt idx="1067">
                  <c:v>802.37278520833377</c:v>
                </c:pt>
                <c:pt idx="1068">
                  <c:v>204.77141854166732</c:v>
                </c:pt>
                <c:pt idx="1069">
                  <c:v>203.7894074999993</c:v>
                </c:pt>
                <c:pt idx="1070">
                  <c:v>571.50439666666659</c:v>
                </c:pt>
                <c:pt idx="1071">
                  <c:v>936.90042000000062</c:v>
                </c:pt>
                <c:pt idx="1072">
                  <c:v>1156.883866875</c:v>
                </c:pt>
                <c:pt idx="1073">
                  <c:v>1395.6654835706008</c:v>
                </c:pt>
                <c:pt idx="1074">
                  <c:v>1693.4655642650464</c:v>
                </c:pt>
                <c:pt idx="1075">
                  <c:v>1802.9121962094903</c:v>
                </c:pt>
                <c:pt idx="1076">
                  <c:v>1582.6983189872676</c:v>
                </c:pt>
                <c:pt idx="1077">
                  <c:v>1220.0021231539361</c:v>
                </c:pt>
                <c:pt idx="1078">
                  <c:v>900.70066750000103</c:v>
                </c:pt>
                <c:pt idx="1079">
                  <c:v>726.89395120949109</c:v>
                </c:pt>
                <c:pt idx="1080">
                  <c:v>491.85727416666714</c:v>
                </c:pt>
                <c:pt idx="1081">
                  <c:v>95.869417615740673</c:v>
                </c:pt>
                <c:pt idx="1082">
                  <c:v>-296.07339479166728</c:v>
                </c:pt>
                <c:pt idx="1083">
                  <c:v>-704.84443920717763</c:v>
                </c:pt>
                <c:pt idx="1084">
                  <c:v>-924.31387494791693</c:v>
                </c:pt>
                <c:pt idx="1085">
                  <c:v>-733.11824698495138</c:v>
                </c:pt>
                <c:pt idx="1086">
                  <c:v>-401.7392184953693</c:v>
                </c:pt>
                <c:pt idx="1087">
                  <c:v>-237.4058851620365</c:v>
                </c:pt>
                <c:pt idx="1088">
                  <c:v>-217.24972684606635</c:v>
                </c:pt>
                <c:pt idx="1089">
                  <c:v>-238.17755916666874</c:v>
                </c:pt>
                <c:pt idx="1090">
                  <c:v>-258.71922583333333</c:v>
                </c:pt>
                <c:pt idx="1091">
                  <c:v>-197.09422583333162</c:v>
                </c:pt>
                <c:pt idx="1092">
                  <c:v>7.1600000520830207</c:v>
                </c:pt>
                <c:pt idx="1093">
                  <c:v>270.2841394039346</c:v>
                </c:pt>
                <c:pt idx="1094">
                  <c:v>325.50437662615849</c:v>
                </c:pt>
                <c:pt idx="1095">
                  <c:v>135.30160520833445</c:v>
                </c:pt>
                <c:pt idx="1096">
                  <c:v>-93.571539346064895</c:v>
                </c:pt>
                <c:pt idx="1097">
                  <c:v>-320.36859161458455</c:v>
                </c:pt>
                <c:pt idx="1098">
                  <c:v>-606.27711629051078</c:v>
                </c:pt>
                <c:pt idx="1099">
                  <c:v>-929.9824580960651</c:v>
                </c:pt>
                <c:pt idx="1100">
                  <c:v>-963.00725369791553</c:v>
                </c:pt>
                <c:pt idx="1101">
                  <c:v>-649.39771545717656</c:v>
                </c:pt>
                <c:pt idx="1102">
                  <c:v>-277.72017370370429</c:v>
                </c:pt>
                <c:pt idx="1103">
                  <c:v>111.03077416666665</c:v>
                </c:pt>
                <c:pt idx="1104">
                  <c:v>454.76377150462906</c:v>
                </c:pt>
                <c:pt idx="1105">
                  <c:v>487.39254190393569</c:v>
                </c:pt>
                <c:pt idx="1106">
                  <c:v>172.63140838541895</c:v>
                </c:pt>
                <c:pt idx="1107">
                  <c:v>-179.10885703124978</c:v>
                </c:pt>
                <c:pt idx="1108">
                  <c:v>-486.81022509259321</c:v>
                </c:pt>
                <c:pt idx="1109">
                  <c:v>-770.61044962384346</c:v>
                </c:pt>
                <c:pt idx="1110">
                  <c:v>-743.88191620370401</c:v>
                </c:pt>
                <c:pt idx="1111">
                  <c:v>-411.97605916666816</c:v>
                </c:pt>
                <c:pt idx="1112">
                  <c:v>18.996342598379897</c:v>
                </c:pt>
                <c:pt idx="1113">
                  <c:v>547.78608428240966</c:v>
                </c:pt>
                <c:pt idx="1114">
                  <c:v>824.0200912094906</c:v>
                </c:pt>
                <c:pt idx="1115">
                  <c:v>545.14992407407431</c:v>
                </c:pt>
                <c:pt idx="1116">
                  <c:v>45.82798150462898</c:v>
                </c:pt>
                <c:pt idx="1117">
                  <c:v>-325.29348170717657</c:v>
                </c:pt>
                <c:pt idx="1118">
                  <c:v>-631.59117869791817</c:v>
                </c:pt>
                <c:pt idx="1119">
                  <c:v>-790.50570411458159</c:v>
                </c:pt>
                <c:pt idx="1120">
                  <c:v>-682.473214531248</c:v>
                </c:pt>
                <c:pt idx="1121">
                  <c:v>-535.61950071759441</c:v>
                </c:pt>
                <c:pt idx="1122">
                  <c:v>-553.9937099479165</c:v>
                </c:pt>
                <c:pt idx="1123">
                  <c:v>-797.05995781828597</c:v>
                </c:pt>
                <c:pt idx="1124">
                  <c:v>-1221.2779114814821</c:v>
                </c:pt>
                <c:pt idx="1125">
                  <c:v>-1784.6739203645857</c:v>
                </c:pt>
                <c:pt idx="1126">
                  <c:v>-2260.5035164583342</c:v>
                </c:pt>
                <c:pt idx="1127">
                  <c:v>-2406.3209461516194</c:v>
                </c:pt>
                <c:pt idx="1128">
                  <c:v>-2348.5680739814802</c:v>
                </c:pt>
                <c:pt idx="1129">
                  <c:v>-2046.687409207176</c:v>
                </c:pt>
                <c:pt idx="1130">
                  <c:v>-1667.157722939816</c:v>
                </c:pt>
                <c:pt idx="1131">
                  <c:v>-1495.3301467071751</c:v>
                </c:pt>
                <c:pt idx="1132">
                  <c:v>-1468.400478495369</c:v>
                </c:pt>
                <c:pt idx="1133">
                  <c:v>-1565.1773073842603</c:v>
                </c:pt>
                <c:pt idx="1134">
                  <c:v>-1641.4755707175932</c:v>
                </c:pt>
                <c:pt idx="1135">
                  <c:v>-1533.7506990509255</c:v>
                </c:pt>
                <c:pt idx="1136">
                  <c:v>-1139.8218449016201</c:v>
                </c:pt>
                <c:pt idx="1137">
                  <c:v>-583.47043793981493</c:v>
                </c:pt>
                <c:pt idx="1138">
                  <c:v>-213.34183127314796</c:v>
                </c:pt>
                <c:pt idx="1139">
                  <c:v>-69.64383031828703</c:v>
                </c:pt>
                <c:pt idx="1140">
                  <c:v>12.237895393518556</c:v>
                </c:pt>
                <c:pt idx="1141">
                  <c:v>217.16651440393517</c:v>
                </c:pt>
                <c:pt idx="1142">
                  <c:v>667.73735268518556</c:v>
                </c:pt>
                <c:pt idx="1143">
                  <c:v>1095.9622269039353</c:v>
                </c:pt>
                <c:pt idx="1144">
                  <c:v>926.98044505208202</c:v>
                </c:pt>
                <c:pt idx="1145">
                  <c:v>307.80183046296315</c:v>
                </c:pt>
                <c:pt idx="1146">
                  <c:v>-514.51162259259206</c:v>
                </c:pt>
                <c:pt idx="1147">
                  <c:v>-1682.1083226793987</c:v>
                </c:pt>
                <c:pt idx="1148">
                  <c:v>-1983.2484897916663</c:v>
                </c:pt>
                <c:pt idx="1149">
                  <c:v>-1260.5987414583333</c:v>
                </c:pt>
                <c:pt idx="1150">
                  <c:v>-519.57248333333371</c:v>
                </c:pt>
                <c:pt idx="1151">
                  <c:v>-149.82248333333337</c:v>
                </c:pt>
                <c:pt idx="1152">
                  <c:v>240.46918333333355</c:v>
                </c:pt>
                <c:pt idx="1153">
                  <c:v>1245.3935553761578</c:v>
                </c:pt>
                <c:pt idx="1154">
                  <c:v>2143.9609037962964</c:v>
                </c:pt>
                <c:pt idx="1155">
                  <c:v>2093.7880525983801</c:v>
                </c:pt>
                <c:pt idx="1156">
                  <c:v>1612.8495215046285</c:v>
                </c:pt>
                <c:pt idx="1157">
                  <c:v>1542.863624282408</c:v>
                </c:pt>
                <c:pt idx="1158">
                  <c:v>1778.9519409490749</c:v>
                </c:pt>
                <c:pt idx="1159">
                  <c:v>1990.9649287268498</c:v>
                </c:pt>
                <c:pt idx="1160">
                  <c:v>1912.655929218749</c:v>
                </c:pt>
                <c:pt idx="1161">
                  <c:v>1587.9921937268514</c:v>
                </c:pt>
                <c:pt idx="1162">
                  <c:v>1326.821185393519</c:v>
                </c:pt>
                <c:pt idx="1163">
                  <c:v>1209.6058408854167</c:v>
                </c:pt>
                <c:pt idx="1164">
                  <c:v>1133.4297903935194</c:v>
                </c:pt>
                <c:pt idx="1165">
                  <c:v>1056.8984674999992</c:v>
                </c:pt>
                <c:pt idx="1166">
                  <c:v>631.34154157407454</c:v>
                </c:pt>
                <c:pt idx="1167">
                  <c:v>234.39665150463216</c:v>
                </c:pt>
                <c:pt idx="1168">
                  <c:v>330.8116349594909</c:v>
                </c:pt>
                <c:pt idx="1169">
                  <c:v>403.58050854166657</c:v>
                </c:pt>
                <c:pt idx="1170">
                  <c:v>333.34582204282231</c:v>
                </c:pt>
                <c:pt idx="1171">
                  <c:v>283.98572630208298</c:v>
                </c:pt>
                <c:pt idx="1172">
                  <c:v>214.44843854166712</c:v>
                </c:pt>
                <c:pt idx="1173">
                  <c:v>145.84649329282283</c:v>
                </c:pt>
                <c:pt idx="1174">
                  <c:v>98.224307320599479</c:v>
                </c:pt>
                <c:pt idx="1175">
                  <c:v>30.522210208334485</c:v>
                </c:pt>
                <c:pt idx="1176">
                  <c:v>-36.13411744791469</c:v>
                </c:pt>
                <c:pt idx="1177">
                  <c:v>-61.192771984954902</c:v>
                </c:pt>
                <c:pt idx="1178">
                  <c:v>-24.668493929398153</c:v>
                </c:pt>
                <c:pt idx="1179">
                  <c:v>10.656863015044792</c:v>
                </c:pt>
                <c:pt idx="1180">
                  <c:v>4.8331563020819317</c:v>
                </c:pt>
                <c:pt idx="1181">
                  <c:v>-21.597947401617176</c:v>
                </c:pt>
                <c:pt idx="1182">
                  <c:v>-88.579640162035645</c:v>
                </c:pt>
                <c:pt idx="1183">
                  <c:v>-154.40776573495671</c:v>
                </c:pt>
                <c:pt idx="1184">
                  <c:v>-199.11941295717736</c:v>
                </c:pt>
                <c:pt idx="1185">
                  <c:v>-263.78608370370432</c:v>
                </c:pt>
                <c:pt idx="1186">
                  <c:v>-368.32730712384347</c:v>
                </c:pt>
                <c:pt idx="1187">
                  <c:v>-429.95230712384262</c:v>
                </c:pt>
                <c:pt idx="1188">
                  <c:v>-429.95230712384262</c:v>
                </c:pt>
                <c:pt idx="1189">
                  <c:v>-429.95230712384262</c:v>
                </c:pt>
                <c:pt idx="1190">
                  <c:v>-429.95230712384262</c:v>
                </c:pt>
                <c:pt idx="1191">
                  <c:v>-429.95230712384262</c:v>
                </c:pt>
                <c:pt idx="1192">
                  <c:v>-429.95230712384262</c:v>
                </c:pt>
                <c:pt idx="1193">
                  <c:v>-429.95230712384262</c:v>
                </c:pt>
                <c:pt idx="1194">
                  <c:v>-429.95230712384262</c:v>
                </c:pt>
                <c:pt idx="1195">
                  <c:v>-409.41064045717269</c:v>
                </c:pt>
                <c:pt idx="1196">
                  <c:v>-410.02291842592285</c:v>
                </c:pt>
                <c:pt idx="1197">
                  <c:v>-410.02291842592808</c:v>
                </c:pt>
                <c:pt idx="1198">
                  <c:v>-328.4691870312497</c:v>
                </c:pt>
                <c:pt idx="1199">
                  <c:v>-248.76083448495118</c:v>
                </c:pt>
                <c:pt idx="1200">
                  <c:v>-169.68184979166702</c:v>
                </c:pt>
                <c:pt idx="1201">
                  <c:v>-113.03132071759384</c:v>
                </c:pt>
                <c:pt idx="1202">
                  <c:v>-159.13119238425909</c:v>
                </c:pt>
                <c:pt idx="1203">
                  <c:v>-245.08786953703918</c:v>
                </c:pt>
                <c:pt idx="1204">
                  <c:v>-329.79435592592762</c:v>
                </c:pt>
                <c:pt idx="1205">
                  <c:v>-392.6932096064798</c:v>
                </c:pt>
                <c:pt idx="1206">
                  <c:v>-413.8727890682859</c:v>
                </c:pt>
                <c:pt idx="1207">
                  <c:v>-414.51135916666817</c:v>
                </c:pt>
                <c:pt idx="1208">
                  <c:v>-415.1505865682858</c:v>
                </c:pt>
                <c:pt idx="1209">
                  <c:v>-436.33213793981167</c:v>
                </c:pt>
                <c:pt idx="1210">
                  <c:v>-456.8738046064816</c:v>
                </c:pt>
                <c:pt idx="1211">
                  <c:v>-456.8738046064816</c:v>
                </c:pt>
                <c:pt idx="1212">
                  <c:v>-477.41547127315141</c:v>
                </c:pt>
                <c:pt idx="1213">
                  <c:v>-476.77558656829024</c:v>
                </c:pt>
                <c:pt idx="1214">
                  <c:v>-456.23391990162031</c:v>
                </c:pt>
                <c:pt idx="1215">
                  <c:v>-456.23391990162031</c:v>
                </c:pt>
                <c:pt idx="1216">
                  <c:v>-476.77558656828495</c:v>
                </c:pt>
                <c:pt idx="1217">
                  <c:v>-496.6780258333319</c:v>
                </c:pt>
                <c:pt idx="1218">
                  <c:v>-496.03945573495491</c:v>
                </c:pt>
                <c:pt idx="1219">
                  <c:v>-495.4015429398134</c:v>
                </c:pt>
                <c:pt idx="1220">
                  <c:v>-515.30595411458251</c:v>
                </c:pt>
                <c:pt idx="1221">
                  <c:v>-555.11674837384294</c:v>
                </c:pt>
                <c:pt idx="1222">
                  <c:v>-573.75453620370467</c:v>
                </c:pt>
                <c:pt idx="1223">
                  <c:v>-592.39823976273306</c:v>
                </c:pt>
                <c:pt idx="1224">
                  <c:v>-569.33515786458167</c:v>
                </c:pt>
                <c:pt idx="1225">
                  <c:v>-526.99506073495354</c:v>
                </c:pt>
                <c:pt idx="1226">
                  <c:v>-505.19925948495552</c:v>
                </c:pt>
                <c:pt idx="1227">
                  <c:v>-504.57317814814729</c:v>
                </c:pt>
                <c:pt idx="1228">
                  <c:v>-503.32298738425845</c:v>
                </c:pt>
                <c:pt idx="1229">
                  <c:v>-502.69887795717506</c:v>
                </c:pt>
                <c:pt idx="1230">
                  <c:v>-521.99429767939796</c:v>
                </c:pt>
                <c:pt idx="1231">
                  <c:v>-500.20901328125177</c:v>
                </c:pt>
                <c:pt idx="1232">
                  <c:v>-458.5048570370376</c:v>
                </c:pt>
                <c:pt idx="1233">
                  <c:v>-458.5048570370376</c:v>
                </c:pt>
                <c:pt idx="1234">
                  <c:v>-457.8846914293988</c:v>
                </c:pt>
                <c:pt idx="1235">
                  <c:v>-478.426358096066</c:v>
                </c:pt>
                <c:pt idx="1236">
                  <c:v>-518.27133212383967</c:v>
                </c:pt>
                <c:pt idx="1237">
                  <c:v>-578.6606020312463</c:v>
                </c:pt>
                <c:pt idx="1238">
                  <c:v>-657.7494462731521</c:v>
                </c:pt>
                <c:pt idx="1239">
                  <c:v>-715.70275037037322</c:v>
                </c:pt>
                <c:pt idx="1240">
                  <c:v>-731.38563148147978</c:v>
                </c:pt>
                <c:pt idx="1241">
                  <c:v>-706.62703587384294</c:v>
                </c:pt>
                <c:pt idx="1242">
                  <c:v>-681.90064812499975</c:v>
                </c:pt>
                <c:pt idx="1243">
                  <c:v>-678.3393791666665</c:v>
                </c:pt>
                <c:pt idx="1244">
                  <c:v>-674.21447267939789</c:v>
                </c:pt>
                <c:pt idx="1245">
                  <c:v>-650.16280670717515</c:v>
                </c:pt>
                <c:pt idx="1246">
                  <c:v>-667.2181369849535</c:v>
                </c:pt>
                <c:pt idx="1247">
                  <c:v>-683.7223184953707</c:v>
                </c:pt>
                <c:pt idx="1248">
                  <c:v>-679.71704119791696</c:v>
                </c:pt>
                <c:pt idx="1249">
                  <c:v>-675.74397175925958</c:v>
                </c:pt>
                <c:pt idx="1250">
                  <c:v>-651.26144351273126</c:v>
                </c:pt>
                <c:pt idx="1251">
                  <c:v>-627.3675303182863</c:v>
                </c:pt>
                <c:pt idx="1252">
                  <c:v>-624.03894670717773</c:v>
                </c:pt>
                <c:pt idx="1253">
                  <c:v>-620.73402601273062</c:v>
                </c:pt>
                <c:pt idx="1254">
                  <c:v>-617.45276823495283</c:v>
                </c:pt>
                <c:pt idx="1255">
                  <c:v>-614.19517337384173</c:v>
                </c:pt>
                <c:pt idx="1256">
                  <c:v>-610.96124142939993</c:v>
                </c:pt>
                <c:pt idx="1257">
                  <c:v>-607.75097240162211</c:v>
                </c:pt>
                <c:pt idx="1258">
                  <c:v>-604.56436629050586</c:v>
                </c:pt>
                <c:pt idx="1259">
                  <c:v>-580.85975642939673</c:v>
                </c:pt>
                <c:pt idx="1260">
                  <c:v>-537.15871293981752</c:v>
                </c:pt>
                <c:pt idx="1261">
                  <c:v>-493.99304293981629</c:v>
                </c:pt>
                <c:pt idx="1262">
                  <c:v>-410.27152545717513</c:v>
                </c:pt>
                <c:pt idx="1263">
                  <c:v>-328.10485879050873</c:v>
                </c:pt>
                <c:pt idx="1264">
                  <c:v>-266.99748509259297</c:v>
                </c:pt>
                <c:pt idx="1265">
                  <c:v>-227.47097448495285</c:v>
                </c:pt>
                <c:pt idx="1266">
                  <c:v>-249.57537960648125</c:v>
                </c:pt>
                <c:pt idx="1267">
                  <c:v>-271.16215842592891</c:v>
                </c:pt>
                <c:pt idx="1268">
                  <c:v>-313.29323312500151</c:v>
                </c:pt>
                <c:pt idx="1269">
                  <c:v>-395.45989979166518</c:v>
                </c:pt>
                <c:pt idx="1270">
                  <c:v>-456.03715842592624</c:v>
                </c:pt>
                <c:pt idx="1271">
                  <c:v>-495.55380948495258</c:v>
                </c:pt>
                <c:pt idx="1272">
                  <c:v>-514.01576869791609</c:v>
                </c:pt>
                <c:pt idx="1273">
                  <c:v>-491.40491142939965</c:v>
                </c:pt>
                <c:pt idx="1274">
                  <c:v>-469.31825349536871</c:v>
                </c:pt>
                <c:pt idx="1275">
                  <c:v>-447.23751129050959</c:v>
                </c:pt>
                <c:pt idx="1276">
                  <c:v>-384.58974744791783</c:v>
                </c:pt>
                <c:pt idx="1277">
                  <c:v>-322.96474744791612</c:v>
                </c:pt>
                <c:pt idx="1278">
                  <c:v>-302.9341340509248</c:v>
                </c:pt>
                <c:pt idx="1279">
                  <c:v>-282.9041779571769</c:v>
                </c:pt>
                <c:pt idx="1280">
                  <c:v>-263.38790434606517</c:v>
                </c:pt>
                <c:pt idx="1281">
                  <c:v>-305.49925994791556</c:v>
                </c:pt>
                <c:pt idx="1282">
                  <c:v>-326.04092661458276</c:v>
                </c:pt>
                <c:pt idx="1283">
                  <c:v>-326.55592370370323</c:v>
                </c:pt>
                <c:pt idx="1284">
                  <c:v>-347.09759037037043</c:v>
                </c:pt>
                <c:pt idx="1285">
                  <c:v>-388.18092370370493</c:v>
                </c:pt>
                <c:pt idx="1286">
                  <c:v>-428.23492016203681</c:v>
                </c:pt>
                <c:pt idx="1287">
                  <c:v>-447.74987916666703</c:v>
                </c:pt>
                <c:pt idx="1288">
                  <c:v>-487.29808078125149</c:v>
                </c:pt>
                <c:pt idx="1289">
                  <c:v>-505.80210740161976</c:v>
                </c:pt>
                <c:pt idx="1290">
                  <c:v>-483.23331754051077</c:v>
                </c:pt>
                <c:pt idx="1291">
                  <c:v>-481.71987682870258</c:v>
                </c:pt>
                <c:pt idx="1292">
                  <c:v>-520.79449145833087</c:v>
                </c:pt>
                <c:pt idx="1293">
                  <c:v>-538.84004906828773</c:v>
                </c:pt>
                <c:pt idx="1294">
                  <c:v>-536.36037259259319</c:v>
                </c:pt>
                <c:pt idx="1295">
                  <c:v>-492.8137953645828</c:v>
                </c:pt>
                <c:pt idx="1296">
                  <c:v>-409.17706999999973</c:v>
                </c:pt>
                <c:pt idx="1297">
                  <c:v>-326.5216983738427</c:v>
                </c:pt>
                <c:pt idx="1298">
                  <c:v>-265.38540333333424</c:v>
                </c:pt>
                <c:pt idx="1299">
                  <c:v>-225.28145182870344</c:v>
                </c:pt>
                <c:pt idx="1300">
                  <c:v>-226.7554543460646</c:v>
                </c:pt>
                <c:pt idx="1301">
                  <c:v>-248.28307587384558</c:v>
                </c:pt>
                <c:pt idx="1302">
                  <c:v>-249.27165994791696</c:v>
                </c:pt>
                <c:pt idx="1303">
                  <c:v>-229.72120656828679</c:v>
                </c:pt>
                <c:pt idx="1304">
                  <c:v>-251.75462293981246</c:v>
                </c:pt>
                <c:pt idx="1305">
                  <c:v>-293.33652078124896</c:v>
                </c:pt>
                <c:pt idx="1306">
                  <c:v>-314.37740925926136</c:v>
                </c:pt>
                <c:pt idx="1307">
                  <c:v>-334.91907592592599</c:v>
                </c:pt>
                <c:pt idx="1308">
                  <c:v>-355.46074259259058</c:v>
                </c:pt>
                <c:pt idx="1309">
                  <c:v>-354.96152078124805</c:v>
                </c:pt>
                <c:pt idx="1310">
                  <c:v>-354.96152078125328</c:v>
                </c:pt>
                <c:pt idx="1311">
                  <c:v>-375.00462293981599</c:v>
                </c:pt>
                <c:pt idx="1312">
                  <c:v>-395.04838240161956</c:v>
                </c:pt>
                <c:pt idx="1313">
                  <c:v>-435.13787323495404</c:v>
                </c:pt>
                <c:pt idx="1314">
                  <c:v>-433.6520392592596</c:v>
                </c:pt>
                <c:pt idx="1315">
                  <c:v>-432.66476979166697</c:v>
                </c:pt>
                <c:pt idx="1316">
                  <c:v>-513.35546203125011</c:v>
                </c:pt>
                <c:pt idx="1317">
                  <c:v>-530.96292703125062</c:v>
                </c:pt>
                <c:pt idx="1318">
                  <c:v>-487.93660531828647</c:v>
                </c:pt>
                <c:pt idx="1319">
                  <c:v>-362.75413379050781</c:v>
                </c:pt>
                <c:pt idx="1320">
                  <c:v>-178.8440549479179</c:v>
                </c:pt>
                <c:pt idx="1321">
                  <c:v>-37.476193981481231</c:v>
                </c:pt>
                <c:pt idx="1322">
                  <c:v>101.91121232060095</c:v>
                </c:pt>
                <c:pt idx="1323">
                  <c:v>239.74771162615528</c:v>
                </c:pt>
                <c:pt idx="1324">
                  <c:v>293.28525255208564</c:v>
                </c:pt>
                <c:pt idx="1325">
                  <c:v>182.84210333333272</c:v>
                </c:pt>
                <c:pt idx="1326">
                  <c:v>-28.340756012732669</c:v>
                </c:pt>
                <c:pt idx="1327">
                  <c:v>-215.86304481481335</c:v>
                </c:pt>
                <c:pt idx="1328">
                  <c:v>-319.63489479166554</c:v>
                </c:pt>
                <c:pt idx="1329">
                  <c:v>-360.71822812500005</c:v>
                </c:pt>
                <c:pt idx="1330">
                  <c:v>-360.71822812500005</c:v>
                </c:pt>
                <c:pt idx="1331">
                  <c:v>-360.71822812500005</c:v>
                </c:pt>
                <c:pt idx="1332">
                  <c:v>-381.25989479166469</c:v>
                </c:pt>
                <c:pt idx="1333">
                  <c:v>-442.35280781828942</c:v>
                </c:pt>
                <c:pt idx="1334">
                  <c:v>-481.84382405092941</c:v>
                </c:pt>
                <c:pt idx="1335">
                  <c:v>-480.25742267939643</c:v>
                </c:pt>
                <c:pt idx="1336">
                  <c:v>-437.59360370370086</c:v>
                </c:pt>
                <c:pt idx="1337">
                  <c:v>-395.9847564293994</c:v>
                </c:pt>
                <c:pt idx="1338">
                  <c:v>-374.91823312500321</c:v>
                </c:pt>
                <c:pt idx="1339">
                  <c:v>-354.37656645833334</c:v>
                </c:pt>
                <c:pt idx="1340">
                  <c:v>-333.83489979166347</c:v>
                </c:pt>
                <c:pt idx="1341">
                  <c:v>-313.81808976273038</c:v>
                </c:pt>
                <c:pt idx="1342">
                  <c:v>-252.71860370370345</c:v>
                </c:pt>
                <c:pt idx="1343">
                  <c:v>-193.20223250000069</c:v>
                </c:pt>
                <c:pt idx="1344">
                  <c:v>-195.32137814814874</c:v>
                </c:pt>
                <c:pt idx="1345">
                  <c:v>-217.99270731481343</c:v>
                </c:pt>
                <c:pt idx="1346">
                  <c:v>-281.22185587384558</c:v>
                </c:pt>
                <c:pt idx="1347">
                  <c:v>-343.38288666666875</c:v>
                </c:pt>
                <c:pt idx="1348">
                  <c:v>-405.00788666666523</c:v>
                </c:pt>
                <c:pt idx="1349">
                  <c:v>-547.72814905092343</c:v>
                </c:pt>
                <c:pt idx="1350">
                  <c:v>-728.87393911458344</c:v>
                </c:pt>
                <c:pt idx="1351">
                  <c:v>-866.87049175926074</c:v>
                </c:pt>
                <c:pt idx="1352">
                  <c:v>-921.23492016203761</c:v>
                </c:pt>
                <c:pt idx="1353">
                  <c:v>-934.64484666666795</c:v>
                </c:pt>
                <c:pt idx="1354">
                  <c:v>-947.68832661458248</c:v>
                </c:pt>
                <c:pt idx="1355">
                  <c:v>-981.42136645833364</c:v>
                </c:pt>
                <c:pt idx="1356">
                  <c:v>-1055.4364869849537</c:v>
                </c:pt>
                <c:pt idx="1357">
                  <c:v>-1108.1757331249964</c:v>
                </c:pt>
                <c:pt idx="1358">
                  <c:v>-1140.1619896064819</c:v>
                </c:pt>
                <c:pt idx="1359">
                  <c:v>-1192.518027957178</c:v>
                </c:pt>
                <c:pt idx="1360">
                  <c:v>-1203.2405701620369</c:v>
                </c:pt>
                <c:pt idx="1361">
                  <c:v>-1009.2987292592593</c:v>
                </c:pt>
                <c:pt idx="1362">
                  <c:v>-633.94456182870374</c:v>
                </c:pt>
                <c:pt idx="1363">
                  <c:v>-221.53370071759144</c:v>
                </c:pt>
                <c:pt idx="1364">
                  <c:v>145.84606379629474</c:v>
                </c:pt>
                <c:pt idx="1365">
                  <c:v>181.30682520833304</c:v>
                </c:pt>
                <c:pt idx="1366">
                  <c:v>-89.005582384256712</c:v>
                </c:pt>
                <c:pt idx="1367">
                  <c:v>-418.08404953125154</c:v>
                </c:pt>
                <c:pt idx="1368">
                  <c:v>-825.64138351273152</c:v>
                </c:pt>
                <c:pt idx="1369">
                  <c:v>-982.36281666666628</c:v>
                </c:pt>
                <c:pt idx="1370">
                  <c:v>-709.09517370370611</c:v>
                </c:pt>
                <c:pt idx="1371">
                  <c:v>-378.13714793981569</c:v>
                </c:pt>
                <c:pt idx="1372">
                  <c:v>-254.88714793981484</c:v>
                </c:pt>
                <c:pt idx="1373">
                  <c:v>-357.59548127314713</c:v>
                </c:pt>
                <c:pt idx="1374">
                  <c:v>-581.66242453124892</c:v>
                </c:pt>
                <c:pt idx="1375">
                  <c:v>-865.14254238425974</c:v>
                </c:pt>
                <c:pt idx="1376">
                  <c:v>-1351.2425016145833</c:v>
                </c:pt>
                <c:pt idx="1377">
                  <c:v>-2037.5697184259247</c:v>
                </c:pt>
                <c:pt idx="1378">
                  <c:v>-2390.5456683738416</c:v>
                </c:pt>
                <c:pt idx="1379">
                  <c:v>-2375.6179831250001</c:v>
                </c:pt>
                <c:pt idx="1380">
                  <c:v>-2362.5366626793984</c:v>
                </c:pt>
                <c:pt idx="1381">
                  <c:v>-1735.0517070370372</c:v>
                </c:pt>
                <c:pt idx="1382">
                  <c:v>-231.20897661458378</c:v>
                </c:pt>
                <c:pt idx="1383">
                  <c:v>977.02902037615661</c:v>
                </c:pt>
                <c:pt idx="1384">
                  <c:v>1113.4615199594907</c:v>
                </c:pt>
                <c:pt idx="1385">
                  <c:v>593.84144157407513</c:v>
                </c:pt>
                <c:pt idx="1386">
                  <c:v>221.47767523726839</c:v>
                </c:pt>
                <c:pt idx="1387">
                  <c:v>363.07164851851849</c:v>
                </c:pt>
                <c:pt idx="1388">
                  <c:v>810.4332037268515</c:v>
                </c:pt>
                <c:pt idx="1389">
                  <c:v>1254.0057344039346</c:v>
                </c:pt>
                <c:pt idx="1390">
                  <c:v>1365.5557367187505</c:v>
                </c:pt>
                <c:pt idx="1391">
                  <c:v>1066.2135770601853</c:v>
                </c:pt>
                <c:pt idx="1392">
                  <c:v>605.49561999999901</c:v>
                </c:pt>
                <c:pt idx="1393">
                  <c:v>189.38249838541708</c:v>
                </c:pt>
                <c:pt idx="1394">
                  <c:v>-120.89582703124915</c:v>
                </c:pt>
                <c:pt idx="1395">
                  <c:v>-285.22916036458321</c:v>
                </c:pt>
                <c:pt idx="1396">
                  <c:v>-407.75875601273094</c:v>
                </c:pt>
                <c:pt idx="1397">
                  <c:v>-549.40498490161997</c:v>
                </c:pt>
                <c:pt idx="1398">
                  <c:v>-648.93952953703831</c:v>
                </c:pt>
                <c:pt idx="1399">
                  <c:v>-747.84109115162062</c:v>
                </c:pt>
                <c:pt idx="1400">
                  <c:v>-845.81947036458246</c:v>
                </c:pt>
                <c:pt idx="1401">
                  <c:v>-902.1965612905102</c:v>
                </c:pt>
                <c:pt idx="1402">
                  <c:v>-1020.0550314583338</c:v>
                </c:pt>
                <c:pt idx="1403">
                  <c:v>-1362.5680739814813</c:v>
                </c:pt>
                <c:pt idx="1404">
                  <c:v>-1989.6382257175921</c:v>
                </c:pt>
                <c:pt idx="1405">
                  <c:v>-2366.2911787905095</c:v>
                </c:pt>
                <c:pt idx="1406">
                  <c:v>-2005.2904966666667</c:v>
                </c:pt>
                <c:pt idx="1407">
                  <c:v>-1053.4169325000003</c:v>
                </c:pt>
                <c:pt idx="1408">
                  <c:v>-230.49645990162082</c:v>
                </c:pt>
                <c:pt idx="1409">
                  <c:v>-46.33397661458315</c:v>
                </c:pt>
                <c:pt idx="1410">
                  <c:v>-149.40251212384268</c:v>
                </c:pt>
                <c:pt idx="1411">
                  <c:v>-251.93041571759233</c:v>
                </c:pt>
                <c:pt idx="1412">
                  <c:v>-313.01807031828719</c:v>
                </c:pt>
                <c:pt idx="1413">
                  <c:v>-230.14414536458312</c:v>
                </c:pt>
                <c:pt idx="1414">
                  <c:v>139.4300260185187</c:v>
                </c:pt>
                <c:pt idx="1415">
                  <c:v>712.06607520833347</c:v>
                </c:pt>
                <c:pt idx="1416">
                  <c:v>1178.8725866261573</c:v>
                </c:pt>
                <c:pt idx="1417">
                  <c:v>1314.6507408333325</c:v>
                </c:pt>
                <c:pt idx="1418">
                  <c:v>1059.4901133333335</c:v>
                </c:pt>
                <c:pt idx="1419">
                  <c:v>477.80792829282495</c:v>
                </c:pt>
                <c:pt idx="1420">
                  <c:v>-202.23880161458337</c:v>
                </c:pt>
                <c:pt idx="1421">
                  <c:v>-898.48373837384406</c:v>
                </c:pt>
                <c:pt idx="1422">
                  <c:v>-1343.6328108738423</c:v>
                </c:pt>
                <c:pt idx="1423">
                  <c:v>-1007.7095164293979</c:v>
                </c:pt>
                <c:pt idx="1424">
                  <c:v>-327.5471011516205</c:v>
                </c:pt>
                <c:pt idx="1425">
                  <c:v>226.39857594907394</c:v>
                </c:pt>
                <c:pt idx="1426">
                  <c:v>818.14567130208297</c:v>
                </c:pt>
                <c:pt idx="1427">
                  <c:v>933.42389759838011</c:v>
                </c:pt>
                <c:pt idx="1428">
                  <c:v>413.73677428240779</c:v>
                </c:pt>
                <c:pt idx="1429">
                  <c:v>-183.91093226273225</c:v>
                </c:pt>
                <c:pt idx="1430">
                  <c:v>-695.78830712384217</c:v>
                </c:pt>
                <c:pt idx="1431">
                  <c:v>-1286.6457425405088</c:v>
                </c:pt>
                <c:pt idx="1432">
                  <c:v>-1996.7814231249999</c:v>
                </c:pt>
                <c:pt idx="1433">
                  <c:v>-2354.7042372627307</c:v>
                </c:pt>
                <c:pt idx="1434">
                  <c:v>-2365.2650828703704</c:v>
                </c:pt>
                <c:pt idx="1435">
                  <c:v>-1576.4115601620365</c:v>
                </c:pt>
                <c:pt idx="1436">
                  <c:v>-341.95443976273157</c:v>
                </c:pt>
                <c:pt idx="1437">
                  <c:v>252.98879259837949</c:v>
                </c:pt>
                <c:pt idx="1438">
                  <c:v>312.73653454282373</c:v>
                </c:pt>
                <c:pt idx="1439">
                  <c:v>44.420028240740649</c:v>
                </c:pt>
                <c:pt idx="1440">
                  <c:v>-284.39157379050948</c:v>
                </c:pt>
                <c:pt idx="1441">
                  <c:v>-673.68249627314844</c:v>
                </c:pt>
                <c:pt idx="1442">
                  <c:v>-794.5070473148146</c:v>
                </c:pt>
                <c:pt idx="1443">
                  <c:v>-484.76278078125011</c:v>
                </c:pt>
                <c:pt idx="1444">
                  <c:v>-155.73821250000003</c:v>
                </c:pt>
                <c:pt idx="1445">
                  <c:v>-53.387780781250385</c:v>
                </c:pt>
                <c:pt idx="1446">
                  <c:v>-238.50466837384297</c:v>
                </c:pt>
                <c:pt idx="1447">
                  <c:v>-874.57855990161988</c:v>
                </c:pt>
                <c:pt idx="1448">
                  <c:v>-1795.817894791666</c:v>
                </c:pt>
                <c:pt idx="1449">
                  <c:v>-2284.6443478645833</c:v>
                </c:pt>
                <c:pt idx="1450">
                  <c:v>-1932.9103268287035</c:v>
                </c:pt>
                <c:pt idx="1451">
                  <c:v>-1090.0538925000001</c:v>
                </c:pt>
                <c:pt idx="1452">
                  <c:v>-391.58990000000006</c:v>
                </c:pt>
                <c:pt idx="1453">
                  <c:v>-145.08990000000003</c:v>
                </c:pt>
                <c:pt idx="1454">
                  <c:v>-145.08990000000003</c:v>
                </c:pt>
                <c:pt idx="1455">
                  <c:v>-145.08990000000003</c:v>
                </c:pt>
                <c:pt idx="1456">
                  <c:v>-145.08990000000003</c:v>
                </c:pt>
                <c:pt idx="1457">
                  <c:v>-145.08990000000003</c:v>
                </c:pt>
                <c:pt idx="1458">
                  <c:v>-145.08990000000003</c:v>
                </c:pt>
                <c:pt idx="1459">
                  <c:v>-145.08990000000003</c:v>
                </c:pt>
                <c:pt idx="1460">
                  <c:v>-145.08990000000003</c:v>
                </c:pt>
                <c:pt idx="1461">
                  <c:v>-145.08990000000003</c:v>
                </c:pt>
                <c:pt idx="1462">
                  <c:v>-145.08990000000003</c:v>
                </c:pt>
                <c:pt idx="1463">
                  <c:v>-145.08990000000003</c:v>
                </c:pt>
                <c:pt idx="1464">
                  <c:v>-145.08990000000003</c:v>
                </c:pt>
                <c:pt idx="1465">
                  <c:v>-145.08990000000003</c:v>
                </c:pt>
                <c:pt idx="1466">
                  <c:v>-145.08990000000003</c:v>
                </c:pt>
                <c:pt idx="1467">
                  <c:v>-145.08990000000003</c:v>
                </c:pt>
                <c:pt idx="1468">
                  <c:v>-145.08990000000003</c:v>
                </c:pt>
                <c:pt idx="1469">
                  <c:v>-145.08990000000003</c:v>
                </c:pt>
                <c:pt idx="1470">
                  <c:v>-145.08990000000003</c:v>
                </c:pt>
                <c:pt idx="1471">
                  <c:v>-145.08990000000003</c:v>
                </c:pt>
                <c:pt idx="1472">
                  <c:v>-145.08990000000003</c:v>
                </c:pt>
                <c:pt idx="1473">
                  <c:v>-145.08990000000003</c:v>
                </c:pt>
                <c:pt idx="1474">
                  <c:v>-145.08990000000003</c:v>
                </c:pt>
                <c:pt idx="1475">
                  <c:v>-145.08990000000003</c:v>
                </c:pt>
                <c:pt idx="1476">
                  <c:v>-145.08990000000003</c:v>
                </c:pt>
                <c:pt idx="1477">
                  <c:v>-145.08990000000003</c:v>
                </c:pt>
                <c:pt idx="1478">
                  <c:v>306.82676666666669</c:v>
                </c:pt>
                <c:pt idx="1479">
                  <c:v>758.58436594907403</c:v>
                </c:pt>
                <c:pt idx="1480">
                  <c:v>696.48216379629616</c:v>
                </c:pt>
                <c:pt idx="1481">
                  <c:v>572.56401505208328</c:v>
                </c:pt>
                <c:pt idx="1482">
                  <c:v>448.56731857060163</c:v>
                </c:pt>
                <c:pt idx="1483">
                  <c:v>365.67005935185165</c:v>
                </c:pt>
                <c:pt idx="1484">
                  <c:v>323.81373740740742</c:v>
                </c:pt>
                <c:pt idx="1485">
                  <c:v>364.10534898726866</c:v>
                </c:pt>
                <c:pt idx="1486">
                  <c:v>506.77434171874984</c:v>
                </c:pt>
                <c:pt idx="1487">
                  <c:v>690.01660046874986</c:v>
                </c:pt>
                <c:pt idx="1488">
                  <c:v>893.03706817129648</c:v>
                </c:pt>
                <c:pt idx="1489">
                  <c:v>1095.0673085416668</c:v>
                </c:pt>
                <c:pt idx="1490">
                  <c:v>1254.7479208854163</c:v>
                </c:pt>
                <c:pt idx="1491">
                  <c:v>1351.5641879687494</c:v>
                </c:pt>
                <c:pt idx="1492">
                  <c:v>1344.4206163483807</c:v>
                </c:pt>
                <c:pt idx="1493">
                  <c:v>1254.6108275983797</c:v>
                </c:pt>
                <c:pt idx="1494">
                  <c:v>1143.9017992187501</c:v>
                </c:pt>
                <c:pt idx="1495">
                  <c:v>992.15314817129592</c:v>
                </c:pt>
                <c:pt idx="1496">
                  <c:v>840.91653634837917</c:v>
                </c:pt>
                <c:pt idx="1497">
                  <c:v>690.10487107060248</c:v>
                </c:pt>
                <c:pt idx="1498">
                  <c:v>519.6323254687486</c:v>
                </c:pt>
                <c:pt idx="1499">
                  <c:v>350.19831898726773</c:v>
                </c:pt>
                <c:pt idx="1500">
                  <c:v>181.92905384837951</c:v>
                </c:pt>
                <c:pt idx="1501">
                  <c:v>97.085848385416782</c:v>
                </c:pt>
                <c:pt idx="1502">
                  <c:v>53.28390884838123</c:v>
                </c:pt>
                <c:pt idx="1503">
                  <c:v>30.675680792823769</c:v>
                </c:pt>
                <c:pt idx="1504">
                  <c:v>28.234785208333051</c:v>
                </c:pt>
                <c:pt idx="1505">
                  <c:v>-14.966379166665533</c:v>
                </c:pt>
                <c:pt idx="1506">
                  <c:v>-37.290980873843353</c:v>
                </c:pt>
                <c:pt idx="1507">
                  <c:v>-18.548681828703863</c:v>
                </c:pt>
                <c:pt idx="1508">
                  <c:v>20.353719351851552</c:v>
                </c:pt>
                <c:pt idx="1509">
                  <c:v>79.404391209490853</c:v>
                </c:pt>
                <c:pt idx="1510">
                  <c:v>199.29721490740843</c:v>
                </c:pt>
                <c:pt idx="1511">
                  <c:v>358.68729921874899</c:v>
                </c:pt>
                <c:pt idx="1512">
                  <c:v>516.38877150462815</c:v>
                </c:pt>
                <c:pt idx="1513">
                  <c:v>651.7258752372685</c:v>
                </c:pt>
                <c:pt idx="1514">
                  <c:v>703.33357384837871</c:v>
                </c:pt>
                <c:pt idx="1515">
                  <c:v>631.31266579282408</c:v>
                </c:pt>
                <c:pt idx="1516">
                  <c:v>437.03067046296553</c:v>
                </c:pt>
                <c:pt idx="1517">
                  <c:v>245.25891620949326</c:v>
                </c:pt>
                <c:pt idx="1518">
                  <c:v>95.843363015047345</c:v>
                </c:pt>
                <c:pt idx="1519">
                  <c:v>-10.666812262733316</c:v>
                </c:pt>
                <c:pt idx="1520">
                  <c:v>-96.194599050927451</c:v>
                </c:pt>
                <c:pt idx="1521">
                  <c:v>-180.29636645833455</c:v>
                </c:pt>
                <c:pt idx="1522">
                  <c:v>-284.46292703125152</c:v>
                </c:pt>
                <c:pt idx="1523">
                  <c:v>-427.76786064814848</c:v>
                </c:pt>
                <c:pt idx="1524">
                  <c:v>-631.2441681481464</c:v>
                </c:pt>
                <c:pt idx="1525">
                  <c:v>-893.00407462384317</c:v>
                </c:pt>
                <c:pt idx="1526">
                  <c:v>-1110.9561258333351</c:v>
                </c:pt>
                <c:pt idx="1527">
                  <c:v>-1244.6687046064794</c:v>
                </c:pt>
                <c:pt idx="1528">
                  <c:v>-1234.0361673842572</c:v>
                </c:pt>
                <c:pt idx="1529">
                  <c:v>-1101.3722703703702</c:v>
                </c:pt>
                <c:pt idx="1530">
                  <c:v>-909.03162016203942</c:v>
                </c:pt>
                <c:pt idx="1531">
                  <c:v>-677.81387494791784</c:v>
                </c:pt>
                <c:pt idx="1532">
                  <c:v>-449.06956182870113</c:v>
                </c:pt>
                <c:pt idx="1533">
                  <c:v>-222.32114999999891</c:v>
                </c:pt>
                <c:pt idx="1534">
                  <c:v>22.596063796293876</c:v>
                </c:pt>
                <c:pt idx="1535">
                  <c:v>306.17642039351904</c:v>
                </c:pt>
                <c:pt idx="1536">
                  <c:v>586.38875518518603</c:v>
                </c:pt>
                <c:pt idx="1537">
                  <c:v>781.6461429629619</c:v>
                </c:pt>
                <c:pt idx="1538">
                  <c:v>933.64846749999822</c:v>
                </c:pt>
                <c:pt idx="1539">
                  <c:v>1021.6332082407419</c:v>
                </c:pt>
                <c:pt idx="1540">
                  <c:v>1067.3695456539381</c:v>
                </c:pt>
                <c:pt idx="1541">
                  <c:v>1070.2774096296278</c:v>
                </c:pt>
                <c:pt idx="1542">
                  <c:v>970.20974650463074</c:v>
                </c:pt>
                <c:pt idx="1543">
                  <c:v>768.351016718751</c:v>
                </c:pt>
                <c:pt idx="1544">
                  <c:v>446.06934817129388</c:v>
                </c:pt>
                <c:pt idx="1545">
                  <c:v>128.66848483796235</c:v>
                </c:pt>
                <c:pt idx="1546">
                  <c:v>-82.631045833334582</c:v>
                </c:pt>
                <c:pt idx="1547">
                  <c:v>-209.44231479166606</c:v>
                </c:pt>
                <c:pt idx="1548">
                  <c:v>-232.37130682870375</c:v>
                </c:pt>
                <c:pt idx="1549">
                  <c:v>-214.82858619791875</c:v>
                </c:pt>
                <c:pt idx="1550">
                  <c:v>-176.76063148147975</c:v>
                </c:pt>
                <c:pt idx="1551">
                  <c:v>-139.9264349479138</c:v>
                </c:pt>
                <c:pt idx="1552">
                  <c:v>-123.6661129398141</c:v>
                </c:pt>
                <c:pt idx="1553">
                  <c:v>-128.59851645833518</c:v>
                </c:pt>
                <c:pt idx="1554">
                  <c:v>-132.9488779571777</c:v>
                </c:pt>
                <c:pt idx="1555">
                  <c:v>-96.876824531250662</c:v>
                </c:pt>
                <c:pt idx="1556">
                  <c:v>-40.939798124998902</c:v>
                </c:pt>
                <c:pt idx="1557">
                  <c:v>13.660930792824217</c:v>
                </c:pt>
                <c:pt idx="1558">
                  <c:v>88.074048431712924</c:v>
                </c:pt>
                <c:pt idx="1559">
                  <c:v>160.41567490740704</c:v>
                </c:pt>
                <c:pt idx="1560">
                  <c:v>170.31428749999759</c:v>
                </c:pt>
                <c:pt idx="1561">
                  <c:v>159.50296379629657</c:v>
                </c:pt>
                <c:pt idx="1562">
                  <c:v>148.52337046296316</c:v>
                </c:pt>
                <c:pt idx="1563">
                  <c:v>157.91717416666756</c:v>
                </c:pt>
                <c:pt idx="1564">
                  <c:v>166.42986287615872</c:v>
                </c:pt>
                <c:pt idx="1565">
                  <c:v>154.21092428240877</c:v>
                </c:pt>
                <c:pt idx="1566">
                  <c:v>162.34369171874926</c:v>
                </c:pt>
                <c:pt idx="1567">
                  <c:v>128.45614005208211</c:v>
                </c:pt>
                <c:pt idx="1568">
                  <c:v>54.789344681712521</c:v>
                </c:pt>
                <c:pt idx="1569">
                  <c:v>2.2640051851863063</c:v>
                </c:pt>
                <c:pt idx="1570">
                  <c:v>-49.631966458333466</c:v>
                </c:pt>
                <c:pt idx="1571">
                  <c:v>-100.87096351273271</c:v>
                </c:pt>
                <c:pt idx="1572">
                  <c:v>-151.42735115162287</c:v>
                </c:pt>
                <c:pt idx="1573">
                  <c:v>-242.36079979167133</c:v>
                </c:pt>
                <c:pt idx="1574">
                  <c:v>-351.49492960647842</c:v>
                </c:pt>
                <c:pt idx="1575">
                  <c:v>-438.5085503703699</c:v>
                </c:pt>
                <c:pt idx="1576">
                  <c:v>-544.46133249999696</c:v>
                </c:pt>
                <c:pt idx="1577">
                  <c:v>-647.98242129050948</c:v>
                </c:pt>
                <c:pt idx="1578">
                  <c:v>-729.3363325000023</c:v>
                </c:pt>
                <c:pt idx="1579">
                  <c:v>-767.98534328124833</c:v>
                </c:pt>
                <c:pt idx="1580">
                  <c:v>-806.64026979166601</c:v>
                </c:pt>
                <c:pt idx="1581">
                  <c:v>-823.14773781828717</c:v>
                </c:pt>
                <c:pt idx="1582">
                  <c:v>-840.47387703125059</c:v>
                </c:pt>
                <c:pt idx="1583">
                  <c:v>-897.29530494791379</c:v>
                </c:pt>
                <c:pt idx="1584">
                  <c:v>-932.8043781481465</c:v>
                </c:pt>
                <c:pt idx="1585">
                  <c:v>-967.55656666667164</c:v>
                </c:pt>
                <c:pt idx="1586">
                  <c:v>-1001.5676457812558</c:v>
                </c:pt>
                <c:pt idx="1587">
                  <c:v>-1014.3136960127272</c:v>
                </c:pt>
                <c:pt idx="1588">
                  <c:v>-986.04214323494909</c:v>
                </c:pt>
                <c:pt idx="1589">
                  <c:v>-917.51644516203601</c:v>
                </c:pt>
                <c:pt idx="1590">
                  <c:v>-850.56104453124988</c:v>
                </c:pt>
                <c:pt idx="1591">
                  <c:v>-784.39276453125331</c:v>
                </c:pt>
                <c:pt idx="1592">
                  <c:v>-740.29372392940024</c:v>
                </c:pt>
                <c:pt idx="1593">
                  <c:v>-696.20520017939646</c:v>
                </c:pt>
                <c:pt idx="1594">
                  <c:v>-653.62321545717577</c:v>
                </c:pt>
                <c:pt idx="1595">
                  <c:v>-693.2105266145843</c:v>
                </c:pt>
                <c:pt idx="1596">
                  <c:v>-731.30970323495308</c:v>
                </c:pt>
                <c:pt idx="1597">
                  <c:v>-789.96106337384117</c:v>
                </c:pt>
                <c:pt idx="1598">
                  <c:v>-866.94916645833166</c:v>
                </c:pt>
                <c:pt idx="1599">
                  <c:v>-902.15357960648362</c:v>
                </c:pt>
                <c:pt idx="1600">
                  <c:v>-936.67341142940131</c:v>
                </c:pt>
                <c:pt idx="1601">
                  <c:v>-949.98474244791532</c:v>
                </c:pt>
                <c:pt idx="1602">
                  <c:v>-901.73680379050677</c:v>
                </c:pt>
                <c:pt idx="1603">
                  <c:v>-813.8857786979197</c:v>
                </c:pt>
                <c:pt idx="1604">
                  <c:v>-748.0251166145872</c:v>
                </c:pt>
                <c:pt idx="1605">
                  <c:v>-662.3468073842555</c:v>
                </c:pt>
                <c:pt idx="1606">
                  <c:v>-599.32175148147871</c:v>
                </c:pt>
                <c:pt idx="1607">
                  <c:v>-556.84099145833454</c:v>
                </c:pt>
                <c:pt idx="1608">
                  <c:v>-515.75765812500003</c:v>
                </c:pt>
                <c:pt idx="1609">
                  <c:v>-474.67432479166553</c:v>
                </c:pt>
                <c:pt idx="1610">
                  <c:v>-455.53008481481578</c:v>
                </c:pt>
                <c:pt idx="1611">
                  <c:v>-435.68811744791964</c:v>
                </c:pt>
                <c:pt idx="1612">
                  <c:v>-376.16615916666518</c:v>
                </c:pt>
                <c:pt idx="1613">
                  <c:v>-317.35441703703657</c:v>
                </c:pt>
                <c:pt idx="1614">
                  <c:v>-259.96902293981509</c:v>
                </c:pt>
                <c:pt idx="1615">
                  <c:v>-203.32013712384125</c:v>
                </c:pt>
                <c:pt idx="1616">
                  <c:v>-127.59865738426083</c:v>
                </c:pt>
                <c:pt idx="1617">
                  <c:v>-73.923411429397959</c:v>
                </c:pt>
                <c:pt idx="1618">
                  <c:v>-41.603244901619064</c:v>
                </c:pt>
                <c:pt idx="1619">
                  <c:v>-71.745154050927738</c:v>
                </c:pt>
                <c:pt idx="1620">
                  <c:v>-141.58020017939901</c:v>
                </c:pt>
                <c:pt idx="1621">
                  <c:v>-210.73789531828706</c:v>
                </c:pt>
                <c:pt idx="1622">
                  <c:v>-298.97804392940054</c:v>
                </c:pt>
                <c:pt idx="1623">
                  <c:v>-426.81076212384312</c:v>
                </c:pt>
                <c:pt idx="1624">
                  <c:v>-572.1352599479161</c:v>
                </c:pt>
                <c:pt idx="1625">
                  <c:v>-694.6185157175903</c:v>
                </c:pt>
                <c:pt idx="1626">
                  <c:v>-876.4331118287015</c:v>
                </c:pt>
                <c:pt idx="1627">
                  <c:v>-1074.2447800000009</c:v>
                </c:pt>
                <c:pt idx="1628">
                  <c:v>-1228.0415423842596</c:v>
                </c:pt>
                <c:pt idx="1629">
                  <c:v>-1317.3921592592599</c:v>
                </c:pt>
                <c:pt idx="1630">
                  <c:v>-1303.5233895312506</c:v>
                </c:pt>
                <c:pt idx="1631">
                  <c:v>-1167.3534370312498</c:v>
                </c:pt>
                <c:pt idx="1632">
                  <c:v>-973.2798068287035</c:v>
                </c:pt>
                <c:pt idx="1633">
                  <c:v>-761.55993073495551</c:v>
                </c:pt>
                <c:pt idx="1634">
                  <c:v>-595.13735905092562</c:v>
                </c:pt>
                <c:pt idx="1635">
                  <c:v>-532.81726087384061</c:v>
                </c:pt>
                <c:pt idx="1636">
                  <c:v>-532.81726087384322</c:v>
                </c:pt>
                <c:pt idx="1637">
                  <c:v>-593.74781999999971</c:v>
                </c:pt>
                <c:pt idx="1638">
                  <c:v>-653.29344119791563</c:v>
                </c:pt>
                <c:pt idx="1639">
                  <c:v>-691.61347170717602</c:v>
                </c:pt>
                <c:pt idx="1640">
                  <c:v>-688.17413250000004</c:v>
                </c:pt>
                <c:pt idx="1641">
                  <c:v>-623.80949259259353</c:v>
                </c:pt>
                <c:pt idx="1642">
                  <c:v>-519.73528312500059</c:v>
                </c:pt>
                <c:pt idx="1643">
                  <c:v>-376.62622587384175</c:v>
                </c:pt>
                <c:pt idx="1644">
                  <c:v>-256.79913250000095</c:v>
                </c:pt>
                <c:pt idx="1645">
                  <c:v>-158.91047517939879</c:v>
                </c:pt>
                <c:pt idx="1646">
                  <c:v>-83.684930734951934</c:v>
                </c:pt>
                <c:pt idx="1647">
                  <c:v>-29.771083703702914</c:v>
                </c:pt>
                <c:pt idx="1648">
                  <c:v>22.638196209490616</c:v>
                </c:pt>
                <c:pt idx="1649">
                  <c:v>33.131010931710762</c:v>
                </c:pt>
                <c:pt idx="1650">
                  <c:v>22.953327552083863</c:v>
                </c:pt>
                <c:pt idx="1651">
                  <c:v>-28.436520596062849</c:v>
                </c:pt>
                <c:pt idx="1652">
                  <c:v>-98.998215457178389</c:v>
                </c:pt>
                <c:pt idx="1653">
                  <c:v>-148.35666793981568</c:v>
                </c:pt>
                <c:pt idx="1654">
                  <c:v>-217.57352037037046</c:v>
                </c:pt>
                <c:pt idx="1655">
                  <c:v>-264.77766148148271</c:v>
                </c:pt>
                <c:pt idx="1656">
                  <c:v>-270.94053666666252</c:v>
                </c:pt>
                <c:pt idx="1657">
                  <c:v>-277.14547925925535</c:v>
                </c:pt>
                <c:pt idx="1658">
                  <c:v>-283.39248925926063</c:v>
                </c:pt>
                <c:pt idx="1659">
                  <c:v>-289.681566666668</c:v>
                </c:pt>
                <c:pt idx="1660">
                  <c:v>-296.01271148148282</c:v>
                </c:pt>
                <c:pt idx="1661">
                  <c:v>-322.92759037037229</c:v>
                </c:pt>
                <c:pt idx="1662">
                  <c:v>-328.53865948495559</c:v>
                </c:pt>
                <c:pt idx="1663">
                  <c:v>-334.99074809606668</c:v>
                </c:pt>
                <c:pt idx="1664">
                  <c:v>-381.7541673842569</c:v>
                </c:pt>
                <c:pt idx="1665">
                  <c:v>-407.19011398147984</c:v>
                </c:pt>
                <c:pt idx="1666">
                  <c:v>-453.19139016203644</c:v>
                </c:pt>
                <c:pt idx="1667">
                  <c:v>-497.56649812500075</c:v>
                </c:pt>
                <c:pt idx="1668">
                  <c:v>-521.41045627314929</c:v>
                </c:pt>
                <c:pt idx="1669">
                  <c:v>-544.43574323495022</c:v>
                </c:pt>
                <c:pt idx="1670">
                  <c:v>-567.46694592592848</c:v>
                </c:pt>
                <c:pt idx="1671">
                  <c:v>-610.2132564583369</c:v>
                </c:pt>
                <c:pt idx="1672">
                  <c:v>-631.5873976793971</c:v>
                </c:pt>
                <c:pt idx="1673">
                  <c:v>-632.42052953703592</c:v>
                </c:pt>
                <c:pt idx="1674">
                  <c:v>-653.79598536458275</c:v>
                </c:pt>
                <c:pt idx="1675">
                  <c:v>-674.33765203125006</c:v>
                </c:pt>
                <c:pt idx="1676">
                  <c:v>-694.87931869791726</c:v>
                </c:pt>
                <c:pt idx="1677">
                  <c:v>-735.12886287037213</c:v>
                </c:pt>
                <c:pt idx="1678">
                  <c:v>-774.54658979166959</c:v>
                </c:pt>
                <c:pt idx="1679">
                  <c:v>-792.59477661458141</c:v>
                </c:pt>
                <c:pt idx="1680">
                  <c:v>-790.10721249999824</c:v>
                </c:pt>
                <c:pt idx="1681">
                  <c:v>-746.54223078125233</c:v>
                </c:pt>
                <c:pt idx="1682">
                  <c:v>-684.09132925925985</c:v>
                </c:pt>
                <c:pt idx="1683">
                  <c:v>-622.46632925925815</c:v>
                </c:pt>
                <c:pt idx="1684">
                  <c:v>-541.95212293981126</c:v>
                </c:pt>
                <c:pt idx="1685">
                  <c:v>-504.18159793981545</c:v>
                </c:pt>
                <c:pt idx="1686">
                  <c:v>-507.50492312500057</c:v>
                </c:pt>
                <c:pt idx="1687">
                  <c:v>-510.83876516203247</c:v>
                </c:pt>
                <c:pt idx="1688">
                  <c:v>-555.26645738426123</c:v>
                </c:pt>
                <c:pt idx="1689">
                  <c:v>-598.02591398148445</c:v>
                </c:pt>
                <c:pt idx="1690">
                  <c:v>-620.24633312499827</c:v>
                </c:pt>
                <c:pt idx="1691">
                  <c:v>-641.62836198495268</c:v>
                </c:pt>
                <c:pt idx="1692">
                  <c:v>-642.4693814814857</c:v>
                </c:pt>
                <c:pt idx="1693">
                  <c:v>-643.31105828125408</c:v>
                </c:pt>
                <c:pt idx="1694">
                  <c:v>-644.15339238425281</c:v>
                </c:pt>
                <c:pt idx="1695">
                  <c:v>-644.99638379050828</c:v>
                </c:pt>
                <c:pt idx="1696">
                  <c:v>-645.8400325000041</c:v>
                </c:pt>
                <c:pt idx="1697">
                  <c:v>-646.68433851273039</c:v>
                </c:pt>
                <c:pt idx="1698">
                  <c:v>-668.07096849536981</c:v>
                </c:pt>
                <c:pt idx="1699">
                  <c:v>-709.15430182870432</c:v>
                </c:pt>
                <c:pt idx="1700">
                  <c:v>-749.39267184606138</c:v>
                </c:pt>
                <c:pt idx="1701">
                  <c:v>-768.2463837905118</c:v>
                </c:pt>
                <c:pt idx="1702">
                  <c:v>-766.56105828125237</c:v>
                </c:pt>
                <c:pt idx="1703">
                  <c:v>-785.42002865161817</c:v>
                </c:pt>
                <c:pt idx="1704">
                  <c:v>-782.90091398147922</c:v>
                </c:pt>
                <c:pt idx="1705">
                  <c:v>-760.6831240509232</c:v>
                </c:pt>
                <c:pt idx="1706">
                  <c:v>-759.00963000000252</c:v>
                </c:pt>
                <c:pt idx="1707">
                  <c:v>-736.79709849537221</c:v>
                </c:pt>
                <c:pt idx="1708">
                  <c:v>-715.42098536458457</c:v>
                </c:pt>
                <c:pt idx="1709">
                  <c:v>-714.58719620370493</c:v>
                </c:pt>
                <c:pt idx="1710">
                  <c:v>-672.67073101273161</c:v>
                </c:pt>
                <c:pt idx="1711">
                  <c:v>-632.42052953703592</c:v>
                </c:pt>
                <c:pt idx="1712">
                  <c:v>-612.71265203125358</c:v>
                </c:pt>
                <c:pt idx="1713">
                  <c:v>-573.2988689293951</c:v>
                </c:pt>
                <c:pt idx="1714">
                  <c:v>-555.266457384256</c:v>
                </c:pt>
                <c:pt idx="1715">
                  <c:v>-537.23996156829355</c:v>
                </c:pt>
                <c:pt idx="1716">
                  <c:v>-520.06105828125055</c:v>
                </c:pt>
                <c:pt idx="1717">
                  <c:v>-502.89267184605961</c:v>
                </c:pt>
                <c:pt idx="1718">
                  <c:v>-486.58239479166627</c:v>
                </c:pt>
                <c:pt idx="1719">
                  <c:v>-470.28855031829119</c:v>
                </c:pt>
                <c:pt idx="1720">
                  <c:v>-475.40762795717478</c:v>
                </c:pt>
                <c:pt idx="1721">
                  <c:v>-520.7749351620372</c:v>
                </c:pt>
                <c:pt idx="1722">
                  <c:v>-585.83894571759424</c:v>
                </c:pt>
                <c:pt idx="1723">
                  <c:v>-649.18739481481305</c:v>
                </c:pt>
                <c:pt idx="1724">
                  <c:v>-711.67510531828714</c:v>
                </c:pt>
                <c:pt idx="1725">
                  <c:v>-834.06239481481839</c:v>
                </c:pt>
                <c:pt idx="1726">
                  <c:v>-994.09203517939579</c:v>
                </c:pt>
                <c:pt idx="1727">
                  <c:v>-1171.2617979398126</c:v>
                </c:pt>
                <c:pt idx="1728">
                  <c:v>-1364.7983658333369</c:v>
                </c:pt>
                <c:pt idx="1729">
                  <c:v>-1554.2981058738415</c:v>
                </c:pt>
                <c:pt idx="1730">
                  <c:v>-1657.781682818284</c:v>
                </c:pt>
                <c:pt idx="1731">
                  <c:v>-1678.6775903703685</c:v>
                </c:pt>
                <c:pt idx="1732">
                  <c:v>-1658.118459606485</c:v>
                </c:pt>
                <c:pt idx="1733">
                  <c:v>-1597.6857621238448</c:v>
                </c:pt>
                <c:pt idx="1734">
                  <c:v>-1538.4135335127301</c:v>
                </c:pt>
                <c:pt idx="1735">
                  <c:v>-1500.796114606482</c:v>
                </c:pt>
                <c:pt idx="1736">
                  <c:v>-1504.6097424479178</c:v>
                </c:pt>
                <c:pt idx="1737">
                  <c:v>-1487.5251166145817</c:v>
                </c:pt>
                <c:pt idx="1738">
                  <c:v>-1450.9659559259239</c:v>
                </c:pt>
                <c:pt idx="1739">
                  <c:v>-1394.2128419849532</c:v>
                </c:pt>
                <c:pt idx="1740">
                  <c:v>-1277.5009917592611</c:v>
                </c:pt>
                <c:pt idx="1741">
                  <c:v>-1121.9370240509261</c:v>
                </c:pt>
                <c:pt idx="1742">
                  <c:v>-1010.2196924999974</c:v>
                </c:pt>
                <c:pt idx="1743">
                  <c:v>-940.34455087384345</c:v>
                </c:pt>
                <c:pt idx="1744">
                  <c:v>-871.82542583333509</c:v>
                </c:pt>
                <c:pt idx="1745">
                  <c:v>-845.08538960648275</c:v>
                </c:pt>
                <c:pt idx="1746">
                  <c:v>-838.9527503703689</c:v>
                </c:pt>
                <c:pt idx="1747">
                  <c:v>-791.80250812499753</c:v>
                </c:pt>
                <c:pt idx="1748">
                  <c:v>-745.91297349536922</c:v>
                </c:pt>
                <c:pt idx="1749">
                  <c:v>-700.06550627315119</c:v>
                </c:pt>
                <c:pt idx="1750">
                  <c:v>-634.89501259259646</c:v>
                </c:pt>
                <c:pt idx="1751">
                  <c:v>-611.4168436979171</c:v>
                </c:pt>
                <c:pt idx="1752">
                  <c:v>-608.49677405092382</c:v>
                </c:pt>
                <c:pt idx="1753">
                  <c:v>-605.59313698495168</c:v>
                </c:pt>
                <c:pt idx="1754">
                  <c:v>-602.70593250000059</c:v>
                </c:pt>
                <c:pt idx="1755">
                  <c:v>-599.83516059606541</c:v>
                </c:pt>
                <c:pt idx="1756">
                  <c:v>-596.98082127314865</c:v>
                </c:pt>
                <c:pt idx="1757">
                  <c:v>-614.68458119791524</c:v>
                </c:pt>
                <c:pt idx="1758">
                  <c:v>-611.30078411458192</c:v>
                </c:pt>
                <c:pt idx="1759">
                  <c:v>-608.49902905092449</c:v>
                </c:pt>
                <c:pt idx="1760">
                  <c:v>-625.70028064814994</c:v>
                </c:pt>
                <c:pt idx="1761">
                  <c:v>-622.38352849537216</c:v>
                </c:pt>
                <c:pt idx="1762">
                  <c:v>-619.09043925925846</c:v>
                </c:pt>
                <c:pt idx="1763">
                  <c:v>-615.82101293981395</c:v>
                </c:pt>
                <c:pt idx="1764">
                  <c:v>-633.11691620370357</c:v>
                </c:pt>
                <c:pt idx="1765">
                  <c:v>-690.98509953124892</c:v>
                </c:pt>
                <c:pt idx="1766">
                  <c:v>-809.45223249999981</c:v>
                </c:pt>
                <c:pt idx="1767">
                  <c:v>-966.97097448495549</c:v>
                </c:pt>
                <c:pt idx="1768">
                  <c:v>-1163.6438647916666</c:v>
                </c:pt>
                <c:pt idx="1769">
                  <c:v>-1378.0747425405102</c:v>
                </c:pt>
                <c:pt idx="1770">
                  <c:v>-1549.3856328645843</c:v>
                </c:pt>
                <c:pt idx="1771">
                  <c:v>-1616.6814710127294</c:v>
                </c:pt>
                <c:pt idx="1772">
                  <c:v>-1602.4837210127296</c:v>
                </c:pt>
                <c:pt idx="1773">
                  <c:v>-1547.8757161979186</c:v>
                </c:pt>
                <c:pt idx="1774">
                  <c:v>-1433.099295364585</c:v>
                </c:pt>
                <c:pt idx="1775">
                  <c:v>-1299.4938114583329</c:v>
                </c:pt>
                <c:pt idx="1776">
                  <c:v>-1229.0662064583323</c:v>
                </c:pt>
                <c:pt idx="1777">
                  <c:v>-1241.1838747916665</c:v>
                </c:pt>
                <c:pt idx="1778">
                  <c:v>-1335.5198080960661</c:v>
                </c:pt>
                <c:pt idx="1779">
                  <c:v>-1490.6558258333341</c:v>
                </c:pt>
                <c:pt idx="1780">
                  <c:v>-1624.6540028645827</c:v>
                </c:pt>
                <c:pt idx="1781">
                  <c:v>-1655.8698999479161</c:v>
                </c:pt>
                <c:pt idx="1782">
                  <c:v>-1564.9265917592577</c:v>
                </c:pt>
                <c:pt idx="1783">
                  <c:v>-1393.2735295370373</c:v>
                </c:pt>
                <c:pt idx="1784">
                  <c:v>-1182.2043836516214</c:v>
                </c:pt>
                <c:pt idx="1785">
                  <c:v>-1034.1612796238421</c:v>
                </c:pt>
                <c:pt idx="1786">
                  <c:v>-968.94740392939866</c:v>
                </c:pt>
                <c:pt idx="1787">
                  <c:v>-945.23983620370359</c:v>
                </c:pt>
                <c:pt idx="1788">
                  <c:v>-962.85288828124919</c:v>
                </c:pt>
                <c:pt idx="1789">
                  <c:v>-1042.1931510127317</c:v>
                </c:pt>
                <c:pt idx="1790">
                  <c:v>-1183.0594896064817</c:v>
                </c:pt>
                <c:pt idx="1791">
                  <c:v>-1364.944088512731</c:v>
                </c:pt>
                <c:pt idx="1792">
                  <c:v>-1546.8954036979164</c:v>
                </c:pt>
                <c:pt idx="1793">
                  <c:v>-1606.0357974479168</c:v>
                </c:pt>
                <c:pt idx="1794">
                  <c:v>-1933.1035739814815</c:v>
                </c:pt>
                <c:pt idx="1795">
                  <c:v>-1213.2565666666667</c:v>
                </c:pt>
                <c:pt idx="1796">
                  <c:v>-145.08990000000003</c:v>
                </c:pt>
                <c:pt idx="1797">
                  <c:v>-145.08990000000003</c:v>
                </c:pt>
                <c:pt idx="1798">
                  <c:v>-145.08990000000003</c:v>
                </c:pt>
                <c:pt idx="1799">
                  <c:v>-145.08990000000003</c:v>
                </c:pt>
                <c:pt idx="1800">
                  <c:v>-145.08990000000003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8D-4586-ABBF-E504C38E2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8055039"/>
        <c:axId val="378052543"/>
      </c:lineChart>
      <c:catAx>
        <c:axId val="3780550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8052543"/>
        <c:crosses val="autoZero"/>
        <c:auto val="1"/>
        <c:lblAlgn val="ctr"/>
        <c:lblOffset val="100"/>
        <c:noMultiLvlLbl val="0"/>
      </c:catAx>
      <c:valAx>
        <c:axId val="378052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80550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to show How Cumulative Tractive Energy and Cumulative Braking Energy Increases with Time over 1 Drive Cycle</a:t>
            </a:r>
            <a:endParaRPr lang="en-GB"/>
          </a:p>
        </c:rich>
      </c:tx>
      <c:layout>
        <c:manualLayout>
          <c:xMode val="edge"/>
          <c:yMode val="edge"/>
          <c:x val="0.15312100459222627"/>
          <c:y val="4.55062571103526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Tractive Energy (kWh)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Spreadsheet!$T$4:$T$1804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2.2392410787600315E-6</c:v>
                </c:pt>
                <c:pt idx="13">
                  <c:v>2.1285077628513993E-5</c:v>
                </c:pt>
                <c:pt idx="14">
                  <c:v>8.2143382622201503E-5</c:v>
                </c:pt>
                <c:pt idx="15">
                  <c:v>1.9544558217334998E-4</c:v>
                </c:pt>
                <c:pt idx="16">
                  <c:v>3.478159162716682E-4</c:v>
                </c:pt>
                <c:pt idx="17">
                  <c:v>5.492713192161451E-4</c:v>
                </c:pt>
                <c:pt idx="18">
                  <c:v>8.1814138747830268E-4</c:v>
                </c:pt>
                <c:pt idx="19">
                  <c:v>1.1538144959661112E-3</c:v>
                </c:pt>
                <c:pt idx="20">
                  <c:v>1.5144502053744714E-3</c:v>
                </c:pt>
                <c:pt idx="21">
                  <c:v>1.8853317062949683E-3</c:v>
                </c:pt>
                <c:pt idx="22">
                  <c:v>2.2596625155921765E-3</c:v>
                </c:pt>
                <c:pt idx="23">
                  <c:v>2.6426922221841763E-3</c:v>
                </c:pt>
                <c:pt idx="24">
                  <c:v>3.0309937338864916E-3</c:v>
                </c:pt>
                <c:pt idx="25">
                  <c:v>3.4499336434118556E-3</c:v>
                </c:pt>
                <c:pt idx="26">
                  <c:v>3.8894154642331986E-3</c:v>
                </c:pt>
                <c:pt idx="27">
                  <c:v>4.3717633940601715E-3</c:v>
                </c:pt>
                <c:pt idx="28">
                  <c:v>4.905880200725442E-3</c:v>
                </c:pt>
                <c:pt idx="29">
                  <c:v>5.4952466746218068E-3</c:v>
                </c:pt>
                <c:pt idx="30">
                  <c:v>6.1363009726953001E-3</c:v>
                </c:pt>
                <c:pt idx="31">
                  <c:v>6.8068203086008383E-3</c:v>
                </c:pt>
                <c:pt idx="32">
                  <c:v>7.497498743341058E-3</c:v>
                </c:pt>
                <c:pt idx="33">
                  <c:v>8.2035728046857687E-3</c:v>
                </c:pt>
                <c:pt idx="34">
                  <c:v>8.9226601174239358E-3</c:v>
                </c:pt>
                <c:pt idx="35">
                  <c:v>9.6443702880457862E-3</c:v>
                </c:pt>
                <c:pt idx="36">
                  <c:v>1.0358232138271289E-2</c:v>
                </c:pt>
                <c:pt idx="37">
                  <c:v>1.103375214230054E-2</c:v>
                </c:pt>
                <c:pt idx="38">
                  <c:v>1.1641572485328511E-2</c:v>
                </c:pt>
                <c:pt idx="39">
                  <c:v>1.2184289151708931E-2</c:v>
                </c:pt>
                <c:pt idx="40">
                  <c:v>1.2676723806099658E-2</c:v>
                </c:pt>
                <c:pt idx="41">
                  <c:v>1.3123819970262031E-2</c:v>
                </c:pt>
                <c:pt idx="42">
                  <c:v>1.3510359805861124E-2</c:v>
                </c:pt>
                <c:pt idx="43">
                  <c:v>1.3831485921861978E-2</c:v>
                </c:pt>
                <c:pt idx="44">
                  <c:v>1.4107786966721748E-2</c:v>
                </c:pt>
                <c:pt idx="45">
                  <c:v>1.4364938384942225E-2</c:v>
                </c:pt>
                <c:pt idx="46">
                  <c:v>1.4614869499977059E-2</c:v>
                </c:pt>
                <c:pt idx="47">
                  <c:v>1.4851998354443792E-2</c:v>
                </c:pt>
                <c:pt idx="48">
                  <c:v>1.5073805281094706E-2</c:v>
                </c:pt>
                <c:pt idx="49">
                  <c:v>1.5287398878274903E-2</c:v>
                </c:pt>
                <c:pt idx="50">
                  <c:v>1.5500992475455102E-2</c:v>
                </c:pt>
                <c:pt idx="51">
                  <c:v>1.5709164893531705E-2</c:v>
                </c:pt>
                <c:pt idx="52">
                  <c:v>1.5894758141849472E-2</c:v>
                </c:pt>
                <c:pt idx="53">
                  <c:v>1.6047128475947789E-2</c:v>
                </c:pt>
                <c:pt idx="54">
                  <c:v>1.6187094180743919E-2</c:v>
                </c:pt>
                <c:pt idx="55">
                  <c:v>1.6325829800310585E-2</c:v>
                </c:pt>
                <c:pt idx="56">
                  <c:v>1.6464565419877255E-2</c:v>
                </c:pt>
                <c:pt idx="57">
                  <c:v>1.6603301039443921E-2</c:v>
                </c:pt>
                <c:pt idx="58">
                  <c:v>1.6745732453530466E-2</c:v>
                </c:pt>
                <c:pt idx="59">
                  <c:v>1.6891876506879903E-2</c:v>
                </c:pt>
                <c:pt idx="60">
                  <c:v>1.7064515199054841E-2</c:v>
                </c:pt>
                <c:pt idx="61">
                  <c:v>1.7244898809025473E-2</c:v>
                </c:pt>
                <c:pt idx="62">
                  <c:v>1.7433111149659487E-2</c:v>
                </c:pt>
                <c:pt idx="63">
                  <c:v>1.7625270312569049E-2</c:v>
                </c:pt>
                <c:pt idx="64">
                  <c:v>1.7829404700249386E-2</c:v>
                </c:pt>
                <c:pt idx="65">
                  <c:v>1.8042998297429582E-2</c:v>
                </c:pt>
                <c:pt idx="66">
                  <c:v>1.8260686165448854E-2</c:v>
                </c:pt>
                <c:pt idx="67">
                  <c:v>1.8482493092099768E-2</c:v>
                </c:pt>
                <c:pt idx="68">
                  <c:v>1.8730989519904609E-2</c:v>
                </c:pt>
                <c:pt idx="69">
                  <c:v>1.9022407775921745E-2</c:v>
                </c:pt>
                <c:pt idx="70">
                  <c:v>1.9366300307582917E-2</c:v>
                </c:pt>
                <c:pt idx="71">
                  <c:v>1.9767058388748256E-2</c:v>
                </c:pt>
                <c:pt idx="72">
                  <c:v>2.0219916864155644E-2</c:v>
                </c:pt>
                <c:pt idx="73">
                  <c:v>2.0708301140437174E-2</c:v>
                </c:pt>
                <c:pt idx="74">
                  <c:v>2.1219224868027901E-2</c:v>
                </c:pt>
                <c:pt idx="75">
                  <c:v>2.1749075221289646E-2</c:v>
                </c:pt>
                <c:pt idx="76">
                  <c:v>2.2300481829479753E-2</c:v>
                </c:pt>
                <c:pt idx="77">
                  <c:v>2.2876258214104293E-2</c:v>
                </c:pt>
                <c:pt idx="78">
                  <c:v>2.3470202152878886E-2</c:v>
                </c:pt>
                <c:pt idx="79">
                  <c:v>2.406874747697978E-2</c:v>
                </c:pt>
                <c:pt idx="80">
                  <c:v>2.4655834150563636E-2</c:v>
                </c:pt>
                <c:pt idx="81">
                  <c:v>2.5231610535188173E-2</c:v>
                </c:pt>
                <c:pt idx="82">
                  <c:v>2.57808361594715E-2</c:v>
                </c:pt>
                <c:pt idx="83">
                  <c:v>2.6323552825851925E-2</c:v>
                </c:pt>
                <c:pt idx="84">
                  <c:v>2.6859811205507615E-2</c:v>
                </c:pt>
                <c:pt idx="85">
                  <c:v>2.7379092088521621E-2</c:v>
                </c:pt>
                <c:pt idx="86">
                  <c:v>2.7885869710561138E-2</c:v>
                </c:pt>
                <c:pt idx="87">
                  <c:v>2.8378304364951867E-2</c:v>
                </c:pt>
                <c:pt idx="88">
                  <c:v>2.8862659201124553E-2</c:v>
                </c:pt>
                <c:pt idx="89">
                  <c:v>2.9302141021945897E-2</c:v>
                </c:pt>
                <c:pt idx="90">
                  <c:v>2.965939510628101E-2</c:v>
                </c:pt>
                <c:pt idx="91">
                  <c:v>2.9932713732782088E-2</c:v>
                </c:pt>
                <c:pt idx="92">
                  <c:v>3.0135507334686042E-2</c:v>
                </c:pt>
                <c:pt idx="93">
                  <c:v>3.0301753581167445E-2</c:v>
                </c:pt>
                <c:pt idx="94">
                  <c:v>3.0440489200734111E-2</c:v>
                </c:pt>
                <c:pt idx="95">
                  <c:v>3.0544284874327265E-2</c:v>
                </c:pt>
                <c:pt idx="96">
                  <c:v>3.0609717099805658E-2</c:v>
                </c:pt>
                <c:pt idx="97">
                  <c:v>3.0650141398074156E-2</c:v>
                </c:pt>
                <c:pt idx="98">
                  <c:v>3.0674799831103758E-2</c:v>
                </c:pt>
                <c:pt idx="99">
                  <c:v>3.0674799831103758E-2</c:v>
                </c:pt>
                <c:pt idx="100">
                  <c:v>3.0674799831103758E-2</c:v>
                </c:pt>
                <c:pt idx="101">
                  <c:v>3.0674799831103758E-2</c:v>
                </c:pt>
                <c:pt idx="102">
                  <c:v>3.0674799831103758E-2</c:v>
                </c:pt>
                <c:pt idx="103">
                  <c:v>3.0674799831103758E-2</c:v>
                </c:pt>
                <c:pt idx="104">
                  <c:v>3.0674799831103758E-2</c:v>
                </c:pt>
                <c:pt idx="105">
                  <c:v>3.0674799831103758E-2</c:v>
                </c:pt>
                <c:pt idx="106">
                  <c:v>3.0674799831103758E-2</c:v>
                </c:pt>
                <c:pt idx="107">
                  <c:v>3.0674799831103758E-2</c:v>
                </c:pt>
                <c:pt idx="108">
                  <c:v>3.0674799831103758E-2</c:v>
                </c:pt>
                <c:pt idx="109">
                  <c:v>3.0674799831103758E-2</c:v>
                </c:pt>
                <c:pt idx="110">
                  <c:v>3.0674799831103758E-2</c:v>
                </c:pt>
                <c:pt idx="111">
                  <c:v>3.0674799831103758E-2</c:v>
                </c:pt>
                <c:pt idx="112">
                  <c:v>3.0674799831103758E-2</c:v>
                </c:pt>
                <c:pt idx="113">
                  <c:v>3.0674799831103758E-2</c:v>
                </c:pt>
                <c:pt idx="114">
                  <c:v>3.0674799831103758E-2</c:v>
                </c:pt>
                <c:pt idx="115">
                  <c:v>3.0674799831103758E-2</c:v>
                </c:pt>
                <c:pt idx="116">
                  <c:v>3.0674799831103758E-2</c:v>
                </c:pt>
                <c:pt idx="117">
                  <c:v>3.0674799831103758E-2</c:v>
                </c:pt>
                <c:pt idx="118">
                  <c:v>3.0674799831103758E-2</c:v>
                </c:pt>
                <c:pt idx="119">
                  <c:v>3.0674799831103758E-2</c:v>
                </c:pt>
                <c:pt idx="120">
                  <c:v>3.0674799831103758E-2</c:v>
                </c:pt>
                <c:pt idx="121">
                  <c:v>3.0674799831103758E-2</c:v>
                </c:pt>
                <c:pt idx="122">
                  <c:v>3.0674799831103758E-2</c:v>
                </c:pt>
                <c:pt idx="123">
                  <c:v>3.0674799831103758E-2</c:v>
                </c:pt>
                <c:pt idx="124">
                  <c:v>3.0674799831103758E-2</c:v>
                </c:pt>
                <c:pt idx="125">
                  <c:v>3.0674799831103758E-2</c:v>
                </c:pt>
                <c:pt idx="126">
                  <c:v>3.0674799831103758E-2</c:v>
                </c:pt>
                <c:pt idx="127">
                  <c:v>3.0674799831103758E-2</c:v>
                </c:pt>
                <c:pt idx="128">
                  <c:v>3.0674799831103758E-2</c:v>
                </c:pt>
                <c:pt idx="129">
                  <c:v>3.0674799831103758E-2</c:v>
                </c:pt>
                <c:pt idx="130">
                  <c:v>3.0674799831103758E-2</c:v>
                </c:pt>
                <c:pt idx="131">
                  <c:v>3.0674799831103758E-2</c:v>
                </c:pt>
                <c:pt idx="132">
                  <c:v>3.0674799831103758E-2</c:v>
                </c:pt>
                <c:pt idx="133">
                  <c:v>3.0674799831103758E-2</c:v>
                </c:pt>
                <c:pt idx="134">
                  <c:v>3.0674799831103758E-2</c:v>
                </c:pt>
                <c:pt idx="135">
                  <c:v>3.0674799831103758E-2</c:v>
                </c:pt>
                <c:pt idx="136">
                  <c:v>3.0674799831103758E-2</c:v>
                </c:pt>
                <c:pt idx="137">
                  <c:v>3.0674799831103758E-2</c:v>
                </c:pt>
                <c:pt idx="138">
                  <c:v>3.0677039072182517E-2</c:v>
                </c:pt>
                <c:pt idx="139">
                  <c:v>3.069832906476315E-2</c:v>
                </c:pt>
                <c:pt idx="140">
                  <c:v>3.076720094423822E-2</c:v>
                </c:pt>
                <c:pt idx="141">
                  <c:v>3.0902257203180638E-2</c:v>
                </c:pt>
                <c:pt idx="142">
                  <c:v>3.1097059881001334E-2</c:v>
                </c:pt>
                <c:pt idx="143">
                  <c:v>3.1325788105236937E-2</c:v>
                </c:pt>
                <c:pt idx="144">
                  <c:v>3.1568576521593242E-2</c:v>
                </c:pt>
                <c:pt idx="145">
                  <c:v>3.1824277579516606E-2</c:v>
                </c:pt>
                <c:pt idx="146">
                  <c:v>3.2109607440267772E-2</c:v>
                </c:pt>
                <c:pt idx="147">
                  <c:v>3.2435547631736068E-2</c:v>
                </c:pt>
                <c:pt idx="148">
                  <c:v>3.2799581704444705E-2</c:v>
                </c:pt>
                <c:pt idx="149">
                  <c:v>3.3189649320272123E-2</c:v>
                </c:pt>
                <c:pt idx="150">
                  <c:v>3.3590407401437455E-2</c:v>
                </c:pt>
                <c:pt idx="151">
                  <c:v>3.3984020570446978E-2</c:v>
                </c:pt>
                <c:pt idx="152">
                  <c:v>3.4339590081039172E-2</c:v>
                </c:pt>
                <c:pt idx="153">
                  <c:v>3.4621896621291427E-2</c:v>
                </c:pt>
                <c:pt idx="154">
                  <c:v>3.4828720401841519E-2</c:v>
                </c:pt>
                <c:pt idx="155">
                  <c:v>3.4983595095318114E-2</c:v>
                </c:pt>
                <c:pt idx="156">
                  <c:v>3.5122330714884777E-2</c:v>
                </c:pt>
                <c:pt idx="157">
                  <c:v>3.5268474768234213E-2</c:v>
                </c:pt>
                <c:pt idx="158">
                  <c:v>3.5433449068702029E-2</c:v>
                </c:pt>
                <c:pt idx="159">
                  <c:v>3.5638926844192217E-2</c:v>
                </c:pt>
                <c:pt idx="160">
                  <c:v>3.5884563149211644E-2</c:v>
                </c:pt>
                <c:pt idx="161">
                  <c:v>3.617904672346095E-2</c:v>
                </c:pt>
                <c:pt idx="162">
                  <c:v>3.6506599316480551E-2</c:v>
                </c:pt>
                <c:pt idx="163">
                  <c:v>3.686893210765238E-2</c:v>
                </c:pt>
                <c:pt idx="164">
                  <c:v>3.7264324756152052E-2</c:v>
                </c:pt>
                <c:pt idx="165">
                  <c:v>3.7688809912551045E-2</c:v>
                </c:pt>
                <c:pt idx="166">
                  <c:v>3.8132089136004944E-2</c:v>
                </c:pt>
                <c:pt idx="167">
                  <c:v>3.8596606580999088E-2</c:v>
                </c:pt>
                <c:pt idx="168">
                  <c:v>3.9101319215045116E-2</c:v>
                </c:pt>
                <c:pt idx="169">
                  <c:v>3.9648369531202279E-2</c:v>
                </c:pt>
                <c:pt idx="170">
                  <c:v>4.0212982086353981E-2</c:v>
                </c:pt>
                <c:pt idx="171">
                  <c:v>4.0764388694544081E-2</c:v>
                </c:pt>
                <c:pt idx="172">
                  <c:v>4.1267041696829258E-2</c:v>
                </c:pt>
                <c:pt idx="173">
                  <c:v>4.1689673725539195E-2</c:v>
                </c:pt>
                <c:pt idx="174">
                  <c:v>4.2043562801295523E-2</c:v>
                </c:pt>
                <c:pt idx="175">
                  <c:v>4.2367894456221321E-2</c:v>
                </c:pt>
                <c:pt idx="176">
                  <c:v>4.2689020572222174E-2</c:v>
                </c:pt>
                <c:pt idx="177">
                  <c:v>4.3023061725866209E-2</c:v>
                </c:pt>
                <c:pt idx="178">
                  <c:v>4.3388801295101538E-2</c:v>
                </c:pt>
                <c:pt idx="179">
                  <c:v>4.3778868910928949E-2</c:v>
                </c:pt>
                <c:pt idx="180">
                  <c:v>4.4176045527806927E-2</c:v>
                </c:pt>
                <c:pt idx="181">
                  <c:v>4.4571438176306599E-2</c:v>
                </c:pt>
                <c:pt idx="182">
                  <c:v>4.496150579213401E-2</c:v>
                </c:pt>
                <c:pt idx="183">
                  <c:v>4.5335836601431222E-2</c:v>
                </c:pt>
                <c:pt idx="184">
                  <c:v>4.5673145621071012E-2</c:v>
                </c:pt>
                <c:pt idx="185">
                  <c:v>4.5970708756262045E-2</c:v>
                </c:pt>
                <c:pt idx="186">
                  <c:v>4.6229313715042776E-2</c:v>
                </c:pt>
                <c:pt idx="187">
                  <c:v>4.6458041939278383E-2</c:v>
                </c:pt>
                <c:pt idx="188">
                  <c:v>4.6662176326958717E-2</c:v>
                </c:pt>
                <c:pt idx="189">
                  <c:v>4.6847769575276477E-2</c:v>
                </c:pt>
                <c:pt idx="190">
                  <c:v>4.7017844685182615E-2</c:v>
                </c:pt>
                <c:pt idx="191">
                  <c:v>4.7177752504794071E-2</c:v>
                </c:pt>
                <c:pt idx="192">
                  <c:v>4.7327626452996804E-2</c:v>
                </c:pt>
                <c:pt idx="193">
                  <c:v>4.7472531062926211E-2</c:v>
                </c:pt>
                <c:pt idx="194">
                  <c:v>4.7613728694156782E-2</c:v>
                </c:pt>
                <c:pt idx="195">
                  <c:v>4.7752464313723451E-2</c:v>
                </c:pt>
                <c:pt idx="196">
                  <c:v>4.7891199933290114E-2</c:v>
                </c:pt>
                <c:pt idx="197">
                  <c:v>4.8029935552856784E-2</c:v>
                </c:pt>
                <c:pt idx="198">
                  <c:v>4.8168671172423454E-2</c:v>
                </c:pt>
                <c:pt idx="199">
                  <c:v>4.8313575782352861E-2</c:v>
                </c:pt>
                <c:pt idx="200">
                  <c:v>4.846469693442633E-2</c:v>
                </c:pt>
                <c:pt idx="201">
                  <c:v>4.8628401434416921E-2</c:v>
                </c:pt>
                <c:pt idx="202">
                  <c:v>4.880490231430494E-2</c:v>
                </c:pt>
                <c:pt idx="203">
                  <c:v>4.9001030485249147E-2</c:v>
                </c:pt>
                <c:pt idx="204">
                  <c:v>4.9231151535930613E-2</c:v>
                </c:pt>
                <c:pt idx="205">
                  <c:v>4.9492673177487533E-2</c:v>
                </c:pt>
                <c:pt idx="206">
                  <c:v>4.9793330238062386E-2</c:v>
                </c:pt>
                <c:pt idx="207">
                  <c:v>5.0143870800001836E-2</c:v>
                </c:pt>
                <c:pt idx="208">
                  <c:v>5.0541047416879814E-2</c:v>
                </c:pt>
                <c:pt idx="209">
                  <c:v>5.0982425504366234E-2</c:v>
                </c:pt>
                <c:pt idx="210">
                  <c:v>5.1487138138412263E-2</c:v>
                </c:pt>
                <c:pt idx="211">
                  <c:v>5.2040731421506337E-2</c:v>
                </c:pt>
                <c:pt idx="212">
                  <c:v>5.263238364539409E-2</c:v>
                </c:pt>
                <c:pt idx="213">
                  <c:v>5.3254298963487254E-2</c:v>
                </c:pt>
                <c:pt idx="214">
                  <c:v>5.3902633653914123E-2</c:v>
                </c:pt>
                <c:pt idx="215">
                  <c:v>5.458823308562815E-2</c:v>
                </c:pt>
                <c:pt idx="216">
                  <c:v>5.5323159420604714E-2</c:v>
                </c:pt>
                <c:pt idx="217">
                  <c:v>5.6115485156824373E-2</c:v>
                </c:pt>
                <c:pt idx="218">
                  <c:v>5.6962463291483266E-2</c:v>
                </c:pt>
                <c:pt idx="219">
                  <c:v>5.7857547951279613E-2</c:v>
                </c:pt>
                <c:pt idx="220">
                  <c:v>5.8790002626601882E-2</c:v>
                </c:pt>
                <c:pt idx="221">
                  <c:v>5.9751228241921937E-2</c:v>
                </c:pt>
                <c:pt idx="222">
                  <c:v>6.0725448779743216E-2</c:v>
                </c:pt>
                <c:pt idx="223">
                  <c:v>6.171279352004462E-2</c:v>
                </c:pt>
                <c:pt idx="224">
                  <c:v>6.2710066838030237E-2</c:v>
                </c:pt>
                <c:pt idx="225">
                  <c:v>6.3720692941810875E-2</c:v>
                </c:pt>
                <c:pt idx="226">
                  <c:v>6.4751595950044011E-2</c:v>
                </c:pt>
                <c:pt idx="227">
                  <c:v>6.5799625552879271E-2</c:v>
                </c:pt>
                <c:pt idx="228">
                  <c:v>6.6864992119397212E-2</c:v>
                </c:pt>
                <c:pt idx="229">
                  <c:v>6.7944381000791185E-2</c:v>
                </c:pt>
                <c:pt idx="230">
                  <c:v>6.9034376358063906E-2</c:v>
                </c:pt>
                <c:pt idx="231">
                  <c:v>7.0124371715336614E-2</c:v>
                </c:pt>
                <c:pt idx="232">
                  <c:v>7.12037605967306E-2</c:v>
                </c:pt>
                <c:pt idx="233">
                  <c:v>7.2238072185657129E-2</c:v>
                </c:pt>
                <c:pt idx="234">
                  <c:v>7.3205779163096715E-2</c:v>
                </c:pt>
                <c:pt idx="235">
                  <c:v>7.4113196002903489E-2</c:v>
                </c:pt>
                <c:pt idx="236">
                  <c:v>7.4983984908871218E-2</c:v>
                </c:pt>
                <c:pt idx="237">
                  <c:v>7.5836870695310046E-2</c:v>
                </c:pt>
                <c:pt idx="238">
                  <c:v>7.6666304334562355E-2</c:v>
                </c:pt>
                <c:pt idx="239">
                  <c:v>7.7453029504601714E-2</c:v>
                </c:pt>
                <c:pt idx="240">
                  <c:v>7.8169500715613294E-2</c:v>
                </c:pt>
                <c:pt idx="241">
                  <c:v>7.881540229878467E-2</c:v>
                </c:pt>
                <c:pt idx="242">
                  <c:v>7.9413947622885561E-2</c:v>
                </c:pt>
                <c:pt idx="243">
                  <c:v>7.9956664289265969E-2</c:v>
                </c:pt>
                <c:pt idx="244">
                  <c:v>8.0449098943656691E-2</c:v>
                </c:pt>
                <c:pt idx="245">
                  <c:v>8.0896195107819063E-2</c:v>
                </c:pt>
                <c:pt idx="246">
                  <c:v>8.1282734943418172E-2</c:v>
                </c:pt>
                <c:pt idx="247">
                  <c:v>8.1603861059419011E-2</c:v>
                </c:pt>
                <c:pt idx="248">
                  <c:v>8.1880162104278786E-2</c:v>
                </c:pt>
                <c:pt idx="249">
                  <c:v>8.213731352249927E-2</c:v>
                </c:pt>
                <c:pt idx="250">
                  <c:v>8.2387244637534107E-2</c:v>
                </c:pt>
                <c:pt idx="251">
                  <c:v>8.262437349200083E-2</c:v>
                </c:pt>
                <c:pt idx="252">
                  <c:v>8.2846180418651744E-2</c:v>
                </c:pt>
                <c:pt idx="253">
                  <c:v>8.305977401583195E-2</c:v>
                </c:pt>
                <c:pt idx="254">
                  <c:v>8.3273367613012142E-2</c:v>
                </c:pt>
                <c:pt idx="255">
                  <c:v>8.348154003108875E-2</c:v>
                </c:pt>
                <c:pt idx="256">
                  <c:v>8.3667133279406516E-2</c:v>
                </c:pt>
                <c:pt idx="257">
                  <c:v>8.3837208389312662E-2</c:v>
                </c:pt>
                <c:pt idx="258">
                  <c:v>8.4018890878625824E-2</c:v>
                </c:pt>
                <c:pt idx="259">
                  <c:v>8.4233846503914162E-2</c:v>
                </c:pt>
                <c:pt idx="260">
                  <c:v>8.4486656321166406E-2</c:v>
                </c:pt>
                <c:pt idx="261">
                  <c:v>8.4778074577183546E-2</c:v>
                </c:pt>
                <c:pt idx="262">
                  <c:v>8.5108863629198367E-2</c:v>
                </c:pt>
                <c:pt idx="263">
                  <c:v>8.5490144852453362E-2</c:v>
                </c:pt>
                <c:pt idx="264">
                  <c:v>8.5941077617132683E-2</c:v>
                </c:pt>
                <c:pt idx="265">
                  <c:v>8.6464569793483881E-2</c:v>
                </c:pt>
                <c:pt idx="266">
                  <c:v>8.7051656467067737E-2</c:v>
                </c:pt>
                <c:pt idx="267">
                  <c:v>8.76807022638664E-2</c:v>
                </c:pt>
                <c:pt idx="268">
                  <c:v>8.8361248925920968E-2</c:v>
                </c:pt>
                <c:pt idx="269">
                  <c:v>8.9080336238659116E-2</c:v>
                </c:pt>
                <c:pt idx="270">
                  <c:v>8.9839484337426209E-2</c:v>
                </c:pt>
                <c:pt idx="271">
                  <c:v>9.0601358462421719E-2</c:v>
                </c:pt>
                <c:pt idx="272">
                  <c:v>9.1352370328071059E-2</c:v>
                </c:pt>
                <c:pt idx="273">
                  <c:v>9.209530840940601E-2</c:v>
                </c:pt>
                <c:pt idx="274">
                  <c:v>9.2796224037229022E-2</c:v>
                </c:pt>
                <c:pt idx="275">
                  <c:v>9.3425269834027699E-2</c:v>
                </c:pt>
                <c:pt idx="276">
                  <c:v>9.3989882389179394E-2</c:v>
                </c:pt>
                <c:pt idx="277">
                  <c:v>9.4478266665460914E-2</c:v>
                </c:pt>
                <c:pt idx="278">
                  <c:v>9.4899050283618502E-2</c:v>
                </c:pt>
                <c:pt idx="279">
                  <c:v>9.5226602876638117E-2</c:v>
                </c:pt>
                <c:pt idx="280">
                  <c:v>9.5491054104622594E-2</c:v>
                </c:pt>
                <c:pt idx="281">
                  <c:v>9.5738118934161148E-2</c:v>
                </c:pt>
                <c:pt idx="282">
                  <c:v>9.6024965651620428E-2</c:v>
                </c:pt>
                <c:pt idx="283">
                  <c:v>9.6370514104223162E-2</c:v>
                </c:pt>
                <c:pt idx="284">
                  <c:v>9.6778489650150179E-2</c:v>
                </c:pt>
                <c:pt idx="285">
                  <c:v>9.7260837579977152E-2</c:v>
                </c:pt>
                <c:pt idx="286">
                  <c:v>9.7812244188167266E-2</c:v>
                </c:pt>
                <c:pt idx="287">
                  <c:v>9.8438906970658949E-2</c:v>
                </c:pt>
                <c:pt idx="288">
                  <c:v>9.9147570261267595E-2</c:v>
                </c:pt>
                <c:pt idx="289">
                  <c:v>9.994552523168547E-2</c:v>
                </c:pt>
                <c:pt idx="290">
                  <c:v>0.1007984110181243</c:v>
                </c:pt>
                <c:pt idx="291">
                  <c:v>0.10166919992409203</c:v>
                </c:pt>
                <c:pt idx="292">
                  <c:v>0.10252208571053086</c:v>
                </c:pt>
                <c:pt idx="293">
                  <c:v>0.10334284673257209</c:v>
                </c:pt>
                <c:pt idx="294">
                  <c:v>0.10414080170298996</c:v>
                </c:pt>
                <c:pt idx="295">
                  <c:v>0.10492473730240447</c:v>
                </c:pt>
                <c:pt idx="296">
                  <c:v>0.10570589045254888</c:v>
                </c:pt>
                <c:pt idx="297">
                  <c:v>0.10648982605196339</c:v>
                </c:pt>
                <c:pt idx="298">
                  <c:v>0.10728215178818305</c:v>
                </c:pt>
                <c:pt idx="299">
                  <c:v>0.10808010675860093</c:v>
                </c:pt>
                <c:pt idx="300">
                  <c:v>0.10887806172901882</c:v>
                </c:pt>
                <c:pt idx="301">
                  <c:v>0.10967038746523848</c:v>
                </c:pt>
                <c:pt idx="302">
                  <c:v>0.11044876527225102</c:v>
                </c:pt>
                <c:pt idx="303">
                  <c:v>0.1112051943291953</c:v>
                </c:pt>
                <c:pt idx="304">
                  <c:v>0.11193481376257644</c:v>
                </c:pt>
                <c:pt idx="305">
                  <c:v>0.11262549219731667</c:v>
                </c:pt>
                <c:pt idx="306">
                  <c:v>0.11327871210775046</c:v>
                </c:pt>
                <c:pt idx="307">
                  <c:v>0.11390775790454914</c:v>
                </c:pt>
                <c:pt idx="308">
                  <c:v>0.11452495040908721</c:v>
                </c:pt>
                <c:pt idx="309">
                  <c:v>0.11513744462918107</c:v>
                </c:pt>
                <c:pt idx="310">
                  <c:v>0.11574061538078892</c:v>
                </c:pt>
                <c:pt idx="311">
                  <c:v>0.11633226760467667</c:v>
                </c:pt>
                <c:pt idx="312">
                  <c:v>0.11690804398930121</c:v>
                </c:pt>
                <c:pt idx="313">
                  <c:v>0.11745945059749133</c:v>
                </c:pt>
                <c:pt idx="314">
                  <c:v>0.11798083438819133</c:v>
                </c:pt>
                <c:pt idx="315">
                  <c:v>0.11846921866447285</c:v>
                </c:pt>
                <c:pt idx="316">
                  <c:v>0.1189298297409765</c:v>
                </c:pt>
                <c:pt idx="317">
                  <c:v>0.11936553357550864</c:v>
                </c:pt>
                <c:pt idx="318">
                  <c:v>0.1197698912591128</c:v>
                </c:pt>
                <c:pt idx="319">
                  <c:v>0.1201390545272375</c:v>
                </c:pt>
                <c:pt idx="320">
                  <c:v>0.12047636354687728</c:v>
                </c:pt>
                <c:pt idx="321">
                  <c:v>0.12080553242167352</c:v>
                </c:pt>
                <c:pt idx="322">
                  <c:v>0.12112346827618574</c:v>
                </c:pt>
                <c:pt idx="323">
                  <c:v>0.12144140413069797</c:v>
                </c:pt>
                <c:pt idx="324">
                  <c:v>0.1217498596480365</c:v>
                </c:pt>
                <c:pt idx="325">
                  <c:v>0.12205206909601046</c:v>
                </c:pt>
                <c:pt idx="326">
                  <c:v>0.12235427854398444</c:v>
                </c:pt>
                <c:pt idx="327">
                  <c:v>0.12265184167917546</c:v>
                </c:pt>
                <c:pt idx="328">
                  <c:v>0.12294479082157829</c:v>
                </c:pt>
                <c:pt idx="329">
                  <c:v>0.1231961597280234</c:v>
                </c:pt>
                <c:pt idx="330">
                  <c:v>0.12340568343130971</c:v>
                </c:pt>
                <c:pt idx="331">
                  <c:v>0.1236071388342542</c:v>
                </c:pt>
                <c:pt idx="332">
                  <c:v>0.12380592553886414</c:v>
                </c:pt>
                <c:pt idx="333">
                  <c:v>0.12399413787949816</c:v>
                </c:pt>
                <c:pt idx="334">
                  <c:v>0.12417842517276832</c:v>
                </c:pt>
                <c:pt idx="335">
                  <c:v>0.12435492605265634</c:v>
                </c:pt>
                <c:pt idx="336">
                  <c:v>0.12452500116256247</c:v>
                </c:pt>
                <c:pt idx="337">
                  <c:v>0.12469252151581042</c:v>
                </c:pt>
                <c:pt idx="338">
                  <c:v>0.12486259662571657</c:v>
                </c:pt>
                <c:pt idx="339">
                  <c:v>0.12504427911502974</c:v>
                </c:pt>
                <c:pt idx="340">
                  <c:v>0.12525787271220995</c:v>
                </c:pt>
                <c:pt idx="341">
                  <c:v>0.12551793440703063</c:v>
                </c:pt>
                <c:pt idx="342">
                  <c:v>0.12582325955530013</c:v>
                </c:pt>
                <c:pt idx="343">
                  <c:v>0.12614278863848541</c:v>
                </c:pt>
                <c:pt idx="344">
                  <c:v>0.1264671202934112</c:v>
                </c:pt>
                <c:pt idx="345">
                  <c:v>0.12679467288643079</c:v>
                </c:pt>
                <c:pt idx="346">
                  <c:v>0.12713691352954146</c:v>
                </c:pt>
                <c:pt idx="347">
                  <c:v>0.12748246198214419</c:v>
                </c:pt>
                <c:pt idx="348">
                  <c:v>0.1278363510579005</c:v>
                </c:pt>
                <c:pt idx="349">
                  <c:v>0.12820038513060916</c:v>
                </c:pt>
                <c:pt idx="350">
                  <c:v>0.12857126663152965</c:v>
                </c:pt>
                <c:pt idx="351">
                  <c:v>0.12894387064110213</c:v>
                </c:pt>
                <c:pt idx="352">
                  <c:v>0.12931475214202265</c:v>
                </c:pt>
                <c:pt idx="353">
                  <c:v>0.12968391541014734</c:v>
                </c:pt>
                <c:pt idx="354">
                  <c:v>0.13005136470611584</c:v>
                </c:pt>
                <c:pt idx="355">
                  <c:v>0.13041881400208433</c:v>
                </c:pt>
                <c:pt idx="356">
                  <c:v>0.13078969550300484</c:v>
                </c:pt>
                <c:pt idx="357">
                  <c:v>0.13116229951257732</c:v>
                </c:pt>
                <c:pt idx="358">
                  <c:v>0.13153146278070202</c:v>
                </c:pt>
                <c:pt idx="359">
                  <c:v>0.13188200334264147</c:v>
                </c:pt>
                <c:pt idx="360">
                  <c:v>0.13220153242582675</c:v>
                </c:pt>
                <c:pt idx="361">
                  <c:v>0.13249295068184389</c:v>
                </c:pt>
                <c:pt idx="362">
                  <c:v>0.132764783128242</c:v>
                </c:pt>
                <c:pt idx="363">
                  <c:v>0.13302484482306268</c:v>
                </c:pt>
                <c:pt idx="364">
                  <c:v>0.13327909868573551</c:v>
                </c:pt>
                <c:pt idx="365">
                  <c:v>0.13353335254840831</c:v>
                </c:pt>
                <c:pt idx="366">
                  <c:v>0.13378905360633167</c:v>
                </c:pt>
                <c:pt idx="367">
                  <c:v>0.13405057524788858</c:v>
                </c:pt>
                <c:pt idx="368">
                  <c:v>0.13432538340213801</c:v>
                </c:pt>
                <c:pt idx="369">
                  <c:v>0.1346214049689112</c:v>
                </c:pt>
                <c:pt idx="370">
                  <c:v>0.13492986048624972</c:v>
                </c:pt>
                <c:pt idx="371">
                  <c:v>0.13524146116316335</c:v>
                </c:pt>
                <c:pt idx="372">
                  <c:v>0.13554211822373818</c:v>
                </c:pt>
                <c:pt idx="373">
                  <c:v>0.13580510303794419</c:v>
                </c:pt>
                <c:pt idx="374">
                  <c:v>0.1360173373155657</c:v>
                </c:pt>
                <c:pt idx="375">
                  <c:v>0.13618613395154971</c:v>
                </c:pt>
                <c:pt idx="376">
                  <c:v>0.13632364131187533</c:v>
                </c:pt>
                <c:pt idx="377">
                  <c:v>0.13644053289647218</c:v>
                </c:pt>
                <c:pt idx="378">
                  <c:v>0.13654196608998595</c:v>
                </c:pt>
                <c:pt idx="379">
                  <c:v>0.13663283340222793</c:v>
                </c:pt>
                <c:pt idx="380">
                  <c:v>0.13671439194305593</c:v>
                </c:pt>
                <c:pt idx="381">
                  <c:v>0.136783263822531</c:v>
                </c:pt>
                <c:pt idx="382">
                  <c:v>0.13683842310092711</c:v>
                </c:pt>
                <c:pt idx="383">
                  <c:v>0.13687997714636232</c:v>
                </c:pt>
                <c:pt idx="384">
                  <c:v>0.13690575904211527</c:v>
                </c:pt>
                <c:pt idx="385">
                  <c:v>0.13691583738448351</c:v>
                </c:pt>
                <c:pt idx="386">
                  <c:v>0.13691583738448351</c:v>
                </c:pt>
                <c:pt idx="387">
                  <c:v>0.13691583738448351</c:v>
                </c:pt>
                <c:pt idx="388">
                  <c:v>0.13691583738448351</c:v>
                </c:pt>
                <c:pt idx="389">
                  <c:v>0.13691583738448351</c:v>
                </c:pt>
                <c:pt idx="390">
                  <c:v>0.13691583738448351</c:v>
                </c:pt>
                <c:pt idx="391">
                  <c:v>0.13691583738448351</c:v>
                </c:pt>
                <c:pt idx="392">
                  <c:v>0.13692143575347041</c:v>
                </c:pt>
                <c:pt idx="393">
                  <c:v>0.13694497105854125</c:v>
                </c:pt>
                <c:pt idx="394">
                  <c:v>0.1369989928293199</c:v>
                </c:pt>
                <c:pt idx="395">
                  <c:v>0.13709337059825888</c:v>
                </c:pt>
                <c:pt idx="396">
                  <c:v>0.13723580201234542</c:v>
                </c:pt>
                <c:pt idx="397">
                  <c:v>0.13743325818714719</c:v>
                </c:pt>
                <c:pt idx="398">
                  <c:v>0.13769040960536769</c:v>
                </c:pt>
                <c:pt idx="399">
                  <c:v>0.13799729809696673</c:v>
                </c:pt>
                <c:pt idx="400">
                  <c:v>0.13832646697176296</c:v>
                </c:pt>
                <c:pt idx="401">
                  <c:v>0.13865563584655921</c:v>
                </c:pt>
                <c:pt idx="402">
                  <c:v>0.13897357170107144</c:v>
                </c:pt>
                <c:pt idx="403">
                  <c:v>0.13926652084347427</c:v>
                </c:pt>
                <c:pt idx="404">
                  <c:v>0.13953391468327025</c:v>
                </c:pt>
                <c:pt idx="405">
                  <c:v>0.13978097951280882</c:v>
                </c:pt>
                <c:pt idx="406">
                  <c:v>0.14000693069673131</c:v>
                </c:pt>
                <c:pt idx="407">
                  <c:v>0.14020972429863529</c:v>
                </c:pt>
                <c:pt idx="408">
                  <c:v>0.14039010790860593</c:v>
                </c:pt>
                <c:pt idx="409">
                  <c:v>0.14055635415508733</c:v>
                </c:pt>
                <c:pt idx="410">
                  <c:v>0.14071879098492049</c:v>
                </c:pt>
                <c:pt idx="411">
                  <c:v>0.14088249548491108</c:v>
                </c:pt>
                <c:pt idx="412">
                  <c:v>0.14104874173139248</c:v>
                </c:pt>
                <c:pt idx="413">
                  <c:v>0.14121881684129864</c:v>
                </c:pt>
                <c:pt idx="414">
                  <c:v>0.14139402806308554</c:v>
                </c:pt>
                <c:pt idx="415">
                  <c:v>0.14158224040371956</c:v>
                </c:pt>
                <c:pt idx="416">
                  <c:v>0.14179041282179616</c:v>
                </c:pt>
                <c:pt idx="417">
                  <c:v>0.14201636400571868</c:v>
                </c:pt>
                <c:pt idx="418">
                  <c:v>0.14224788077399431</c:v>
                </c:pt>
                <c:pt idx="419">
                  <c:v>0.14247521904771579</c:v>
                </c:pt>
                <c:pt idx="420">
                  <c:v>0.14268609669911153</c:v>
                </c:pt>
                <c:pt idx="421">
                  <c:v>0.1428835528739133</c:v>
                </c:pt>
                <c:pt idx="422">
                  <c:v>0.14307571203682287</c:v>
                </c:pt>
                <c:pt idx="423">
                  <c:v>0.14327051471464355</c:v>
                </c:pt>
                <c:pt idx="424">
                  <c:v>0.14347599249013376</c:v>
                </c:pt>
                <c:pt idx="425">
                  <c:v>0.14370750925840939</c:v>
                </c:pt>
                <c:pt idx="426">
                  <c:v>0.14398981579866163</c:v>
                </c:pt>
                <c:pt idx="427">
                  <c:v>0.14434875861086327</c:v>
                </c:pt>
                <c:pt idx="428">
                  <c:v>0.14478258069533814</c:v>
                </c:pt>
                <c:pt idx="429">
                  <c:v>0.14525102471642776</c:v>
                </c:pt>
                <c:pt idx="430">
                  <c:v>0.14572143964145842</c:v>
                </c:pt>
                <c:pt idx="431">
                  <c:v>0.14617816443534401</c:v>
                </c:pt>
                <c:pt idx="432">
                  <c:v>0.14661764625616536</c:v>
                </c:pt>
                <c:pt idx="433">
                  <c:v>0.14704585188021888</c:v>
                </c:pt>
                <c:pt idx="434">
                  <c:v>0.14747033703661788</c:v>
                </c:pt>
                <c:pt idx="435">
                  <c:v>0.14788560357377295</c:v>
                </c:pt>
                <c:pt idx="436">
                  <c:v>0.14827567118960036</c:v>
                </c:pt>
                <c:pt idx="437">
                  <c:v>0.14862287961075227</c:v>
                </c:pt>
                <c:pt idx="438">
                  <c:v>0.14891124666951422</c:v>
                </c:pt>
                <c:pt idx="439">
                  <c:v>0.14913030478258943</c:v>
                </c:pt>
                <c:pt idx="440">
                  <c:v>0.14928017873079216</c:v>
                </c:pt>
                <c:pt idx="441">
                  <c:v>0.14936754654226758</c:v>
                </c:pt>
                <c:pt idx="442">
                  <c:v>0.14941023089788263</c:v>
                </c:pt>
                <c:pt idx="443">
                  <c:v>0.14942479140481837</c:v>
                </c:pt>
                <c:pt idx="444">
                  <c:v>0.14942703064589713</c:v>
                </c:pt>
                <c:pt idx="445">
                  <c:v>0.14942703064589713</c:v>
                </c:pt>
                <c:pt idx="446">
                  <c:v>0.14942703064589713</c:v>
                </c:pt>
                <c:pt idx="447">
                  <c:v>0.14942703064589713</c:v>
                </c:pt>
                <c:pt idx="448">
                  <c:v>0.14942703064589713</c:v>
                </c:pt>
                <c:pt idx="449">
                  <c:v>0.14942703064589713</c:v>
                </c:pt>
                <c:pt idx="450">
                  <c:v>0.14942703064589713</c:v>
                </c:pt>
                <c:pt idx="451">
                  <c:v>0.14942703064589713</c:v>
                </c:pt>
                <c:pt idx="452">
                  <c:v>0.14942703064589713</c:v>
                </c:pt>
                <c:pt idx="453">
                  <c:v>0.14942703064589713</c:v>
                </c:pt>
                <c:pt idx="454">
                  <c:v>0.14942703064589713</c:v>
                </c:pt>
                <c:pt idx="455">
                  <c:v>0.14942703064589713</c:v>
                </c:pt>
                <c:pt idx="456">
                  <c:v>0.14942703064589713</c:v>
                </c:pt>
                <c:pt idx="457">
                  <c:v>0.14942703064589713</c:v>
                </c:pt>
                <c:pt idx="458">
                  <c:v>0.14942703064589713</c:v>
                </c:pt>
                <c:pt idx="459">
                  <c:v>0.14942703064589713</c:v>
                </c:pt>
                <c:pt idx="460">
                  <c:v>0.14942703064589713</c:v>
                </c:pt>
                <c:pt idx="461">
                  <c:v>0.14942703064589713</c:v>
                </c:pt>
                <c:pt idx="462">
                  <c:v>0.14942703064589713</c:v>
                </c:pt>
                <c:pt idx="463">
                  <c:v>0.14942703064589713</c:v>
                </c:pt>
                <c:pt idx="464">
                  <c:v>0.14942703064589713</c:v>
                </c:pt>
                <c:pt idx="465">
                  <c:v>0.14942703064589713</c:v>
                </c:pt>
                <c:pt idx="466">
                  <c:v>0.14942703064589713</c:v>
                </c:pt>
                <c:pt idx="467">
                  <c:v>0.14942703064589713</c:v>
                </c:pt>
                <c:pt idx="468">
                  <c:v>0.14942703064589713</c:v>
                </c:pt>
                <c:pt idx="469">
                  <c:v>0.14942703064589713</c:v>
                </c:pt>
                <c:pt idx="470">
                  <c:v>0.14942703064589713</c:v>
                </c:pt>
                <c:pt idx="471">
                  <c:v>0.14942703064589713</c:v>
                </c:pt>
                <c:pt idx="472">
                  <c:v>0.14942703064589713</c:v>
                </c:pt>
                <c:pt idx="473">
                  <c:v>0.14942703064589713</c:v>
                </c:pt>
                <c:pt idx="474">
                  <c:v>0.14942703064589713</c:v>
                </c:pt>
                <c:pt idx="475">
                  <c:v>0.14942703064589713</c:v>
                </c:pt>
                <c:pt idx="476">
                  <c:v>0.14942703064589713</c:v>
                </c:pt>
                <c:pt idx="477">
                  <c:v>0.14942703064589713</c:v>
                </c:pt>
                <c:pt idx="478">
                  <c:v>0.14942703064589713</c:v>
                </c:pt>
                <c:pt idx="479">
                  <c:v>0.14942703064589713</c:v>
                </c:pt>
                <c:pt idx="480">
                  <c:v>0.14942703064589713</c:v>
                </c:pt>
                <c:pt idx="481">
                  <c:v>0.14942703064589713</c:v>
                </c:pt>
                <c:pt idx="482">
                  <c:v>0.14942703064589713</c:v>
                </c:pt>
                <c:pt idx="483">
                  <c:v>0.14942703064589713</c:v>
                </c:pt>
                <c:pt idx="484">
                  <c:v>0.14942703064589713</c:v>
                </c:pt>
                <c:pt idx="485">
                  <c:v>0.14942703064589713</c:v>
                </c:pt>
                <c:pt idx="486">
                  <c:v>0.14942703064589713</c:v>
                </c:pt>
                <c:pt idx="487">
                  <c:v>0.14942703064589713</c:v>
                </c:pt>
                <c:pt idx="488">
                  <c:v>0.14942703064589713</c:v>
                </c:pt>
                <c:pt idx="489">
                  <c:v>0.14942703064589713</c:v>
                </c:pt>
                <c:pt idx="490">
                  <c:v>0.14942703064589713</c:v>
                </c:pt>
                <c:pt idx="491">
                  <c:v>0.14942703064589713</c:v>
                </c:pt>
                <c:pt idx="492">
                  <c:v>0.14942703064589713</c:v>
                </c:pt>
                <c:pt idx="493">
                  <c:v>0.14942703064589713</c:v>
                </c:pt>
                <c:pt idx="494">
                  <c:v>0.14942703064589713</c:v>
                </c:pt>
                <c:pt idx="495">
                  <c:v>0.14942703064589713</c:v>
                </c:pt>
                <c:pt idx="496">
                  <c:v>0.14942703064589713</c:v>
                </c:pt>
                <c:pt idx="497">
                  <c:v>0.14942703064589713</c:v>
                </c:pt>
                <c:pt idx="498">
                  <c:v>0.14942703064589713</c:v>
                </c:pt>
                <c:pt idx="499">
                  <c:v>0.14942703064589713</c:v>
                </c:pt>
                <c:pt idx="500">
                  <c:v>0.14942703064589713</c:v>
                </c:pt>
                <c:pt idx="501">
                  <c:v>0.14942703064589713</c:v>
                </c:pt>
                <c:pt idx="502">
                  <c:v>0.14942703064589713</c:v>
                </c:pt>
                <c:pt idx="503">
                  <c:v>0.14942703064589713</c:v>
                </c:pt>
                <c:pt idx="504">
                  <c:v>0.14942703064589713</c:v>
                </c:pt>
                <c:pt idx="505">
                  <c:v>0.14942703064589713</c:v>
                </c:pt>
                <c:pt idx="506">
                  <c:v>0.14942703064589713</c:v>
                </c:pt>
                <c:pt idx="507">
                  <c:v>0.14942703064589713</c:v>
                </c:pt>
                <c:pt idx="508">
                  <c:v>0.14942703064589713</c:v>
                </c:pt>
                <c:pt idx="509">
                  <c:v>0.14942703064589713</c:v>
                </c:pt>
                <c:pt idx="510">
                  <c:v>0.14942703064589713</c:v>
                </c:pt>
                <c:pt idx="511">
                  <c:v>0.14942703064589713</c:v>
                </c:pt>
                <c:pt idx="512">
                  <c:v>0.14943262901488399</c:v>
                </c:pt>
                <c:pt idx="513">
                  <c:v>0.14946065890124341</c:v>
                </c:pt>
                <c:pt idx="514">
                  <c:v>0.14953528230448263</c:v>
                </c:pt>
                <c:pt idx="515">
                  <c:v>0.14967156321633901</c:v>
                </c:pt>
                <c:pt idx="516">
                  <c:v>0.14987168299192435</c:v>
                </c:pt>
                <c:pt idx="517">
                  <c:v>0.15012305189836947</c:v>
                </c:pt>
                <c:pt idx="518">
                  <c:v>0.15039488434476758</c:v>
                </c:pt>
                <c:pt idx="519">
                  <c:v>0.15066671679116569</c:v>
                </c:pt>
                <c:pt idx="520">
                  <c:v>0.1509297016053717</c:v>
                </c:pt>
                <c:pt idx="521">
                  <c:v>0.15117819803317653</c:v>
                </c:pt>
                <c:pt idx="522">
                  <c:v>0.15141111342541119</c:v>
                </c:pt>
                <c:pt idx="523">
                  <c:v>0.15162470702259137</c:v>
                </c:pt>
                <c:pt idx="524">
                  <c:v>0.15180769073459888</c:v>
                </c:pt>
                <c:pt idx="525">
                  <c:v>0.15194519809492452</c:v>
                </c:pt>
                <c:pt idx="526">
                  <c:v>0.15203140176978491</c:v>
                </c:pt>
                <c:pt idx="527">
                  <c:v>0.15207634849566518</c:v>
                </c:pt>
                <c:pt idx="528">
                  <c:v>0.15209876099232519</c:v>
                </c:pt>
                <c:pt idx="529">
                  <c:v>0.1521099596323702</c:v>
                </c:pt>
                <c:pt idx="530">
                  <c:v>0.1521099596323702</c:v>
                </c:pt>
                <c:pt idx="531">
                  <c:v>0.1521099596323702</c:v>
                </c:pt>
                <c:pt idx="532">
                  <c:v>0.1521099596323702</c:v>
                </c:pt>
                <c:pt idx="533">
                  <c:v>0.15211219887344896</c:v>
                </c:pt>
                <c:pt idx="534">
                  <c:v>0.15212563858056113</c:v>
                </c:pt>
                <c:pt idx="535">
                  <c:v>0.15216154921596223</c:v>
                </c:pt>
                <c:pt idx="536">
                  <c:v>0.15222012555174855</c:v>
                </c:pt>
                <c:pt idx="537">
                  <c:v>0.15231333192576862</c:v>
                </c:pt>
                <c:pt idx="538">
                  <c:v>0.15246445307784207</c:v>
                </c:pt>
                <c:pt idx="539">
                  <c:v>0.15269179135156355</c:v>
                </c:pt>
                <c:pt idx="540">
                  <c:v>0.15298168225143924</c:v>
                </c:pt>
                <c:pt idx="541">
                  <c:v>0.15329328292835287</c:v>
                </c:pt>
                <c:pt idx="542">
                  <c:v>0.15360488360526647</c:v>
                </c:pt>
                <c:pt idx="543">
                  <c:v>0.15391333912260499</c:v>
                </c:pt>
                <c:pt idx="544">
                  <c:v>0.15421090225779605</c:v>
                </c:pt>
                <c:pt idx="545">
                  <c:v>0.15448869957134467</c:v>
                </c:pt>
                <c:pt idx="546">
                  <c:v>0.15473433587636412</c:v>
                </c:pt>
                <c:pt idx="547">
                  <c:v>0.15495752140196789</c:v>
                </c:pt>
                <c:pt idx="548">
                  <c:v>0.1551629991774581</c:v>
                </c:pt>
                <c:pt idx="549">
                  <c:v>0.15535647885767279</c:v>
                </c:pt>
                <c:pt idx="550">
                  <c:v>0.15553816134698598</c:v>
                </c:pt>
                <c:pt idx="551">
                  <c:v>0.15571080003916088</c:v>
                </c:pt>
                <c:pt idx="552">
                  <c:v>0.15587832039240884</c:v>
                </c:pt>
                <c:pt idx="553">
                  <c:v>0.15603822821202032</c:v>
                </c:pt>
                <c:pt idx="554">
                  <c:v>0.1561931029054969</c:v>
                </c:pt>
                <c:pt idx="555">
                  <c:v>0.15634547323959525</c:v>
                </c:pt>
                <c:pt idx="556">
                  <c:v>0.15649784357369356</c:v>
                </c:pt>
                <c:pt idx="557">
                  <c:v>0.15665271826717017</c:v>
                </c:pt>
                <c:pt idx="558">
                  <c:v>0.15681388954194916</c:v>
                </c:pt>
                <c:pt idx="559">
                  <c:v>0.1569839646518553</c:v>
                </c:pt>
                <c:pt idx="560">
                  <c:v>0.15718009282279946</c:v>
                </c:pt>
                <c:pt idx="561">
                  <c:v>0.15738288642470341</c:v>
                </c:pt>
                <c:pt idx="562">
                  <c:v>0.15758568002660736</c:v>
                </c:pt>
                <c:pt idx="563">
                  <c:v>0.15778847362851131</c:v>
                </c:pt>
                <c:pt idx="564">
                  <c:v>0.15797015611782447</c:v>
                </c:pt>
                <c:pt idx="565">
                  <c:v>0.15808584970893808</c:v>
                </c:pt>
                <c:pt idx="566">
                  <c:v>0.15813987147971673</c:v>
                </c:pt>
                <c:pt idx="567">
                  <c:v>0.15813987147971673</c:v>
                </c:pt>
                <c:pt idx="568">
                  <c:v>0.15813987147971673</c:v>
                </c:pt>
                <c:pt idx="569">
                  <c:v>0.15813987147971673</c:v>
                </c:pt>
                <c:pt idx="570">
                  <c:v>0.15813987147971673</c:v>
                </c:pt>
                <c:pt idx="571">
                  <c:v>0.15813987147971673</c:v>
                </c:pt>
                <c:pt idx="572">
                  <c:v>0.15813987147971673</c:v>
                </c:pt>
                <c:pt idx="573">
                  <c:v>0.15813987147971673</c:v>
                </c:pt>
                <c:pt idx="574">
                  <c:v>0.15813987147971673</c:v>
                </c:pt>
                <c:pt idx="575">
                  <c:v>0.15813987147971673</c:v>
                </c:pt>
                <c:pt idx="576">
                  <c:v>0.15813987147971673</c:v>
                </c:pt>
                <c:pt idx="577">
                  <c:v>0.15813987147971673</c:v>
                </c:pt>
                <c:pt idx="578">
                  <c:v>0.15813987147971673</c:v>
                </c:pt>
                <c:pt idx="579">
                  <c:v>0.15813987147971673</c:v>
                </c:pt>
                <c:pt idx="580">
                  <c:v>0.15813987147971673</c:v>
                </c:pt>
                <c:pt idx="581">
                  <c:v>0.15813987147971673</c:v>
                </c:pt>
                <c:pt idx="582">
                  <c:v>0.15813987147971673</c:v>
                </c:pt>
                <c:pt idx="583">
                  <c:v>0.15813987147971673</c:v>
                </c:pt>
                <c:pt idx="584">
                  <c:v>0.15813987147971673</c:v>
                </c:pt>
                <c:pt idx="585">
                  <c:v>0.15813987147971673</c:v>
                </c:pt>
                <c:pt idx="586">
                  <c:v>0.15813987147971673</c:v>
                </c:pt>
                <c:pt idx="587">
                  <c:v>0.15813987147971673</c:v>
                </c:pt>
                <c:pt idx="588">
                  <c:v>0.15813987147971673</c:v>
                </c:pt>
                <c:pt idx="589">
                  <c:v>0.15813987147971673</c:v>
                </c:pt>
                <c:pt idx="590">
                  <c:v>0.15813987147971673</c:v>
                </c:pt>
                <c:pt idx="591">
                  <c:v>0.15813987147971673</c:v>
                </c:pt>
                <c:pt idx="592">
                  <c:v>0.15813987147971673</c:v>
                </c:pt>
                <c:pt idx="593">
                  <c:v>0.15813987147971673</c:v>
                </c:pt>
                <c:pt idx="594">
                  <c:v>0.15813987147971673</c:v>
                </c:pt>
                <c:pt idx="595">
                  <c:v>0.15813987147971673</c:v>
                </c:pt>
                <c:pt idx="596">
                  <c:v>0.15813987147971673</c:v>
                </c:pt>
                <c:pt idx="597">
                  <c:v>0.15813987147971673</c:v>
                </c:pt>
                <c:pt idx="598">
                  <c:v>0.15813987147971673</c:v>
                </c:pt>
                <c:pt idx="599">
                  <c:v>0.15813987147971673</c:v>
                </c:pt>
                <c:pt idx="600">
                  <c:v>0.15813987147971673</c:v>
                </c:pt>
                <c:pt idx="601">
                  <c:v>0.15815107011976173</c:v>
                </c:pt>
                <c:pt idx="602">
                  <c:v>0.15817460542483255</c:v>
                </c:pt>
                <c:pt idx="603">
                  <c:v>0.1582286271956112</c:v>
                </c:pt>
                <c:pt idx="604">
                  <c:v>0.15833242286920438</c:v>
                </c:pt>
                <c:pt idx="605">
                  <c:v>0.15849866911568578</c:v>
                </c:pt>
                <c:pt idx="606">
                  <c:v>0.15874003813746496</c:v>
                </c:pt>
                <c:pt idx="607">
                  <c:v>0.15906759073048457</c:v>
                </c:pt>
                <c:pt idx="608">
                  <c:v>0.15948102757346841</c:v>
                </c:pt>
                <c:pt idx="609">
                  <c:v>0.15997753366570122</c:v>
                </c:pt>
                <c:pt idx="610">
                  <c:v>0.16056007852683041</c:v>
                </c:pt>
                <c:pt idx="611">
                  <c:v>0.16124062518888499</c:v>
                </c:pt>
                <c:pt idx="612">
                  <c:v>0.16201347356718207</c:v>
                </c:pt>
                <c:pt idx="613">
                  <c:v>0.16284000898949955</c:v>
                </c:pt>
                <c:pt idx="614">
                  <c:v>0.16367818152934197</c:v>
                </c:pt>
                <c:pt idx="615">
                  <c:v>0.16451052075034897</c:v>
                </c:pt>
                <c:pt idx="616">
                  <c:v>0.16533995438960128</c:v>
                </c:pt>
                <c:pt idx="617">
                  <c:v>0.16616359894458727</c:v>
                </c:pt>
                <c:pt idx="618">
                  <c:v>0.16697575322194905</c:v>
                </c:pt>
                <c:pt idx="619">
                  <c:v>0.16776527509918462</c:v>
                </c:pt>
                <c:pt idx="620">
                  <c:v>0.16852442319795169</c:v>
                </c:pt>
                <c:pt idx="621">
                  <c:v>0.16925669266601059</c:v>
                </c:pt>
                <c:pt idx="622">
                  <c:v>0.16997577997874874</c:v>
                </c:pt>
                <c:pt idx="623">
                  <c:v>0.17069225118976034</c:v>
                </c:pt>
                <c:pt idx="624">
                  <c:v>0.17141396136038217</c:v>
                </c:pt>
                <c:pt idx="625">
                  <c:v>0.17215155140973293</c:v>
                </c:pt>
                <c:pt idx="626">
                  <c:v>0.17290526839404349</c:v>
                </c:pt>
                <c:pt idx="627">
                  <c:v>0.17366714251903903</c:v>
                </c:pt>
                <c:pt idx="628">
                  <c:v>0.17442901664403454</c:v>
                </c:pt>
                <c:pt idx="629">
                  <c:v>0.17519089076903005</c:v>
                </c:pt>
                <c:pt idx="630">
                  <c:v>0.17595549791987622</c:v>
                </c:pt>
                <c:pt idx="631">
                  <c:v>0.17673665107002062</c:v>
                </c:pt>
                <c:pt idx="632">
                  <c:v>0.17754595099981899</c:v>
                </c:pt>
                <c:pt idx="633">
                  <c:v>0.17838998650037516</c:v>
                </c:pt>
                <c:pt idx="634">
                  <c:v>0.17927590292405821</c:v>
                </c:pt>
                <c:pt idx="635">
                  <c:v>0.18020205115173338</c:v>
                </c:pt>
                <c:pt idx="636">
                  <c:v>0.18116004812230055</c:v>
                </c:pt>
                <c:pt idx="637">
                  <c:v>0.18213100784753991</c:v>
                </c:pt>
                <c:pt idx="638">
                  <c:v>0.18310196757277927</c:v>
                </c:pt>
                <c:pt idx="639">
                  <c:v>0.18406967455021886</c:v>
                </c:pt>
                <c:pt idx="640">
                  <c:v>0.18503090016553891</c:v>
                </c:pt>
                <c:pt idx="641">
                  <c:v>0.18598889713610608</c:v>
                </c:pt>
                <c:pt idx="642">
                  <c:v>0.18696311767392737</c:v>
                </c:pt>
                <c:pt idx="643">
                  <c:v>0.1879771025545677</c:v>
                </c:pt>
                <c:pt idx="644">
                  <c:v>0.18902169006982236</c:v>
                </c:pt>
                <c:pt idx="645">
                  <c:v>0.19007662910732506</c:v>
                </c:pt>
                <c:pt idx="646">
                  <c:v>0.19114548847825147</c:v>
                </c:pt>
                <c:pt idx="647">
                  <c:v>0.19222840427960391</c:v>
                </c:pt>
                <c:pt idx="648">
                  <c:v>0.19332551358224515</c:v>
                </c:pt>
                <c:pt idx="649">
                  <c:v>0.19442977134143571</c:v>
                </c:pt>
                <c:pt idx="650">
                  <c:v>0.19553045055084575</c:v>
                </c:pt>
                <c:pt idx="651">
                  <c:v>0.19660281123224327</c:v>
                </c:pt>
                <c:pt idx="652">
                  <c:v>0.19761343733602391</c:v>
                </c:pt>
                <c:pt idx="653">
                  <c:v>0.1985554108372328</c:v>
                </c:pt>
                <c:pt idx="654">
                  <c:v>0.19943525339854157</c:v>
                </c:pt>
                <c:pt idx="655">
                  <c:v>0.20023039016074981</c:v>
                </c:pt>
                <c:pt idx="656">
                  <c:v>0.20091852580719782</c:v>
                </c:pt>
                <c:pt idx="657">
                  <c:v>0.20151017803108556</c:v>
                </c:pt>
                <c:pt idx="658">
                  <c:v>0.20204215883402504</c:v>
                </c:pt>
                <c:pt idx="659">
                  <c:v>0.2025285257806104</c:v>
                </c:pt>
                <c:pt idx="660">
                  <c:v>0.20295115780932035</c:v>
                </c:pt>
                <c:pt idx="661">
                  <c:v>0.20328683091780814</c:v>
                </c:pt>
                <c:pt idx="662">
                  <c:v>0.20354108478048094</c:v>
                </c:pt>
                <c:pt idx="663">
                  <c:v>0.20372276726979413</c:v>
                </c:pt>
                <c:pt idx="664">
                  <c:v>0.20387513760389248</c:v>
                </c:pt>
                <c:pt idx="665">
                  <c:v>0.20401387322345912</c:v>
                </c:pt>
                <c:pt idx="666">
                  <c:v>0.20415877783338854</c:v>
                </c:pt>
                <c:pt idx="667">
                  <c:v>0.2043224823333791</c:v>
                </c:pt>
                <c:pt idx="668">
                  <c:v>0.20455260338406056</c:v>
                </c:pt>
                <c:pt idx="669">
                  <c:v>0.2048440216400777</c:v>
                </c:pt>
                <c:pt idx="670">
                  <c:v>0.2052131849082024</c:v>
                </c:pt>
                <c:pt idx="671">
                  <c:v>0.20565456299568882</c:v>
                </c:pt>
                <c:pt idx="672">
                  <c:v>0.20613490920802044</c:v>
                </c:pt>
                <c:pt idx="673">
                  <c:v>0.20665629299872043</c:v>
                </c:pt>
                <c:pt idx="674">
                  <c:v>0.20722090555387213</c:v>
                </c:pt>
                <c:pt idx="675">
                  <c:v>0.20783105979211902</c:v>
                </c:pt>
                <c:pt idx="676">
                  <c:v>0.20844825229665712</c:v>
                </c:pt>
                <c:pt idx="677">
                  <c:v>0.20907016761475031</c:v>
                </c:pt>
                <c:pt idx="678">
                  <c:v>0.20965725428833418</c:v>
                </c:pt>
                <c:pt idx="679">
                  <c:v>0.21017234572900553</c:v>
                </c:pt>
                <c:pt idx="680">
                  <c:v>0.21060993613724763</c:v>
                </c:pt>
                <c:pt idx="681">
                  <c:v>0.21096382521300397</c:v>
                </c:pt>
                <c:pt idx="682">
                  <c:v>0.21124915507375513</c:v>
                </c:pt>
                <c:pt idx="683">
                  <c:v>0.21150921676857584</c:v>
                </c:pt>
                <c:pt idx="684">
                  <c:v>0.21173794499281143</c:v>
                </c:pt>
                <c:pt idx="685">
                  <c:v>0.21196667321704704</c:v>
                </c:pt>
                <c:pt idx="686">
                  <c:v>0.21222965803125304</c:v>
                </c:pt>
                <c:pt idx="687">
                  <c:v>0.21253186747922703</c:v>
                </c:pt>
                <c:pt idx="688">
                  <c:v>0.21286590863287108</c:v>
                </c:pt>
                <c:pt idx="689">
                  <c:v>0.21324197054818234</c:v>
                </c:pt>
                <c:pt idx="690">
                  <c:v>0.21365176191076871</c:v>
                </c:pt>
                <c:pt idx="691">
                  <c:v>0.21407254552892629</c:v>
                </c:pt>
                <c:pt idx="692">
                  <c:v>0.2144970306853253</c:v>
                </c:pt>
                <c:pt idx="693">
                  <c:v>0.2149346210935674</c:v>
                </c:pt>
                <c:pt idx="694">
                  <c:v>0.21538941024030464</c:v>
                </c:pt>
                <c:pt idx="695">
                  <c:v>0.21585392768529882</c:v>
                </c:pt>
                <c:pt idx="696">
                  <c:v>0.21630293968463532</c:v>
                </c:pt>
                <c:pt idx="697">
                  <c:v>0.21667727049393254</c:v>
                </c:pt>
                <c:pt idx="698">
                  <c:v>0.21700968363382442</c:v>
                </c:pt>
                <c:pt idx="699">
                  <c:v>0.21729957453370013</c:v>
                </c:pt>
                <c:pt idx="700">
                  <c:v>0.21756992413242413</c:v>
                </c:pt>
                <c:pt idx="701">
                  <c:v>0.21783144577398103</c:v>
                </c:pt>
                <c:pt idx="702">
                  <c:v>0.21809005073276178</c:v>
                </c:pt>
                <c:pt idx="703">
                  <c:v>0.21834865569154252</c:v>
                </c:pt>
                <c:pt idx="704">
                  <c:v>0.21860580710976299</c:v>
                </c:pt>
                <c:pt idx="705">
                  <c:v>0.21884859552611929</c:v>
                </c:pt>
                <c:pt idx="706">
                  <c:v>0.21906355115140763</c:v>
                </c:pt>
                <c:pt idx="707">
                  <c:v>0.21924134397188227</c:v>
                </c:pt>
                <c:pt idx="708">
                  <c:v>0.21938997267915181</c:v>
                </c:pt>
                <c:pt idx="709">
                  <c:v>0.21952870829871846</c:v>
                </c:pt>
                <c:pt idx="710">
                  <c:v>0.21968232980821228</c:v>
                </c:pt>
                <c:pt idx="711">
                  <c:v>0.21988646419589264</c:v>
                </c:pt>
                <c:pt idx="712">
                  <c:v>0.22014652589071332</c:v>
                </c:pt>
                <c:pt idx="713">
                  <c:v>0.22041687548943734</c:v>
                </c:pt>
                <c:pt idx="714">
                  <c:v>0.22067839713099424</c:v>
                </c:pt>
                <c:pt idx="715">
                  <c:v>0.22090158265659804</c:v>
                </c:pt>
                <c:pt idx="716">
                  <c:v>0.2210640194864312</c:v>
                </c:pt>
                <c:pt idx="717">
                  <c:v>0.22120275510599785</c:v>
                </c:pt>
                <c:pt idx="718">
                  <c:v>0.2213414907255645</c:v>
                </c:pt>
                <c:pt idx="719">
                  <c:v>0.22149261187763797</c:v>
                </c:pt>
                <c:pt idx="720">
                  <c:v>0.22168213738597375</c:v>
                </c:pt>
                <c:pt idx="721">
                  <c:v>0.22190532291157755</c:v>
                </c:pt>
                <c:pt idx="722">
                  <c:v>0.22215813272882978</c:v>
                </c:pt>
                <c:pt idx="723">
                  <c:v>0.2224389327748581</c:v>
                </c:pt>
                <c:pt idx="724">
                  <c:v>0.22274269824699142</c:v>
                </c:pt>
                <c:pt idx="725">
                  <c:v>0.22308824669959418</c:v>
                </c:pt>
                <c:pt idx="726">
                  <c:v>0.22349080230710169</c:v>
                </c:pt>
                <c:pt idx="727">
                  <c:v>0.22398730839933453</c:v>
                </c:pt>
                <c:pt idx="728">
                  <c:v>0.22454749600528934</c:v>
                </c:pt>
                <c:pt idx="729">
                  <c:v>0.22516233630907473</c:v>
                </c:pt>
                <c:pt idx="730">
                  <c:v>0.22581067099950158</c:v>
                </c:pt>
                <c:pt idx="731">
                  <c:v>0.22646634305311997</c:v>
                </c:pt>
                <c:pt idx="732">
                  <c:v>0.22712447362566579</c:v>
                </c:pt>
                <c:pt idx="733">
                  <c:v>0.2277875404241613</c:v>
                </c:pt>
                <c:pt idx="734">
                  <c:v>0.22845556913417664</c:v>
                </c:pt>
                <c:pt idx="735">
                  <c:v>0.22913108913820587</c:v>
                </c:pt>
                <c:pt idx="736">
                  <c:v>0.22981668856991991</c:v>
                </c:pt>
                <c:pt idx="737">
                  <c:v>0.23051760419774292</c:v>
                </c:pt>
                <c:pt idx="738">
                  <c:v>0.23122626748835157</c:v>
                </c:pt>
                <c:pt idx="739">
                  <c:v>0.23193752670351495</c:v>
                </c:pt>
                <c:pt idx="740">
                  <c:v>0.23268046478484988</c:v>
                </c:pt>
                <c:pt idx="741">
                  <c:v>0.23345331316314696</c:v>
                </c:pt>
                <c:pt idx="742">
                  <c:v>0.23424844992535523</c:v>
                </c:pt>
                <c:pt idx="743">
                  <c:v>0.23504640489577311</c:v>
                </c:pt>
                <c:pt idx="744">
                  <c:v>0.23584718527183829</c:v>
                </c:pt>
                <c:pt idx="745">
                  <c:v>0.23664796564790344</c:v>
                </c:pt>
                <c:pt idx="746">
                  <c:v>0.23745157864227004</c:v>
                </c:pt>
                <c:pt idx="747">
                  <c:v>0.23826659454071575</c:v>
                </c:pt>
                <c:pt idx="748">
                  <c:v>0.23910184672351392</c:v>
                </c:pt>
                <c:pt idx="749">
                  <c:v>0.2399606701079425</c:v>
                </c:pt>
                <c:pt idx="750">
                  <c:v>0.2408314590139102</c:v>
                </c:pt>
                <c:pt idx="751">
                  <c:v>0.24170224791987793</c:v>
                </c:pt>
                <c:pt idx="752">
                  <c:v>0.24257003411672448</c:v>
                </c:pt>
                <c:pt idx="753">
                  <c:v>0.24342588495127371</c:v>
                </c:pt>
                <c:pt idx="754">
                  <c:v>0.24425822417228071</c:v>
                </c:pt>
                <c:pt idx="755">
                  <c:v>0.24506467701281953</c:v>
                </c:pt>
                <c:pt idx="756">
                  <c:v>0.24583477127509992</c:v>
                </c:pt>
                <c:pt idx="757">
                  <c:v>0.24653568690292293</c:v>
                </c:pt>
                <c:pt idx="758">
                  <c:v>0.24712963084169753</c:v>
                </c:pt>
                <c:pt idx="759">
                  <c:v>0.24761197877152452</c:v>
                </c:pt>
                <c:pt idx="760">
                  <c:v>0.2479985186071236</c:v>
                </c:pt>
                <c:pt idx="761">
                  <c:v>0.24829762690184301</c:v>
                </c:pt>
                <c:pt idx="762">
                  <c:v>0.24851943382849392</c:v>
                </c:pt>
                <c:pt idx="763">
                  <c:v>0.24868695418174186</c:v>
                </c:pt>
                <c:pt idx="764">
                  <c:v>0.24882568980130851</c:v>
                </c:pt>
                <c:pt idx="765">
                  <c:v>0.24897431850857804</c:v>
                </c:pt>
                <c:pt idx="766">
                  <c:v>0.24916384401691385</c:v>
                </c:pt>
                <c:pt idx="767">
                  <c:v>0.24939536078518948</c:v>
                </c:pt>
                <c:pt idx="768">
                  <c:v>0.24967465776072212</c:v>
                </c:pt>
                <c:pt idx="769">
                  <c:v>0.25000382663551834</c:v>
                </c:pt>
                <c:pt idx="770">
                  <c:v>0.25040999096019012</c:v>
                </c:pt>
                <c:pt idx="771">
                  <c:v>0.25091676858222967</c:v>
                </c:pt>
                <c:pt idx="772">
                  <c:v>0.25152458892525764</c:v>
                </c:pt>
                <c:pt idx="773">
                  <c:v>0.25224629909587948</c:v>
                </c:pt>
                <c:pt idx="774">
                  <c:v>0.25304991209024608</c:v>
                </c:pt>
                <c:pt idx="775">
                  <c:v>0.25395423428241559</c:v>
                </c:pt>
                <c:pt idx="776">
                  <c:v>0.25496150985671745</c:v>
                </c:pt>
                <c:pt idx="777">
                  <c:v>0.2560444256580699</c:v>
                </c:pt>
                <c:pt idx="778">
                  <c:v>0.25719230570837692</c:v>
                </c:pt>
                <c:pt idx="779">
                  <c:v>0.25840416951980721</c:v>
                </c:pt>
                <c:pt idx="780">
                  <c:v>0.25966673253766565</c:v>
                </c:pt>
                <c:pt idx="781">
                  <c:v>0.26096936238747143</c:v>
                </c:pt>
                <c:pt idx="782">
                  <c:v>0.26230060035890834</c:v>
                </c:pt>
                <c:pt idx="783">
                  <c:v>0.26365255907878693</c:v>
                </c:pt>
                <c:pt idx="784">
                  <c:v>0.26501706571106376</c:v>
                </c:pt>
                <c:pt idx="785">
                  <c:v>0.26639843845255506</c:v>
                </c:pt>
                <c:pt idx="786">
                  <c:v>0.26780970240729518</c:v>
                </c:pt>
                <c:pt idx="787">
                  <c:v>0.26924261227793428</c:v>
                </c:pt>
                <c:pt idx="788">
                  <c:v>0.2706798810344978</c:v>
                </c:pt>
                <c:pt idx="789">
                  <c:v>0.27211714979106139</c:v>
                </c:pt>
                <c:pt idx="790">
                  <c:v>0.27355878736996969</c:v>
                </c:pt>
                <c:pt idx="791">
                  <c:v>0.27501359118659913</c:v>
                </c:pt>
                <c:pt idx="792">
                  <c:v>0.27648165121652829</c:v>
                </c:pt>
                <c:pt idx="793">
                  <c:v>0.27793205631025292</c:v>
                </c:pt>
                <c:pt idx="794">
                  <c:v>0.27929237064761386</c:v>
                </c:pt>
                <c:pt idx="795">
                  <c:v>0.2805003986427142</c:v>
                </c:pt>
                <c:pt idx="796">
                  <c:v>0.2815245094903851</c:v>
                </c:pt>
                <c:pt idx="797">
                  <c:v>0.2823803603249343</c:v>
                </c:pt>
                <c:pt idx="798">
                  <c:v>0.28311262979299318</c:v>
                </c:pt>
                <c:pt idx="799">
                  <c:v>0.28377817432894409</c:v>
                </c:pt>
                <c:pt idx="800">
                  <c:v>0.2844216491197365</c:v>
                </c:pt>
                <c:pt idx="801">
                  <c:v>0.28506270341780998</c:v>
                </c:pt>
                <c:pt idx="802">
                  <c:v>0.28572329890024267</c:v>
                </c:pt>
                <c:pt idx="803">
                  <c:v>0.28645027511596943</c:v>
                </c:pt>
                <c:pt idx="804">
                  <c:v>0.28727970875522174</c:v>
                </c:pt>
                <c:pt idx="805">
                  <c:v>0.28819958194225032</c:v>
                </c:pt>
                <c:pt idx="806">
                  <c:v>0.2891608075575704</c:v>
                </c:pt>
                <c:pt idx="807">
                  <c:v>0.29013176728280976</c:v>
                </c:pt>
                <c:pt idx="808">
                  <c:v>0.29108654361253988</c:v>
                </c:pt>
                <c:pt idx="809">
                  <c:v>0.29200329101882899</c:v>
                </c:pt>
                <c:pt idx="810">
                  <c:v>0.29287107721567557</c:v>
                </c:pt>
                <c:pt idx="811">
                  <c:v>0.29367185759174069</c:v>
                </c:pt>
                <c:pt idx="812">
                  <c:v>0.29437277321956368</c:v>
                </c:pt>
                <c:pt idx="813">
                  <c:v>0.29497594397117155</c:v>
                </c:pt>
                <c:pt idx="814">
                  <c:v>0.2954868676987622</c:v>
                </c:pt>
                <c:pt idx="815">
                  <c:v>0.29591135285516124</c:v>
                </c:pt>
                <c:pt idx="816">
                  <c:v>0.29625194562689589</c:v>
                </c:pt>
                <c:pt idx="817">
                  <c:v>0.29652377807329405</c:v>
                </c:pt>
                <c:pt idx="818">
                  <c:v>0.29674009845045657</c:v>
                </c:pt>
                <c:pt idx="819">
                  <c:v>0.29694289205236046</c:v>
                </c:pt>
                <c:pt idx="820">
                  <c:v>0.29715921242952298</c:v>
                </c:pt>
                <c:pt idx="821">
                  <c:v>0.29742366365750744</c:v>
                </c:pt>
                <c:pt idx="822">
                  <c:v>0.29774001007227258</c:v>
                </c:pt>
                <c:pt idx="823">
                  <c:v>0.29810745936824107</c:v>
                </c:pt>
                <c:pt idx="824">
                  <c:v>0.29852639927776642</c:v>
                </c:pt>
                <c:pt idx="825">
                  <c:v>0.29898701035427006</c:v>
                </c:pt>
                <c:pt idx="826">
                  <c:v>0.29948966335655525</c:v>
                </c:pt>
                <c:pt idx="827">
                  <c:v>0.30003454402515028</c:v>
                </c:pt>
                <c:pt idx="828">
                  <c:v>0.30061935683288388</c:v>
                </c:pt>
                <c:pt idx="829">
                  <c:v>0.30126283162367629</c:v>
                </c:pt>
                <c:pt idx="830">
                  <c:v>0.30197149491428493</c:v>
                </c:pt>
                <c:pt idx="831">
                  <c:v>0.3027415891765653</c:v>
                </c:pt>
                <c:pt idx="832">
                  <c:v>0.30355088910636369</c:v>
                </c:pt>
                <c:pt idx="833">
                  <c:v>0.30437453366134964</c:v>
                </c:pt>
                <c:pt idx="834">
                  <c:v>0.30521270620119206</c:v>
                </c:pt>
                <c:pt idx="835">
                  <c:v>0.30606855703574126</c:v>
                </c:pt>
                <c:pt idx="836">
                  <c:v>0.30693934594170896</c:v>
                </c:pt>
                <c:pt idx="837">
                  <c:v>0.30782222161484579</c:v>
                </c:pt>
                <c:pt idx="838">
                  <c:v>0.30872654380701531</c:v>
                </c:pt>
                <c:pt idx="839">
                  <c:v>0.30965899848233758</c:v>
                </c:pt>
                <c:pt idx="840">
                  <c:v>0.3106137748120677</c:v>
                </c:pt>
                <c:pt idx="841">
                  <c:v>0.31159454123026536</c:v>
                </c:pt>
                <c:pt idx="842">
                  <c:v>0.31261526846763432</c:v>
                </c:pt>
                <c:pt idx="843">
                  <c:v>0.31367715072058988</c:v>
                </c:pt>
                <c:pt idx="844">
                  <c:v>0.3147671460778626</c:v>
                </c:pt>
                <c:pt idx="845">
                  <c:v>0.31586782528727264</c:v>
                </c:pt>
                <c:pt idx="846">
                  <c:v>0.3169756702544721</c:v>
                </c:pt>
                <c:pt idx="847">
                  <c:v>0.31809071567324071</c:v>
                </c:pt>
                <c:pt idx="848">
                  <c:v>0.31922391480508799</c:v>
                </c:pt>
                <c:pt idx="849">
                  <c:v>0.32039408176223161</c:v>
                </c:pt>
                <c:pt idx="850">
                  <c:v>0.32161750768057118</c:v>
                </c:pt>
                <c:pt idx="851">
                  <c:v>0.32288007069842967</c:v>
                </c:pt>
                <c:pt idx="852">
                  <c:v>0.32416656127370458</c:v>
                </c:pt>
                <c:pt idx="853">
                  <c:v>0.32547731739684932</c:v>
                </c:pt>
                <c:pt idx="854">
                  <c:v>0.32681268034509636</c:v>
                </c:pt>
                <c:pt idx="855">
                  <c:v>0.32816463906497495</c:v>
                </c:pt>
                <c:pt idx="856">
                  <c:v>0.32952077076994202</c:v>
                </c:pt>
                <c:pt idx="857">
                  <c:v>0.33088108510730296</c:v>
                </c:pt>
                <c:pt idx="858">
                  <c:v>0.33228375971804508</c:v>
                </c:pt>
                <c:pt idx="859">
                  <c:v>0.33374297225486582</c:v>
                </c:pt>
                <c:pt idx="860">
                  <c:v>0.33524682519200288</c:v>
                </c:pt>
                <c:pt idx="861">
                  <c:v>0.33677794929957039</c:v>
                </c:pt>
                <c:pt idx="862">
                  <c:v>0.3383741476545426</c:v>
                </c:pt>
                <c:pt idx="863">
                  <c:v>0.34008172768520623</c:v>
                </c:pt>
                <c:pt idx="864">
                  <c:v>0.34184968016380268</c:v>
                </c:pt>
                <c:pt idx="865">
                  <c:v>0.34364325388721667</c:v>
                </c:pt>
                <c:pt idx="866">
                  <c:v>0.34546793883467219</c:v>
                </c:pt>
                <c:pt idx="867">
                  <c:v>0.34735605576492878</c:v>
                </c:pt>
                <c:pt idx="868">
                  <c:v>0.34932024450554239</c:v>
                </c:pt>
                <c:pt idx="869">
                  <c:v>0.35131772689153656</c:v>
                </c:pt>
                <c:pt idx="870">
                  <c:v>0.35330963128566567</c:v>
                </c:pt>
                <c:pt idx="871">
                  <c:v>0.3552848714873898</c:v>
                </c:pt>
                <c:pt idx="872">
                  <c:v>0.35723805502526568</c:v>
                </c:pt>
                <c:pt idx="873">
                  <c:v>0.35916936644585451</c:v>
                </c:pt>
                <c:pt idx="874">
                  <c:v>0.36106821358499536</c:v>
                </c:pt>
                <c:pt idx="875">
                  <c:v>0.36291913155946615</c:v>
                </c:pt>
                <c:pt idx="876">
                  <c:v>0.364707558939457</c:v>
                </c:pt>
                <c:pt idx="877">
                  <c:v>0.36642509214485663</c:v>
                </c:pt>
                <c:pt idx="878">
                  <c:v>0.36809817606298484</c:v>
                </c:pt>
                <c:pt idx="879">
                  <c:v>0.36975178392580815</c:v>
                </c:pt>
                <c:pt idx="880">
                  <c:v>0.37140539178863147</c:v>
                </c:pt>
                <c:pt idx="881">
                  <c:v>0.37301105299480386</c:v>
                </c:pt>
                <c:pt idx="882">
                  <c:v>0.37456981748765694</c:v>
                </c:pt>
                <c:pt idx="883">
                  <c:v>0.37612858198050997</c:v>
                </c:pt>
                <c:pt idx="884">
                  <c:v>0.37768734647336305</c:v>
                </c:pt>
                <c:pt idx="885">
                  <c:v>0.37925075382377033</c:v>
                </c:pt>
                <c:pt idx="886">
                  <c:v>0.38082815198261188</c:v>
                </c:pt>
                <c:pt idx="887">
                  <c:v>0.38241492936238469</c:v>
                </c:pt>
                <c:pt idx="888">
                  <c:v>0.38400641200286539</c:v>
                </c:pt>
                <c:pt idx="889">
                  <c:v>0.38558849456049732</c:v>
                </c:pt>
                <c:pt idx="890">
                  <c:v>0.38715190191090465</c:v>
                </c:pt>
                <c:pt idx="891">
                  <c:v>0.38867845527224326</c:v>
                </c:pt>
                <c:pt idx="892">
                  <c:v>0.39015540296702572</c:v>
                </c:pt>
                <c:pt idx="893">
                  <c:v>0.39157097635383775</c:v>
                </c:pt>
                <c:pt idx="894">
                  <c:v>0.39293548298611458</c:v>
                </c:pt>
                <c:pt idx="895">
                  <c:v>0.39425849965673271</c:v>
                </c:pt>
                <c:pt idx="896">
                  <c:v>0.39556112950653843</c:v>
                </c:pt>
                <c:pt idx="897">
                  <c:v>0.39685567088096507</c:v>
                </c:pt>
                <c:pt idx="898">
                  <c:v>0.39815021225539177</c:v>
                </c:pt>
                <c:pt idx="899">
                  <c:v>0.39944072352832238</c:v>
                </c:pt>
                <c:pt idx="900">
                  <c:v>0.40071920085894042</c:v>
                </c:pt>
                <c:pt idx="901">
                  <c:v>0.40197386256523104</c:v>
                </c:pt>
                <c:pt idx="902">
                  <c:v>0.40318189056033138</c:v>
                </c:pt>
                <c:pt idx="903">
                  <c:v>0.40420600140800234</c:v>
                </c:pt>
                <c:pt idx="904">
                  <c:v>0.40506185224255153</c:v>
                </c:pt>
                <c:pt idx="905">
                  <c:v>0.40579412171061036</c:v>
                </c:pt>
                <c:pt idx="906">
                  <c:v>0.40645966624656121</c:v>
                </c:pt>
                <c:pt idx="907">
                  <c:v>0.40710314103735362</c:v>
                </c:pt>
                <c:pt idx="908">
                  <c:v>0.40774419533542711</c:v>
                </c:pt>
                <c:pt idx="909">
                  <c:v>0.4084047908178598</c:v>
                </c:pt>
                <c:pt idx="910">
                  <c:v>0.40913176703358656</c:v>
                </c:pt>
                <c:pt idx="911">
                  <c:v>0.40996120067283887</c:v>
                </c:pt>
                <c:pt idx="912">
                  <c:v>0.4108810738598675</c:v>
                </c:pt>
                <c:pt idx="913">
                  <c:v>0.41184229947518758</c:v>
                </c:pt>
                <c:pt idx="914">
                  <c:v>0.41284623275217508</c:v>
                </c:pt>
                <c:pt idx="915">
                  <c:v>0.41395407771937459</c:v>
                </c:pt>
                <c:pt idx="916">
                  <c:v>0.41510195776968167</c:v>
                </c:pt>
                <c:pt idx="917">
                  <c:v>0.4162909426431855</c:v>
                </c:pt>
                <c:pt idx="918">
                  <c:v>0.41747237343203281</c:v>
                </c:pt>
                <c:pt idx="919">
                  <c:v>0.41865757676671195</c:v>
                </c:pt>
                <c:pt idx="920">
                  <c:v>0.41985796036681272</c:v>
                </c:pt>
                <c:pt idx="921">
                  <c:v>0.42109693053092895</c:v>
                </c:pt>
                <c:pt idx="922">
                  <c:v>0.42240768665407369</c:v>
                </c:pt>
                <c:pt idx="923">
                  <c:v>0.42378482829839564</c:v>
                </c:pt>
                <c:pt idx="924">
                  <c:v>0.42521338920431384</c:v>
                </c:pt>
                <c:pt idx="925">
                  <c:v>0.42659900278157947</c:v>
                </c:pt>
                <c:pt idx="926">
                  <c:v>0.42792612533221236</c:v>
                </c:pt>
                <c:pt idx="927">
                  <c:v>0.42922470622719178</c:v>
                </c:pt>
                <c:pt idx="928">
                  <c:v>0.43049520774591521</c:v>
                </c:pt>
                <c:pt idx="929">
                  <c:v>0.43174986945220584</c:v>
                </c:pt>
                <c:pt idx="930">
                  <c:v>0.43298883961632201</c:v>
                </c:pt>
                <c:pt idx="931">
                  <c:v>0.43421613784032648</c:v>
                </c:pt>
                <c:pt idx="932">
                  <c:v>0.43542800165175677</c:v>
                </c:pt>
                <c:pt idx="933">
                  <c:v>0.43662457664275484</c:v>
                </c:pt>
                <c:pt idx="934">
                  <c:v>0.43779100687387251</c:v>
                </c:pt>
                <c:pt idx="935">
                  <c:v>0.43891691828712159</c:v>
                </c:pt>
                <c:pt idx="936">
                  <c:v>0.44001046631078927</c:v>
                </c:pt>
                <c:pt idx="937">
                  <c:v>0.44108282699218676</c:v>
                </c:pt>
                <c:pt idx="938">
                  <c:v>0.44213776602968941</c:v>
                </c:pt>
                <c:pt idx="939">
                  <c:v>0.44317549455320632</c:v>
                </c:pt>
                <c:pt idx="940">
                  <c:v>0.44419284647330387</c:v>
                </c:pt>
                <c:pt idx="941">
                  <c:v>0.44520012204760573</c:v>
                </c:pt>
                <c:pt idx="942">
                  <c:v>0.44620405532459329</c:v>
                </c:pt>
                <c:pt idx="943">
                  <c:v>0.44720465452121422</c:v>
                </c:pt>
                <c:pt idx="944">
                  <c:v>0.44820525371783509</c:v>
                </c:pt>
                <c:pt idx="945">
                  <c:v>0.44920918699482265</c:v>
                </c:pt>
                <c:pt idx="946">
                  <c:v>0.45021981309860326</c:v>
                </c:pt>
                <c:pt idx="947">
                  <c:v>0.45125754162212012</c:v>
                </c:pt>
                <c:pt idx="948">
                  <c:v>0.45232290818863807</c:v>
                </c:pt>
                <c:pt idx="949">
                  <c:v>0.45340229707003205</c:v>
                </c:pt>
                <c:pt idx="950">
                  <c:v>0.45447816758317994</c:v>
                </c:pt>
                <c:pt idx="951">
                  <c:v>0.45551932141040063</c:v>
                </c:pt>
                <c:pt idx="952">
                  <c:v>0.45648054702572072</c:v>
                </c:pt>
                <c:pt idx="953">
                  <c:v>0.45730998066497303</c:v>
                </c:pt>
                <c:pt idx="954">
                  <c:v>0.45799558009668712</c:v>
                </c:pt>
                <c:pt idx="955">
                  <c:v>0.45855576770264189</c:v>
                </c:pt>
                <c:pt idx="956">
                  <c:v>0.45900670046732123</c:v>
                </c:pt>
                <c:pt idx="957">
                  <c:v>0.45936226997791341</c:v>
                </c:pt>
                <c:pt idx="958">
                  <c:v>0.45968339609391429</c:v>
                </c:pt>
                <c:pt idx="959">
                  <c:v>0.4600190692024021</c:v>
                </c:pt>
                <c:pt idx="960">
                  <c:v>0.46041090736559309</c:v>
                </c:pt>
                <c:pt idx="961">
                  <c:v>0.46090334201998379</c:v>
                </c:pt>
                <c:pt idx="962">
                  <c:v>0.46152289285755227</c:v>
                </c:pt>
                <c:pt idx="963">
                  <c:v>0.46226583093888723</c:v>
                </c:pt>
                <c:pt idx="964">
                  <c:v>0.46311280907354613</c:v>
                </c:pt>
                <c:pt idx="965">
                  <c:v>0.46402332832144083</c:v>
                </c:pt>
                <c:pt idx="966">
                  <c:v>0.46496530182264978</c:v>
                </c:pt>
                <c:pt idx="967">
                  <c:v>0.46591046410119802</c:v>
                </c:pt>
                <c:pt idx="968">
                  <c:v>0.46685243760240697</c:v>
                </c:pt>
                <c:pt idx="969">
                  <c:v>0.46778173512042232</c:v>
                </c:pt>
                <c:pt idx="970">
                  <c:v>0.46868605731259183</c:v>
                </c:pt>
                <c:pt idx="971">
                  <c:v>0.46953894309903066</c:v>
                </c:pt>
                <c:pt idx="972">
                  <c:v>0.47029809119779775</c:v>
                </c:pt>
                <c:pt idx="973">
                  <c:v>0.47092237715912649</c:v>
                </c:pt>
                <c:pt idx="974">
                  <c:v>0.47142915478116598</c:v>
                </c:pt>
                <c:pt idx="975">
                  <c:v>0.47183351246477012</c:v>
                </c:pt>
                <c:pt idx="976">
                  <c:v>0.47214827321349745</c:v>
                </c:pt>
                <c:pt idx="977">
                  <c:v>0.4723825901512726</c:v>
                </c:pt>
                <c:pt idx="978">
                  <c:v>0.47257211565960844</c:v>
                </c:pt>
                <c:pt idx="979">
                  <c:v>0.47272573716910232</c:v>
                </c:pt>
                <c:pt idx="980">
                  <c:v>0.47284864230679907</c:v>
                </c:pt>
                <c:pt idx="981">
                  <c:v>0.47294889629929354</c:v>
                </c:pt>
                <c:pt idx="982">
                  <c:v>0.47303045484012152</c:v>
                </c:pt>
                <c:pt idx="983">
                  <c:v>0.47309245535465277</c:v>
                </c:pt>
                <c:pt idx="984">
                  <c:v>0.47312836599005381</c:v>
                </c:pt>
                <c:pt idx="985">
                  <c:v>0.47314068507994128</c:v>
                </c:pt>
                <c:pt idx="986">
                  <c:v>0.47314068507994128</c:v>
                </c:pt>
                <c:pt idx="987">
                  <c:v>0.47314068507994128</c:v>
                </c:pt>
                <c:pt idx="988">
                  <c:v>0.47314068507994128</c:v>
                </c:pt>
                <c:pt idx="989">
                  <c:v>0.47314068507994128</c:v>
                </c:pt>
                <c:pt idx="990">
                  <c:v>0.47314068507994128</c:v>
                </c:pt>
                <c:pt idx="991">
                  <c:v>0.47314068507994128</c:v>
                </c:pt>
                <c:pt idx="992">
                  <c:v>0.47314068507994128</c:v>
                </c:pt>
                <c:pt idx="993">
                  <c:v>0.47314068507994128</c:v>
                </c:pt>
                <c:pt idx="994">
                  <c:v>0.47314068507994128</c:v>
                </c:pt>
                <c:pt idx="995">
                  <c:v>0.47314068507994128</c:v>
                </c:pt>
                <c:pt idx="996">
                  <c:v>0.47314068507994128</c:v>
                </c:pt>
                <c:pt idx="997">
                  <c:v>0.47314068507994128</c:v>
                </c:pt>
                <c:pt idx="998">
                  <c:v>0.47314068507994128</c:v>
                </c:pt>
                <c:pt idx="999">
                  <c:v>0.47314068507994128</c:v>
                </c:pt>
                <c:pt idx="1000">
                  <c:v>0.47314068507994128</c:v>
                </c:pt>
                <c:pt idx="1001">
                  <c:v>0.47314068507994128</c:v>
                </c:pt>
                <c:pt idx="1002">
                  <c:v>0.47314068507994128</c:v>
                </c:pt>
                <c:pt idx="1003">
                  <c:v>0.47314068507994128</c:v>
                </c:pt>
                <c:pt idx="1004">
                  <c:v>0.47314068507994128</c:v>
                </c:pt>
                <c:pt idx="1005">
                  <c:v>0.47314068507994128</c:v>
                </c:pt>
                <c:pt idx="1006">
                  <c:v>0.47314068507994128</c:v>
                </c:pt>
                <c:pt idx="1007">
                  <c:v>0.47314068507994128</c:v>
                </c:pt>
                <c:pt idx="1008">
                  <c:v>0.47314068507994128</c:v>
                </c:pt>
                <c:pt idx="1009">
                  <c:v>0.47314068507994128</c:v>
                </c:pt>
                <c:pt idx="1010">
                  <c:v>0.47314068507994128</c:v>
                </c:pt>
                <c:pt idx="1011">
                  <c:v>0.47314068507994128</c:v>
                </c:pt>
                <c:pt idx="1012">
                  <c:v>0.47314068507994128</c:v>
                </c:pt>
                <c:pt idx="1013">
                  <c:v>0.47314068507994128</c:v>
                </c:pt>
                <c:pt idx="1014">
                  <c:v>0.47314068507994128</c:v>
                </c:pt>
                <c:pt idx="1015">
                  <c:v>0.47314068507994128</c:v>
                </c:pt>
                <c:pt idx="1016">
                  <c:v>0.47314068507994128</c:v>
                </c:pt>
                <c:pt idx="1017">
                  <c:v>0.47314068507994128</c:v>
                </c:pt>
                <c:pt idx="1018">
                  <c:v>0.47314068507994128</c:v>
                </c:pt>
                <c:pt idx="1019">
                  <c:v>0.47314068507994128</c:v>
                </c:pt>
                <c:pt idx="1020">
                  <c:v>0.47314068507994128</c:v>
                </c:pt>
                <c:pt idx="1021">
                  <c:v>0.47314068507994128</c:v>
                </c:pt>
                <c:pt idx="1022">
                  <c:v>0.47314068507994128</c:v>
                </c:pt>
                <c:pt idx="1023">
                  <c:v>0.47314068507994128</c:v>
                </c:pt>
                <c:pt idx="1024">
                  <c:v>0.47314068507994128</c:v>
                </c:pt>
                <c:pt idx="1025">
                  <c:v>0.47314068507994128</c:v>
                </c:pt>
                <c:pt idx="1026">
                  <c:v>0.47314068507994128</c:v>
                </c:pt>
                <c:pt idx="1027">
                  <c:v>0.47314964326158193</c:v>
                </c:pt>
                <c:pt idx="1028">
                  <c:v>0.47319006755985044</c:v>
                </c:pt>
                <c:pt idx="1029">
                  <c:v>0.47328796715226423</c:v>
                </c:pt>
                <c:pt idx="1030">
                  <c:v>0.4734593229424951</c:v>
                </c:pt>
                <c:pt idx="1031">
                  <c:v>0.47370353378152602</c:v>
                </c:pt>
                <c:pt idx="1032">
                  <c:v>0.47401356002223055</c:v>
                </c:pt>
                <c:pt idx="1033">
                  <c:v>0.474386164031803</c:v>
                </c:pt>
                <c:pt idx="1034">
                  <c:v>0.47482186786633512</c:v>
                </c:pt>
                <c:pt idx="1035">
                  <c:v>0.47532246657787552</c:v>
                </c:pt>
                <c:pt idx="1036">
                  <c:v>0.47587825224208735</c:v>
                </c:pt>
                <c:pt idx="1037">
                  <c:v>0.47648142299369523</c:v>
                </c:pt>
                <c:pt idx="1038">
                  <c:v>0.47712732457686657</c:v>
                </c:pt>
                <c:pt idx="1039">
                  <c:v>0.47782567096999867</c:v>
                </c:pt>
                <c:pt idx="1040">
                  <c:v>0.47858754509499418</c:v>
                </c:pt>
                <c:pt idx="1041">
                  <c:v>0.47941697873424649</c:v>
                </c:pt>
                <c:pt idx="1042">
                  <c:v>0.48030899963604273</c:v>
                </c:pt>
                <c:pt idx="1043">
                  <c:v>0.48124461935085516</c:v>
                </c:pt>
                <c:pt idx="1044">
                  <c:v>0.48220261632142236</c:v>
                </c:pt>
                <c:pt idx="1045">
                  <c:v>0.48316707860062774</c:v>
                </c:pt>
                <c:pt idx="1046">
                  <c:v>0.48413478557806733</c:v>
                </c:pt>
                <c:pt idx="1047">
                  <c:v>0.48510900611588859</c:v>
                </c:pt>
                <c:pt idx="1048">
                  <c:v>0.48608977253408631</c:v>
                </c:pt>
                <c:pt idx="1049">
                  <c:v>0.48706399307190756</c:v>
                </c:pt>
                <c:pt idx="1050">
                  <c:v>0.48801235207084487</c:v>
                </c:pt>
                <c:pt idx="1051">
                  <c:v>0.48891050818822573</c:v>
                </c:pt>
                <c:pt idx="1052">
                  <c:v>0.48975160849558197</c:v>
                </c:pt>
                <c:pt idx="1053">
                  <c:v>0.49052721805038424</c:v>
                </c:pt>
                <c:pt idx="1054">
                  <c:v>0.49123070956253928</c:v>
                </c:pt>
                <c:pt idx="1055">
                  <c:v>0.49184790206707729</c:v>
                </c:pt>
                <c:pt idx="1056">
                  <c:v>0.49236928585777734</c:v>
                </c:pt>
                <c:pt idx="1057">
                  <c:v>0.49278638674537406</c:v>
                </c:pt>
                <c:pt idx="1058">
                  <c:v>0.49311232693684237</c:v>
                </c:pt>
                <c:pt idx="1059">
                  <c:v>0.49337093189562309</c:v>
                </c:pt>
                <c:pt idx="1060">
                  <c:v>0.49356971860023302</c:v>
                </c:pt>
                <c:pt idx="1061">
                  <c:v>0.49372584850149615</c:v>
                </c:pt>
                <c:pt idx="1062">
                  <c:v>0.49386458412106282</c:v>
                </c:pt>
                <c:pt idx="1063">
                  <c:v>0.49400454982585895</c:v>
                </c:pt>
                <c:pt idx="1064">
                  <c:v>0.49415317853312846</c:v>
                </c:pt>
                <c:pt idx="1065">
                  <c:v>0.49433746582639859</c:v>
                </c:pt>
                <c:pt idx="1066">
                  <c:v>0.49458025424275492</c:v>
                </c:pt>
                <c:pt idx="1067">
                  <c:v>0.4948747378170042</c:v>
                </c:pt>
                <c:pt idx="1068">
                  <c:v>0.49518791665818651</c:v>
                </c:pt>
                <c:pt idx="1069">
                  <c:v>0.49551064362636205</c:v>
                </c:pt>
                <c:pt idx="1070">
                  <c:v>0.49585288426947272</c:v>
                </c:pt>
                <c:pt idx="1071">
                  <c:v>0.4962359139760647</c:v>
                </c:pt>
                <c:pt idx="1072">
                  <c:v>0.4966735043843068</c:v>
                </c:pt>
                <c:pt idx="1073">
                  <c:v>0.49718028200634629</c:v>
                </c:pt>
                <c:pt idx="1074">
                  <c:v>0.4977788273304472</c:v>
                </c:pt>
                <c:pt idx="1075">
                  <c:v>0.49850053750106904</c:v>
                </c:pt>
                <c:pt idx="1076">
                  <c:v>0.4993563883356183</c:v>
                </c:pt>
                <c:pt idx="1077">
                  <c:v>0.50033715475381602</c:v>
                </c:pt>
                <c:pt idx="1078">
                  <c:v>0.50142360604205582</c:v>
                </c:pt>
                <c:pt idx="1079">
                  <c:v>0.50260127326284776</c:v>
                </c:pt>
                <c:pt idx="1080">
                  <c:v>0.50386780087486815</c:v>
                </c:pt>
                <c:pt idx="1081">
                  <c:v>0.50519081754548634</c:v>
                </c:pt>
                <c:pt idx="1082">
                  <c:v>0.50653031504176604</c:v>
                </c:pt>
                <c:pt idx="1083">
                  <c:v>0.50784923535794224</c:v>
                </c:pt>
                <c:pt idx="1084">
                  <c:v>0.50910389706423287</c:v>
                </c:pt>
                <c:pt idx="1085">
                  <c:v>0.51029667248477084</c:v>
                </c:pt>
                <c:pt idx="1086">
                  <c:v>0.51146310271588846</c:v>
                </c:pt>
                <c:pt idx="1087">
                  <c:v>0.51262953294700619</c:v>
                </c:pt>
                <c:pt idx="1088">
                  <c:v>0.51379969990414986</c:v>
                </c:pt>
                <c:pt idx="1089">
                  <c:v>0.51497361251944596</c:v>
                </c:pt>
                <c:pt idx="1090">
                  <c:v>0.51614752513474216</c:v>
                </c:pt>
                <c:pt idx="1091">
                  <c:v>0.51732143775003836</c:v>
                </c:pt>
                <c:pt idx="1092">
                  <c:v>0.51850664108471756</c:v>
                </c:pt>
                <c:pt idx="1093">
                  <c:v>0.51973006700305713</c:v>
                </c:pt>
                <c:pt idx="1094">
                  <c:v>0.52101655757833198</c:v>
                </c:pt>
                <c:pt idx="1095">
                  <c:v>0.52235605507461169</c:v>
                </c:pt>
                <c:pt idx="1096">
                  <c:v>0.52372476367954302</c:v>
                </c:pt>
                <c:pt idx="1097">
                  <c:v>0.52510190532386491</c:v>
                </c:pt>
                <c:pt idx="1098">
                  <c:v>0.52646221966122586</c:v>
                </c:pt>
                <c:pt idx="1099">
                  <c:v>0.52777297578437066</c:v>
                </c:pt>
                <c:pt idx="1100">
                  <c:v>0.52900415547441504</c:v>
                </c:pt>
                <c:pt idx="1101">
                  <c:v>0.53018182269520697</c:v>
                </c:pt>
                <c:pt idx="1102">
                  <c:v>0.5313408062097863</c:v>
                </c:pt>
                <c:pt idx="1103">
                  <c:v>0.5325147188250825</c:v>
                </c:pt>
                <c:pt idx="1104">
                  <c:v>0.53374201704908697</c:v>
                </c:pt>
                <c:pt idx="1105">
                  <c:v>0.53505277317223165</c:v>
                </c:pt>
                <c:pt idx="1106">
                  <c:v>0.53642991481655367</c:v>
                </c:pt>
                <c:pt idx="1107">
                  <c:v>0.53783258942729573</c:v>
                </c:pt>
                <c:pt idx="1108">
                  <c:v>0.53923098409567871</c:v>
                </c:pt>
                <c:pt idx="1109">
                  <c:v>0.54059129843303966</c:v>
                </c:pt>
                <c:pt idx="1110">
                  <c:v>0.54188987932801902</c:v>
                </c:pt>
                <c:pt idx="1111">
                  <c:v>0.54315640694003953</c:v>
                </c:pt>
                <c:pt idx="1112">
                  <c:v>0.54442690845876296</c:v>
                </c:pt>
                <c:pt idx="1113">
                  <c:v>0.54574992512938114</c:v>
                </c:pt>
                <c:pt idx="1114">
                  <c:v>0.54718719388594461</c:v>
                </c:pt>
                <c:pt idx="1115">
                  <c:v>0.54874595837879769</c:v>
                </c:pt>
                <c:pt idx="1116">
                  <c:v>0.55037067140230278</c:v>
                </c:pt>
                <c:pt idx="1117">
                  <c:v>0.55200978411869506</c:v>
                </c:pt>
                <c:pt idx="1118">
                  <c:v>0.55362971838545894</c:v>
                </c:pt>
                <c:pt idx="1119">
                  <c:v>0.55519312573586621</c:v>
                </c:pt>
                <c:pt idx="1120">
                  <c:v>0.55670149836763971</c:v>
                </c:pt>
                <c:pt idx="1121">
                  <c:v>0.55817844606242217</c:v>
                </c:pt>
                <c:pt idx="1122">
                  <c:v>0.55963324987905161</c:v>
                </c:pt>
                <c:pt idx="1123">
                  <c:v>0.56105314255827299</c:v>
                </c:pt>
                <c:pt idx="1124">
                  <c:v>0.56240093792515189</c:v>
                </c:pt>
                <c:pt idx="1125">
                  <c:v>0.56363211761519627</c:v>
                </c:pt>
                <c:pt idx="1126">
                  <c:v>0.56469748418171428</c:v>
                </c:pt>
                <c:pt idx="1127">
                  <c:v>0.56558950508351047</c:v>
                </c:pt>
                <c:pt idx="1128">
                  <c:v>0.56632976570990856</c:v>
                </c:pt>
                <c:pt idx="1129">
                  <c:v>0.56694225993000236</c:v>
                </c:pt>
                <c:pt idx="1130">
                  <c:v>0.5674678659851865</c:v>
                </c:pt>
                <c:pt idx="1131">
                  <c:v>0.56792653141725535</c:v>
                </c:pt>
                <c:pt idx="1132">
                  <c:v>0.56832728949842071</c:v>
                </c:pt>
                <c:pt idx="1133">
                  <c:v>0.56867283795102341</c:v>
                </c:pt>
                <c:pt idx="1134">
                  <c:v>0.56896120500978531</c:v>
                </c:pt>
                <c:pt idx="1135">
                  <c:v>0.56919692642989905</c:v>
                </c:pt>
                <c:pt idx="1136">
                  <c:v>0.56939040611011371</c:v>
                </c:pt>
                <c:pt idx="1137">
                  <c:v>0.56956176190034458</c:v>
                </c:pt>
                <c:pt idx="1138">
                  <c:v>0.569728008146826</c:v>
                </c:pt>
                <c:pt idx="1139">
                  <c:v>0.56989552850007397</c:v>
                </c:pt>
                <c:pt idx="1140">
                  <c:v>0.57006688429030483</c:v>
                </c:pt>
                <c:pt idx="1141">
                  <c:v>0.57024467711077942</c:v>
                </c:pt>
                <c:pt idx="1142">
                  <c:v>0.57043947978860021</c:v>
                </c:pt>
                <c:pt idx="1143">
                  <c:v>0.57067099655687581</c:v>
                </c:pt>
                <c:pt idx="1144">
                  <c:v>0.57095179660290407</c:v>
                </c:pt>
                <c:pt idx="1145">
                  <c:v>0.5712618228436086</c:v>
                </c:pt>
                <c:pt idx="1146">
                  <c:v>0.57157816925837368</c:v>
                </c:pt>
                <c:pt idx="1147">
                  <c:v>0.5718619857317947</c:v>
                </c:pt>
                <c:pt idx="1148">
                  <c:v>0.57207015814987128</c:v>
                </c:pt>
                <c:pt idx="1149">
                  <c:v>0.57223132942465027</c:v>
                </c:pt>
                <c:pt idx="1150">
                  <c:v>0.57237006504421695</c:v>
                </c:pt>
                <c:pt idx="1151">
                  <c:v>0.57250880066378362</c:v>
                </c:pt>
                <c:pt idx="1152">
                  <c:v>0.5726475362833503</c:v>
                </c:pt>
                <c:pt idx="1153">
                  <c:v>0.57280997311318338</c:v>
                </c:pt>
                <c:pt idx="1154">
                  <c:v>0.57303731138690484</c:v>
                </c:pt>
                <c:pt idx="1155">
                  <c:v>0.57335843750290572</c:v>
                </c:pt>
                <c:pt idx="1156">
                  <c:v>0.57375919558407107</c:v>
                </c:pt>
                <c:pt idx="1157">
                  <c:v>0.5742355538670969</c:v>
                </c:pt>
                <c:pt idx="1158">
                  <c:v>0.57480461450063192</c:v>
                </c:pt>
                <c:pt idx="1159">
                  <c:v>0.57549784231243917</c:v>
                </c:pt>
                <c:pt idx="1160">
                  <c:v>0.57634187781299528</c:v>
                </c:pt>
                <c:pt idx="1161">
                  <c:v>0.57733915113098089</c:v>
                </c:pt>
                <c:pt idx="1162">
                  <c:v>0.57847600728446036</c:v>
                </c:pt>
                <c:pt idx="1163">
                  <c:v>0.57975448461507839</c:v>
                </c:pt>
                <c:pt idx="1164">
                  <c:v>0.58117870646226288</c:v>
                </c:pt>
                <c:pt idx="1165">
                  <c:v>0.58275610462110439</c:v>
                </c:pt>
                <c:pt idx="1166">
                  <c:v>0.58448864899725761</c:v>
                </c:pt>
                <c:pt idx="1167">
                  <c:v>0.58629254865572344</c:v>
                </c:pt>
                <c:pt idx="1168">
                  <c:v>0.58816465537132157</c:v>
                </c:pt>
                <c:pt idx="1169">
                  <c:v>0.59013989557304569</c:v>
                </c:pt>
                <c:pt idx="1170">
                  <c:v>0.59221095807834667</c:v>
                </c:pt>
                <c:pt idx="1171">
                  <c:v>0.59437533432099821</c:v>
                </c:pt>
                <c:pt idx="1172">
                  <c:v>0.59663000360589358</c:v>
                </c:pt>
                <c:pt idx="1173">
                  <c:v>0.59896516824120904</c:v>
                </c:pt>
                <c:pt idx="1174">
                  <c:v>0.60137651400165315</c:v>
                </c:pt>
                <c:pt idx="1175">
                  <c:v>0.60385929910675018</c:v>
                </c:pt>
                <c:pt idx="1176">
                  <c:v>0.60640169226139207</c:v>
                </c:pt>
                <c:pt idx="1177">
                  <c:v>0.60899795469543527</c:v>
                </c:pt>
                <c:pt idx="1178">
                  <c:v>0.61164892685047501</c:v>
                </c:pt>
                <c:pt idx="1179">
                  <c:v>0.61436947989667912</c:v>
                </c:pt>
                <c:pt idx="1180">
                  <c:v>0.61716095441386631</c:v>
                </c:pt>
                <c:pt idx="1181">
                  <c:v>0.62002470619842587</c:v>
                </c:pt>
                <c:pt idx="1182">
                  <c:v>0.62295467930602821</c:v>
                </c:pt>
                <c:pt idx="1183">
                  <c:v>0.62593693275543139</c:v>
                </c:pt>
                <c:pt idx="1184">
                  <c:v>0.62896454191875639</c:v>
                </c:pt>
                <c:pt idx="1185">
                  <c:v>0.63203033360545302</c:v>
                </c:pt>
                <c:pt idx="1186">
                  <c:v>0.63511920413616385</c:v>
                </c:pt>
                <c:pt idx="1187">
                  <c:v>0.63820807466687468</c:v>
                </c:pt>
                <c:pt idx="1188">
                  <c:v>0.64129694519758551</c:v>
                </c:pt>
                <c:pt idx="1189">
                  <c:v>0.64438581572829645</c:v>
                </c:pt>
                <c:pt idx="1190">
                  <c:v>0.64747468625900728</c:v>
                </c:pt>
                <c:pt idx="1191">
                  <c:v>0.65056355678971811</c:v>
                </c:pt>
                <c:pt idx="1192">
                  <c:v>0.65365242732042894</c:v>
                </c:pt>
                <c:pt idx="1193">
                  <c:v>0.65674129785113977</c:v>
                </c:pt>
                <c:pt idx="1194">
                  <c:v>0.6598301683818506</c:v>
                </c:pt>
                <c:pt idx="1195">
                  <c:v>0.66291903891256143</c:v>
                </c:pt>
                <c:pt idx="1196">
                  <c:v>0.66601563070424163</c:v>
                </c:pt>
                <c:pt idx="1197">
                  <c:v>0.66911222249592184</c:v>
                </c:pt>
                <c:pt idx="1198">
                  <c:v>0.67221654973041467</c:v>
                </c:pt>
                <c:pt idx="1199">
                  <c:v>0.67535196085892202</c:v>
                </c:pt>
                <c:pt idx="1200">
                  <c:v>0.67852654777240928</c:v>
                </c:pt>
                <c:pt idx="1201">
                  <c:v>0.68176456210159198</c:v>
                </c:pt>
                <c:pt idx="1202">
                  <c:v>0.68506692901392763</c:v>
                </c:pt>
                <c:pt idx="1203">
                  <c:v>0.68841817219147561</c:v>
                </c:pt>
                <c:pt idx="1204">
                  <c:v>0.69180229271841398</c:v>
                </c:pt>
                <c:pt idx="1205">
                  <c:v>0.69520294023702012</c:v>
                </c:pt>
                <c:pt idx="1206">
                  <c:v>0.69861187338396125</c:v>
                </c:pt>
                <c:pt idx="1207">
                  <c:v>0.70202910693452669</c:v>
                </c:pt>
                <c:pt idx="1208">
                  <c:v>0.70545465567922272</c:v>
                </c:pt>
                <c:pt idx="1209">
                  <c:v>0.70888853442377187</c:v>
                </c:pt>
                <c:pt idx="1210">
                  <c:v>0.71232241316832101</c:v>
                </c:pt>
                <c:pt idx="1211">
                  <c:v>0.71575629191287016</c:v>
                </c:pt>
                <c:pt idx="1212">
                  <c:v>0.71919017065741919</c:v>
                </c:pt>
                <c:pt idx="1213">
                  <c:v>0.72261571940211522</c:v>
                </c:pt>
                <c:pt idx="1214">
                  <c:v>0.72604126814681125</c:v>
                </c:pt>
                <c:pt idx="1215">
                  <c:v>0.72946681689150716</c:v>
                </c:pt>
                <c:pt idx="1216">
                  <c:v>0.73289236563620319</c:v>
                </c:pt>
                <c:pt idx="1217">
                  <c:v>0.73630959918676864</c:v>
                </c:pt>
                <c:pt idx="1218">
                  <c:v>0.73971853233370977</c:v>
                </c:pt>
                <c:pt idx="1219">
                  <c:v>0.7431191798523159</c:v>
                </c:pt>
                <c:pt idx="1220">
                  <c:v>0.74651155650265988</c:v>
                </c:pt>
                <c:pt idx="1221">
                  <c:v>0.74988743563583238</c:v>
                </c:pt>
                <c:pt idx="1222">
                  <c:v>0.75323867881338036</c:v>
                </c:pt>
                <c:pt idx="1223">
                  <c:v>0.75656541805426503</c:v>
                </c:pt>
                <c:pt idx="1224">
                  <c:v>0.75985969003232134</c:v>
                </c:pt>
                <c:pt idx="1225">
                  <c:v>0.76313781581337481</c:v>
                </c:pt>
                <c:pt idx="1226">
                  <c:v>0.76639985352472284</c:v>
                </c:pt>
                <c:pt idx="1227">
                  <c:v>0.76965386896091337</c:v>
                </c:pt>
                <c:pt idx="1228">
                  <c:v>0.77289188329009606</c:v>
                </c:pt>
                <c:pt idx="1229">
                  <c:v>0.77612191875699554</c:v>
                </c:pt>
                <c:pt idx="1230">
                  <c:v>0.77933603980568678</c:v>
                </c:pt>
                <c:pt idx="1231">
                  <c:v>0.7825343040765369</c:v>
                </c:pt>
                <c:pt idx="1232">
                  <c:v>0.78572466153556286</c:v>
                </c:pt>
                <c:pt idx="1233">
                  <c:v>0.78891501899458871</c:v>
                </c:pt>
                <c:pt idx="1234">
                  <c:v>0.79209748400623259</c:v>
                </c:pt>
                <c:pt idx="1235">
                  <c:v>0.79527994901787646</c:v>
                </c:pt>
                <c:pt idx="1236">
                  <c:v>0.7984466721672161</c:v>
                </c:pt>
                <c:pt idx="1237">
                  <c:v>0.8015977107294211</c:v>
                </c:pt>
                <c:pt idx="1238">
                  <c:v>0.80470978760378642</c:v>
                </c:pt>
                <c:pt idx="1239">
                  <c:v>0.80777557929048305</c:v>
                </c:pt>
                <c:pt idx="1240">
                  <c:v>0.81078044760024726</c:v>
                </c:pt>
                <c:pt idx="1241">
                  <c:v>0.81373274318181754</c:v>
                </c:pt>
                <c:pt idx="1242">
                  <c:v>0.81663314677888721</c:v>
                </c:pt>
                <c:pt idx="1243">
                  <c:v>0.81948960939219972</c:v>
                </c:pt>
                <c:pt idx="1244">
                  <c:v>0.82229543041221997</c:v>
                </c:pt>
                <c:pt idx="1245">
                  <c:v>0.82505837449757513</c:v>
                </c:pt>
                <c:pt idx="1246">
                  <c:v>0.82777892754377924</c:v>
                </c:pt>
                <c:pt idx="1247">
                  <c:v>0.8304506341106731</c:v>
                </c:pt>
                <c:pt idx="1248">
                  <c:v>0.83307414586308492</c:v>
                </c:pt>
                <c:pt idx="1249">
                  <c:v>0.8356501092465588</c:v>
                </c:pt>
                <c:pt idx="1250">
                  <c:v>0.83817916548735572</c:v>
                </c:pt>
                <c:pt idx="1251">
                  <c:v>0.84066852201330822</c:v>
                </c:pt>
                <c:pt idx="1252">
                  <c:v>0.84311864280806958</c:v>
                </c:pt>
                <c:pt idx="1253">
                  <c:v>0.84552998856851369</c:v>
                </c:pt>
                <c:pt idx="1254">
                  <c:v>0.84790301670473567</c:v>
                </c:pt>
                <c:pt idx="1255">
                  <c:v>0.85023818134005114</c:v>
                </c:pt>
                <c:pt idx="1256">
                  <c:v>0.85253593331099675</c:v>
                </c:pt>
                <c:pt idx="1257">
                  <c:v>0.8547967201673301</c:v>
                </c:pt>
                <c:pt idx="1258">
                  <c:v>0.8570209861720296</c:v>
                </c:pt>
                <c:pt idx="1259">
                  <c:v>0.85920917230129445</c:v>
                </c:pt>
                <c:pt idx="1260">
                  <c:v>0.86136762635326714</c:v>
                </c:pt>
                <c:pt idx="1261">
                  <c:v>0.86350251230992425</c:v>
                </c:pt>
                <c:pt idx="1262">
                  <c:v>0.86561984846980111</c:v>
                </c:pt>
                <c:pt idx="1263">
                  <c:v>0.86773718462967797</c:v>
                </c:pt>
                <c:pt idx="1264">
                  <c:v>0.86986035872608558</c:v>
                </c:pt>
                <c:pt idx="1265">
                  <c:v>0.87200111863689478</c:v>
                </c:pt>
                <c:pt idx="1266">
                  <c:v>0.87415957268886746</c:v>
                </c:pt>
                <c:pt idx="1267">
                  <c:v>0.87632988321937111</c:v>
                </c:pt>
                <c:pt idx="1268">
                  <c:v>0.87851209867796498</c:v>
                </c:pt>
                <c:pt idx="1269">
                  <c:v>0.88069431413655874</c:v>
                </c:pt>
                <c:pt idx="1270">
                  <c:v>0.8828646246670625</c:v>
                </c:pt>
                <c:pt idx="1271">
                  <c:v>0.88501716861031288</c:v>
                </c:pt>
                <c:pt idx="1272">
                  <c:v>0.88714619263390837</c:v>
                </c:pt>
                <c:pt idx="1273">
                  <c:v>0.88925188883182904</c:v>
                </c:pt>
                <c:pt idx="1274">
                  <c:v>0.89134021463633006</c:v>
                </c:pt>
                <c:pt idx="1275">
                  <c:v>0.89341127714163093</c:v>
                </c:pt>
                <c:pt idx="1276">
                  <c:v>0.89547089007469982</c:v>
                </c:pt>
                <c:pt idx="1277">
                  <c:v>0.89753050300776871</c:v>
                </c:pt>
                <c:pt idx="1278">
                  <c:v>0.89959583480770788</c:v>
                </c:pt>
                <c:pt idx="1279">
                  <c:v>0.90166689731300886</c:v>
                </c:pt>
                <c:pt idx="1280">
                  <c:v>0.90374945680537411</c:v>
                </c:pt>
                <c:pt idx="1281">
                  <c:v>0.90584356082136841</c:v>
                </c:pt>
                <c:pt idx="1282">
                  <c:v>0.90793766483736271</c:v>
                </c:pt>
                <c:pt idx="1283">
                  <c:v>0.91003755897942484</c:v>
                </c:pt>
                <c:pt idx="1284">
                  <c:v>0.91213745312148686</c:v>
                </c:pt>
                <c:pt idx="1285">
                  <c:v>0.91423734726354899</c:v>
                </c:pt>
                <c:pt idx="1286">
                  <c:v>0.91632567306804991</c:v>
                </c:pt>
                <c:pt idx="1287">
                  <c:v>0.91840247813242071</c:v>
                </c:pt>
                <c:pt idx="1288">
                  <c:v>0.9204620910654896</c:v>
                </c:pt>
                <c:pt idx="1289">
                  <c:v>0.92249894661166076</c:v>
                </c:pt>
                <c:pt idx="1290">
                  <c:v>0.92451323296947208</c:v>
                </c:pt>
                <c:pt idx="1291">
                  <c:v>0.92651071535546625</c:v>
                </c:pt>
                <c:pt idx="1292">
                  <c:v>0.92848595555719038</c:v>
                </c:pt>
                <c:pt idx="1293">
                  <c:v>0.93043365380254583</c:v>
                </c:pt>
                <c:pt idx="1294">
                  <c:v>0.93235409806512026</c:v>
                </c:pt>
                <c:pt idx="1295">
                  <c:v>0.93424757441643014</c:v>
                </c:pt>
                <c:pt idx="1296">
                  <c:v>0.93612500654404751</c:v>
                </c:pt>
                <c:pt idx="1297">
                  <c:v>0.93799711325964563</c:v>
                </c:pt>
                <c:pt idx="1298">
                  <c:v>0.93987454538726301</c:v>
                </c:pt>
                <c:pt idx="1299">
                  <c:v>0.94176266231751971</c:v>
                </c:pt>
                <c:pt idx="1300">
                  <c:v>0.94366689162648587</c:v>
                </c:pt>
                <c:pt idx="1301">
                  <c:v>0.94558191948195236</c:v>
                </c:pt>
                <c:pt idx="1302">
                  <c:v>0.94750779159449539</c:v>
                </c:pt>
                <c:pt idx="1303">
                  <c:v>0.9494445537964239</c:v>
                </c:pt>
                <c:pt idx="1304">
                  <c:v>0.95139773733429978</c:v>
                </c:pt>
                <c:pt idx="1305">
                  <c:v>0.95335641769885615</c:v>
                </c:pt>
                <c:pt idx="1306">
                  <c:v>0.9553206064394697</c:v>
                </c:pt>
                <c:pt idx="1307">
                  <c:v>0.95728479518008325</c:v>
                </c:pt>
                <c:pt idx="1308">
                  <c:v>0.9592489839206968</c:v>
                </c:pt>
                <c:pt idx="1309">
                  <c:v>0.96120766428525317</c:v>
                </c:pt>
                <c:pt idx="1310">
                  <c:v>0.96316634464980955</c:v>
                </c:pt>
                <c:pt idx="1311">
                  <c:v>0.96511952818768543</c:v>
                </c:pt>
                <c:pt idx="1312">
                  <c:v>0.96706722643304088</c:v>
                </c:pt>
                <c:pt idx="1313">
                  <c:v>0.96900398863496939</c:v>
                </c:pt>
                <c:pt idx="1314">
                  <c:v>0.97092443289754382</c:v>
                </c:pt>
                <c:pt idx="1315">
                  <c:v>0.97283405577354642</c:v>
                </c:pt>
                <c:pt idx="1316">
                  <c:v>0.9747275321248563</c:v>
                </c:pt>
                <c:pt idx="1317">
                  <c:v>0.97658902191893404</c:v>
                </c:pt>
                <c:pt idx="1318">
                  <c:v>0.97842941305397901</c:v>
                </c:pt>
                <c:pt idx="1319">
                  <c:v>0.98024888496378482</c:v>
                </c:pt>
                <c:pt idx="1320">
                  <c:v>0.98207879411785237</c:v>
                </c:pt>
                <c:pt idx="1321">
                  <c:v>0.98393499237199566</c:v>
                </c:pt>
                <c:pt idx="1322">
                  <c:v>0.98583922168096194</c:v>
                </c:pt>
                <c:pt idx="1323">
                  <c:v>0.98780893036222583</c:v>
                </c:pt>
                <c:pt idx="1324">
                  <c:v>0.98986854329529472</c:v>
                </c:pt>
                <c:pt idx="1325">
                  <c:v>0.99201518919656273</c:v>
                </c:pt>
                <c:pt idx="1326">
                  <c:v>0.99422737974107189</c:v>
                </c:pt>
                <c:pt idx="1327">
                  <c:v>0.99646985084413964</c:v>
                </c:pt>
                <c:pt idx="1328">
                  <c:v>0.9987245201290349</c:v>
                </c:pt>
                <c:pt idx="1329">
                  <c:v>1.0009791894139302</c:v>
                </c:pt>
                <c:pt idx="1330">
                  <c:v>1.0032338586988254</c:v>
                </c:pt>
                <c:pt idx="1331">
                  <c:v>1.0054885279837207</c:v>
                </c:pt>
                <c:pt idx="1332">
                  <c:v>1.0077431972686159</c:v>
                </c:pt>
                <c:pt idx="1333">
                  <c:v>1.0099917613074949</c:v>
                </c:pt>
                <c:pt idx="1334">
                  <c:v>1.0122220834086897</c:v>
                </c:pt>
                <c:pt idx="1335">
                  <c:v>1.0144342739531989</c:v>
                </c:pt>
                <c:pt idx="1336">
                  <c:v>1.016628442911174</c:v>
                </c:pt>
                <c:pt idx="1337">
                  <c:v>1.018816629040439</c:v>
                </c:pt>
                <c:pt idx="1338">
                  <c:v>1.0209988444990328</c:v>
                </c:pt>
                <c:pt idx="1339">
                  <c:v>1.0231810599576265</c:v>
                </c:pt>
                <c:pt idx="1340">
                  <c:v>1.0253632754162203</c:v>
                </c:pt>
                <c:pt idx="1341">
                  <c:v>1.0275514615454853</c:v>
                </c:pt>
                <c:pt idx="1342">
                  <c:v>1.0297456305034605</c:v>
                </c:pt>
                <c:pt idx="1343">
                  <c:v>1.0319638526610038</c:v>
                </c:pt>
                <c:pt idx="1344">
                  <c:v>1.0342063237640715</c:v>
                </c:pt>
                <c:pt idx="1345">
                  <c:v>1.0364732405324812</c:v>
                </c:pt>
                <c:pt idx="1346">
                  <c:v>1.0387586212331152</c:v>
                </c:pt>
                <c:pt idx="1347">
                  <c:v>1.0410501813605446</c:v>
                </c:pt>
                <c:pt idx="1348">
                  <c:v>1.043341741487974</c:v>
                </c:pt>
                <c:pt idx="1349">
                  <c:v>1.0456209551633175</c:v>
                </c:pt>
                <c:pt idx="1350">
                  <c:v>1.0478573456255627</c:v>
                </c:pt>
                <c:pt idx="1351">
                  <c:v>1.0500276561560664</c:v>
                </c:pt>
                <c:pt idx="1352">
                  <c:v>1.0521159819605674</c:v>
                </c:pt>
                <c:pt idx="1353">
                  <c:v>1.054124655313186</c:v>
                </c:pt>
                <c:pt idx="1354">
                  <c:v>1.056050527425729</c:v>
                </c:pt>
                <c:pt idx="1355">
                  <c:v>1.0578961763655728</c:v>
                </c:pt>
                <c:pt idx="1356">
                  <c:v>1.0596539574638191</c:v>
                </c:pt>
                <c:pt idx="1357">
                  <c:v>1.0613172819902306</c:v>
                </c:pt>
                <c:pt idx="1358">
                  <c:v>1.0628853425606763</c:v>
                </c:pt>
                <c:pt idx="1359">
                  <c:v>1.0643578413939556</c:v>
                </c:pt>
                <c:pt idx="1360">
                  <c:v>1.0657307616644964</c:v>
                </c:pt>
                <c:pt idx="1361">
                  <c:v>1.0670132409307393</c:v>
                </c:pt>
                <c:pt idx="1362">
                  <c:v>1.0682405391547438</c:v>
                </c:pt>
                <c:pt idx="1363">
                  <c:v>1.0694524029661741</c:v>
                </c:pt>
                <c:pt idx="1364">
                  <c:v>1.0706874732978502</c:v>
                </c:pt>
                <c:pt idx="1365">
                  <c:v>1.0719779845707809</c:v>
                </c:pt>
                <c:pt idx="1366">
                  <c:v>1.073301001241399</c:v>
                </c:pt>
                <c:pt idx="1367">
                  <c:v>1.0746281237920319</c:v>
                </c:pt>
                <c:pt idx="1368">
                  <c:v>1.0759226651664586</c:v>
                </c:pt>
                <c:pt idx="1369">
                  <c:v>1.0771422279242917</c:v>
                </c:pt>
                <c:pt idx="1370">
                  <c:v>1.078301211438871</c:v>
                </c:pt>
                <c:pt idx="1371">
                  <c:v>1.0794380675923505</c:v>
                </c:pt>
                <c:pt idx="1372">
                  <c:v>1.08057492374583</c:v>
                </c:pt>
                <c:pt idx="1373">
                  <c:v>1.0817117798993094</c:v>
                </c:pt>
                <c:pt idx="1374">
                  <c:v>1.0828304385920713</c:v>
                </c:pt>
                <c:pt idx="1375">
                  <c:v>1.0839098274734653</c:v>
                </c:pt>
                <c:pt idx="1376">
                  <c:v>1.0849238123541056</c:v>
                </c:pt>
                <c:pt idx="1377">
                  <c:v>1.085825047643872</c:v>
                </c:pt>
                <c:pt idx="1378">
                  <c:v>1.0865733613296162</c:v>
                </c:pt>
                <c:pt idx="1379">
                  <c:v>1.0871882016334016</c:v>
                </c:pt>
                <c:pt idx="1380">
                  <c:v>1.0876867513799966</c:v>
                </c:pt>
                <c:pt idx="1381">
                  <c:v>1.0880839279968748</c:v>
                </c:pt>
                <c:pt idx="1382">
                  <c:v>1.0884411820812099</c:v>
                </c:pt>
                <c:pt idx="1383">
                  <c:v>1.0888330202444008</c:v>
                </c:pt>
                <c:pt idx="1384">
                  <c:v>1.0892916856764696</c:v>
                </c:pt>
                <c:pt idx="1385">
                  <c:v>1.0898046905520513</c:v>
                </c:pt>
                <c:pt idx="1386">
                  <c:v>1.0903409489317071</c:v>
                </c:pt>
                <c:pt idx="1387">
                  <c:v>1.0908967345959188</c:v>
                </c:pt>
                <c:pt idx="1388">
                  <c:v>1.0914929762296923</c:v>
                </c:pt>
                <c:pt idx="1389">
                  <c:v>1.0921634955655977</c:v>
                </c:pt>
                <c:pt idx="1390">
                  <c:v>1.0929391051204</c:v>
                </c:pt>
                <c:pt idx="1391">
                  <c:v>1.0938219807935368</c:v>
                </c:pt>
                <c:pt idx="1392">
                  <c:v>1.0947864430727421</c:v>
                </c:pt>
                <c:pt idx="1393">
                  <c:v>1.0958004279533826</c:v>
                </c:pt>
                <c:pt idx="1394">
                  <c:v>1.096834739542309</c:v>
                </c:pt>
                <c:pt idx="1395">
                  <c:v>1.0978690511312357</c:v>
                </c:pt>
                <c:pt idx="1396">
                  <c:v>1.0988965538974558</c:v>
                </c:pt>
                <c:pt idx="1397">
                  <c:v>1.0999038294717578</c:v>
                </c:pt>
                <c:pt idx="1398">
                  <c:v>1.1008813189021596</c:v>
                </c:pt>
                <c:pt idx="1399">
                  <c:v>1.1018232924033684</c:v>
                </c:pt>
                <c:pt idx="1400">
                  <c:v>1.1027214485207493</c:v>
                </c:pt>
                <c:pt idx="1401">
                  <c:v>1.1035713767456303</c:v>
                </c:pt>
                <c:pt idx="1402">
                  <c:v>1.1043721571216953</c:v>
                </c:pt>
                <c:pt idx="1403">
                  <c:v>1.1051124177480933</c:v>
                </c:pt>
                <c:pt idx="1404">
                  <c:v>1.1057656376585272</c:v>
                </c:pt>
                <c:pt idx="1405">
                  <c:v>1.1062976184614666</c:v>
                </c:pt>
                <c:pt idx="1406">
                  <c:v>1.1067239614779079</c:v>
                </c:pt>
                <c:pt idx="1407">
                  <c:v>1.1070862942690796</c:v>
                </c:pt>
                <c:pt idx="1408">
                  <c:v>1.1074368348310191</c:v>
                </c:pt>
                <c:pt idx="1409">
                  <c:v>1.1077940889153541</c:v>
                </c:pt>
                <c:pt idx="1410">
                  <c:v>1.1081547246247625</c:v>
                </c:pt>
                <c:pt idx="1411">
                  <c:v>1.1085136674369642</c:v>
                </c:pt>
                <c:pt idx="1412">
                  <c:v>1.1088675565127206</c:v>
                </c:pt>
                <c:pt idx="1413">
                  <c:v>1.1092147649338726</c:v>
                </c:pt>
                <c:pt idx="1414">
                  <c:v>1.1095636373863977</c:v>
                </c:pt>
                <c:pt idx="1415">
                  <c:v>1.1099362413959704</c:v>
                </c:pt>
                <c:pt idx="1416">
                  <c:v>1.1103607265523694</c:v>
                </c:pt>
                <c:pt idx="1417">
                  <c:v>1.1108572326446022</c:v>
                </c:pt>
                <c:pt idx="1418">
                  <c:v>1.1114307646074395</c:v>
                </c:pt>
                <c:pt idx="1419">
                  <c:v>1.1120621996269056</c:v>
                </c:pt>
                <c:pt idx="1420">
                  <c:v>1.112712973754681</c:v>
                </c:pt>
                <c:pt idx="1421">
                  <c:v>1.1133444087741473</c:v>
                </c:pt>
                <c:pt idx="1422">
                  <c:v>1.1139157021583603</c:v>
                </c:pt>
                <c:pt idx="1423">
                  <c:v>1.1144224797803999</c:v>
                </c:pt>
                <c:pt idx="1424">
                  <c:v>1.1149088467269852</c:v>
                </c:pt>
                <c:pt idx="1425">
                  <c:v>1.1154012813813758</c:v>
                </c:pt>
                <c:pt idx="1426">
                  <c:v>1.1159290068237913</c:v>
                </c:pt>
                <c:pt idx="1427">
                  <c:v>1.1165275521478921</c:v>
                </c:pt>
                <c:pt idx="1428">
                  <c:v>1.117180772058326</c:v>
                </c:pt>
                <c:pt idx="1429">
                  <c:v>1.1178512913942316</c:v>
                </c:pt>
                <c:pt idx="1430">
                  <c:v>1.1185069634478499</c:v>
                </c:pt>
                <c:pt idx="1431">
                  <c:v>1.1191194576679437</c:v>
                </c:pt>
                <c:pt idx="1432">
                  <c:v>1.119653574474609</c:v>
                </c:pt>
                <c:pt idx="1433">
                  <c:v>1.1200817800986627</c:v>
                </c:pt>
                <c:pt idx="1434">
                  <c:v>1.1204174532071505</c:v>
                </c:pt>
                <c:pt idx="1435">
                  <c:v>1.1206702630244025</c:v>
                </c:pt>
                <c:pt idx="1436">
                  <c:v>1.1209017797926784</c:v>
                </c:pt>
                <c:pt idx="1437">
                  <c:v>1.1211417324327613</c:v>
                </c:pt>
                <c:pt idx="1438">
                  <c:v>1.121401794127582</c:v>
                </c:pt>
                <c:pt idx="1439">
                  <c:v>1.1216751127540832</c:v>
                </c:pt>
                <c:pt idx="1440">
                  <c:v>1.1219499209083326</c:v>
                </c:pt>
                <c:pt idx="1441">
                  <c:v>1.1222143721363171</c:v>
                </c:pt>
                <c:pt idx="1442">
                  <c:v>1.122452911392368</c:v>
                </c:pt>
                <c:pt idx="1443">
                  <c:v>1.1226733425199149</c:v>
                </c:pt>
                <c:pt idx="1444">
                  <c:v>1.1228896628970775</c:v>
                </c:pt>
                <c:pt idx="1445">
                  <c:v>1.1231100940246244</c:v>
                </c:pt>
                <c:pt idx="1446">
                  <c:v>1.1233332795502282</c:v>
                </c:pt>
                <c:pt idx="1447">
                  <c:v>1.1235482351755164</c:v>
                </c:pt>
                <c:pt idx="1448">
                  <c:v>1.1237247360554046</c:v>
                </c:pt>
                <c:pt idx="1449">
                  <c:v>1.1238380382549555</c:v>
                </c:pt>
                <c:pt idx="1450">
                  <c:v>1.1238897871864688</c:v>
                </c:pt>
                <c:pt idx="1451">
                  <c:v>1.1239032268935809</c:v>
                </c:pt>
                <c:pt idx="1452">
                  <c:v>1.1239032268935809</c:v>
                </c:pt>
                <c:pt idx="1453">
                  <c:v>1.1239032268935809</c:v>
                </c:pt>
                <c:pt idx="1454">
                  <c:v>1.1239032268935809</c:v>
                </c:pt>
                <c:pt idx="1455">
                  <c:v>1.1239032268935809</c:v>
                </c:pt>
                <c:pt idx="1456">
                  <c:v>1.1239032268935809</c:v>
                </c:pt>
                <c:pt idx="1457">
                  <c:v>1.1239032268935809</c:v>
                </c:pt>
                <c:pt idx="1458">
                  <c:v>1.1239032268935809</c:v>
                </c:pt>
                <c:pt idx="1459">
                  <c:v>1.1239032268935809</c:v>
                </c:pt>
                <c:pt idx="1460">
                  <c:v>1.1239032268935809</c:v>
                </c:pt>
                <c:pt idx="1461">
                  <c:v>1.1239032268935809</c:v>
                </c:pt>
                <c:pt idx="1462">
                  <c:v>1.1239032268935809</c:v>
                </c:pt>
                <c:pt idx="1463">
                  <c:v>1.1239032268935809</c:v>
                </c:pt>
                <c:pt idx="1464">
                  <c:v>1.1239032268935809</c:v>
                </c:pt>
                <c:pt idx="1465">
                  <c:v>1.1239032268935809</c:v>
                </c:pt>
                <c:pt idx="1466">
                  <c:v>1.1239032268935809</c:v>
                </c:pt>
                <c:pt idx="1467">
                  <c:v>1.1239032268935809</c:v>
                </c:pt>
                <c:pt idx="1468">
                  <c:v>1.1239032268935809</c:v>
                </c:pt>
                <c:pt idx="1469">
                  <c:v>1.1239032268935809</c:v>
                </c:pt>
                <c:pt idx="1470">
                  <c:v>1.1239032268935809</c:v>
                </c:pt>
                <c:pt idx="1471">
                  <c:v>1.1239032268935809</c:v>
                </c:pt>
                <c:pt idx="1472">
                  <c:v>1.1239032268935809</c:v>
                </c:pt>
                <c:pt idx="1473">
                  <c:v>1.1239032268935809</c:v>
                </c:pt>
                <c:pt idx="1474">
                  <c:v>1.1239032268935809</c:v>
                </c:pt>
                <c:pt idx="1475">
                  <c:v>1.1239032268935809</c:v>
                </c:pt>
                <c:pt idx="1476">
                  <c:v>1.1239032268935809</c:v>
                </c:pt>
                <c:pt idx="1477">
                  <c:v>1.1239032268935809</c:v>
                </c:pt>
                <c:pt idx="1478">
                  <c:v>1.1239032268935809</c:v>
                </c:pt>
                <c:pt idx="1479">
                  <c:v>1.1239278853266106</c:v>
                </c:pt>
                <c:pt idx="1480">
                  <c:v>1.1239773642187072</c:v>
                </c:pt>
                <c:pt idx="1481">
                  <c:v>1.1240485338165398</c:v>
                </c:pt>
                <c:pt idx="1482">
                  <c:v>1.1241382334314893</c:v>
                </c:pt>
                <c:pt idx="1483">
                  <c:v>1.1242432124145758</c:v>
                </c:pt>
                <c:pt idx="1484">
                  <c:v>1.1243625046576262</c:v>
                </c:pt>
                <c:pt idx="1485">
                  <c:v>1.1244951169365403</c:v>
                </c:pt>
                <c:pt idx="1486">
                  <c:v>1.1246449908847431</c:v>
                </c:pt>
                <c:pt idx="1487">
                  <c:v>1.1248176295769179</c:v>
                </c:pt>
                <c:pt idx="1488">
                  <c:v>1.1250204231788219</c:v>
                </c:pt>
                <c:pt idx="1489">
                  <c:v>1.1252617922006012</c:v>
                </c:pt>
                <c:pt idx="1490">
                  <c:v>1.1255516831004768</c:v>
                </c:pt>
                <c:pt idx="1491">
                  <c:v>1.1258988915216288</c:v>
                </c:pt>
                <c:pt idx="1492">
                  <c:v>1.1263123283646126</c:v>
                </c:pt>
                <c:pt idx="1493">
                  <c:v>1.1267946762944396</c:v>
                </c:pt>
                <c:pt idx="1494">
                  <c:v>1.1273482695775339</c:v>
                </c:pt>
                <c:pt idx="1495">
                  <c:v>1.1279725555388624</c:v>
                </c:pt>
                <c:pt idx="1496">
                  <c:v>1.1286632339736027</c:v>
                </c:pt>
                <c:pt idx="1497">
                  <c:v>1.1294169509579133</c:v>
                </c:pt>
                <c:pt idx="1498">
                  <c:v>1.1302262508877114</c:v>
                </c:pt>
                <c:pt idx="1499">
                  <c:v>1.1310821017222608</c:v>
                </c:pt>
                <c:pt idx="1500">
                  <c:v>1.1319741226240569</c:v>
                </c:pt>
                <c:pt idx="1501">
                  <c:v>1.1328908700303459</c:v>
                </c:pt>
                <c:pt idx="1502">
                  <c:v>1.133832843531555</c:v>
                </c:pt>
                <c:pt idx="1503">
                  <c:v>1.134794069146875</c:v>
                </c:pt>
                <c:pt idx="1504">
                  <c:v>1.1357781206633004</c:v>
                </c:pt>
                <c:pt idx="1505">
                  <c:v>1.1367820539402878</c:v>
                </c:pt>
                <c:pt idx="1506">
                  <c:v>1.1378027811776568</c:v>
                </c:pt>
                <c:pt idx="1507">
                  <c:v>1.1388405097011736</c:v>
                </c:pt>
                <c:pt idx="1508">
                  <c:v>1.1398989161161961</c:v>
                </c:pt>
                <c:pt idx="1509">
                  <c:v>1.1409818319175487</c:v>
                </c:pt>
                <c:pt idx="1510">
                  <c:v>1.1420968773363174</c:v>
                </c:pt>
                <c:pt idx="1511">
                  <c:v>1.1432595797583189</c:v>
                </c:pt>
                <c:pt idx="1512">
                  <c:v>1.1444868779823234</c:v>
                </c:pt>
                <c:pt idx="1513">
                  <c:v>1.1457976341054681</c:v>
                </c:pt>
                <c:pt idx="1514">
                  <c:v>1.1472088980602084</c:v>
                </c:pt>
                <c:pt idx="1515">
                  <c:v>1.1487263406361274</c:v>
                </c:pt>
                <c:pt idx="1516">
                  <c:v>1.1503415066912333</c:v>
                </c:pt>
                <c:pt idx="1517">
                  <c:v>1.1520293100784678</c:v>
                </c:pt>
                <c:pt idx="1518">
                  <c:v>1.1537769636809516</c:v>
                </c:pt>
                <c:pt idx="1519">
                  <c:v>1.1555653910609425</c:v>
                </c:pt>
                <c:pt idx="1520">
                  <c:v>1.1573900760083979</c:v>
                </c:pt>
                <c:pt idx="1521">
                  <c:v>1.1592357249482417</c:v>
                </c:pt>
                <c:pt idx="1522">
                  <c:v>1.1610972147423193</c:v>
                </c:pt>
                <c:pt idx="1523">
                  <c:v>1.1629534129964627</c:v>
                </c:pt>
                <c:pt idx="1524">
                  <c:v>1.164788557541321</c:v>
                </c:pt>
                <c:pt idx="1525">
                  <c:v>1.1665667254065883</c:v>
                </c:pt>
                <c:pt idx="1526">
                  <c:v>1.168259456779466</c:v>
                </c:pt>
                <c:pt idx="1527">
                  <c:v>1.1698462341592388</c:v>
                </c:pt>
                <c:pt idx="1528">
                  <c:v>1.1713231818540213</c:v>
                </c:pt>
                <c:pt idx="1529">
                  <c:v>1.1727045545955126</c:v>
                </c:pt>
                <c:pt idx="1530">
                  <c:v>1.1740112428496348</c:v>
                </c:pt>
                <c:pt idx="1531">
                  <c:v>1.1752659045559255</c:v>
                </c:pt>
                <c:pt idx="1532">
                  <c:v>1.17649320277993</c:v>
                </c:pt>
                <c:pt idx="1533">
                  <c:v>1.1777127655377633</c:v>
                </c:pt>
                <c:pt idx="1534">
                  <c:v>1.1789478358694394</c:v>
                </c:pt>
                <c:pt idx="1535">
                  <c:v>1.180222320622623</c:v>
                </c:pt>
                <c:pt idx="1536">
                  <c:v>1.1815701159895018</c:v>
                </c:pt>
                <c:pt idx="1537">
                  <c:v>1.1830205210832265</c:v>
                </c:pt>
                <c:pt idx="1538">
                  <c:v>1.1845979192420679</c:v>
                </c:pt>
                <c:pt idx="1539">
                  <c:v>1.1863304636182213</c:v>
                </c:pt>
                <c:pt idx="1540">
                  <c:v>1.1882346929271874</c:v>
                </c:pt>
                <c:pt idx="1541">
                  <c:v>1.1903345870692497</c:v>
                </c:pt>
                <c:pt idx="1542">
                  <c:v>1.1926385433156492</c:v>
                </c:pt>
                <c:pt idx="1543">
                  <c:v>1.1951410813638339</c:v>
                </c:pt>
                <c:pt idx="1544">
                  <c:v>1.1978127879307281</c:v>
                </c:pt>
                <c:pt idx="1545">
                  <c:v>1.2005971095410528</c:v>
                </c:pt>
                <c:pt idx="1546">
                  <c:v>1.2034535721543651</c:v>
                </c:pt>
                <c:pt idx="1547">
                  <c:v>1.2063539757514348</c:v>
                </c:pt>
                <c:pt idx="1548">
                  <c:v>1.209283948859037</c:v>
                </c:pt>
                <c:pt idx="1549">
                  <c:v>1.2122511955282005</c:v>
                </c:pt>
                <c:pt idx="1550">
                  <c:v>1.2152560638379648</c:v>
                </c:pt>
                <c:pt idx="1551">
                  <c:v>1.2183141908388995</c:v>
                </c:pt>
                <c:pt idx="1552">
                  <c:v>1.2214262677132648</c:v>
                </c:pt>
                <c:pt idx="1553">
                  <c:v>1.2246008546267522</c:v>
                </c:pt>
                <c:pt idx="1554">
                  <c:v>1.2278308900936519</c:v>
                </c:pt>
                <c:pt idx="1555">
                  <c:v>1.2311251620717081</c:v>
                </c:pt>
                <c:pt idx="1556">
                  <c:v>1.2344928145255381</c:v>
                </c:pt>
                <c:pt idx="1557">
                  <c:v>1.2379517722561479</c:v>
                </c:pt>
                <c:pt idx="1558">
                  <c:v>1.2415123880324777</c:v>
                </c:pt>
                <c:pt idx="1559">
                  <c:v>1.2452031269078321</c:v>
                </c:pt>
                <c:pt idx="1560">
                  <c:v>1.2490364538175864</c:v>
                </c:pt>
                <c:pt idx="1561">
                  <c:v>1.2530163421125047</c:v>
                </c:pt>
                <c:pt idx="1562">
                  <c:v>1.2571468274704221</c:v>
                </c:pt>
                <c:pt idx="1563">
                  <c:v>1.2614320078962451</c:v>
                </c:pt>
                <c:pt idx="1564">
                  <c:v>1.2658861117432147</c:v>
                </c:pt>
                <c:pt idx="1565">
                  <c:v>1.2705139103951106</c:v>
                </c:pt>
                <c:pt idx="1566">
                  <c:v>1.2753202499947205</c:v>
                </c:pt>
                <c:pt idx="1567">
                  <c:v>1.2803209981611576</c:v>
                </c:pt>
                <c:pt idx="1568">
                  <c:v>1.2854992571205932</c:v>
                </c:pt>
                <c:pt idx="1569">
                  <c:v>1.2908480104131477</c:v>
                </c:pt>
                <c:pt idx="1570">
                  <c:v>1.2963594986299107</c:v>
                </c:pt>
                <c:pt idx="1571">
                  <c:v>1.3020252534980576</c:v>
                </c:pt>
                <c:pt idx="1572">
                  <c:v>1.3078361351614451</c:v>
                </c:pt>
                <c:pt idx="1573">
                  <c:v>1.3137823724284403</c:v>
                </c:pt>
                <c:pt idx="1574">
                  <c:v>1.3198284575454176</c:v>
                </c:pt>
                <c:pt idx="1575">
                  <c:v>1.3259502116554409</c:v>
                </c:pt>
                <c:pt idx="1576">
                  <c:v>1.332122786494226</c:v>
                </c:pt>
                <c:pt idx="1577">
                  <c:v>1.3383081134963615</c:v>
                </c:pt>
                <c:pt idx="1578">
                  <c:v>1.3444806883351468</c:v>
                </c:pt>
                <c:pt idx="1579">
                  <c:v>1.3506151194690978</c:v>
                </c:pt>
                <c:pt idx="1580">
                  <c:v>1.356711575756492</c:v>
                </c:pt>
                <c:pt idx="1581">
                  <c:v>1.3627451147576937</c:v>
                </c:pt>
                <c:pt idx="1582">
                  <c:v>1.3687286555466092</c:v>
                </c:pt>
                <c:pt idx="1583">
                  <c:v>1.3746377560957248</c:v>
                </c:pt>
                <c:pt idx="1584">
                  <c:v>1.3804608506776543</c:v>
                </c:pt>
                <c:pt idx="1585">
                  <c:v>1.3861867553183209</c:v>
                </c:pt>
                <c:pt idx="1586">
                  <c:v>1.3918047177681725</c:v>
                </c:pt>
                <c:pt idx="1587">
                  <c:v>1.3973044656474092</c:v>
                </c:pt>
                <c:pt idx="1588">
                  <c:v>1.4026877960329502</c:v>
                </c:pt>
                <c:pt idx="1589">
                  <c:v>1.4079678745984365</c:v>
                </c:pt>
                <c:pt idx="1590">
                  <c:v>1.413168636933499</c:v>
                </c:pt>
                <c:pt idx="1591">
                  <c:v>1.4183020995564106</c:v>
                </c:pt>
                <c:pt idx="1592">
                  <c:v>1.4233910455842214</c:v>
                </c:pt>
                <c:pt idx="1593">
                  <c:v>1.4284357537844943</c:v>
                </c:pt>
                <c:pt idx="1594">
                  <c:v>1.4334584473045031</c:v>
                </c:pt>
                <c:pt idx="1595">
                  <c:v>1.4384591954709403</c:v>
                </c:pt>
                <c:pt idx="1596">
                  <c:v>1.443416260423384</c:v>
                </c:pt>
                <c:pt idx="1597">
                  <c:v>1.4483299180078155</c:v>
                </c:pt>
                <c:pt idx="1598">
                  <c:v>1.4531682735234284</c:v>
                </c:pt>
                <c:pt idx="1599">
                  <c:v>1.4579215936069827</c:v>
                </c:pt>
                <c:pt idx="1600">
                  <c:v>1.4625805452127623</c:v>
                </c:pt>
                <c:pt idx="1601">
                  <c:v>1.4671362398319281</c:v>
                </c:pt>
                <c:pt idx="1602">
                  <c:v>1.471590343678898</c:v>
                </c:pt>
                <c:pt idx="1603">
                  <c:v>1.475964364356956</c:v>
                </c:pt>
                <c:pt idx="1604">
                  <c:v>1.4802790113907229</c:v>
                </c:pt>
                <c:pt idx="1605">
                  <c:v>1.4845446286930946</c:v>
                </c:pt>
                <c:pt idx="1606">
                  <c:v>1.4887907477554694</c:v>
                </c:pt>
                <c:pt idx="1607">
                  <c:v>1.4930174333395698</c:v>
                </c:pt>
                <c:pt idx="1608">
                  <c:v>1.49724411892367</c:v>
                </c:pt>
                <c:pt idx="1609">
                  <c:v>1.5014708045077703</c:v>
                </c:pt>
                <c:pt idx="1610">
                  <c:v>1.5057169235701453</c:v>
                </c:pt>
                <c:pt idx="1611">
                  <c:v>1.509972783649695</c:v>
                </c:pt>
                <c:pt idx="1612">
                  <c:v>1.514257964075518</c:v>
                </c:pt>
                <c:pt idx="1613">
                  <c:v>1.5185824658855374</c:v>
                </c:pt>
                <c:pt idx="1614">
                  <c:v>1.5229664394410747</c:v>
                </c:pt>
                <c:pt idx="1615">
                  <c:v>1.5274205432880446</c:v>
                </c:pt>
                <c:pt idx="1616">
                  <c:v>1.5319660041014154</c:v>
                </c:pt>
                <c:pt idx="1617">
                  <c:v>1.5366249557071949</c:v>
                </c:pt>
                <c:pt idx="1618">
                  <c:v>1.5414100365248731</c:v>
                </c:pt>
                <c:pt idx="1619">
                  <c:v>1.5463345201440049</c:v>
                </c:pt>
                <c:pt idx="1620">
                  <c:v>1.5513792283442778</c:v>
                </c:pt>
                <c:pt idx="1621">
                  <c:v>1.5565350541069072</c:v>
                </c:pt>
                <c:pt idx="1622">
                  <c:v>1.5617810342166172</c:v>
                </c:pt>
                <c:pt idx="1623">
                  <c:v>1.5670953703727692</c:v>
                </c:pt>
                <c:pt idx="1624">
                  <c:v>1.5724326335338579</c:v>
                </c:pt>
                <c:pt idx="1625">
                  <c:v>1.5777584243212179</c:v>
                </c:pt>
                <c:pt idx="1626">
                  <c:v>1.5830385028867044</c:v>
                </c:pt>
                <c:pt idx="1627">
                  <c:v>1.5882055364829923</c:v>
                </c:pt>
                <c:pt idx="1628">
                  <c:v>1.5932172486679872</c:v>
                </c:pt>
                <c:pt idx="1629">
                  <c:v>1.5980342431919674</c:v>
                </c:pt>
                <c:pt idx="1630">
                  <c:v>1.6026516910835109</c:v>
                </c:pt>
                <c:pt idx="1631">
                  <c:v>1.6070856753827134</c:v>
                </c:pt>
                <c:pt idx="1632">
                  <c:v>1.6113904839371744</c:v>
                </c:pt>
                <c:pt idx="1633">
                  <c:v>1.6156074770297417</c:v>
                </c:pt>
                <c:pt idx="1634">
                  <c:v>1.6197954894555284</c:v>
                </c:pt>
                <c:pt idx="1635">
                  <c:v>1.6239738738776057</c:v>
                </c:pt>
                <c:pt idx="1636">
                  <c:v>1.628152258299683</c:v>
                </c:pt>
                <c:pt idx="1637">
                  <c:v>1.6323210308019658</c:v>
                </c:pt>
                <c:pt idx="1638">
                  <c:v>1.6364610638961854</c:v>
                </c:pt>
                <c:pt idx="1639">
                  <c:v>1.6405630020313196</c:v>
                </c:pt>
                <c:pt idx="1640">
                  <c:v>1.6446176805025661</c:v>
                </c:pt>
                <c:pt idx="1641">
                  <c:v>1.6486348372837858</c:v>
                </c:pt>
                <c:pt idx="1642">
                  <c:v>1.6526333282322554</c:v>
                </c:pt>
                <c:pt idx="1643">
                  <c:v>1.6566411441920921</c:v>
                </c:pt>
                <c:pt idx="1644">
                  <c:v>1.6606958226633386</c:v>
                </c:pt>
                <c:pt idx="1645">
                  <c:v>1.6648167762927852</c:v>
                </c:pt>
                <c:pt idx="1646">
                  <c:v>1.6690337693853525</c:v>
                </c:pt>
                <c:pt idx="1647">
                  <c:v>1.6733582711953718</c:v>
                </c:pt>
                <c:pt idx="1648">
                  <c:v>1.6778123750423415</c:v>
                </c:pt>
                <c:pt idx="1649">
                  <c:v>1.682409171658295</c:v>
                </c:pt>
                <c:pt idx="1650">
                  <c:v>1.6871519387532816</c:v>
                </c:pt>
                <c:pt idx="1651">
                  <c:v>1.6920439957916185</c:v>
                </c:pt>
                <c:pt idx="1652">
                  <c:v>1.6970666893116271</c:v>
                </c:pt>
                <c:pt idx="1653">
                  <c:v>1.7022113247548698</c:v>
                </c:pt>
                <c:pt idx="1654">
                  <c:v>1.7074686533602117</c:v>
                </c:pt>
                <c:pt idx="1655">
                  <c:v>1.7128174066527662</c:v>
                </c:pt>
                <c:pt idx="1656">
                  <c:v>1.7182587221015753</c:v>
                </c:pt>
                <c:pt idx="1657">
                  <c:v>1.7237937449665657</c:v>
                </c:pt>
                <c:pt idx="1658">
                  <c:v>1.7294236282985473</c:v>
                </c:pt>
                <c:pt idx="1659">
                  <c:v>1.7351495329392139</c:v>
                </c:pt>
                <c:pt idx="1660">
                  <c:v>1.7409726275211435</c:v>
                </c:pt>
                <c:pt idx="1661">
                  <c:v>1.7468940884677977</c:v>
                </c:pt>
                <c:pt idx="1662">
                  <c:v>1.7529025911431257</c:v>
                </c:pt>
                <c:pt idx="1663">
                  <c:v>1.7590116869760357</c:v>
                </c:pt>
                <c:pt idx="1664">
                  <c:v>1.7652097849644188</c:v>
                </c:pt>
                <c:pt idx="1665">
                  <c:v>1.7714849050032544</c:v>
                </c:pt>
                <c:pt idx="1666">
                  <c:v>1.7778377285514146</c:v>
                </c:pt>
                <c:pt idx="1667">
                  <c:v>1.7842427346504874</c:v>
                </c:pt>
                <c:pt idx="1668">
                  <c:v>1.7907002286057341</c:v>
                </c:pt>
                <c:pt idx="1669">
                  <c:v>1.7971972893955261</c:v>
                </c:pt>
                <c:pt idx="1670">
                  <c:v>1.8037340897127172</c:v>
                </c:pt>
                <c:pt idx="1671">
                  <c:v>1.8102974791915354</c:v>
                </c:pt>
                <c:pt idx="1672">
                  <c:v>1.8168741921398257</c:v>
                </c:pt>
                <c:pt idx="1673">
                  <c:v>1.8234642478369822</c:v>
                </c:pt>
                <c:pt idx="1674">
                  <c:v>1.8300676655776156</c:v>
                </c:pt>
                <c:pt idx="1675">
                  <c:v>1.8366710833182491</c:v>
                </c:pt>
                <c:pt idx="1676">
                  <c:v>1.8432745010588825</c:v>
                </c:pt>
                <c:pt idx="1677">
                  <c:v>1.849864556756039</c:v>
                </c:pt>
                <c:pt idx="1678">
                  <c:v>1.8564279462348574</c:v>
                </c:pt>
                <c:pt idx="1679">
                  <c:v>1.8629514808294596</c:v>
                </c:pt>
                <c:pt idx="1680">
                  <c:v>1.8694353335065972</c:v>
                </c:pt>
                <c:pt idx="1681">
                  <c:v>1.8758796768221739</c:v>
                </c:pt>
                <c:pt idx="1682">
                  <c:v>1.8823108886253097</c:v>
                </c:pt>
                <c:pt idx="1683">
                  <c:v>1.8887421004284455</c:v>
                </c:pt>
                <c:pt idx="1684">
                  <c:v>1.8951995943836919</c:v>
                </c:pt>
                <c:pt idx="1685">
                  <c:v>1.9017098824742333</c:v>
                </c:pt>
                <c:pt idx="1686">
                  <c:v>1.9082732719530515</c:v>
                </c:pt>
                <c:pt idx="1687">
                  <c:v>1.9148900710469894</c:v>
                </c:pt>
                <c:pt idx="1688">
                  <c:v>1.9215605889567491</c:v>
                </c:pt>
                <c:pt idx="1689">
                  <c:v>1.9282580825290152</c:v>
                </c:pt>
                <c:pt idx="1690">
                  <c:v>1.9349826294291608</c:v>
                </c:pt>
                <c:pt idx="1691">
                  <c:v>1.9417207321558023</c:v>
                </c:pt>
                <c:pt idx="1692">
                  <c:v>1.9484724101709332</c:v>
                </c:pt>
                <c:pt idx="1693">
                  <c:v>1.955237682951763</c:v>
                </c:pt>
                <c:pt idx="1694">
                  <c:v>1.9620165699907179</c:v>
                </c:pt>
                <c:pt idx="1695">
                  <c:v>1.9688090907954403</c:v>
                </c:pt>
                <c:pt idx="1696">
                  <c:v>1.9756152648887901</c:v>
                </c:pt>
                <c:pt idx="1697">
                  <c:v>1.982435111808843</c:v>
                </c:pt>
                <c:pt idx="1698">
                  <c:v>1.9892686511088915</c:v>
                </c:pt>
                <c:pt idx="1699">
                  <c:v>1.9961021904089398</c:v>
                </c:pt>
                <c:pt idx="1700">
                  <c:v>2.0029220373289927</c:v>
                </c:pt>
                <c:pt idx="1701">
                  <c:v>2.0097145581337155</c:v>
                </c:pt>
                <c:pt idx="1702">
                  <c:v>2.0164798309145451</c:v>
                </c:pt>
                <c:pt idx="1703">
                  <c:v>2.0232179336411868</c:v>
                </c:pt>
                <c:pt idx="1704">
                  <c:v>2.0299154272134525</c:v>
                </c:pt>
                <c:pt idx="1705">
                  <c:v>2.0365859451232127</c:v>
                </c:pt>
                <c:pt idx="1706">
                  <c:v>2.0432295649141072</c:v>
                </c:pt>
                <c:pt idx="1707">
                  <c:v>2.0498463640080451</c:v>
                </c:pt>
                <c:pt idx="1708">
                  <c:v>2.0564497817486784</c:v>
                </c:pt>
                <c:pt idx="1709">
                  <c:v>2.0630398374458347</c:v>
                </c:pt>
                <c:pt idx="1710">
                  <c:v>2.0696165503941253</c:v>
                </c:pt>
                <c:pt idx="1711">
                  <c:v>2.0762066060912816</c:v>
                </c:pt>
                <c:pt idx="1712">
                  <c:v>2.0828100238319149</c:v>
                </c:pt>
                <c:pt idx="1713">
                  <c:v>2.0894402236042007</c:v>
                </c:pt>
                <c:pt idx="1714">
                  <c:v>2.0961107415139608</c:v>
                </c:pt>
                <c:pt idx="1715">
                  <c:v>2.1028217520343864</c:v>
                </c:pt>
                <c:pt idx="1716">
                  <c:v>2.1095870248152164</c:v>
                </c:pt>
                <c:pt idx="1717">
                  <c:v>2.1164068717352693</c:v>
                </c:pt>
                <c:pt idx="1718">
                  <c:v>2.1232953763925559</c:v>
                </c:pt>
                <c:pt idx="1719">
                  <c:v>2.1302530295214606</c:v>
                </c:pt>
                <c:pt idx="1720">
                  <c:v>2.1372943112638074</c:v>
                </c:pt>
                <c:pt idx="1721">
                  <c:v>2.1444058277887059</c:v>
                </c:pt>
                <c:pt idx="1722">
                  <c:v>2.1515738897594741</c:v>
                </c:pt>
                <c:pt idx="1723">
                  <c:v>2.1587703439945511</c:v>
                </c:pt>
                <c:pt idx="1724">
                  <c:v>2.1659810243003843</c:v>
                </c:pt>
                <c:pt idx="1725">
                  <c:v>2.1731774785354614</c:v>
                </c:pt>
                <c:pt idx="1726">
                  <c:v>2.1803031015745256</c:v>
                </c:pt>
                <c:pt idx="1727">
                  <c:v>2.1873024801301657</c:v>
                </c:pt>
                <c:pt idx="1728">
                  <c:v>2.1941086542235153</c:v>
                </c:pt>
                <c:pt idx="1729">
                  <c:v>2.2006587394970394</c:v>
                </c:pt>
                <c:pt idx="1730">
                  <c:v>2.2068952635337138</c:v>
                </c:pt>
                <c:pt idx="1731">
                  <c:v>2.2128167244803678</c:v>
                </c:pt>
                <c:pt idx="1732">
                  <c:v>2.2184227841710245</c:v>
                </c:pt>
                <c:pt idx="1733">
                  <c:v>2.2237371203271765</c:v>
                </c:pt>
                <c:pt idx="1734">
                  <c:v>2.2287818285274494</c:v>
                </c:pt>
                <c:pt idx="1735">
                  <c:v>2.2335775302300309</c:v>
                </c:pt>
                <c:pt idx="1736">
                  <c:v>2.2381332248491965</c:v>
                </c:pt>
                <c:pt idx="1737">
                  <c:v>2.2424478718829635</c:v>
                </c:pt>
                <c:pt idx="1738">
                  <c:v>2.2465403262218224</c:v>
                </c:pt>
                <c:pt idx="1739">
                  <c:v>2.2504190238104615</c:v>
                </c:pt>
                <c:pt idx="1740">
                  <c:v>2.254109762685816</c:v>
                </c:pt>
                <c:pt idx="1741">
                  <c:v>2.2576447618137996</c:v>
                </c:pt>
                <c:pt idx="1742">
                  <c:v>2.2610619953643654</c:v>
                </c:pt>
                <c:pt idx="1743">
                  <c:v>2.2643724717884544</c:v>
                </c:pt>
                <c:pt idx="1744">
                  <c:v>2.2675945428335953</c:v>
                </c:pt>
                <c:pt idx="1745">
                  <c:v>2.2707377605423802</c:v>
                </c:pt>
                <c:pt idx="1746">
                  <c:v>2.2738035522290772</c:v>
                </c:pt>
                <c:pt idx="1747">
                  <c:v>2.2767933299913836</c:v>
                </c:pt>
                <c:pt idx="1748">
                  <c:v>2.2797233030989861</c:v>
                </c:pt>
                <c:pt idx="1749">
                  <c:v>2.2825943577649217</c:v>
                </c:pt>
                <c:pt idx="1750">
                  <c:v>2.2854218004902109</c:v>
                </c:pt>
                <c:pt idx="1751">
                  <c:v>2.2882132750073985</c:v>
                </c:pt>
                <c:pt idx="1752">
                  <c:v>2.2909691202655811</c:v>
                </c:pt>
                <c:pt idx="1753">
                  <c:v>2.2936896733117851</c:v>
                </c:pt>
                <c:pt idx="1754">
                  <c:v>2.2963752692909654</c:v>
                </c:pt>
                <c:pt idx="1755">
                  <c:v>2.299026241446005</c:v>
                </c:pt>
                <c:pt idx="1756">
                  <c:v>2.301642921117717</c:v>
                </c:pt>
                <c:pt idx="1757">
                  <c:v>2.3042256377448416</c:v>
                </c:pt>
                <c:pt idx="1758">
                  <c:v>2.3067680308994838</c:v>
                </c:pt>
                <c:pt idx="1759">
                  <c:v>2.3092771790794777</c:v>
                </c:pt>
                <c:pt idx="1760">
                  <c:v>2.3117468599473017</c:v>
                </c:pt>
                <c:pt idx="1761">
                  <c:v>2.3141775358432191</c:v>
                </c:pt>
                <c:pt idx="1762">
                  <c:v>2.316569665820714</c:v>
                </c:pt>
                <c:pt idx="1763">
                  <c:v>2.3189237056464918</c:v>
                </c:pt>
                <c:pt idx="1764">
                  <c:v>2.3212401078004787</c:v>
                </c:pt>
                <c:pt idx="1765">
                  <c:v>2.3235131668368196</c:v>
                </c:pt>
                <c:pt idx="1766">
                  <c:v>2.3257313889943632</c:v>
                </c:pt>
                <c:pt idx="1767">
                  <c:v>2.3278721489051719</c:v>
                </c:pt>
                <c:pt idx="1768">
                  <c:v>2.3299146761164136</c:v>
                </c:pt>
                <c:pt idx="1769">
                  <c:v>2.3318297039718803</c:v>
                </c:pt>
                <c:pt idx="1770">
                  <c:v>2.3335976564504763</c:v>
                </c:pt>
                <c:pt idx="1771">
                  <c:v>2.3352080648237905</c:v>
                </c:pt>
                <c:pt idx="1772">
                  <c:v>2.3366716960933056</c:v>
                </c:pt>
                <c:pt idx="1773">
                  <c:v>2.3379988186439387</c:v>
                </c:pt>
                <c:pt idx="1774">
                  <c:v>2.3392068466390392</c:v>
                </c:pt>
                <c:pt idx="1775">
                  <c:v>2.3403146916062387</c:v>
                </c:pt>
                <c:pt idx="1776">
                  <c:v>2.3413388024539099</c:v>
                </c:pt>
                <c:pt idx="1777">
                  <c:v>2.3422839647324585</c:v>
                </c:pt>
                <c:pt idx="1778">
                  <c:v>2.3431517509293047</c:v>
                </c:pt>
                <c:pt idx="1779">
                  <c:v>2.3439356865287193</c:v>
                </c:pt>
                <c:pt idx="1780">
                  <c:v>2.3446314703215849</c:v>
                </c:pt>
                <c:pt idx="1781">
                  <c:v>2.3452392906646131</c:v>
                </c:pt>
                <c:pt idx="1782">
                  <c:v>2.3457691410178749</c:v>
                </c:pt>
                <c:pt idx="1783">
                  <c:v>2.3462336584628689</c:v>
                </c:pt>
                <c:pt idx="1784">
                  <c:v>2.3466470953058529</c:v>
                </c:pt>
                <c:pt idx="1785">
                  <c:v>2.3470214261151496</c:v>
                </c:pt>
                <c:pt idx="1786">
                  <c:v>2.3473620188868844</c:v>
                </c:pt>
                <c:pt idx="1787">
                  <c:v>2.347672045127589</c:v>
                </c:pt>
                <c:pt idx="1788">
                  <c:v>2.3479528451736176</c:v>
                </c:pt>
                <c:pt idx="1789">
                  <c:v>2.348204214080063</c:v>
                </c:pt>
                <c:pt idx="1790">
                  <c:v>2.3484232721931386</c:v>
                </c:pt>
                <c:pt idx="1791">
                  <c:v>2.3486062559051462</c:v>
                </c:pt>
                <c:pt idx="1792">
                  <c:v>2.3487486873192323</c:v>
                </c:pt>
                <c:pt idx="1793">
                  <c:v>2.3488477634497653</c:v>
                </c:pt>
                <c:pt idx="1794">
                  <c:v>2.3489063397855516</c:v>
                </c:pt>
                <c:pt idx="1795">
                  <c:v>2.3489063397855516</c:v>
                </c:pt>
                <c:pt idx="1796">
                  <c:v>2.3489063397855516</c:v>
                </c:pt>
                <c:pt idx="1797">
                  <c:v>2.3489063397855516</c:v>
                </c:pt>
                <c:pt idx="1798">
                  <c:v>2.3489063397855516</c:v>
                </c:pt>
                <c:pt idx="1799">
                  <c:v>2.3489063397855516</c:v>
                </c:pt>
                <c:pt idx="1800">
                  <c:v>2.3489063397855516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E7-4A07-A1FF-0CE0FD831D05}"/>
            </c:ext>
          </c:extLst>
        </c:ser>
        <c:ser>
          <c:idx val="1"/>
          <c:order val="1"/>
          <c:tx>
            <c:v>Cumulative Braking Energy (kWh)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Spreadsheet!$U$4:$U$1804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5.472691247744916E-4</c:v>
                </c:pt>
                <c:pt idx="37">
                  <c:v>2.7822098839396917E-3</c:v>
                </c:pt>
                <c:pt idx="38">
                  <c:v>5.7794551221617262E-3</c:v>
                </c:pt>
                <c:pt idx="39">
                  <c:v>8.3451821988368598E-3</c:v>
                </c:pt>
                <c:pt idx="40">
                  <c:v>1.0430489112501688E-2</c:v>
                </c:pt>
                <c:pt idx="41">
                  <c:v>1.2850579609450425E-2</c:v>
                </c:pt>
                <c:pt idx="42">
                  <c:v>1.5773795273851331E-2</c:v>
                </c:pt>
                <c:pt idx="43">
                  <c:v>1.8158172360628257E-2</c:v>
                </c:pt>
                <c:pt idx="44">
                  <c:v>1.9359848340768485E-2</c:v>
                </c:pt>
                <c:pt idx="45">
                  <c:v>1.9699023560048008E-2</c:v>
                </c:pt>
                <c:pt idx="46">
                  <c:v>1.9901806128346508E-2</c:v>
                </c:pt>
                <c:pt idx="47">
                  <c:v>2.0282878732213107E-2</c:v>
                </c:pt>
                <c:pt idx="48">
                  <c:v>2.0556901077784417E-2</c:v>
                </c:pt>
                <c:pt idx="49">
                  <c:v>2.0556901077784417E-2</c:v>
                </c:pt>
                <c:pt idx="50">
                  <c:v>2.0556901077784417E-2</c:v>
                </c:pt>
                <c:pt idx="51">
                  <c:v>2.0927935872207815E-2</c:v>
                </c:pt>
                <c:pt idx="52">
                  <c:v>2.1812465199584491E-2</c:v>
                </c:pt>
                <c:pt idx="53">
                  <c:v>2.2407643090486172E-2</c:v>
                </c:pt>
                <c:pt idx="54">
                  <c:v>2.2478658447495598E-2</c:v>
                </c:pt>
                <c:pt idx="55">
                  <c:v>2.2478658447495598E-2</c:v>
                </c:pt>
                <c:pt idx="56">
                  <c:v>2.2478658447495598E-2</c:v>
                </c:pt>
                <c:pt idx="57">
                  <c:v>2.2478658447495598E-2</c:v>
                </c:pt>
                <c:pt idx="58">
                  <c:v>2.2478658447495598E-2</c:v>
                </c:pt>
                <c:pt idx="59">
                  <c:v>2.2478658447495598E-2</c:v>
                </c:pt>
                <c:pt idx="60">
                  <c:v>2.2478658447495598E-2</c:v>
                </c:pt>
                <c:pt idx="61">
                  <c:v>2.2478658447495598E-2</c:v>
                </c:pt>
                <c:pt idx="62">
                  <c:v>2.2478658447495598E-2</c:v>
                </c:pt>
                <c:pt idx="63">
                  <c:v>2.2478658447495598E-2</c:v>
                </c:pt>
                <c:pt idx="64">
                  <c:v>2.2478658447495598E-2</c:v>
                </c:pt>
                <c:pt idx="65">
                  <c:v>2.2478658447495598E-2</c:v>
                </c:pt>
                <c:pt idx="66">
                  <c:v>2.2478658447495598E-2</c:v>
                </c:pt>
                <c:pt idx="67">
                  <c:v>2.2478658447495598E-2</c:v>
                </c:pt>
                <c:pt idx="68">
                  <c:v>2.2478658447495598E-2</c:v>
                </c:pt>
                <c:pt idx="69">
                  <c:v>2.2478658447495598E-2</c:v>
                </c:pt>
                <c:pt idx="70">
                  <c:v>2.2478658447495598E-2</c:v>
                </c:pt>
                <c:pt idx="71">
                  <c:v>2.2478658447495598E-2</c:v>
                </c:pt>
                <c:pt idx="72">
                  <c:v>2.2478658447495598E-2</c:v>
                </c:pt>
                <c:pt idx="73">
                  <c:v>2.2478658447495598E-2</c:v>
                </c:pt>
                <c:pt idx="74">
                  <c:v>2.2478658447495598E-2</c:v>
                </c:pt>
                <c:pt idx="75">
                  <c:v>2.2478658447495598E-2</c:v>
                </c:pt>
                <c:pt idx="76">
                  <c:v>2.2478658447495598E-2</c:v>
                </c:pt>
                <c:pt idx="77">
                  <c:v>2.2478658447495598E-2</c:v>
                </c:pt>
                <c:pt idx="78">
                  <c:v>2.2478658447495598E-2</c:v>
                </c:pt>
                <c:pt idx="79">
                  <c:v>2.2478658447495598E-2</c:v>
                </c:pt>
                <c:pt idx="80">
                  <c:v>2.2509773232245078E-2</c:v>
                </c:pt>
                <c:pt idx="81">
                  <c:v>2.2971465705259427E-2</c:v>
                </c:pt>
                <c:pt idx="82">
                  <c:v>2.3309121403892772E-2</c:v>
                </c:pt>
                <c:pt idx="83">
                  <c:v>2.3309121403892772E-2</c:v>
                </c:pt>
                <c:pt idx="84">
                  <c:v>2.3412780790209302E-2</c:v>
                </c:pt>
                <c:pt idx="85">
                  <c:v>2.3690187222473073E-2</c:v>
                </c:pt>
                <c:pt idx="86">
                  <c:v>2.3910826649739109E-2</c:v>
                </c:pt>
                <c:pt idx="87">
                  <c:v>2.4021693213403941E-2</c:v>
                </c:pt>
                <c:pt idx="88">
                  <c:v>2.5001049214731254E-2</c:v>
                </c:pt>
                <c:pt idx="89">
                  <c:v>2.8050601316826577E-2</c:v>
                </c:pt>
                <c:pt idx="90">
                  <c:v>3.1977483338741466E-2</c:v>
                </c:pt>
                <c:pt idx="91">
                  <c:v>3.5296073698351492E-2</c:v>
                </c:pt>
                <c:pt idx="92">
                  <c:v>3.719516505478087E-2</c:v>
                </c:pt>
                <c:pt idx="93">
                  <c:v>3.8154362488855016E-2</c:v>
                </c:pt>
                <c:pt idx="94">
                  <c:v>3.8985727619288355E-2</c:v>
                </c:pt>
                <c:pt idx="95">
                  <c:v>3.9776263388750753E-2</c:v>
                </c:pt>
                <c:pt idx="96">
                  <c:v>4.0216488253550134E-2</c:v>
                </c:pt>
                <c:pt idx="97">
                  <c:v>4.0381497055281636E-2</c:v>
                </c:pt>
                <c:pt idx="98">
                  <c:v>4.0482381072252036E-2</c:v>
                </c:pt>
                <c:pt idx="99">
                  <c:v>4.0482381072252036E-2</c:v>
                </c:pt>
                <c:pt idx="100">
                  <c:v>4.0482381072252036E-2</c:v>
                </c:pt>
                <c:pt idx="101">
                  <c:v>4.0482381072252036E-2</c:v>
                </c:pt>
                <c:pt idx="102">
                  <c:v>4.0482381072252036E-2</c:v>
                </c:pt>
                <c:pt idx="103">
                  <c:v>4.0482381072252036E-2</c:v>
                </c:pt>
                <c:pt idx="104">
                  <c:v>4.0482381072252036E-2</c:v>
                </c:pt>
                <c:pt idx="105">
                  <c:v>4.0482381072252036E-2</c:v>
                </c:pt>
                <c:pt idx="106">
                  <c:v>4.0482381072252036E-2</c:v>
                </c:pt>
                <c:pt idx="107">
                  <c:v>4.0482381072252036E-2</c:v>
                </c:pt>
                <c:pt idx="108">
                  <c:v>4.0482381072252036E-2</c:v>
                </c:pt>
                <c:pt idx="109">
                  <c:v>4.0482381072252036E-2</c:v>
                </c:pt>
                <c:pt idx="110">
                  <c:v>4.0482381072252036E-2</c:v>
                </c:pt>
                <c:pt idx="111">
                  <c:v>4.0482381072252036E-2</c:v>
                </c:pt>
                <c:pt idx="112">
                  <c:v>4.0482381072252036E-2</c:v>
                </c:pt>
                <c:pt idx="113">
                  <c:v>4.0482381072252036E-2</c:v>
                </c:pt>
                <c:pt idx="114">
                  <c:v>4.0482381072252036E-2</c:v>
                </c:pt>
                <c:pt idx="115">
                  <c:v>4.0482381072252036E-2</c:v>
                </c:pt>
                <c:pt idx="116">
                  <c:v>4.0482381072252036E-2</c:v>
                </c:pt>
                <c:pt idx="117">
                  <c:v>4.0482381072252036E-2</c:v>
                </c:pt>
                <c:pt idx="118">
                  <c:v>4.0482381072252036E-2</c:v>
                </c:pt>
                <c:pt idx="119">
                  <c:v>4.0482381072252036E-2</c:v>
                </c:pt>
                <c:pt idx="120">
                  <c:v>4.0482381072252036E-2</c:v>
                </c:pt>
                <c:pt idx="121">
                  <c:v>4.0482381072252036E-2</c:v>
                </c:pt>
                <c:pt idx="122">
                  <c:v>4.0482381072252036E-2</c:v>
                </c:pt>
                <c:pt idx="123">
                  <c:v>4.0482381072252036E-2</c:v>
                </c:pt>
                <c:pt idx="124">
                  <c:v>4.0482381072252036E-2</c:v>
                </c:pt>
                <c:pt idx="125">
                  <c:v>4.0482381072252036E-2</c:v>
                </c:pt>
                <c:pt idx="126">
                  <c:v>4.0482381072252036E-2</c:v>
                </c:pt>
                <c:pt idx="127">
                  <c:v>4.0482381072252036E-2</c:v>
                </c:pt>
                <c:pt idx="128">
                  <c:v>4.0482381072252036E-2</c:v>
                </c:pt>
                <c:pt idx="129">
                  <c:v>4.0482381072252036E-2</c:v>
                </c:pt>
                <c:pt idx="130">
                  <c:v>4.0482381072252036E-2</c:v>
                </c:pt>
                <c:pt idx="131">
                  <c:v>4.0482381072252036E-2</c:v>
                </c:pt>
                <c:pt idx="132">
                  <c:v>4.0482381072252036E-2</c:v>
                </c:pt>
                <c:pt idx="133">
                  <c:v>4.0482381072252036E-2</c:v>
                </c:pt>
                <c:pt idx="134">
                  <c:v>4.0482381072252036E-2</c:v>
                </c:pt>
                <c:pt idx="135">
                  <c:v>4.0482381072252036E-2</c:v>
                </c:pt>
                <c:pt idx="136">
                  <c:v>4.0482381072252036E-2</c:v>
                </c:pt>
                <c:pt idx="137">
                  <c:v>4.0482381072252036E-2</c:v>
                </c:pt>
                <c:pt idx="138">
                  <c:v>4.0482381072252036E-2</c:v>
                </c:pt>
                <c:pt idx="139">
                  <c:v>4.0482381072252036E-2</c:v>
                </c:pt>
                <c:pt idx="140">
                  <c:v>4.0482381072252036E-2</c:v>
                </c:pt>
                <c:pt idx="141">
                  <c:v>4.0482381072252036E-2</c:v>
                </c:pt>
                <c:pt idx="142">
                  <c:v>4.0482381072252036E-2</c:v>
                </c:pt>
                <c:pt idx="143">
                  <c:v>4.0482381072252036E-2</c:v>
                </c:pt>
                <c:pt idx="144">
                  <c:v>4.0482381072252036E-2</c:v>
                </c:pt>
                <c:pt idx="145">
                  <c:v>4.0482381072252036E-2</c:v>
                </c:pt>
                <c:pt idx="146">
                  <c:v>4.0482381072252036E-2</c:v>
                </c:pt>
                <c:pt idx="147">
                  <c:v>4.0482381072252036E-2</c:v>
                </c:pt>
                <c:pt idx="148">
                  <c:v>4.0482381072252036E-2</c:v>
                </c:pt>
                <c:pt idx="149">
                  <c:v>4.0482381072252036E-2</c:v>
                </c:pt>
                <c:pt idx="150">
                  <c:v>4.0482381072252036E-2</c:v>
                </c:pt>
                <c:pt idx="151">
                  <c:v>4.1300442761575851E-2</c:v>
                </c:pt>
                <c:pt idx="152">
                  <c:v>4.3876733295428093E-2</c:v>
                </c:pt>
                <c:pt idx="153">
                  <c:v>4.7141000967675845E-2</c:v>
                </c:pt>
                <c:pt idx="154">
                  <c:v>4.9484495972542418E-2</c:v>
                </c:pt>
                <c:pt idx="155">
                  <c:v>5.0446980786704718E-2</c:v>
                </c:pt>
                <c:pt idx="156">
                  <c:v>5.0446980786704718E-2</c:v>
                </c:pt>
                <c:pt idx="157">
                  <c:v>5.0446980786704718E-2</c:v>
                </c:pt>
                <c:pt idx="158">
                  <c:v>5.0446980786704718E-2</c:v>
                </c:pt>
                <c:pt idx="159">
                  <c:v>5.0446980786704718E-2</c:v>
                </c:pt>
                <c:pt idx="160">
                  <c:v>5.0446980786704718E-2</c:v>
                </c:pt>
                <c:pt idx="161">
                  <c:v>5.0446980786704718E-2</c:v>
                </c:pt>
                <c:pt idx="162">
                  <c:v>5.0446980786704718E-2</c:v>
                </c:pt>
                <c:pt idx="163">
                  <c:v>5.0446980786704718E-2</c:v>
                </c:pt>
                <c:pt idx="164">
                  <c:v>5.0446980786704718E-2</c:v>
                </c:pt>
                <c:pt idx="165">
                  <c:v>5.0446980786704718E-2</c:v>
                </c:pt>
                <c:pt idx="166">
                  <c:v>5.0446980786704718E-2</c:v>
                </c:pt>
                <c:pt idx="167">
                  <c:v>5.0446980786704718E-2</c:v>
                </c:pt>
                <c:pt idx="168">
                  <c:v>5.0446980786704718E-2</c:v>
                </c:pt>
                <c:pt idx="169">
                  <c:v>5.0446980786704718E-2</c:v>
                </c:pt>
                <c:pt idx="170">
                  <c:v>5.0446980786704718E-2</c:v>
                </c:pt>
                <c:pt idx="171">
                  <c:v>5.1614808285459057E-2</c:v>
                </c:pt>
                <c:pt idx="172">
                  <c:v>5.4672995683173874E-2</c:v>
                </c:pt>
                <c:pt idx="173">
                  <c:v>5.8181490876686164E-2</c:v>
                </c:pt>
                <c:pt idx="174">
                  <c:v>6.0276155115513166E-2</c:v>
                </c:pt>
                <c:pt idx="175">
                  <c:v>6.0753900224476257E-2</c:v>
                </c:pt>
                <c:pt idx="176">
                  <c:v>6.0753900224476257E-2</c:v>
                </c:pt>
                <c:pt idx="177">
                  <c:v>6.0753900224476257E-2</c:v>
                </c:pt>
                <c:pt idx="178">
                  <c:v>6.0753900224476257E-2</c:v>
                </c:pt>
                <c:pt idx="179">
                  <c:v>6.0753900224476257E-2</c:v>
                </c:pt>
                <c:pt idx="180">
                  <c:v>6.0753900224476257E-2</c:v>
                </c:pt>
                <c:pt idx="181">
                  <c:v>6.0753900224476257E-2</c:v>
                </c:pt>
                <c:pt idx="182">
                  <c:v>6.091926284198218E-2</c:v>
                </c:pt>
                <c:pt idx="183">
                  <c:v>6.1935568287546081E-2</c:v>
                </c:pt>
                <c:pt idx="184">
                  <c:v>6.3542740624156296E-2</c:v>
                </c:pt>
                <c:pt idx="185">
                  <c:v>6.5153042297298597E-2</c:v>
                </c:pt>
                <c:pt idx="186">
                  <c:v>6.6458962567684535E-2</c:v>
                </c:pt>
                <c:pt idx="187">
                  <c:v>6.7398635099698928E-2</c:v>
                </c:pt>
                <c:pt idx="188">
                  <c:v>6.8061884912018589E-2</c:v>
                </c:pt>
                <c:pt idx="189">
                  <c:v>6.8523342523423042E-2</c:v>
                </c:pt>
                <c:pt idx="190">
                  <c:v>6.8812955677405793E-2</c:v>
                </c:pt>
                <c:pt idx="191">
                  <c:v>6.9000508780016567E-2</c:v>
                </c:pt>
                <c:pt idx="192">
                  <c:v>6.9096013256813818E-2</c:v>
                </c:pt>
                <c:pt idx="193">
                  <c:v>6.9096013256813818E-2</c:v>
                </c:pt>
                <c:pt idx="194">
                  <c:v>6.9096013256813818E-2</c:v>
                </c:pt>
                <c:pt idx="195">
                  <c:v>6.9096013256813818E-2</c:v>
                </c:pt>
                <c:pt idx="196">
                  <c:v>6.9096013256813818E-2</c:v>
                </c:pt>
                <c:pt idx="197">
                  <c:v>6.9096013256813818E-2</c:v>
                </c:pt>
                <c:pt idx="198">
                  <c:v>6.9096013256813818E-2</c:v>
                </c:pt>
                <c:pt idx="199">
                  <c:v>6.9096013256813818E-2</c:v>
                </c:pt>
                <c:pt idx="200">
                  <c:v>6.9096013256813818E-2</c:v>
                </c:pt>
                <c:pt idx="201">
                  <c:v>6.9096013256813818E-2</c:v>
                </c:pt>
                <c:pt idx="202">
                  <c:v>6.9096013256813818E-2</c:v>
                </c:pt>
                <c:pt idx="203">
                  <c:v>6.9096013256813818E-2</c:v>
                </c:pt>
                <c:pt idx="204">
                  <c:v>6.9096013256813818E-2</c:v>
                </c:pt>
                <c:pt idx="205">
                  <c:v>6.9096013256813818E-2</c:v>
                </c:pt>
                <c:pt idx="206">
                  <c:v>6.9096013256813818E-2</c:v>
                </c:pt>
                <c:pt idx="207">
                  <c:v>6.9096013256813818E-2</c:v>
                </c:pt>
                <c:pt idx="208">
                  <c:v>6.9096013256813818E-2</c:v>
                </c:pt>
                <c:pt idx="209">
                  <c:v>6.9096013256813818E-2</c:v>
                </c:pt>
                <c:pt idx="210">
                  <c:v>6.9096013256813818E-2</c:v>
                </c:pt>
                <c:pt idx="211">
                  <c:v>6.9096013256813818E-2</c:v>
                </c:pt>
                <c:pt idx="212">
                  <c:v>6.9096013256813818E-2</c:v>
                </c:pt>
                <c:pt idx="213">
                  <c:v>6.9096013256813818E-2</c:v>
                </c:pt>
                <c:pt idx="214">
                  <c:v>6.9096013256813818E-2</c:v>
                </c:pt>
                <c:pt idx="215">
                  <c:v>6.9096013256813818E-2</c:v>
                </c:pt>
                <c:pt idx="216">
                  <c:v>6.9096013256813818E-2</c:v>
                </c:pt>
                <c:pt idx="217">
                  <c:v>6.9096013256813818E-2</c:v>
                </c:pt>
                <c:pt idx="218">
                  <c:v>6.9096013256813818E-2</c:v>
                </c:pt>
                <c:pt idx="219">
                  <c:v>6.9096013256813818E-2</c:v>
                </c:pt>
                <c:pt idx="220">
                  <c:v>6.9096013256813818E-2</c:v>
                </c:pt>
                <c:pt idx="221">
                  <c:v>6.9096013256813818E-2</c:v>
                </c:pt>
                <c:pt idx="222">
                  <c:v>6.9096013256813818E-2</c:v>
                </c:pt>
                <c:pt idx="223">
                  <c:v>6.9096013256813818E-2</c:v>
                </c:pt>
                <c:pt idx="224">
                  <c:v>6.9096013256813818E-2</c:v>
                </c:pt>
                <c:pt idx="225">
                  <c:v>6.9096013256813818E-2</c:v>
                </c:pt>
                <c:pt idx="226">
                  <c:v>6.9096013256813818E-2</c:v>
                </c:pt>
                <c:pt idx="227">
                  <c:v>6.9096013256813818E-2</c:v>
                </c:pt>
                <c:pt idx="228">
                  <c:v>6.9096013256813818E-2</c:v>
                </c:pt>
                <c:pt idx="229">
                  <c:v>6.9096013256813818E-2</c:v>
                </c:pt>
                <c:pt idx="230">
                  <c:v>6.9096013256813818E-2</c:v>
                </c:pt>
                <c:pt idx="231">
                  <c:v>6.9096013256813818E-2</c:v>
                </c:pt>
                <c:pt idx="232">
                  <c:v>6.9441975019864294E-2</c:v>
                </c:pt>
                <c:pt idx="233">
                  <c:v>7.1279446974687757E-2</c:v>
                </c:pt>
                <c:pt idx="234">
                  <c:v>7.3582025711831506E-2</c:v>
                </c:pt>
                <c:pt idx="235">
                  <c:v>7.5180702476191408E-2</c:v>
                </c:pt>
                <c:pt idx="236">
                  <c:v>7.573082584522367E-2</c:v>
                </c:pt>
                <c:pt idx="237">
                  <c:v>7.5969778942118177E-2</c:v>
                </c:pt>
                <c:pt idx="238">
                  <c:v>7.6904914183421436E-2</c:v>
                </c:pt>
                <c:pt idx="239">
                  <c:v>7.9166239229354313E-2</c:v>
                </c:pt>
                <c:pt idx="240">
                  <c:v>8.2241720655842732E-2</c:v>
                </c:pt>
                <c:pt idx="241">
                  <c:v>8.475340190600468E-2</c:v>
                </c:pt>
                <c:pt idx="242">
                  <c:v>8.6972428613153782E-2</c:v>
                </c:pt>
                <c:pt idx="243">
                  <c:v>8.9303556162051129E-2</c:v>
                </c:pt>
                <c:pt idx="244">
                  <c:v>9.1388863075715962E-2</c:v>
                </c:pt>
                <c:pt idx="245">
                  <c:v>9.3808953572664694E-2</c:v>
                </c:pt>
                <c:pt idx="246">
                  <c:v>9.6732169237065596E-2</c:v>
                </c:pt>
                <c:pt idx="247">
                  <c:v>9.9116546323842522E-2</c:v>
                </c:pt>
                <c:pt idx="248">
                  <c:v>0.10031822230398277</c:v>
                </c:pt>
                <c:pt idx="249">
                  <c:v>0.10065739752326229</c:v>
                </c:pt>
                <c:pt idx="250">
                  <c:v>0.10086018009156078</c:v>
                </c:pt>
                <c:pt idx="251">
                  <c:v>0.10124125269542737</c:v>
                </c:pt>
                <c:pt idx="252">
                  <c:v>0.10151527504099868</c:v>
                </c:pt>
                <c:pt idx="253">
                  <c:v>0.10151527504099868</c:v>
                </c:pt>
                <c:pt idx="254">
                  <c:v>0.10151527504099868</c:v>
                </c:pt>
                <c:pt idx="255">
                  <c:v>0.10188630983542209</c:v>
                </c:pt>
                <c:pt idx="256">
                  <c:v>0.10242242716140987</c:v>
                </c:pt>
                <c:pt idx="257">
                  <c:v>0.10242242716140987</c:v>
                </c:pt>
                <c:pt idx="258">
                  <c:v>0.10242242716140987</c:v>
                </c:pt>
                <c:pt idx="259">
                  <c:v>0.10242242716140987</c:v>
                </c:pt>
                <c:pt idx="260">
                  <c:v>0.10242242716140987</c:v>
                </c:pt>
                <c:pt idx="261">
                  <c:v>0.10242242716140987</c:v>
                </c:pt>
                <c:pt idx="262">
                  <c:v>0.10242242716140987</c:v>
                </c:pt>
                <c:pt idx="263">
                  <c:v>0.10242242716140987</c:v>
                </c:pt>
                <c:pt idx="264">
                  <c:v>0.10242242716140987</c:v>
                </c:pt>
                <c:pt idx="265">
                  <c:v>0.10242242716140987</c:v>
                </c:pt>
                <c:pt idx="266">
                  <c:v>0.10242242716140987</c:v>
                </c:pt>
                <c:pt idx="267">
                  <c:v>0.10242242716140987</c:v>
                </c:pt>
                <c:pt idx="268">
                  <c:v>0.10242242716140987</c:v>
                </c:pt>
                <c:pt idx="269">
                  <c:v>0.10242242716140987</c:v>
                </c:pt>
                <c:pt idx="270">
                  <c:v>0.10242242716140987</c:v>
                </c:pt>
                <c:pt idx="271">
                  <c:v>0.10242242716140987</c:v>
                </c:pt>
                <c:pt idx="272">
                  <c:v>0.10242242716140987</c:v>
                </c:pt>
                <c:pt idx="273">
                  <c:v>0.10304381214465826</c:v>
                </c:pt>
                <c:pt idx="274">
                  <c:v>0.10546005848558525</c:v>
                </c:pt>
                <c:pt idx="275">
                  <c:v>0.10851739553878659</c:v>
                </c:pt>
                <c:pt idx="276">
                  <c:v>0.11180782387252378</c:v>
                </c:pt>
                <c:pt idx="277">
                  <c:v>0.11519096585735335</c:v>
                </c:pt>
                <c:pt idx="278">
                  <c:v>0.11912945359961244</c:v>
                </c:pt>
                <c:pt idx="279">
                  <c:v>0.12264188314200951</c:v>
                </c:pt>
                <c:pt idx="280">
                  <c:v>0.1241752885654139</c:v>
                </c:pt>
                <c:pt idx="281">
                  <c:v>0.1241752885654139</c:v>
                </c:pt>
                <c:pt idx="282">
                  <c:v>0.1241752885654139</c:v>
                </c:pt>
                <c:pt idx="283">
                  <c:v>0.1241752885654139</c:v>
                </c:pt>
                <c:pt idx="284">
                  <c:v>0.1241752885654139</c:v>
                </c:pt>
                <c:pt idx="285">
                  <c:v>0.1241752885654139</c:v>
                </c:pt>
                <c:pt idx="286">
                  <c:v>0.1241752885654139</c:v>
                </c:pt>
                <c:pt idx="287">
                  <c:v>0.1241752885654139</c:v>
                </c:pt>
                <c:pt idx="288">
                  <c:v>0.1241752885654139</c:v>
                </c:pt>
                <c:pt idx="289">
                  <c:v>0.1241752885654139</c:v>
                </c:pt>
                <c:pt idx="290">
                  <c:v>0.1241752885654139</c:v>
                </c:pt>
                <c:pt idx="291">
                  <c:v>0.1241752885654139</c:v>
                </c:pt>
                <c:pt idx="292">
                  <c:v>0.12464820713730841</c:v>
                </c:pt>
                <c:pt idx="293">
                  <c:v>0.12527609819929497</c:v>
                </c:pt>
                <c:pt idx="294">
                  <c:v>0.12545284086151598</c:v>
                </c:pt>
                <c:pt idx="295">
                  <c:v>0.12545284086151598</c:v>
                </c:pt>
                <c:pt idx="296">
                  <c:v>0.12545284086151598</c:v>
                </c:pt>
                <c:pt idx="297">
                  <c:v>0.12545284086151598</c:v>
                </c:pt>
                <c:pt idx="298">
                  <c:v>0.12545284086151598</c:v>
                </c:pt>
                <c:pt idx="299">
                  <c:v>0.12545284086151598</c:v>
                </c:pt>
                <c:pt idx="300">
                  <c:v>0.12545284086151598</c:v>
                </c:pt>
                <c:pt idx="301">
                  <c:v>0.12545284086151598</c:v>
                </c:pt>
                <c:pt idx="302">
                  <c:v>0.12563473598644789</c:v>
                </c:pt>
                <c:pt idx="303">
                  <c:v>0.12618508970450359</c:v>
                </c:pt>
                <c:pt idx="304">
                  <c:v>0.12723081804890024</c:v>
                </c:pt>
                <c:pt idx="305">
                  <c:v>0.12859922600999338</c:v>
                </c:pt>
                <c:pt idx="306">
                  <c:v>0.12960246898150402</c:v>
                </c:pt>
                <c:pt idx="307">
                  <c:v>0.12994352393470535</c:v>
                </c:pt>
                <c:pt idx="308">
                  <c:v>0.12994352393470535</c:v>
                </c:pt>
                <c:pt idx="309">
                  <c:v>0.12994352393470535</c:v>
                </c:pt>
                <c:pt idx="310">
                  <c:v>0.12994352393470535</c:v>
                </c:pt>
                <c:pt idx="311">
                  <c:v>0.13009751777748427</c:v>
                </c:pt>
                <c:pt idx="312">
                  <c:v>0.13062023783035973</c:v>
                </c:pt>
                <c:pt idx="313">
                  <c:v>0.13155092959022519</c:v>
                </c:pt>
                <c:pt idx="314">
                  <c:v>0.13274148829952517</c:v>
                </c:pt>
                <c:pt idx="315">
                  <c:v>0.13388896018991028</c:v>
                </c:pt>
                <c:pt idx="316">
                  <c:v>0.13484070167590664</c:v>
                </c:pt>
                <c:pt idx="317">
                  <c:v>0.13591245832054119</c:v>
                </c:pt>
                <c:pt idx="318">
                  <c:v>0.13726759709527034</c:v>
                </c:pt>
                <c:pt idx="319">
                  <c:v>0.13862939791047899</c:v>
                </c:pt>
                <c:pt idx="320">
                  <c:v>0.13928501554083919</c:v>
                </c:pt>
                <c:pt idx="321">
                  <c:v>0.13944279919937627</c:v>
                </c:pt>
                <c:pt idx="322">
                  <c:v>0.13944279919937627</c:v>
                </c:pt>
                <c:pt idx="323">
                  <c:v>0.13944279919937627</c:v>
                </c:pt>
                <c:pt idx="324">
                  <c:v>0.13951953074453774</c:v>
                </c:pt>
                <c:pt idx="325">
                  <c:v>0.13951953074453774</c:v>
                </c:pt>
                <c:pt idx="326">
                  <c:v>0.13951953074453774</c:v>
                </c:pt>
                <c:pt idx="327">
                  <c:v>0.13951953074453774</c:v>
                </c:pt>
                <c:pt idx="328">
                  <c:v>0.14037152240560716</c:v>
                </c:pt>
                <c:pt idx="329">
                  <c:v>0.14200487538110651</c:v>
                </c:pt>
                <c:pt idx="330">
                  <c:v>0.14279398480282021</c:v>
                </c:pt>
                <c:pt idx="331">
                  <c:v>0.14280683923876461</c:v>
                </c:pt>
                <c:pt idx="332">
                  <c:v>0.14287276956887687</c:v>
                </c:pt>
                <c:pt idx="333">
                  <c:v>0.1429617968053262</c:v>
                </c:pt>
                <c:pt idx="334">
                  <c:v>0.14300006203705601</c:v>
                </c:pt>
                <c:pt idx="335">
                  <c:v>0.14308510792800133</c:v>
                </c:pt>
                <c:pt idx="336">
                  <c:v>0.14308510792800133</c:v>
                </c:pt>
                <c:pt idx="337">
                  <c:v>0.14308510792800133</c:v>
                </c:pt>
                <c:pt idx="338">
                  <c:v>0.14308510792800133</c:v>
                </c:pt>
                <c:pt idx="339">
                  <c:v>0.14308510792800133</c:v>
                </c:pt>
                <c:pt idx="340">
                  <c:v>0.14308510792800133</c:v>
                </c:pt>
                <c:pt idx="341">
                  <c:v>0.14308510792800133</c:v>
                </c:pt>
                <c:pt idx="342">
                  <c:v>0.14308510792800133</c:v>
                </c:pt>
                <c:pt idx="343">
                  <c:v>0.14308510792800133</c:v>
                </c:pt>
                <c:pt idx="344">
                  <c:v>0.14308510792800133</c:v>
                </c:pt>
                <c:pt idx="345">
                  <c:v>0.14308510792800133</c:v>
                </c:pt>
                <c:pt idx="346">
                  <c:v>0.14308510792800133</c:v>
                </c:pt>
                <c:pt idx="347">
                  <c:v>0.14308510792800133</c:v>
                </c:pt>
                <c:pt idx="348">
                  <c:v>0.14308510792800133</c:v>
                </c:pt>
                <c:pt idx="349">
                  <c:v>0.14308510792800133</c:v>
                </c:pt>
                <c:pt idx="350">
                  <c:v>0.14308510792800133</c:v>
                </c:pt>
                <c:pt idx="351">
                  <c:v>0.14308510792800133</c:v>
                </c:pt>
                <c:pt idx="352">
                  <c:v>0.14308510792800133</c:v>
                </c:pt>
                <c:pt idx="353">
                  <c:v>0.14308510792800133</c:v>
                </c:pt>
                <c:pt idx="354">
                  <c:v>0.14308510792800133</c:v>
                </c:pt>
                <c:pt idx="355">
                  <c:v>0.14308510792800133</c:v>
                </c:pt>
                <c:pt idx="356">
                  <c:v>0.14308510792800133</c:v>
                </c:pt>
                <c:pt idx="357">
                  <c:v>0.14308510792800133</c:v>
                </c:pt>
                <c:pt idx="358">
                  <c:v>0.14329293268765442</c:v>
                </c:pt>
                <c:pt idx="359">
                  <c:v>0.14422159360488163</c:v>
                </c:pt>
                <c:pt idx="360">
                  <c:v>0.14536831157030744</c:v>
                </c:pt>
                <c:pt idx="361">
                  <c:v>0.14621692020873475</c:v>
                </c:pt>
                <c:pt idx="362">
                  <c:v>0.14667408994358663</c:v>
                </c:pt>
                <c:pt idx="363">
                  <c:v>0.14681538365709926</c:v>
                </c:pt>
                <c:pt idx="364">
                  <c:v>0.14681538365709926</c:v>
                </c:pt>
                <c:pt idx="365">
                  <c:v>0.14681538365709926</c:v>
                </c:pt>
                <c:pt idx="366">
                  <c:v>0.14681538365709926</c:v>
                </c:pt>
                <c:pt idx="367">
                  <c:v>0.14681538365709926</c:v>
                </c:pt>
                <c:pt idx="368">
                  <c:v>0.14681538365709926</c:v>
                </c:pt>
                <c:pt idx="369">
                  <c:v>0.14681538365709926</c:v>
                </c:pt>
                <c:pt idx="370">
                  <c:v>0.14681538365709926</c:v>
                </c:pt>
                <c:pt idx="371">
                  <c:v>0.14681538365709926</c:v>
                </c:pt>
                <c:pt idx="372">
                  <c:v>0.1477219630854133</c:v>
                </c:pt>
                <c:pt idx="373">
                  <c:v>0.14951854020662395</c:v>
                </c:pt>
                <c:pt idx="374">
                  <c:v>0.15124222757275244</c:v>
                </c:pt>
                <c:pt idx="375">
                  <c:v>0.15239733313676843</c:v>
                </c:pt>
                <c:pt idx="376">
                  <c:v>0.15305207472227617</c:v>
                </c:pt>
                <c:pt idx="377">
                  <c:v>0.1534202335126793</c:v>
                </c:pt>
                <c:pt idx="378">
                  <c:v>0.15362916915388775</c:v>
                </c:pt>
                <c:pt idx="379">
                  <c:v>0.15375387978609023</c:v>
                </c:pt>
                <c:pt idx="380">
                  <c:v>0.15388916729526222</c:v>
                </c:pt>
                <c:pt idx="381">
                  <c:v>0.15404268942759269</c:v>
                </c:pt>
                <c:pt idx="382">
                  <c:v>0.15417394166586323</c:v>
                </c:pt>
                <c:pt idx="383">
                  <c:v>0.15428487731348356</c:v>
                </c:pt>
                <c:pt idx="384">
                  <c:v>0.15436117791495288</c:v>
                </c:pt>
                <c:pt idx="385">
                  <c:v>0.15438391180383459</c:v>
                </c:pt>
                <c:pt idx="386">
                  <c:v>0.15438391180383459</c:v>
                </c:pt>
                <c:pt idx="387">
                  <c:v>0.15438391180383459</c:v>
                </c:pt>
                <c:pt idx="388">
                  <c:v>0.15438391180383459</c:v>
                </c:pt>
                <c:pt idx="389">
                  <c:v>0.15438391180383459</c:v>
                </c:pt>
                <c:pt idx="390">
                  <c:v>0.15438391180383459</c:v>
                </c:pt>
                <c:pt idx="391">
                  <c:v>0.15438391180383459</c:v>
                </c:pt>
                <c:pt idx="392">
                  <c:v>0.15438391180383459</c:v>
                </c:pt>
                <c:pt idx="393">
                  <c:v>0.15438391180383459</c:v>
                </c:pt>
                <c:pt idx="394">
                  <c:v>0.15438391180383459</c:v>
                </c:pt>
                <c:pt idx="395">
                  <c:v>0.15438391180383459</c:v>
                </c:pt>
                <c:pt idx="396">
                  <c:v>0.15438391180383459</c:v>
                </c:pt>
                <c:pt idx="397">
                  <c:v>0.15438391180383459</c:v>
                </c:pt>
                <c:pt idx="398">
                  <c:v>0.15438391180383459</c:v>
                </c:pt>
                <c:pt idx="399">
                  <c:v>0.15438391180383459</c:v>
                </c:pt>
                <c:pt idx="400">
                  <c:v>0.15438391180383459</c:v>
                </c:pt>
                <c:pt idx="401">
                  <c:v>0.15438391180383459</c:v>
                </c:pt>
                <c:pt idx="402">
                  <c:v>0.15497378101390574</c:v>
                </c:pt>
                <c:pt idx="403">
                  <c:v>0.15589963982358626</c:v>
                </c:pt>
                <c:pt idx="404">
                  <c:v>0.15669365033379026</c:v>
                </c:pt>
                <c:pt idx="405">
                  <c:v>0.15737515579730726</c:v>
                </c:pt>
                <c:pt idx="406">
                  <c:v>0.15809774756894029</c:v>
                </c:pt>
                <c:pt idx="407">
                  <c:v>0.15881116023092523</c:v>
                </c:pt>
                <c:pt idx="408">
                  <c:v>0.15930984714595461</c:v>
                </c:pt>
                <c:pt idx="409">
                  <c:v>0.15945872513002873</c:v>
                </c:pt>
                <c:pt idx="410">
                  <c:v>0.15945872513002873</c:v>
                </c:pt>
                <c:pt idx="411">
                  <c:v>0.15945872513002873</c:v>
                </c:pt>
                <c:pt idx="412">
                  <c:v>0.15945872513002873</c:v>
                </c:pt>
                <c:pt idx="413">
                  <c:v>0.15945872513002873</c:v>
                </c:pt>
                <c:pt idx="414">
                  <c:v>0.15945872513002873</c:v>
                </c:pt>
                <c:pt idx="415">
                  <c:v>0.15945872513002873</c:v>
                </c:pt>
                <c:pt idx="416">
                  <c:v>0.15945872513002873</c:v>
                </c:pt>
                <c:pt idx="417">
                  <c:v>0.15945872513002873</c:v>
                </c:pt>
                <c:pt idx="418">
                  <c:v>0.15945872513002873</c:v>
                </c:pt>
                <c:pt idx="419">
                  <c:v>0.15967839406464063</c:v>
                </c:pt>
                <c:pt idx="420">
                  <c:v>0.16008127950213377</c:v>
                </c:pt>
                <c:pt idx="421">
                  <c:v>0.16025220799122089</c:v>
                </c:pt>
                <c:pt idx="422">
                  <c:v>0.16025220799122089</c:v>
                </c:pt>
                <c:pt idx="423">
                  <c:v>0.16025220799122089</c:v>
                </c:pt>
                <c:pt idx="424">
                  <c:v>0.16025220799122089</c:v>
                </c:pt>
                <c:pt idx="425">
                  <c:v>0.16025220799122089</c:v>
                </c:pt>
                <c:pt idx="426">
                  <c:v>0.16025220799122089</c:v>
                </c:pt>
                <c:pt idx="427">
                  <c:v>0.16025220799122089</c:v>
                </c:pt>
                <c:pt idx="428">
                  <c:v>0.16025220799122089</c:v>
                </c:pt>
                <c:pt idx="429">
                  <c:v>0.16025220799122089</c:v>
                </c:pt>
                <c:pt idx="430">
                  <c:v>0.16025220799122089</c:v>
                </c:pt>
                <c:pt idx="431">
                  <c:v>0.16062736044177975</c:v>
                </c:pt>
                <c:pt idx="432">
                  <c:v>0.16094636425637507</c:v>
                </c:pt>
                <c:pt idx="433">
                  <c:v>0.16094636425637507</c:v>
                </c:pt>
                <c:pt idx="434">
                  <c:v>0.16094636425637507</c:v>
                </c:pt>
                <c:pt idx="435">
                  <c:v>0.16145269343172003</c:v>
                </c:pt>
                <c:pt idx="436">
                  <c:v>0.16286777407422595</c:v>
                </c:pt>
                <c:pt idx="437">
                  <c:v>0.16514459307390736</c:v>
                </c:pt>
                <c:pt idx="438">
                  <c:v>0.16795515896653429</c:v>
                </c:pt>
                <c:pt idx="439">
                  <c:v>0.17064989039373685</c:v>
                </c:pt>
                <c:pt idx="440">
                  <c:v>0.17264707766428408</c:v>
                </c:pt>
                <c:pt idx="441">
                  <c:v>0.17367041180628093</c:v>
                </c:pt>
                <c:pt idx="442">
                  <c:v>0.17401323153955475</c:v>
                </c:pt>
                <c:pt idx="443">
                  <c:v>0.17407285520761906</c:v>
                </c:pt>
                <c:pt idx="444">
                  <c:v>0.17407473730959583</c:v>
                </c:pt>
                <c:pt idx="445">
                  <c:v>0.17407473730959583</c:v>
                </c:pt>
                <c:pt idx="446">
                  <c:v>0.17407473730959583</c:v>
                </c:pt>
                <c:pt idx="447">
                  <c:v>0.17407473730959583</c:v>
                </c:pt>
                <c:pt idx="448">
                  <c:v>0.17407473730959583</c:v>
                </c:pt>
                <c:pt idx="449">
                  <c:v>0.17407473730959583</c:v>
                </c:pt>
                <c:pt idx="450">
                  <c:v>0.17407473730959583</c:v>
                </c:pt>
                <c:pt idx="451">
                  <c:v>0.17407473730959583</c:v>
                </c:pt>
                <c:pt idx="452">
                  <c:v>0.17407473730959583</c:v>
                </c:pt>
                <c:pt idx="453">
                  <c:v>0.17407473730959583</c:v>
                </c:pt>
                <c:pt idx="454">
                  <c:v>0.17407473730959583</c:v>
                </c:pt>
                <c:pt idx="455">
                  <c:v>0.17407473730959583</c:v>
                </c:pt>
                <c:pt idx="456">
                  <c:v>0.17407473730959583</c:v>
                </c:pt>
                <c:pt idx="457">
                  <c:v>0.17407473730959583</c:v>
                </c:pt>
                <c:pt idx="458">
                  <c:v>0.17407473730959583</c:v>
                </c:pt>
                <c:pt idx="459">
                  <c:v>0.17407473730959583</c:v>
                </c:pt>
                <c:pt idx="460">
                  <c:v>0.17407473730959583</c:v>
                </c:pt>
                <c:pt idx="461">
                  <c:v>0.17407473730959583</c:v>
                </c:pt>
                <c:pt idx="462">
                  <c:v>0.17407473730959583</c:v>
                </c:pt>
                <c:pt idx="463">
                  <c:v>0.17407473730959583</c:v>
                </c:pt>
                <c:pt idx="464">
                  <c:v>0.17407473730959583</c:v>
                </c:pt>
                <c:pt idx="465">
                  <c:v>0.17407473730959583</c:v>
                </c:pt>
                <c:pt idx="466">
                  <c:v>0.17407473730959583</c:v>
                </c:pt>
                <c:pt idx="467">
                  <c:v>0.17407473730959583</c:v>
                </c:pt>
                <c:pt idx="468">
                  <c:v>0.17407473730959583</c:v>
                </c:pt>
                <c:pt idx="469">
                  <c:v>0.17407473730959583</c:v>
                </c:pt>
                <c:pt idx="470">
                  <c:v>0.17407473730959583</c:v>
                </c:pt>
                <c:pt idx="471">
                  <c:v>0.17407473730959583</c:v>
                </c:pt>
                <c:pt idx="472">
                  <c:v>0.17407473730959583</c:v>
                </c:pt>
                <c:pt idx="473">
                  <c:v>0.17407473730959583</c:v>
                </c:pt>
                <c:pt idx="474">
                  <c:v>0.17407473730959583</c:v>
                </c:pt>
                <c:pt idx="475">
                  <c:v>0.17407473730959583</c:v>
                </c:pt>
                <c:pt idx="476">
                  <c:v>0.17407473730959583</c:v>
                </c:pt>
                <c:pt idx="477">
                  <c:v>0.17407473730959583</c:v>
                </c:pt>
                <c:pt idx="478">
                  <c:v>0.17407473730959583</c:v>
                </c:pt>
                <c:pt idx="479">
                  <c:v>0.17407473730959583</c:v>
                </c:pt>
                <c:pt idx="480">
                  <c:v>0.17407473730959583</c:v>
                </c:pt>
                <c:pt idx="481">
                  <c:v>0.17407473730959583</c:v>
                </c:pt>
                <c:pt idx="482">
                  <c:v>0.17407473730959583</c:v>
                </c:pt>
                <c:pt idx="483">
                  <c:v>0.17407473730959583</c:v>
                </c:pt>
                <c:pt idx="484">
                  <c:v>0.17407473730959583</c:v>
                </c:pt>
                <c:pt idx="485">
                  <c:v>0.17407473730959583</c:v>
                </c:pt>
                <c:pt idx="486">
                  <c:v>0.17407473730959583</c:v>
                </c:pt>
                <c:pt idx="487">
                  <c:v>0.17407473730959583</c:v>
                </c:pt>
                <c:pt idx="488">
                  <c:v>0.17407473730959583</c:v>
                </c:pt>
                <c:pt idx="489">
                  <c:v>0.17407473730959583</c:v>
                </c:pt>
                <c:pt idx="490">
                  <c:v>0.17407473730959583</c:v>
                </c:pt>
                <c:pt idx="491">
                  <c:v>0.17407473730959583</c:v>
                </c:pt>
                <c:pt idx="492">
                  <c:v>0.17407473730959583</c:v>
                </c:pt>
                <c:pt idx="493">
                  <c:v>0.17407473730959583</c:v>
                </c:pt>
                <c:pt idx="494">
                  <c:v>0.17407473730959583</c:v>
                </c:pt>
                <c:pt idx="495">
                  <c:v>0.17407473730959583</c:v>
                </c:pt>
                <c:pt idx="496">
                  <c:v>0.17407473730959583</c:v>
                </c:pt>
                <c:pt idx="497">
                  <c:v>0.17407473730959583</c:v>
                </c:pt>
                <c:pt idx="498">
                  <c:v>0.17407473730959583</c:v>
                </c:pt>
                <c:pt idx="499">
                  <c:v>0.17407473730959583</c:v>
                </c:pt>
                <c:pt idx="500">
                  <c:v>0.17407473730959583</c:v>
                </c:pt>
                <c:pt idx="501">
                  <c:v>0.17407473730959583</c:v>
                </c:pt>
                <c:pt idx="502">
                  <c:v>0.17407473730959583</c:v>
                </c:pt>
                <c:pt idx="503">
                  <c:v>0.17407473730959583</c:v>
                </c:pt>
                <c:pt idx="504">
                  <c:v>0.17407473730959583</c:v>
                </c:pt>
                <c:pt idx="505">
                  <c:v>0.17407473730959583</c:v>
                </c:pt>
                <c:pt idx="506">
                  <c:v>0.17407473730959583</c:v>
                </c:pt>
                <c:pt idx="507">
                  <c:v>0.17407473730959583</c:v>
                </c:pt>
                <c:pt idx="508">
                  <c:v>0.17407473730959583</c:v>
                </c:pt>
                <c:pt idx="509">
                  <c:v>0.17407473730959583</c:v>
                </c:pt>
                <c:pt idx="510">
                  <c:v>0.17407473730959583</c:v>
                </c:pt>
                <c:pt idx="511">
                  <c:v>0.17407473730959583</c:v>
                </c:pt>
                <c:pt idx="512">
                  <c:v>0.17407473730959583</c:v>
                </c:pt>
                <c:pt idx="513">
                  <c:v>0.17407473730959583</c:v>
                </c:pt>
                <c:pt idx="514">
                  <c:v>0.17407473730959583</c:v>
                </c:pt>
                <c:pt idx="515">
                  <c:v>0.17407473730959583</c:v>
                </c:pt>
                <c:pt idx="516">
                  <c:v>0.17407473730959583</c:v>
                </c:pt>
                <c:pt idx="517">
                  <c:v>0.17407473730959583</c:v>
                </c:pt>
                <c:pt idx="518">
                  <c:v>0.17407473730959583</c:v>
                </c:pt>
                <c:pt idx="519">
                  <c:v>0.17407473730959583</c:v>
                </c:pt>
                <c:pt idx="520">
                  <c:v>0.1743519654620565</c:v>
                </c:pt>
                <c:pt idx="521">
                  <c:v>0.17477921078216835</c:v>
                </c:pt>
                <c:pt idx="522">
                  <c:v>0.17530715872326702</c:v>
                </c:pt>
                <c:pt idx="523">
                  <c:v>0.17613753302469795</c:v>
                </c:pt>
                <c:pt idx="524">
                  <c:v>0.1774041524758849</c:v>
                </c:pt>
                <c:pt idx="525">
                  <c:v>0.17875682765653153</c:v>
                </c:pt>
                <c:pt idx="526">
                  <c:v>0.17962233720111556</c:v>
                </c:pt>
                <c:pt idx="527">
                  <c:v>0.17993246003079086</c:v>
                </c:pt>
                <c:pt idx="528">
                  <c:v>0.18000515545079751</c:v>
                </c:pt>
                <c:pt idx="529">
                  <c:v>0.18002565944964136</c:v>
                </c:pt>
                <c:pt idx="530">
                  <c:v>0.18002565944964136</c:v>
                </c:pt>
                <c:pt idx="531">
                  <c:v>0.18002565944964136</c:v>
                </c:pt>
                <c:pt idx="532">
                  <c:v>0.18002565944964136</c:v>
                </c:pt>
                <c:pt idx="533">
                  <c:v>0.18002565944964136</c:v>
                </c:pt>
                <c:pt idx="534">
                  <c:v>0.18002565944964136</c:v>
                </c:pt>
                <c:pt idx="535">
                  <c:v>0.18002565944964136</c:v>
                </c:pt>
                <c:pt idx="536">
                  <c:v>0.18002565944964136</c:v>
                </c:pt>
                <c:pt idx="537">
                  <c:v>0.18002565944964136</c:v>
                </c:pt>
                <c:pt idx="538">
                  <c:v>0.18002565944964136</c:v>
                </c:pt>
                <c:pt idx="539">
                  <c:v>0.18002565944964136</c:v>
                </c:pt>
                <c:pt idx="540">
                  <c:v>0.18002565944964136</c:v>
                </c:pt>
                <c:pt idx="541">
                  <c:v>0.18002565944964136</c:v>
                </c:pt>
                <c:pt idx="542">
                  <c:v>0.18002565944964136</c:v>
                </c:pt>
                <c:pt idx="543">
                  <c:v>0.18006387228855286</c:v>
                </c:pt>
                <c:pt idx="544">
                  <c:v>0.1805144914311396</c:v>
                </c:pt>
                <c:pt idx="545">
                  <c:v>0.18147388960022984</c:v>
                </c:pt>
                <c:pt idx="546">
                  <c:v>0.18243897707437706</c:v>
                </c:pt>
                <c:pt idx="547">
                  <c:v>0.18306621483696772</c:v>
                </c:pt>
                <c:pt idx="548">
                  <c:v>0.18346055098925532</c:v>
                </c:pt>
                <c:pt idx="549">
                  <c:v>0.18373214902154064</c:v>
                </c:pt>
                <c:pt idx="550">
                  <c:v>0.18394104304333858</c:v>
                </c:pt>
                <c:pt idx="551">
                  <c:v>0.18402472018658031</c:v>
                </c:pt>
                <c:pt idx="552">
                  <c:v>0.18408387370138793</c:v>
                </c:pt>
                <c:pt idx="553">
                  <c:v>0.18414112895816537</c:v>
                </c:pt>
                <c:pt idx="554">
                  <c:v>0.18414112895816537</c:v>
                </c:pt>
                <c:pt idx="555">
                  <c:v>0.18414112895816537</c:v>
                </c:pt>
                <c:pt idx="556">
                  <c:v>0.18414112895816537</c:v>
                </c:pt>
                <c:pt idx="557">
                  <c:v>0.18414112895816537</c:v>
                </c:pt>
                <c:pt idx="558">
                  <c:v>0.18414112895816537</c:v>
                </c:pt>
                <c:pt idx="559">
                  <c:v>0.18414112895816537</c:v>
                </c:pt>
                <c:pt idx="560">
                  <c:v>0.18414112895816537</c:v>
                </c:pt>
                <c:pt idx="561">
                  <c:v>0.18414112895816537</c:v>
                </c:pt>
                <c:pt idx="562">
                  <c:v>0.18414112895816537</c:v>
                </c:pt>
                <c:pt idx="563">
                  <c:v>0.18436949124515029</c:v>
                </c:pt>
                <c:pt idx="564">
                  <c:v>0.1858721699600038</c:v>
                </c:pt>
                <c:pt idx="565">
                  <c:v>0.18745351862861245</c:v>
                </c:pt>
                <c:pt idx="566">
                  <c:v>0.18816796882450043</c:v>
                </c:pt>
                <c:pt idx="567">
                  <c:v>0.18816796882450043</c:v>
                </c:pt>
                <c:pt idx="568">
                  <c:v>0.18816796882450043</c:v>
                </c:pt>
                <c:pt idx="569">
                  <c:v>0.18816796882450043</c:v>
                </c:pt>
                <c:pt idx="570">
                  <c:v>0.18816796882450043</c:v>
                </c:pt>
                <c:pt idx="571">
                  <c:v>0.18816796882450043</c:v>
                </c:pt>
                <c:pt idx="572">
                  <c:v>0.18816796882450043</c:v>
                </c:pt>
                <c:pt idx="573">
                  <c:v>0.18816796882450043</c:v>
                </c:pt>
                <c:pt idx="574">
                  <c:v>0.18816796882450043</c:v>
                </c:pt>
                <c:pt idx="575">
                  <c:v>0.18816796882450043</c:v>
                </c:pt>
                <c:pt idx="576">
                  <c:v>0.18816796882450043</c:v>
                </c:pt>
                <c:pt idx="577">
                  <c:v>0.18816796882450043</c:v>
                </c:pt>
                <c:pt idx="578">
                  <c:v>0.18816796882450043</c:v>
                </c:pt>
                <c:pt idx="579">
                  <c:v>0.18816796882450043</c:v>
                </c:pt>
                <c:pt idx="580">
                  <c:v>0.18816796882450043</c:v>
                </c:pt>
                <c:pt idx="581">
                  <c:v>0.18816796882450043</c:v>
                </c:pt>
                <c:pt idx="582">
                  <c:v>0.18816796882450043</c:v>
                </c:pt>
                <c:pt idx="583">
                  <c:v>0.18816796882450043</c:v>
                </c:pt>
                <c:pt idx="584">
                  <c:v>0.18816796882450043</c:v>
                </c:pt>
                <c:pt idx="585">
                  <c:v>0.18816796882450043</c:v>
                </c:pt>
                <c:pt idx="586">
                  <c:v>0.18816796882450043</c:v>
                </c:pt>
                <c:pt idx="587">
                  <c:v>0.18816796882450043</c:v>
                </c:pt>
                <c:pt idx="588">
                  <c:v>0.18816796882450043</c:v>
                </c:pt>
                <c:pt idx="589">
                  <c:v>0.18816796882450043</c:v>
                </c:pt>
                <c:pt idx="590">
                  <c:v>0.18816796882450043</c:v>
                </c:pt>
                <c:pt idx="591">
                  <c:v>0.18816796882450043</c:v>
                </c:pt>
                <c:pt idx="592">
                  <c:v>0.18816796882450043</c:v>
                </c:pt>
                <c:pt idx="593">
                  <c:v>0.18816796882450043</c:v>
                </c:pt>
                <c:pt idx="594">
                  <c:v>0.18816796882450043</c:v>
                </c:pt>
                <c:pt idx="595">
                  <c:v>0.18816796882450043</c:v>
                </c:pt>
                <c:pt idx="596">
                  <c:v>0.18816796882450043</c:v>
                </c:pt>
                <c:pt idx="597">
                  <c:v>0.18816796882450043</c:v>
                </c:pt>
                <c:pt idx="598">
                  <c:v>0.18816796882450043</c:v>
                </c:pt>
                <c:pt idx="599">
                  <c:v>0.18816796882450043</c:v>
                </c:pt>
                <c:pt idx="600">
                  <c:v>0.18816796882450043</c:v>
                </c:pt>
                <c:pt idx="601">
                  <c:v>0.18816796882450043</c:v>
                </c:pt>
                <c:pt idx="602">
                  <c:v>0.18816796882450043</c:v>
                </c:pt>
                <c:pt idx="603">
                  <c:v>0.18816796882450043</c:v>
                </c:pt>
                <c:pt idx="604">
                  <c:v>0.18816796882450043</c:v>
                </c:pt>
                <c:pt idx="605">
                  <c:v>0.18816796882450043</c:v>
                </c:pt>
                <c:pt idx="606">
                  <c:v>0.18816796882450043</c:v>
                </c:pt>
                <c:pt idx="607">
                  <c:v>0.18816796882450043</c:v>
                </c:pt>
                <c:pt idx="608">
                  <c:v>0.18816796882450043</c:v>
                </c:pt>
                <c:pt idx="609">
                  <c:v>0.18816796882450043</c:v>
                </c:pt>
                <c:pt idx="610">
                  <c:v>0.18816796882450043</c:v>
                </c:pt>
                <c:pt idx="611">
                  <c:v>0.18816796882450043</c:v>
                </c:pt>
                <c:pt idx="612">
                  <c:v>0.18816796882450043</c:v>
                </c:pt>
                <c:pt idx="613">
                  <c:v>0.18816796882450043</c:v>
                </c:pt>
                <c:pt idx="614">
                  <c:v>0.18816796882450043</c:v>
                </c:pt>
                <c:pt idx="615">
                  <c:v>0.18816796882450043</c:v>
                </c:pt>
                <c:pt idx="616">
                  <c:v>0.18816796882450043</c:v>
                </c:pt>
                <c:pt idx="617">
                  <c:v>0.18816796882450043</c:v>
                </c:pt>
                <c:pt idx="618">
                  <c:v>0.18826504623047197</c:v>
                </c:pt>
                <c:pt idx="619">
                  <c:v>0.18889104717962532</c:v>
                </c:pt>
                <c:pt idx="620">
                  <c:v>0.18965980776210822</c:v>
                </c:pt>
                <c:pt idx="621">
                  <c:v>0.18999512465863269</c:v>
                </c:pt>
                <c:pt idx="622">
                  <c:v>0.18999512465863269</c:v>
                </c:pt>
                <c:pt idx="623">
                  <c:v>0.18999512465863269</c:v>
                </c:pt>
                <c:pt idx="624">
                  <c:v>0.18999512465863269</c:v>
                </c:pt>
                <c:pt idx="625">
                  <c:v>0.18999512465863269</c:v>
                </c:pt>
                <c:pt idx="626">
                  <c:v>0.18999512465863269</c:v>
                </c:pt>
                <c:pt idx="627">
                  <c:v>0.18999512465863269</c:v>
                </c:pt>
                <c:pt idx="628">
                  <c:v>0.18999512465863269</c:v>
                </c:pt>
                <c:pt idx="629">
                  <c:v>0.18999512465863269</c:v>
                </c:pt>
                <c:pt idx="630">
                  <c:v>0.18999512465863269</c:v>
                </c:pt>
                <c:pt idx="631">
                  <c:v>0.18999512465863269</c:v>
                </c:pt>
                <c:pt idx="632">
                  <c:v>0.18999512465863269</c:v>
                </c:pt>
                <c:pt idx="633">
                  <c:v>0.18999512465863269</c:v>
                </c:pt>
                <c:pt idx="634">
                  <c:v>0.18999512465863269</c:v>
                </c:pt>
                <c:pt idx="635">
                  <c:v>0.18999512465863269</c:v>
                </c:pt>
                <c:pt idx="636">
                  <c:v>0.18999512465863269</c:v>
                </c:pt>
                <c:pt idx="637">
                  <c:v>0.18999512465863269</c:v>
                </c:pt>
                <c:pt idx="638">
                  <c:v>0.18999512465863269</c:v>
                </c:pt>
                <c:pt idx="639">
                  <c:v>0.18999512465863269</c:v>
                </c:pt>
                <c:pt idx="640">
                  <c:v>0.18999512465863269</c:v>
                </c:pt>
                <c:pt idx="641">
                  <c:v>0.18999512465863269</c:v>
                </c:pt>
                <c:pt idx="642">
                  <c:v>0.18999512465863269</c:v>
                </c:pt>
                <c:pt idx="643">
                  <c:v>0.18999512465863269</c:v>
                </c:pt>
                <c:pt idx="644">
                  <c:v>0.18999512465863269</c:v>
                </c:pt>
                <c:pt idx="645">
                  <c:v>0.18999512465863269</c:v>
                </c:pt>
                <c:pt idx="646">
                  <c:v>0.18999512465863269</c:v>
                </c:pt>
                <c:pt idx="647">
                  <c:v>0.18999512465863269</c:v>
                </c:pt>
                <c:pt idx="648">
                  <c:v>0.18999512465863269</c:v>
                </c:pt>
                <c:pt idx="649">
                  <c:v>0.18999512465863269</c:v>
                </c:pt>
                <c:pt idx="650">
                  <c:v>0.18999512465863269</c:v>
                </c:pt>
                <c:pt idx="651">
                  <c:v>0.19123071608834627</c:v>
                </c:pt>
                <c:pt idx="652">
                  <c:v>0.1935707418887323</c:v>
                </c:pt>
                <c:pt idx="653">
                  <c:v>0.19601476873405119</c:v>
                </c:pt>
                <c:pt idx="654">
                  <c:v>0.19902626658315911</c:v>
                </c:pt>
                <c:pt idx="655">
                  <c:v>0.20339358753761752</c:v>
                </c:pt>
                <c:pt idx="656">
                  <c:v>0.20818366789116952</c:v>
                </c:pt>
                <c:pt idx="657">
                  <c:v>0.21175520620617067</c:v>
                </c:pt>
                <c:pt idx="658">
                  <c:v>0.21405823388587009</c:v>
                </c:pt>
                <c:pt idx="659">
                  <c:v>0.21656221835247916</c:v>
                </c:pt>
                <c:pt idx="660">
                  <c:v>0.22021813081682479</c:v>
                </c:pt>
                <c:pt idx="661">
                  <c:v>0.22412744105555921</c:v>
                </c:pt>
                <c:pt idx="662">
                  <c:v>0.22735128370538638</c:v>
                </c:pt>
                <c:pt idx="663">
                  <c:v>0.22902483964385101</c:v>
                </c:pt>
                <c:pt idx="664">
                  <c:v>0.22957848707780823</c:v>
                </c:pt>
                <c:pt idx="665">
                  <c:v>0.22957848707780823</c:v>
                </c:pt>
                <c:pt idx="666">
                  <c:v>0.22957848707780823</c:v>
                </c:pt>
                <c:pt idx="667">
                  <c:v>0.22957848707780823</c:v>
                </c:pt>
                <c:pt idx="668">
                  <c:v>0.22957848707780823</c:v>
                </c:pt>
                <c:pt idx="669">
                  <c:v>0.22957848707780823</c:v>
                </c:pt>
                <c:pt idx="670">
                  <c:v>0.22957848707780823</c:v>
                </c:pt>
                <c:pt idx="671">
                  <c:v>0.22957848707780823</c:v>
                </c:pt>
                <c:pt idx="672">
                  <c:v>0.22957848707780823</c:v>
                </c:pt>
                <c:pt idx="673">
                  <c:v>0.22957848707780823</c:v>
                </c:pt>
                <c:pt idx="674">
                  <c:v>0.22957848707780823</c:v>
                </c:pt>
                <c:pt idx="675">
                  <c:v>0.22957848707780823</c:v>
                </c:pt>
                <c:pt idx="676">
                  <c:v>0.22957848707780823</c:v>
                </c:pt>
                <c:pt idx="677">
                  <c:v>0.22979114372846507</c:v>
                </c:pt>
                <c:pt idx="678">
                  <c:v>0.23217142405488123</c:v>
                </c:pt>
                <c:pt idx="679">
                  <c:v>0.23573075576420985</c:v>
                </c:pt>
                <c:pt idx="680">
                  <c:v>0.2396281841976344</c:v>
                </c:pt>
                <c:pt idx="681">
                  <c:v>0.24314043193437807</c:v>
                </c:pt>
                <c:pt idx="682">
                  <c:v>0.2450235625736269</c:v>
                </c:pt>
                <c:pt idx="683">
                  <c:v>0.24606790595588954</c:v>
                </c:pt>
                <c:pt idx="684">
                  <c:v>0.24649827559415394</c:v>
                </c:pt>
                <c:pt idx="685">
                  <c:v>0.24649827559415394</c:v>
                </c:pt>
                <c:pt idx="686">
                  <c:v>0.24649827559415394</c:v>
                </c:pt>
                <c:pt idx="687">
                  <c:v>0.24649827559415394</c:v>
                </c:pt>
                <c:pt idx="688">
                  <c:v>0.24649827559415394</c:v>
                </c:pt>
                <c:pt idx="689">
                  <c:v>0.24649827559415394</c:v>
                </c:pt>
                <c:pt idx="690">
                  <c:v>0.24649827559415394</c:v>
                </c:pt>
                <c:pt idx="691">
                  <c:v>0.24649827559415394</c:v>
                </c:pt>
                <c:pt idx="692">
                  <c:v>0.24649827559415394</c:v>
                </c:pt>
                <c:pt idx="693">
                  <c:v>0.24649827559415394</c:v>
                </c:pt>
                <c:pt idx="694">
                  <c:v>0.24649827559415394</c:v>
                </c:pt>
                <c:pt idx="695">
                  <c:v>0.24649827559415394</c:v>
                </c:pt>
                <c:pt idx="696">
                  <c:v>0.24856581906981742</c:v>
                </c:pt>
                <c:pt idx="697">
                  <c:v>0.25115219770635355</c:v>
                </c:pt>
                <c:pt idx="698">
                  <c:v>0.25294639758312831</c:v>
                </c:pt>
                <c:pt idx="699">
                  <c:v>0.25412116859991929</c:v>
                </c:pt>
                <c:pt idx="700">
                  <c:v>0.25450738065258416</c:v>
                </c:pt>
                <c:pt idx="701">
                  <c:v>0.254514697388805</c:v>
                </c:pt>
                <c:pt idx="702">
                  <c:v>0.254514697388805</c:v>
                </c:pt>
                <c:pt idx="703">
                  <c:v>0.254514697388805</c:v>
                </c:pt>
                <c:pt idx="704">
                  <c:v>0.25462196780461233</c:v>
                </c:pt>
                <c:pt idx="705">
                  <c:v>0.25532550315908936</c:v>
                </c:pt>
                <c:pt idx="706">
                  <c:v>0.2564724929004677</c:v>
                </c:pt>
                <c:pt idx="707">
                  <c:v>0.25751541019040974</c:v>
                </c:pt>
                <c:pt idx="708">
                  <c:v>0.25799576183869577</c:v>
                </c:pt>
                <c:pt idx="709">
                  <c:v>0.25799576183869577</c:v>
                </c:pt>
                <c:pt idx="710">
                  <c:v>0.25799576183869577</c:v>
                </c:pt>
                <c:pt idx="711">
                  <c:v>0.25799576183869577</c:v>
                </c:pt>
                <c:pt idx="712">
                  <c:v>0.25799576183869577</c:v>
                </c:pt>
                <c:pt idx="713">
                  <c:v>0.25799576183869577</c:v>
                </c:pt>
                <c:pt idx="714">
                  <c:v>0.25884319850547216</c:v>
                </c:pt>
                <c:pt idx="715">
                  <c:v>0.26076073367084057</c:v>
                </c:pt>
                <c:pt idx="716">
                  <c:v>0.26203046355281295</c:v>
                </c:pt>
                <c:pt idx="717">
                  <c:v>0.26225313801657962</c:v>
                </c:pt>
                <c:pt idx="718">
                  <c:v>0.26225313801657962</c:v>
                </c:pt>
                <c:pt idx="719">
                  <c:v>0.26225313801657962</c:v>
                </c:pt>
                <c:pt idx="720">
                  <c:v>0.26225313801657962</c:v>
                </c:pt>
                <c:pt idx="721">
                  <c:v>0.26225313801657962</c:v>
                </c:pt>
                <c:pt idx="722">
                  <c:v>0.26225313801657962</c:v>
                </c:pt>
                <c:pt idx="723">
                  <c:v>0.26225313801657962</c:v>
                </c:pt>
                <c:pt idx="724">
                  <c:v>0.26225313801657962</c:v>
                </c:pt>
                <c:pt idx="725">
                  <c:v>0.26225313801657962</c:v>
                </c:pt>
                <c:pt idx="726">
                  <c:v>0.26225313801657962</c:v>
                </c:pt>
                <c:pt idx="727">
                  <c:v>0.26225313801657962</c:v>
                </c:pt>
                <c:pt idx="728">
                  <c:v>0.26225313801657962</c:v>
                </c:pt>
                <c:pt idx="729">
                  <c:v>0.26225313801657962</c:v>
                </c:pt>
                <c:pt idx="730">
                  <c:v>0.26225313801657962</c:v>
                </c:pt>
                <c:pt idx="731">
                  <c:v>0.26225313801657962</c:v>
                </c:pt>
                <c:pt idx="732">
                  <c:v>0.26225313801657962</c:v>
                </c:pt>
                <c:pt idx="733">
                  <c:v>0.26225313801657962</c:v>
                </c:pt>
                <c:pt idx="734">
                  <c:v>0.26225313801657962</c:v>
                </c:pt>
                <c:pt idx="735">
                  <c:v>0.26225313801657962</c:v>
                </c:pt>
                <c:pt idx="736">
                  <c:v>0.26225313801657962</c:v>
                </c:pt>
                <c:pt idx="737">
                  <c:v>0.26225313801657962</c:v>
                </c:pt>
                <c:pt idx="738">
                  <c:v>0.26225313801657962</c:v>
                </c:pt>
                <c:pt idx="739">
                  <c:v>0.26225313801657962</c:v>
                </c:pt>
                <c:pt idx="740">
                  <c:v>0.26225313801657962</c:v>
                </c:pt>
                <c:pt idx="741">
                  <c:v>0.26225313801657962</c:v>
                </c:pt>
                <c:pt idx="742">
                  <c:v>0.26225313801657962</c:v>
                </c:pt>
                <c:pt idx="743">
                  <c:v>0.26225313801657962</c:v>
                </c:pt>
                <c:pt idx="744">
                  <c:v>0.26225313801657962</c:v>
                </c:pt>
                <c:pt idx="745">
                  <c:v>0.26225313801657962</c:v>
                </c:pt>
                <c:pt idx="746">
                  <c:v>0.26225313801657962</c:v>
                </c:pt>
                <c:pt idx="747">
                  <c:v>0.26225313801657962</c:v>
                </c:pt>
                <c:pt idx="748">
                  <c:v>0.26225313801657962</c:v>
                </c:pt>
                <c:pt idx="749">
                  <c:v>0.26225313801657962</c:v>
                </c:pt>
                <c:pt idx="750">
                  <c:v>0.26225313801657962</c:v>
                </c:pt>
                <c:pt idx="751">
                  <c:v>0.26225313801657962</c:v>
                </c:pt>
                <c:pt idx="752">
                  <c:v>0.26225313801657962</c:v>
                </c:pt>
                <c:pt idx="753">
                  <c:v>0.26233505124036377</c:v>
                </c:pt>
                <c:pt idx="754">
                  <c:v>0.26280965330755118</c:v>
                </c:pt>
                <c:pt idx="755">
                  <c:v>0.26366315063923462</c:v>
                </c:pt>
                <c:pt idx="756">
                  <c:v>0.26575532912903754</c:v>
                </c:pt>
                <c:pt idx="757">
                  <c:v>0.26990333211927009</c:v>
                </c:pt>
                <c:pt idx="758">
                  <c:v>0.27528977398049553</c:v>
                </c:pt>
                <c:pt idx="759">
                  <c:v>0.28037488497914076</c:v>
                </c:pt>
                <c:pt idx="760">
                  <c:v>0.28476910308798609</c:v>
                </c:pt>
                <c:pt idx="761">
                  <c:v>0.28845216326410006</c:v>
                </c:pt>
                <c:pt idx="762">
                  <c:v>0.29097200054856026</c:v>
                </c:pt>
                <c:pt idx="763">
                  <c:v>0.29225519295086783</c:v>
                </c:pt>
                <c:pt idx="764">
                  <c:v>0.29240178108130116</c:v>
                </c:pt>
                <c:pt idx="765">
                  <c:v>0.29240178108130116</c:v>
                </c:pt>
                <c:pt idx="766">
                  <c:v>0.29240178108130116</c:v>
                </c:pt>
                <c:pt idx="767">
                  <c:v>0.29240178108130116</c:v>
                </c:pt>
                <c:pt idx="768">
                  <c:v>0.29240178108130116</c:v>
                </c:pt>
                <c:pt idx="769">
                  <c:v>0.29240178108130116</c:v>
                </c:pt>
                <c:pt idx="770">
                  <c:v>0.29240178108130116</c:v>
                </c:pt>
                <c:pt idx="771">
                  <c:v>0.29240178108130116</c:v>
                </c:pt>
                <c:pt idx="772">
                  <c:v>0.29240178108130116</c:v>
                </c:pt>
                <c:pt idx="773">
                  <c:v>0.29240178108130116</c:v>
                </c:pt>
                <c:pt idx="774">
                  <c:v>0.29240178108130116</c:v>
                </c:pt>
                <c:pt idx="775">
                  <c:v>0.29240178108130116</c:v>
                </c:pt>
                <c:pt idx="776">
                  <c:v>0.29240178108130116</c:v>
                </c:pt>
                <c:pt idx="777">
                  <c:v>0.29240178108130116</c:v>
                </c:pt>
                <c:pt idx="778">
                  <c:v>0.29240178108130116</c:v>
                </c:pt>
                <c:pt idx="779">
                  <c:v>0.29240178108130116</c:v>
                </c:pt>
                <c:pt idx="780">
                  <c:v>0.29240178108130116</c:v>
                </c:pt>
                <c:pt idx="781">
                  <c:v>0.29240178108130116</c:v>
                </c:pt>
                <c:pt idx="782">
                  <c:v>0.29240178108130116</c:v>
                </c:pt>
                <c:pt idx="783">
                  <c:v>0.29240178108130116</c:v>
                </c:pt>
                <c:pt idx="784">
                  <c:v>0.29240178108130116</c:v>
                </c:pt>
                <c:pt idx="785">
                  <c:v>0.29240178108130116</c:v>
                </c:pt>
                <c:pt idx="786">
                  <c:v>0.29240178108130116</c:v>
                </c:pt>
                <c:pt idx="787">
                  <c:v>0.29240178108130116</c:v>
                </c:pt>
                <c:pt idx="788">
                  <c:v>0.29240178108130116</c:v>
                </c:pt>
                <c:pt idx="789">
                  <c:v>0.29240178108130116</c:v>
                </c:pt>
                <c:pt idx="790">
                  <c:v>0.29240178108130116</c:v>
                </c:pt>
                <c:pt idx="791">
                  <c:v>0.29240178108130116</c:v>
                </c:pt>
                <c:pt idx="792">
                  <c:v>0.29240178108130116</c:v>
                </c:pt>
                <c:pt idx="793">
                  <c:v>0.29355099237646542</c:v>
                </c:pt>
                <c:pt idx="794">
                  <c:v>0.29812937486896557</c:v>
                </c:pt>
                <c:pt idx="795">
                  <c:v>0.30534362843428192</c:v>
                </c:pt>
                <c:pt idx="796">
                  <c:v>0.31332053081994432</c:v>
                </c:pt>
                <c:pt idx="797">
                  <c:v>0.32004493945692286</c:v>
                </c:pt>
                <c:pt idx="798">
                  <c:v>0.32429473969025291</c:v>
                </c:pt>
                <c:pt idx="799">
                  <c:v>0.32597598299805203</c:v>
                </c:pt>
                <c:pt idx="800">
                  <c:v>0.32598875283225953</c:v>
                </c:pt>
                <c:pt idx="801">
                  <c:v>0.32598875283225953</c:v>
                </c:pt>
                <c:pt idx="802">
                  <c:v>0.32598875283225953</c:v>
                </c:pt>
                <c:pt idx="803">
                  <c:v>0.32598875283225953</c:v>
                </c:pt>
                <c:pt idx="804">
                  <c:v>0.32598875283225953</c:v>
                </c:pt>
                <c:pt idx="805">
                  <c:v>0.32598875283225953</c:v>
                </c:pt>
                <c:pt idx="806">
                  <c:v>0.32598875283225953</c:v>
                </c:pt>
                <c:pt idx="807">
                  <c:v>0.32598875283225953</c:v>
                </c:pt>
                <c:pt idx="808">
                  <c:v>0.32644870676294607</c:v>
                </c:pt>
                <c:pt idx="809">
                  <c:v>0.32780884288165701</c:v>
                </c:pt>
                <c:pt idx="810">
                  <c:v>0.33001351793272715</c:v>
                </c:pt>
                <c:pt idx="811">
                  <c:v>0.33372085280666197</c:v>
                </c:pt>
                <c:pt idx="812">
                  <c:v>0.33835374765870008</c:v>
                </c:pt>
                <c:pt idx="813">
                  <c:v>0.34291081543903668</c:v>
                </c:pt>
                <c:pt idx="814">
                  <c:v>0.34723929953783478</c:v>
                </c:pt>
                <c:pt idx="815">
                  <c:v>0.35135019390088024</c:v>
                </c:pt>
                <c:pt idx="816">
                  <c:v>0.35484498638192336</c:v>
                </c:pt>
                <c:pt idx="817">
                  <c:v>0.35745444827094192</c:v>
                </c:pt>
                <c:pt idx="818">
                  <c:v>0.3586362142687794</c:v>
                </c:pt>
                <c:pt idx="819">
                  <c:v>0.3586362142687794</c:v>
                </c:pt>
                <c:pt idx="820">
                  <c:v>0.3586362142687794</c:v>
                </c:pt>
                <c:pt idx="821">
                  <c:v>0.3586362142687794</c:v>
                </c:pt>
                <c:pt idx="822">
                  <c:v>0.3586362142687794</c:v>
                </c:pt>
                <c:pt idx="823">
                  <c:v>0.3586362142687794</c:v>
                </c:pt>
                <c:pt idx="824">
                  <c:v>0.3586362142687794</c:v>
                </c:pt>
                <c:pt idx="825">
                  <c:v>0.3586362142687794</c:v>
                </c:pt>
                <c:pt idx="826">
                  <c:v>0.3586362142687794</c:v>
                </c:pt>
                <c:pt idx="827">
                  <c:v>0.3586362142687794</c:v>
                </c:pt>
                <c:pt idx="828">
                  <c:v>0.3586362142687794</c:v>
                </c:pt>
                <c:pt idx="829">
                  <c:v>0.3586362142687794</c:v>
                </c:pt>
                <c:pt idx="830">
                  <c:v>0.3586362142687794</c:v>
                </c:pt>
                <c:pt idx="831">
                  <c:v>0.3586362142687794</c:v>
                </c:pt>
                <c:pt idx="832">
                  <c:v>0.3586362142687794</c:v>
                </c:pt>
                <c:pt idx="833">
                  <c:v>0.3586362142687794</c:v>
                </c:pt>
                <c:pt idx="834">
                  <c:v>0.3586362142687794</c:v>
                </c:pt>
                <c:pt idx="835">
                  <c:v>0.3586362142687794</c:v>
                </c:pt>
                <c:pt idx="836">
                  <c:v>0.3586362142687794</c:v>
                </c:pt>
                <c:pt idx="837">
                  <c:v>0.3586362142687794</c:v>
                </c:pt>
                <c:pt idx="838">
                  <c:v>0.3586362142687794</c:v>
                </c:pt>
                <c:pt idx="839">
                  <c:v>0.3586362142687794</c:v>
                </c:pt>
                <c:pt idx="840">
                  <c:v>0.3586362142687794</c:v>
                </c:pt>
                <c:pt idx="841">
                  <c:v>0.3586362142687794</c:v>
                </c:pt>
                <c:pt idx="842">
                  <c:v>0.3586362142687794</c:v>
                </c:pt>
                <c:pt idx="843">
                  <c:v>0.3586362142687794</c:v>
                </c:pt>
                <c:pt idx="844">
                  <c:v>0.3586362142687794</c:v>
                </c:pt>
                <c:pt idx="845">
                  <c:v>0.3586362142687794</c:v>
                </c:pt>
                <c:pt idx="846">
                  <c:v>0.3586362142687794</c:v>
                </c:pt>
                <c:pt idx="847">
                  <c:v>0.3586362142687794</c:v>
                </c:pt>
                <c:pt idx="848">
                  <c:v>0.3586362142687794</c:v>
                </c:pt>
                <c:pt idx="849">
                  <c:v>0.3586362142687794</c:v>
                </c:pt>
                <c:pt idx="850">
                  <c:v>0.3586362142687794</c:v>
                </c:pt>
                <c:pt idx="851">
                  <c:v>0.3586362142687794</c:v>
                </c:pt>
                <c:pt idx="852">
                  <c:v>0.3586362142687794</c:v>
                </c:pt>
                <c:pt idx="853">
                  <c:v>0.3586362142687794</c:v>
                </c:pt>
                <c:pt idx="854">
                  <c:v>0.3586362142687794</c:v>
                </c:pt>
                <c:pt idx="855">
                  <c:v>0.3586362142687794</c:v>
                </c:pt>
                <c:pt idx="856">
                  <c:v>0.3586362142687794</c:v>
                </c:pt>
                <c:pt idx="857">
                  <c:v>0.3586362142687794</c:v>
                </c:pt>
                <c:pt idx="858">
                  <c:v>0.3586362142687794</c:v>
                </c:pt>
                <c:pt idx="859">
                  <c:v>0.3586362142687794</c:v>
                </c:pt>
                <c:pt idx="860">
                  <c:v>0.3586362142687794</c:v>
                </c:pt>
                <c:pt idx="861">
                  <c:v>0.3586362142687794</c:v>
                </c:pt>
                <c:pt idx="862">
                  <c:v>0.3586362142687794</c:v>
                </c:pt>
                <c:pt idx="863">
                  <c:v>0.3586362142687794</c:v>
                </c:pt>
                <c:pt idx="864">
                  <c:v>0.3586362142687794</c:v>
                </c:pt>
                <c:pt idx="865">
                  <c:v>0.3586362142687794</c:v>
                </c:pt>
                <c:pt idx="866">
                  <c:v>0.3586362142687794</c:v>
                </c:pt>
                <c:pt idx="867">
                  <c:v>0.3586362142687794</c:v>
                </c:pt>
                <c:pt idx="868">
                  <c:v>0.3586362142687794</c:v>
                </c:pt>
                <c:pt idx="869">
                  <c:v>0.3586362142687794</c:v>
                </c:pt>
                <c:pt idx="870">
                  <c:v>0.3586362142687794</c:v>
                </c:pt>
                <c:pt idx="871">
                  <c:v>0.3586362142687794</c:v>
                </c:pt>
                <c:pt idx="872">
                  <c:v>0.3586362142687794</c:v>
                </c:pt>
                <c:pt idx="873">
                  <c:v>0.3586362142687794</c:v>
                </c:pt>
                <c:pt idx="874">
                  <c:v>0.3586362142687794</c:v>
                </c:pt>
                <c:pt idx="875">
                  <c:v>0.35924526255889189</c:v>
                </c:pt>
                <c:pt idx="876">
                  <c:v>0.36045305158028995</c:v>
                </c:pt>
                <c:pt idx="877">
                  <c:v>0.36133497625058481</c:v>
                </c:pt>
                <c:pt idx="878">
                  <c:v>0.36133497625058481</c:v>
                </c:pt>
                <c:pt idx="879">
                  <c:v>0.36133497625058481</c:v>
                </c:pt>
                <c:pt idx="880">
                  <c:v>0.36133497625058481</c:v>
                </c:pt>
                <c:pt idx="881">
                  <c:v>0.36191679712774572</c:v>
                </c:pt>
                <c:pt idx="882">
                  <c:v>0.36191679712774572</c:v>
                </c:pt>
                <c:pt idx="883">
                  <c:v>0.36191679712774572</c:v>
                </c:pt>
                <c:pt idx="884">
                  <c:v>0.36191679712774572</c:v>
                </c:pt>
                <c:pt idx="885">
                  <c:v>0.36191679712774572</c:v>
                </c:pt>
                <c:pt idx="886">
                  <c:v>0.36191679712774572</c:v>
                </c:pt>
                <c:pt idx="887">
                  <c:v>0.36191679712774572</c:v>
                </c:pt>
                <c:pt idx="888">
                  <c:v>0.36191679712774572</c:v>
                </c:pt>
                <c:pt idx="889">
                  <c:v>0.36191679712774572</c:v>
                </c:pt>
                <c:pt idx="890">
                  <c:v>0.36191679712774572</c:v>
                </c:pt>
                <c:pt idx="891">
                  <c:v>0.36241715198376817</c:v>
                </c:pt>
                <c:pt idx="892">
                  <c:v>0.36356359765704127</c:v>
                </c:pt>
                <c:pt idx="893">
                  <c:v>0.36481865457022927</c:v>
                </c:pt>
                <c:pt idx="894">
                  <c:v>0.36567206455461909</c:v>
                </c:pt>
                <c:pt idx="895">
                  <c:v>0.36583748677983424</c:v>
                </c:pt>
                <c:pt idx="896">
                  <c:v>0.36583748677983424</c:v>
                </c:pt>
                <c:pt idx="897">
                  <c:v>0.36583748677983424</c:v>
                </c:pt>
                <c:pt idx="898">
                  <c:v>0.36583748677983424</c:v>
                </c:pt>
                <c:pt idx="899">
                  <c:v>0.36583748677983424</c:v>
                </c:pt>
                <c:pt idx="900">
                  <c:v>0.36583748677983424</c:v>
                </c:pt>
                <c:pt idx="901">
                  <c:v>0.36632044671104363</c:v>
                </c:pt>
                <c:pt idx="902">
                  <c:v>0.37107425847219327</c:v>
                </c:pt>
                <c:pt idx="903">
                  <c:v>0.37905116085785567</c:v>
                </c:pt>
                <c:pt idx="904">
                  <c:v>0.38577556949483421</c:v>
                </c:pt>
                <c:pt idx="905">
                  <c:v>0.39002536972816426</c:v>
                </c:pt>
                <c:pt idx="906">
                  <c:v>0.39170661303596338</c:v>
                </c:pt>
                <c:pt idx="907">
                  <c:v>0.39171938287017088</c:v>
                </c:pt>
                <c:pt idx="908">
                  <c:v>0.39171938287017088</c:v>
                </c:pt>
                <c:pt idx="909">
                  <c:v>0.39171938287017088</c:v>
                </c:pt>
                <c:pt idx="910">
                  <c:v>0.39171938287017088</c:v>
                </c:pt>
                <c:pt idx="911">
                  <c:v>0.39171938287017088</c:v>
                </c:pt>
                <c:pt idx="912">
                  <c:v>0.39171938287017088</c:v>
                </c:pt>
                <c:pt idx="913">
                  <c:v>0.39171938287017088</c:v>
                </c:pt>
                <c:pt idx="914">
                  <c:v>0.39171938287017088</c:v>
                </c:pt>
                <c:pt idx="915">
                  <c:v>0.39171938287017088</c:v>
                </c:pt>
                <c:pt idx="916">
                  <c:v>0.39171938287017088</c:v>
                </c:pt>
                <c:pt idx="917">
                  <c:v>0.39171938287017088</c:v>
                </c:pt>
                <c:pt idx="918">
                  <c:v>0.39171938287017088</c:v>
                </c:pt>
                <c:pt idx="919">
                  <c:v>0.39171938287017088</c:v>
                </c:pt>
                <c:pt idx="920">
                  <c:v>0.39171938287017088</c:v>
                </c:pt>
                <c:pt idx="921">
                  <c:v>0.39171938287017088</c:v>
                </c:pt>
                <c:pt idx="922">
                  <c:v>0.39171938287017088</c:v>
                </c:pt>
                <c:pt idx="923">
                  <c:v>0.39171938287017088</c:v>
                </c:pt>
                <c:pt idx="924">
                  <c:v>0.39171938287017088</c:v>
                </c:pt>
                <c:pt idx="925">
                  <c:v>0.39277233627623864</c:v>
                </c:pt>
                <c:pt idx="926">
                  <c:v>0.39353235695685579</c:v>
                </c:pt>
                <c:pt idx="927">
                  <c:v>0.39360967058965407</c:v>
                </c:pt>
                <c:pt idx="928">
                  <c:v>0.39360967058965407</c:v>
                </c:pt>
                <c:pt idx="929">
                  <c:v>0.39360967058965407</c:v>
                </c:pt>
                <c:pt idx="930">
                  <c:v>0.39360967058965407</c:v>
                </c:pt>
                <c:pt idx="931">
                  <c:v>0.39360967058965407</c:v>
                </c:pt>
                <c:pt idx="932">
                  <c:v>0.39360967058965407</c:v>
                </c:pt>
                <c:pt idx="933">
                  <c:v>0.39360967058965407</c:v>
                </c:pt>
                <c:pt idx="934">
                  <c:v>0.39420812626548085</c:v>
                </c:pt>
                <c:pt idx="935">
                  <c:v>0.39490511658834287</c:v>
                </c:pt>
                <c:pt idx="936">
                  <c:v>0.39515734558550852</c:v>
                </c:pt>
                <c:pt idx="937">
                  <c:v>0.39515734558550852</c:v>
                </c:pt>
                <c:pt idx="938">
                  <c:v>0.39515734558550852</c:v>
                </c:pt>
                <c:pt idx="939">
                  <c:v>0.39515734558550852</c:v>
                </c:pt>
                <c:pt idx="940">
                  <c:v>0.39515734558550852</c:v>
                </c:pt>
                <c:pt idx="941">
                  <c:v>0.39515734558550852</c:v>
                </c:pt>
                <c:pt idx="942">
                  <c:v>0.39515734558550852</c:v>
                </c:pt>
                <c:pt idx="943">
                  <c:v>0.39515734558550852</c:v>
                </c:pt>
                <c:pt idx="944">
                  <c:v>0.39515734558550852</c:v>
                </c:pt>
                <c:pt idx="945">
                  <c:v>0.39515734558550852</c:v>
                </c:pt>
                <c:pt idx="946">
                  <c:v>0.39515734558550852</c:v>
                </c:pt>
                <c:pt idx="947">
                  <c:v>0.39515734558550852</c:v>
                </c:pt>
                <c:pt idx="948">
                  <c:v>0.39515734558550852</c:v>
                </c:pt>
                <c:pt idx="949">
                  <c:v>0.39515734558550852</c:v>
                </c:pt>
                <c:pt idx="950">
                  <c:v>0.39515734558550852</c:v>
                </c:pt>
                <c:pt idx="951">
                  <c:v>0.39708577794301003</c:v>
                </c:pt>
                <c:pt idx="952">
                  <c:v>0.40172149471032886</c:v>
                </c:pt>
                <c:pt idx="953">
                  <c:v>0.40825721813774324</c:v>
                </c:pt>
                <c:pt idx="954">
                  <c:v>0.41481345250741813</c:v>
                </c:pt>
                <c:pt idx="955">
                  <c:v>0.42060457157646336</c:v>
                </c:pt>
                <c:pt idx="956">
                  <c:v>0.42561441836039515</c:v>
                </c:pt>
                <c:pt idx="957">
                  <c:v>0.42844940242758073</c:v>
                </c:pt>
                <c:pt idx="958">
                  <c:v>0.42860571805324654</c:v>
                </c:pt>
                <c:pt idx="959">
                  <c:v>0.42860571805324654</c:v>
                </c:pt>
                <c:pt idx="960">
                  <c:v>0.42860571805324654</c:v>
                </c:pt>
                <c:pt idx="961">
                  <c:v>0.42860571805324654</c:v>
                </c:pt>
                <c:pt idx="962">
                  <c:v>0.42860571805324654</c:v>
                </c:pt>
                <c:pt idx="963">
                  <c:v>0.42860571805324654</c:v>
                </c:pt>
                <c:pt idx="964">
                  <c:v>0.42860571805324654</c:v>
                </c:pt>
                <c:pt idx="965">
                  <c:v>0.42860571805324654</c:v>
                </c:pt>
                <c:pt idx="966">
                  <c:v>0.42860571805324654</c:v>
                </c:pt>
                <c:pt idx="967">
                  <c:v>0.42860571805324654</c:v>
                </c:pt>
                <c:pt idx="968">
                  <c:v>0.42860571805324654</c:v>
                </c:pt>
                <c:pt idx="969">
                  <c:v>0.42865983639356453</c:v>
                </c:pt>
                <c:pt idx="970">
                  <c:v>0.42977259460070055</c:v>
                </c:pt>
                <c:pt idx="971">
                  <c:v>0.43281913339759504</c:v>
                </c:pt>
                <c:pt idx="972">
                  <c:v>0.43831713513632797</c:v>
                </c:pt>
                <c:pt idx="973">
                  <c:v>0.44451462301111039</c:v>
                </c:pt>
                <c:pt idx="974">
                  <c:v>0.44993909209879307</c:v>
                </c:pt>
                <c:pt idx="975">
                  <c:v>0.45457545399852228</c:v>
                </c:pt>
                <c:pt idx="976">
                  <c:v>0.45845003846576721</c:v>
                </c:pt>
                <c:pt idx="977">
                  <c:v>0.46087731657590875</c:v>
                </c:pt>
                <c:pt idx="978">
                  <c:v>0.46223487984535072</c:v>
                </c:pt>
                <c:pt idx="979">
                  <c:v>0.46319021664419024</c:v>
                </c:pt>
                <c:pt idx="980">
                  <c:v>0.46381359162593783</c:v>
                </c:pt>
                <c:pt idx="981">
                  <c:v>0.46420155827233228</c:v>
                </c:pt>
                <c:pt idx="982">
                  <c:v>0.4644966270815043</c:v>
                </c:pt>
                <c:pt idx="983">
                  <c:v>0.46478335559475076</c:v>
                </c:pt>
                <c:pt idx="984">
                  <c:v>0.46497063153712748</c:v>
                </c:pt>
                <c:pt idx="985">
                  <c:v>0.4650141090916845</c:v>
                </c:pt>
                <c:pt idx="986">
                  <c:v>0.4650141090916845</c:v>
                </c:pt>
                <c:pt idx="987">
                  <c:v>0.4650141090916845</c:v>
                </c:pt>
                <c:pt idx="988">
                  <c:v>0.4650141090916845</c:v>
                </c:pt>
                <c:pt idx="989">
                  <c:v>0.4650141090916845</c:v>
                </c:pt>
                <c:pt idx="990">
                  <c:v>0.4650141090916845</c:v>
                </c:pt>
                <c:pt idx="991">
                  <c:v>0.4650141090916845</c:v>
                </c:pt>
                <c:pt idx="992">
                  <c:v>0.4650141090916845</c:v>
                </c:pt>
                <c:pt idx="993">
                  <c:v>0.4650141090916845</c:v>
                </c:pt>
                <c:pt idx="994">
                  <c:v>0.4650141090916845</c:v>
                </c:pt>
                <c:pt idx="995">
                  <c:v>0.4650141090916845</c:v>
                </c:pt>
                <c:pt idx="996">
                  <c:v>0.4650141090916845</c:v>
                </c:pt>
                <c:pt idx="997">
                  <c:v>0.4650141090916845</c:v>
                </c:pt>
                <c:pt idx="998">
                  <c:v>0.4650141090916845</c:v>
                </c:pt>
                <c:pt idx="999">
                  <c:v>0.4650141090916845</c:v>
                </c:pt>
                <c:pt idx="1000">
                  <c:v>0.4650141090916845</c:v>
                </c:pt>
                <c:pt idx="1001">
                  <c:v>0.4650141090916845</c:v>
                </c:pt>
                <c:pt idx="1002">
                  <c:v>0.4650141090916845</c:v>
                </c:pt>
                <c:pt idx="1003">
                  <c:v>0.4650141090916845</c:v>
                </c:pt>
                <c:pt idx="1004">
                  <c:v>0.4650141090916845</c:v>
                </c:pt>
                <c:pt idx="1005">
                  <c:v>0.4650141090916845</c:v>
                </c:pt>
                <c:pt idx="1006">
                  <c:v>0.4650141090916845</c:v>
                </c:pt>
                <c:pt idx="1007">
                  <c:v>0.4650141090916845</c:v>
                </c:pt>
                <c:pt idx="1008">
                  <c:v>0.4650141090916845</c:v>
                </c:pt>
                <c:pt idx="1009">
                  <c:v>0.4650141090916845</c:v>
                </c:pt>
                <c:pt idx="1010">
                  <c:v>0.4650141090916845</c:v>
                </c:pt>
                <c:pt idx="1011">
                  <c:v>0.4650141090916845</c:v>
                </c:pt>
                <c:pt idx="1012">
                  <c:v>0.4650141090916845</c:v>
                </c:pt>
                <c:pt idx="1013">
                  <c:v>0.4650141090916845</c:v>
                </c:pt>
                <c:pt idx="1014">
                  <c:v>0.4650141090916845</c:v>
                </c:pt>
                <c:pt idx="1015">
                  <c:v>0.4650141090916845</c:v>
                </c:pt>
                <c:pt idx="1016">
                  <c:v>0.4650141090916845</c:v>
                </c:pt>
                <c:pt idx="1017">
                  <c:v>0.4650141090916845</c:v>
                </c:pt>
                <c:pt idx="1018">
                  <c:v>0.4650141090916845</c:v>
                </c:pt>
                <c:pt idx="1019">
                  <c:v>0.4650141090916845</c:v>
                </c:pt>
                <c:pt idx="1020">
                  <c:v>0.4650141090916845</c:v>
                </c:pt>
                <c:pt idx="1021">
                  <c:v>0.4650141090916845</c:v>
                </c:pt>
                <c:pt idx="1022">
                  <c:v>0.4650141090916845</c:v>
                </c:pt>
                <c:pt idx="1023">
                  <c:v>0.4650141090916845</c:v>
                </c:pt>
                <c:pt idx="1024">
                  <c:v>0.4650141090916845</c:v>
                </c:pt>
                <c:pt idx="1025">
                  <c:v>0.4650141090916845</c:v>
                </c:pt>
                <c:pt idx="1026">
                  <c:v>0.4650141090916845</c:v>
                </c:pt>
                <c:pt idx="1027">
                  <c:v>0.4650141090916845</c:v>
                </c:pt>
                <c:pt idx="1028">
                  <c:v>0.4650141090916845</c:v>
                </c:pt>
                <c:pt idx="1029">
                  <c:v>0.4650141090916845</c:v>
                </c:pt>
                <c:pt idx="1030">
                  <c:v>0.4650141090916845</c:v>
                </c:pt>
                <c:pt idx="1031">
                  <c:v>0.4650141090916845</c:v>
                </c:pt>
                <c:pt idx="1032">
                  <c:v>0.4650141090916845</c:v>
                </c:pt>
                <c:pt idx="1033">
                  <c:v>0.4650141090916845</c:v>
                </c:pt>
                <c:pt idx="1034">
                  <c:v>0.4650141090916845</c:v>
                </c:pt>
                <c:pt idx="1035">
                  <c:v>0.4650141090916845</c:v>
                </c:pt>
                <c:pt idx="1036">
                  <c:v>0.4650141090916845</c:v>
                </c:pt>
                <c:pt idx="1037">
                  <c:v>0.4650141090916845</c:v>
                </c:pt>
                <c:pt idx="1038">
                  <c:v>0.4650141090916845</c:v>
                </c:pt>
                <c:pt idx="1039">
                  <c:v>0.4650141090916845</c:v>
                </c:pt>
                <c:pt idx="1040">
                  <c:v>0.4650141090916845</c:v>
                </c:pt>
                <c:pt idx="1041">
                  <c:v>0.4650141090916845</c:v>
                </c:pt>
                <c:pt idx="1042">
                  <c:v>0.4650141090916845</c:v>
                </c:pt>
                <c:pt idx="1043">
                  <c:v>0.4650141090916845</c:v>
                </c:pt>
                <c:pt idx="1044">
                  <c:v>0.4650141090916845</c:v>
                </c:pt>
                <c:pt idx="1045">
                  <c:v>0.4650141090916845</c:v>
                </c:pt>
                <c:pt idx="1046">
                  <c:v>0.4650141090916845</c:v>
                </c:pt>
                <c:pt idx="1047">
                  <c:v>0.4650141090916845</c:v>
                </c:pt>
                <c:pt idx="1048">
                  <c:v>0.4650141090916845</c:v>
                </c:pt>
                <c:pt idx="1049">
                  <c:v>0.4650141090916845</c:v>
                </c:pt>
                <c:pt idx="1050">
                  <c:v>0.46605540770941389</c:v>
                </c:pt>
                <c:pt idx="1051">
                  <c:v>0.46797006822744969</c:v>
                </c:pt>
                <c:pt idx="1052">
                  <c:v>0.47037785435342688</c:v>
                </c:pt>
                <c:pt idx="1053">
                  <c:v>0.47328767656945792</c:v>
                </c:pt>
                <c:pt idx="1054">
                  <c:v>0.47688876936563618</c:v>
                </c:pt>
                <c:pt idx="1055">
                  <c:v>0.48125428061526476</c:v>
                </c:pt>
                <c:pt idx="1056">
                  <c:v>0.48621111282456475</c:v>
                </c:pt>
                <c:pt idx="1057">
                  <c:v>0.49095234831057916</c:v>
                </c:pt>
                <c:pt idx="1058">
                  <c:v>0.49453185620383305</c:v>
                </c:pt>
                <c:pt idx="1059">
                  <c:v>0.49716928730755233</c:v>
                </c:pt>
                <c:pt idx="1060">
                  <c:v>0.49898235006683128</c:v>
                </c:pt>
                <c:pt idx="1061">
                  <c:v>0.49982453626417922</c:v>
                </c:pt>
                <c:pt idx="1062">
                  <c:v>0.49993308122794589</c:v>
                </c:pt>
                <c:pt idx="1063">
                  <c:v>0.49993308122794589</c:v>
                </c:pt>
                <c:pt idx="1064">
                  <c:v>0.49993308122794589</c:v>
                </c:pt>
                <c:pt idx="1065">
                  <c:v>0.49993308122794589</c:v>
                </c:pt>
                <c:pt idx="1066">
                  <c:v>0.49993308122794589</c:v>
                </c:pt>
                <c:pt idx="1067">
                  <c:v>0.49993308122794589</c:v>
                </c:pt>
                <c:pt idx="1068">
                  <c:v>0.49993308122794589</c:v>
                </c:pt>
                <c:pt idx="1069">
                  <c:v>0.49993308122794589</c:v>
                </c:pt>
                <c:pt idx="1070">
                  <c:v>0.49993308122794589</c:v>
                </c:pt>
                <c:pt idx="1071">
                  <c:v>0.49993308122794589</c:v>
                </c:pt>
                <c:pt idx="1072">
                  <c:v>0.49993308122794589</c:v>
                </c:pt>
                <c:pt idx="1073">
                  <c:v>0.49993308122794589</c:v>
                </c:pt>
                <c:pt idx="1074">
                  <c:v>0.49993308122794589</c:v>
                </c:pt>
                <c:pt idx="1075">
                  <c:v>0.49993308122794589</c:v>
                </c:pt>
                <c:pt idx="1076">
                  <c:v>0.49993308122794589</c:v>
                </c:pt>
                <c:pt idx="1077">
                  <c:v>0.49993308122794589</c:v>
                </c:pt>
                <c:pt idx="1078">
                  <c:v>0.49993308122794589</c:v>
                </c:pt>
                <c:pt idx="1079">
                  <c:v>0.49993308122794589</c:v>
                </c:pt>
                <c:pt idx="1080">
                  <c:v>0.49993308122794589</c:v>
                </c:pt>
                <c:pt idx="1081">
                  <c:v>0.49993308122794589</c:v>
                </c:pt>
                <c:pt idx="1082">
                  <c:v>0.49993308122794589</c:v>
                </c:pt>
                <c:pt idx="1083">
                  <c:v>0.50069464658885299</c:v>
                </c:pt>
                <c:pt idx="1084">
                  <c:v>0.50252909001589563</c:v>
                </c:pt>
                <c:pt idx="1085">
                  <c:v>0.50349827605438546</c:v>
                </c:pt>
                <c:pt idx="1086">
                  <c:v>0.50349827605438546</c:v>
                </c:pt>
                <c:pt idx="1087">
                  <c:v>0.50349827605438546</c:v>
                </c:pt>
                <c:pt idx="1088">
                  <c:v>0.50349827605438546</c:v>
                </c:pt>
                <c:pt idx="1089">
                  <c:v>0.50349827605438546</c:v>
                </c:pt>
                <c:pt idx="1090">
                  <c:v>0.50349827605438546</c:v>
                </c:pt>
                <c:pt idx="1091">
                  <c:v>0.50349827605438546</c:v>
                </c:pt>
                <c:pt idx="1092">
                  <c:v>0.50349827605438546</c:v>
                </c:pt>
                <c:pt idx="1093">
                  <c:v>0.50349827605438546</c:v>
                </c:pt>
                <c:pt idx="1094">
                  <c:v>0.50349827605438546</c:v>
                </c:pt>
                <c:pt idx="1095">
                  <c:v>0.50349827605438546</c:v>
                </c:pt>
                <c:pt idx="1096">
                  <c:v>0.50349827605438546</c:v>
                </c:pt>
                <c:pt idx="1097">
                  <c:v>0.50349827605438546</c:v>
                </c:pt>
                <c:pt idx="1098">
                  <c:v>0.50374845577258009</c:v>
                </c:pt>
                <c:pt idx="1099">
                  <c:v>0.50559781869387976</c:v>
                </c:pt>
                <c:pt idx="1100">
                  <c:v>0.50761647651633535</c:v>
                </c:pt>
                <c:pt idx="1101">
                  <c:v>0.50821273045457127</c:v>
                </c:pt>
                <c:pt idx="1102">
                  <c:v>0.50821273045457127</c:v>
                </c:pt>
                <c:pt idx="1103">
                  <c:v>0.50821273045457127</c:v>
                </c:pt>
                <c:pt idx="1104">
                  <c:v>0.50821273045457127</c:v>
                </c:pt>
                <c:pt idx="1105">
                  <c:v>0.50821273045457127</c:v>
                </c:pt>
                <c:pt idx="1106">
                  <c:v>0.50821273045457127</c:v>
                </c:pt>
                <c:pt idx="1107">
                  <c:v>0.50821273045457127</c:v>
                </c:pt>
                <c:pt idx="1108">
                  <c:v>0.50821273045457127</c:v>
                </c:pt>
                <c:pt idx="1109">
                  <c:v>0.50926815720054364</c:v>
                </c:pt>
                <c:pt idx="1110">
                  <c:v>0.51022997445834195</c:v>
                </c:pt>
                <c:pt idx="1111">
                  <c:v>0.51022997445834195</c:v>
                </c:pt>
                <c:pt idx="1112">
                  <c:v>0.51022997445834195</c:v>
                </c:pt>
                <c:pt idx="1113">
                  <c:v>0.51022997445834195</c:v>
                </c:pt>
                <c:pt idx="1114">
                  <c:v>0.51022997445834195</c:v>
                </c:pt>
                <c:pt idx="1115">
                  <c:v>0.51022997445834195</c:v>
                </c:pt>
                <c:pt idx="1116">
                  <c:v>0.51022997445834195</c:v>
                </c:pt>
                <c:pt idx="1117">
                  <c:v>0.51022997445834195</c:v>
                </c:pt>
                <c:pt idx="1118">
                  <c:v>0.51036763449157807</c:v>
                </c:pt>
                <c:pt idx="1119">
                  <c:v>0.51139496679117069</c:v>
                </c:pt>
                <c:pt idx="1120">
                  <c:v>0.51190145537398046</c:v>
                </c:pt>
                <c:pt idx="1121">
                  <c:v>0.51190145537398046</c:v>
                </c:pt>
                <c:pt idx="1122">
                  <c:v>0.51190145537398046</c:v>
                </c:pt>
                <c:pt idx="1123">
                  <c:v>0.51305343927462033</c:v>
                </c:pt>
                <c:pt idx="1124">
                  <c:v>0.51631393949663029</c:v>
                </c:pt>
                <c:pt idx="1125">
                  <c:v>0.52215593556908591</c:v>
                </c:pt>
                <c:pt idx="1126">
                  <c:v>0.5297587045275679</c:v>
                </c:pt>
                <c:pt idx="1127">
                  <c:v>0.53735189492438284</c:v>
                </c:pt>
                <c:pt idx="1128">
                  <c:v>0.54406302254242922</c:v>
                </c:pt>
                <c:pt idx="1129">
                  <c:v>0.54917126950983541</c:v>
                </c:pt>
                <c:pt idx="1130">
                  <c:v>0.55277715135465122</c:v>
                </c:pt>
                <c:pt idx="1131">
                  <c:v>0.55565613974480454</c:v>
                </c:pt>
                <c:pt idx="1132">
                  <c:v>0.55823130837613932</c:v>
                </c:pt>
                <c:pt idx="1133">
                  <c:v>0.56075294658464769</c:v>
                </c:pt>
                <c:pt idx="1134">
                  <c:v>0.56308955802588578</c:v>
                </c:pt>
                <c:pt idx="1135">
                  <c:v>0.56491419110716101</c:v>
                </c:pt>
                <c:pt idx="1136">
                  <c:v>0.56596091866027964</c:v>
                </c:pt>
                <c:pt idx="1137">
                  <c:v>0.56627556432421544</c:v>
                </c:pt>
                <c:pt idx="1138">
                  <c:v>0.56627556432421544</c:v>
                </c:pt>
                <c:pt idx="1139">
                  <c:v>0.56627556432421544</c:v>
                </c:pt>
                <c:pt idx="1140">
                  <c:v>0.56627556432421544</c:v>
                </c:pt>
                <c:pt idx="1141">
                  <c:v>0.56627556432421544</c:v>
                </c:pt>
                <c:pt idx="1142">
                  <c:v>0.56627556432421544</c:v>
                </c:pt>
                <c:pt idx="1143">
                  <c:v>0.56627556432421544</c:v>
                </c:pt>
                <c:pt idx="1144">
                  <c:v>0.56627556432421544</c:v>
                </c:pt>
                <c:pt idx="1145">
                  <c:v>0.56627556432421544</c:v>
                </c:pt>
                <c:pt idx="1146">
                  <c:v>0.56662750953722807</c:v>
                </c:pt>
                <c:pt idx="1147">
                  <c:v>0.56900639770408479</c:v>
                </c:pt>
                <c:pt idx="1148">
                  <c:v>0.57125296061517494</c:v>
                </c:pt>
                <c:pt idx="1149">
                  <c:v>0.57227302966539595</c:v>
                </c:pt>
                <c:pt idx="1150">
                  <c:v>0.57247668254582929</c:v>
                </c:pt>
                <c:pt idx="1151">
                  <c:v>0.57247668254582929</c:v>
                </c:pt>
                <c:pt idx="1152">
                  <c:v>0.57247668254582929</c:v>
                </c:pt>
                <c:pt idx="1153">
                  <c:v>0.57247668254582929</c:v>
                </c:pt>
                <c:pt idx="1154">
                  <c:v>0.57247668254582929</c:v>
                </c:pt>
                <c:pt idx="1155">
                  <c:v>0.57247668254582929</c:v>
                </c:pt>
                <c:pt idx="1156">
                  <c:v>0.57247668254582929</c:v>
                </c:pt>
                <c:pt idx="1157">
                  <c:v>0.57247668254582929</c:v>
                </c:pt>
                <c:pt idx="1158">
                  <c:v>0.57247668254582929</c:v>
                </c:pt>
                <c:pt idx="1159">
                  <c:v>0.57247668254582929</c:v>
                </c:pt>
                <c:pt idx="1160">
                  <c:v>0.57247668254582929</c:v>
                </c:pt>
                <c:pt idx="1161">
                  <c:v>0.57247668254582929</c:v>
                </c:pt>
                <c:pt idx="1162">
                  <c:v>0.57247668254582929</c:v>
                </c:pt>
                <c:pt idx="1163">
                  <c:v>0.57247668254582929</c:v>
                </c:pt>
                <c:pt idx="1164">
                  <c:v>0.57247668254582929</c:v>
                </c:pt>
                <c:pt idx="1165">
                  <c:v>0.57247668254582929</c:v>
                </c:pt>
                <c:pt idx="1166">
                  <c:v>0.57247668254582929</c:v>
                </c:pt>
                <c:pt idx="1167">
                  <c:v>0.57247668254582929</c:v>
                </c:pt>
                <c:pt idx="1168">
                  <c:v>0.57247668254582929</c:v>
                </c:pt>
                <c:pt idx="1169">
                  <c:v>0.57247668254582929</c:v>
                </c:pt>
                <c:pt idx="1170">
                  <c:v>0.57247668254582929</c:v>
                </c:pt>
                <c:pt idx="1171">
                  <c:v>0.57247668254582929</c:v>
                </c:pt>
                <c:pt idx="1172">
                  <c:v>0.57247668254582929</c:v>
                </c:pt>
                <c:pt idx="1173">
                  <c:v>0.57247668254582929</c:v>
                </c:pt>
                <c:pt idx="1174">
                  <c:v>0.57247668254582929</c:v>
                </c:pt>
                <c:pt idx="1175">
                  <c:v>0.57247668254582929</c:v>
                </c:pt>
                <c:pt idx="1176">
                  <c:v>0.57247668254582929</c:v>
                </c:pt>
                <c:pt idx="1177">
                  <c:v>0.57247668254582929</c:v>
                </c:pt>
                <c:pt idx="1178">
                  <c:v>0.57247668254582929</c:v>
                </c:pt>
                <c:pt idx="1179">
                  <c:v>0.57247668254582929</c:v>
                </c:pt>
                <c:pt idx="1180">
                  <c:v>0.57247668254582929</c:v>
                </c:pt>
                <c:pt idx="1181">
                  <c:v>0.57247668254582929</c:v>
                </c:pt>
                <c:pt idx="1182">
                  <c:v>0.57247668254582929</c:v>
                </c:pt>
                <c:pt idx="1183">
                  <c:v>0.57247668254582929</c:v>
                </c:pt>
                <c:pt idx="1184">
                  <c:v>0.57247668254582929</c:v>
                </c:pt>
                <c:pt idx="1185">
                  <c:v>0.57247668254582929</c:v>
                </c:pt>
                <c:pt idx="1186">
                  <c:v>0.57247668254582929</c:v>
                </c:pt>
                <c:pt idx="1187">
                  <c:v>0.57247668254582929</c:v>
                </c:pt>
                <c:pt idx="1188">
                  <c:v>0.57247668254582929</c:v>
                </c:pt>
                <c:pt idx="1189">
                  <c:v>0.57247668254582929</c:v>
                </c:pt>
                <c:pt idx="1190">
                  <c:v>0.57247668254582929</c:v>
                </c:pt>
                <c:pt idx="1191">
                  <c:v>0.57247668254582929</c:v>
                </c:pt>
                <c:pt idx="1192">
                  <c:v>0.57247668254582929</c:v>
                </c:pt>
                <c:pt idx="1193">
                  <c:v>0.57247668254582929</c:v>
                </c:pt>
                <c:pt idx="1194">
                  <c:v>0.57247668254582929</c:v>
                </c:pt>
                <c:pt idx="1195">
                  <c:v>0.57247668254582929</c:v>
                </c:pt>
                <c:pt idx="1196">
                  <c:v>0.57247668254582929</c:v>
                </c:pt>
                <c:pt idx="1197">
                  <c:v>0.57247668254582929</c:v>
                </c:pt>
                <c:pt idx="1198">
                  <c:v>0.57247668254582929</c:v>
                </c:pt>
                <c:pt idx="1199">
                  <c:v>0.57247668254582929</c:v>
                </c:pt>
                <c:pt idx="1200">
                  <c:v>0.57247668254582929</c:v>
                </c:pt>
                <c:pt idx="1201">
                  <c:v>0.57247668254582929</c:v>
                </c:pt>
                <c:pt idx="1202">
                  <c:v>0.57247668254582929</c:v>
                </c:pt>
                <c:pt idx="1203">
                  <c:v>0.57247668254582929</c:v>
                </c:pt>
                <c:pt idx="1204">
                  <c:v>0.57247668254582929</c:v>
                </c:pt>
                <c:pt idx="1205">
                  <c:v>0.57247668254582929</c:v>
                </c:pt>
                <c:pt idx="1206">
                  <c:v>0.57247668254582929</c:v>
                </c:pt>
                <c:pt idx="1207">
                  <c:v>0.57247668254582929</c:v>
                </c:pt>
                <c:pt idx="1208">
                  <c:v>0.57247668254582929</c:v>
                </c:pt>
                <c:pt idx="1209">
                  <c:v>0.57247668254582929</c:v>
                </c:pt>
                <c:pt idx="1210">
                  <c:v>0.57247668254582929</c:v>
                </c:pt>
                <c:pt idx="1211">
                  <c:v>0.57247668254582929</c:v>
                </c:pt>
                <c:pt idx="1212">
                  <c:v>0.57247668254582929</c:v>
                </c:pt>
                <c:pt idx="1213">
                  <c:v>0.57247668254582929</c:v>
                </c:pt>
                <c:pt idx="1214">
                  <c:v>0.57247668254582929</c:v>
                </c:pt>
                <c:pt idx="1215">
                  <c:v>0.57247668254582929</c:v>
                </c:pt>
                <c:pt idx="1216">
                  <c:v>0.57247668254582929</c:v>
                </c:pt>
                <c:pt idx="1217">
                  <c:v>0.57247668254582929</c:v>
                </c:pt>
                <c:pt idx="1218">
                  <c:v>0.57247668254582929</c:v>
                </c:pt>
                <c:pt idx="1219">
                  <c:v>0.57247668254582929</c:v>
                </c:pt>
                <c:pt idx="1220">
                  <c:v>0.57247668254582929</c:v>
                </c:pt>
                <c:pt idx="1221">
                  <c:v>0.57247668254582929</c:v>
                </c:pt>
                <c:pt idx="1222">
                  <c:v>0.57247668254582929</c:v>
                </c:pt>
                <c:pt idx="1223">
                  <c:v>0.57247668254582929</c:v>
                </c:pt>
                <c:pt idx="1224">
                  <c:v>0.57247668254582929</c:v>
                </c:pt>
                <c:pt idx="1225">
                  <c:v>0.57247668254582929</c:v>
                </c:pt>
                <c:pt idx="1226">
                  <c:v>0.57247668254582929</c:v>
                </c:pt>
                <c:pt idx="1227">
                  <c:v>0.57247668254582929</c:v>
                </c:pt>
                <c:pt idx="1228">
                  <c:v>0.57247668254582929</c:v>
                </c:pt>
                <c:pt idx="1229">
                  <c:v>0.57247668254582929</c:v>
                </c:pt>
                <c:pt idx="1230">
                  <c:v>0.57247668254582929</c:v>
                </c:pt>
                <c:pt idx="1231">
                  <c:v>0.57247668254582929</c:v>
                </c:pt>
                <c:pt idx="1232">
                  <c:v>0.57247668254582929</c:v>
                </c:pt>
                <c:pt idx="1233">
                  <c:v>0.57247668254582929</c:v>
                </c:pt>
                <c:pt idx="1234">
                  <c:v>0.57247668254582929</c:v>
                </c:pt>
                <c:pt idx="1235">
                  <c:v>0.57247668254582929</c:v>
                </c:pt>
                <c:pt idx="1236">
                  <c:v>0.57247668254582929</c:v>
                </c:pt>
                <c:pt idx="1237">
                  <c:v>0.57247668254582929</c:v>
                </c:pt>
                <c:pt idx="1238">
                  <c:v>0.57247668254582929</c:v>
                </c:pt>
                <c:pt idx="1239">
                  <c:v>0.57247668254582929</c:v>
                </c:pt>
                <c:pt idx="1240">
                  <c:v>0.57247668254582929</c:v>
                </c:pt>
                <c:pt idx="1241">
                  <c:v>0.57247668254582929</c:v>
                </c:pt>
                <c:pt idx="1242">
                  <c:v>0.57247668254582929</c:v>
                </c:pt>
                <c:pt idx="1243">
                  <c:v>0.57247668254582929</c:v>
                </c:pt>
                <c:pt idx="1244">
                  <c:v>0.57247668254582929</c:v>
                </c:pt>
                <c:pt idx="1245">
                  <c:v>0.57247668254582929</c:v>
                </c:pt>
                <c:pt idx="1246">
                  <c:v>0.57247668254582929</c:v>
                </c:pt>
                <c:pt idx="1247">
                  <c:v>0.57247668254582929</c:v>
                </c:pt>
                <c:pt idx="1248">
                  <c:v>0.57247668254582929</c:v>
                </c:pt>
                <c:pt idx="1249">
                  <c:v>0.57247668254582929</c:v>
                </c:pt>
                <c:pt idx="1250">
                  <c:v>0.57247668254582929</c:v>
                </c:pt>
                <c:pt idx="1251">
                  <c:v>0.57247668254582929</c:v>
                </c:pt>
                <c:pt idx="1252">
                  <c:v>0.57247668254582929</c:v>
                </c:pt>
                <c:pt idx="1253">
                  <c:v>0.57247668254582929</c:v>
                </c:pt>
                <c:pt idx="1254">
                  <c:v>0.57247668254582929</c:v>
                </c:pt>
                <c:pt idx="1255">
                  <c:v>0.57247668254582929</c:v>
                </c:pt>
                <c:pt idx="1256">
                  <c:v>0.57247668254582929</c:v>
                </c:pt>
                <c:pt idx="1257">
                  <c:v>0.57247668254582929</c:v>
                </c:pt>
                <c:pt idx="1258">
                  <c:v>0.57247668254582929</c:v>
                </c:pt>
                <c:pt idx="1259">
                  <c:v>0.57247668254582929</c:v>
                </c:pt>
                <c:pt idx="1260">
                  <c:v>0.57247668254582929</c:v>
                </c:pt>
                <c:pt idx="1261">
                  <c:v>0.57247668254582929</c:v>
                </c:pt>
                <c:pt idx="1262">
                  <c:v>0.57247668254582929</c:v>
                </c:pt>
                <c:pt idx="1263">
                  <c:v>0.57247668254582929</c:v>
                </c:pt>
                <c:pt idx="1264">
                  <c:v>0.57247668254582929</c:v>
                </c:pt>
                <c:pt idx="1265">
                  <c:v>0.57247668254582929</c:v>
                </c:pt>
                <c:pt idx="1266">
                  <c:v>0.57247668254582929</c:v>
                </c:pt>
                <c:pt idx="1267">
                  <c:v>0.57247668254582929</c:v>
                </c:pt>
                <c:pt idx="1268">
                  <c:v>0.57247668254582929</c:v>
                </c:pt>
                <c:pt idx="1269">
                  <c:v>0.57247668254582929</c:v>
                </c:pt>
                <c:pt idx="1270">
                  <c:v>0.57247668254582929</c:v>
                </c:pt>
                <c:pt idx="1271">
                  <c:v>0.57247668254582929</c:v>
                </c:pt>
                <c:pt idx="1272">
                  <c:v>0.57247668254582929</c:v>
                </c:pt>
                <c:pt idx="1273">
                  <c:v>0.57247668254582929</c:v>
                </c:pt>
                <c:pt idx="1274">
                  <c:v>0.57247668254582929</c:v>
                </c:pt>
                <c:pt idx="1275">
                  <c:v>0.57247668254582929</c:v>
                </c:pt>
                <c:pt idx="1276">
                  <c:v>0.57247668254582929</c:v>
                </c:pt>
                <c:pt idx="1277">
                  <c:v>0.57247668254582929</c:v>
                </c:pt>
                <c:pt idx="1278">
                  <c:v>0.57247668254582929</c:v>
                </c:pt>
                <c:pt idx="1279">
                  <c:v>0.57247668254582929</c:v>
                </c:pt>
                <c:pt idx="1280">
                  <c:v>0.57247668254582929</c:v>
                </c:pt>
                <c:pt idx="1281">
                  <c:v>0.57247668254582929</c:v>
                </c:pt>
                <c:pt idx="1282">
                  <c:v>0.57247668254582929</c:v>
                </c:pt>
                <c:pt idx="1283">
                  <c:v>0.57247668254582929</c:v>
                </c:pt>
                <c:pt idx="1284">
                  <c:v>0.57247668254582929</c:v>
                </c:pt>
                <c:pt idx="1285">
                  <c:v>0.57247668254582929</c:v>
                </c:pt>
                <c:pt idx="1286">
                  <c:v>0.57247668254582929</c:v>
                </c:pt>
                <c:pt idx="1287">
                  <c:v>0.57247668254582929</c:v>
                </c:pt>
                <c:pt idx="1288">
                  <c:v>0.57247668254582929</c:v>
                </c:pt>
                <c:pt idx="1289">
                  <c:v>0.57247668254582929</c:v>
                </c:pt>
                <c:pt idx="1290">
                  <c:v>0.57247668254582929</c:v>
                </c:pt>
                <c:pt idx="1291">
                  <c:v>0.57247668254582929</c:v>
                </c:pt>
                <c:pt idx="1292">
                  <c:v>0.57247668254582929</c:v>
                </c:pt>
                <c:pt idx="1293">
                  <c:v>0.57247668254582929</c:v>
                </c:pt>
                <c:pt idx="1294">
                  <c:v>0.57247668254582929</c:v>
                </c:pt>
                <c:pt idx="1295">
                  <c:v>0.57247668254582929</c:v>
                </c:pt>
                <c:pt idx="1296">
                  <c:v>0.57247668254582929</c:v>
                </c:pt>
                <c:pt idx="1297">
                  <c:v>0.57247668254582929</c:v>
                </c:pt>
                <c:pt idx="1298">
                  <c:v>0.57247668254582929</c:v>
                </c:pt>
                <c:pt idx="1299">
                  <c:v>0.57247668254582929</c:v>
                </c:pt>
                <c:pt idx="1300">
                  <c:v>0.57247668254582929</c:v>
                </c:pt>
                <c:pt idx="1301">
                  <c:v>0.57247668254582929</c:v>
                </c:pt>
                <c:pt idx="1302">
                  <c:v>0.57247668254582929</c:v>
                </c:pt>
                <c:pt idx="1303">
                  <c:v>0.57247668254582929</c:v>
                </c:pt>
                <c:pt idx="1304">
                  <c:v>0.57247668254582929</c:v>
                </c:pt>
                <c:pt idx="1305">
                  <c:v>0.57247668254582929</c:v>
                </c:pt>
                <c:pt idx="1306">
                  <c:v>0.57247668254582929</c:v>
                </c:pt>
                <c:pt idx="1307">
                  <c:v>0.57247668254582929</c:v>
                </c:pt>
                <c:pt idx="1308">
                  <c:v>0.57247668254582929</c:v>
                </c:pt>
                <c:pt idx="1309">
                  <c:v>0.57247668254582929</c:v>
                </c:pt>
                <c:pt idx="1310">
                  <c:v>0.57247668254582929</c:v>
                </c:pt>
                <c:pt idx="1311">
                  <c:v>0.57247668254582929</c:v>
                </c:pt>
                <c:pt idx="1312">
                  <c:v>0.57247668254582929</c:v>
                </c:pt>
                <c:pt idx="1313">
                  <c:v>0.57247668254582929</c:v>
                </c:pt>
                <c:pt idx="1314">
                  <c:v>0.57247668254582929</c:v>
                </c:pt>
                <c:pt idx="1315">
                  <c:v>0.57247668254582929</c:v>
                </c:pt>
                <c:pt idx="1316">
                  <c:v>0.57247668254582929</c:v>
                </c:pt>
                <c:pt idx="1317">
                  <c:v>0.57247668254582929</c:v>
                </c:pt>
                <c:pt idx="1318">
                  <c:v>0.57247668254582929</c:v>
                </c:pt>
                <c:pt idx="1319">
                  <c:v>0.57247668254582929</c:v>
                </c:pt>
                <c:pt idx="1320">
                  <c:v>0.57247668254582929</c:v>
                </c:pt>
                <c:pt idx="1321">
                  <c:v>0.57247668254582929</c:v>
                </c:pt>
                <c:pt idx="1322">
                  <c:v>0.57247668254582929</c:v>
                </c:pt>
                <c:pt idx="1323">
                  <c:v>0.57247668254582929</c:v>
                </c:pt>
                <c:pt idx="1324">
                  <c:v>0.57247668254582929</c:v>
                </c:pt>
                <c:pt idx="1325">
                  <c:v>0.57247668254582929</c:v>
                </c:pt>
                <c:pt idx="1326">
                  <c:v>0.57247668254582929</c:v>
                </c:pt>
                <c:pt idx="1327">
                  <c:v>0.57247668254582929</c:v>
                </c:pt>
                <c:pt idx="1328">
                  <c:v>0.57247668254582929</c:v>
                </c:pt>
                <c:pt idx="1329">
                  <c:v>0.57247668254582929</c:v>
                </c:pt>
                <c:pt idx="1330">
                  <c:v>0.57247668254582929</c:v>
                </c:pt>
                <c:pt idx="1331">
                  <c:v>0.57247668254582929</c:v>
                </c:pt>
                <c:pt idx="1332">
                  <c:v>0.57247668254582929</c:v>
                </c:pt>
                <c:pt idx="1333">
                  <c:v>0.57247668254582929</c:v>
                </c:pt>
                <c:pt idx="1334">
                  <c:v>0.57247668254582929</c:v>
                </c:pt>
                <c:pt idx="1335">
                  <c:v>0.57247668254582929</c:v>
                </c:pt>
                <c:pt idx="1336">
                  <c:v>0.57247668254582929</c:v>
                </c:pt>
                <c:pt idx="1337">
                  <c:v>0.57247668254582929</c:v>
                </c:pt>
                <c:pt idx="1338">
                  <c:v>0.57247668254582929</c:v>
                </c:pt>
                <c:pt idx="1339">
                  <c:v>0.57247668254582929</c:v>
                </c:pt>
                <c:pt idx="1340">
                  <c:v>0.57247668254582929</c:v>
                </c:pt>
                <c:pt idx="1341">
                  <c:v>0.57247668254582929</c:v>
                </c:pt>
                <c:pt idx="1342">
                  <c:v>0.57247668254582929</c:v>
                </c:pt>
                <c:pt idx="1343">
                  <c:v>0.57247668254582929</c:v>
                </c:pt>
                <c:pt idx="1344">
                  <c:v>0.57247668254582929</c:v>
                </c:pt>
                <c:pt idx="1345">
                  <c:v>0.57247668254582929</c:v>
                </c:pt>
                <c:pt idx="1346">
                  <c:v>0.57247668254582929</c:v>
                </c:pt>
                <c:pt idx="1347">
                  <c:v>0.57247668254582929</c:v>
                </c:pt>
                <c:pt idx="1348">
                  <c:v>0.57247668254582929</c:v>
                </c:pt>
                <c:pt idx="1349">
                  <c:v>0.57247668254582929</c:v>
                </c:pt>
                <c:pt idx="1350">
                  <c:v>0.57254285474608402</c:v>
                </c:pt>
                <c:pt idx="1351">
                  <c:v>0.57352695678502474</c:v>
                </c:pt>
                <c:pt idx="1352">
                  <c:v>0.57490943588607946</c:v>
                </c:pt>
                <c:pt idx="1353">
                  <c:v>0.57643116840012742</c:v>
                </c:pt>
                <c:pt idx="1354">
                  <c:v>0.57808610935008442</c:v>
                </c:pt>
                <c:pt idx="1355">
                  <c:v>0.5799839080102408</c:v>
                </c:pt>
                <c:pt idx="1356">
                  <c:v>0.58234049538699451</c:v>
                </c:pt>
                <c:pt idx="1357">
                  <c:v>0.58501694509808311</c:v>
                </c:pt>
                <c:pt idx="1358">
                  <c:v>0.58788123047069296</c:v>
                </c:pt>
                <c:pt idx="1359">
                  <c:v>0.59101892938463563</c:v>
                </c:pt>
                <c:pt idx="1360">
                  <c:v>0.59419692292659487</c:v>
                </c:pt>
                <c:pt idx="1361">
                  <c:v>0.59642963226035195</c:v>
                </c:pt>
                <c:pt idx="1362">
                  <c:v>0.59691998301134741</c:v>
                </c:pt>
                <c:pt idx="1363">
                  <c:v>0.59691998301134741</c:v>
                </c:pt>
                <c:pt idx="1364">
                  <c:v>0.59691998301134741</c:v>
                </c:pt>
                <c:pt idx="1365">
                  <c:v>0.59691998301134741</c:v>
                </c:pt>
                <c:pt idx="1366">
                  <c:v>0.59691998301134741</c:v>
                </c:pt>
                <c:pt idx="1367">
                  <c:v>0.59691998301134741</c:v>
                </c:pt>
                <c:pt idx="1368">
                  <c:v>0.5982746726556708</c:v>
                </c:pt>
                <c:pt idx="1369">
                  <c:v>0.60038388698117073</c:v>
                </c:pt>
                <c:pt idx="1370">
                  <c:v>0.60126148098881371</c:v>
                </c:pt>
                <c:pt idx="1371">
                  <c:v>0.60126148098881371</c:v>
                </c:pt>
                <c:pt idx="1372">
                  <c:v>0.60126148098881371</c:v>
                </c:pt>
                <c:pt idx="1373">
                  <c:v>0.60126148098881371</c:v>
                </c:pt>
                <c:pt idx="1374">
                  <c:v>0.60159607126271852</c:v>
                </c:pt>
                <c:pt idx="1375">
                  <c:v>0.60318921483965782</c:v>
                </c:pt>
                <c:pt idx="1376">
                  <c:v>0.60682315384651742</c:v>
                </c:pt>
                <c:pt idx="1377">
                  <c:v>0.61300809240119547</c:v>
                </c:pt>
                <c:pt idx="1378">
                  <c:v>0.61990487008350703</c:v>
                </c:pt>
                <c:pt idx="1379">
                  <c:v>0.62604459402138823</c:v>
                </c:pt>
                <c:pt idx="1380">
                  <c:v>0.63141008139007082</c:v>
                </c:pt>
                <c:pt idx="1381">
                  <c:v>0.63457881759541501</c:v>
                </c:pt>
                <c:pt idx="1382">
                  <c:v>0.63457881759541501</c:v>
                </c:pt>
                <c:pt idx="1383">
                  <c:v>0.63457881759541501</c:v>
                </c:pt>
                <c:pt idx="1384">
                  <c:v>0.63457881759541501</c:v>
                </c:pt>
                <c:pt idx="1385">
                  <c:v>0.63457881759541501</c:v>
                </c:pt>
                <c:pt idx="1386">
                  <c:v>0.63457881759541501</c:v>
                </c:pt>
                <c:pt idx="1387">
                  <c:v>0.63457881759541501</c:v>
                </c:pt>
                <c:pt idx="1388">
                  <c:v>0.63457881759541501</c:v>
                </c:pt>
                <c:pt idx="1389">
                  <c:v>0.63457881759541501</c:v>
                </c:pt>
                <c:pt idx="1390">
                  <c:v>0.63457881759541501</c:v>
                </c:pt>
                <c:pt idx="1391">
                  <c:v>0.63457881759541501</c:v>
                </c:pt>
                <c:pt idx="1392">
                  <c:v>0.63457881759541501</c:v>
                </c:pt>
                <c:pt idx="1393">
                  <c:v>0.63457881759541501</c:v>
                </c:pt>
                <c:pt idx="1394">
                  <c:v>0.63457881759541501</c:v>
                </c:pt>
                <c:pt idx="1395">
                  <c:v>0.63457881759541501</c:v>
                </c:pt>
                <c:pt idx="1396">
                  <c:v>0.63457881759541501</c:v>
                </c:pt>
                <c:pt idx="1397">
                  <c:v>0.63485787659402981</c:v>
                </c:pt>
                <c:pt idx="1398">
                  <c:v>0.63556696755251685</c:v>
                </c:pt>
                <c:pt idx="1399">
                  <c:v>0.63668962840894683</c:v>
                </c:pt>
                <c:pt idx="1400">
                  <c:v>0.63820245797906594</c:v>
                </c:pt>
                <c:pt idx="1401">
                  <c:v>0.63992091904376835</c:v>
                </c:pt>
                <c:pt idx="1402">
                  <c:v>0.64205041358020332</c:v>
                </c:pt>
                <c:pt idx="1403">
                  <c:v>0.64532243893158303</c:v>
                </c:pt>
                <c:pt idx="1404">
                  <c:v>0.6504337098503159</c:v>
                </c:pt>
                <c:pt idx="1405">
                  <c:v>0.65603460454043194</c:v>
                </c:pt>
                <c:pt idx="1406">
                  <c:v>0.66000985590732386</c:v>
                </c:pt>
                <c:pt idx="1407">
                  <c:v>0.66152875770781872</c:v>
                </c:pt>
                <c:pt idx="1408">
                  <c:v>0.66152875770781872</c:v>
                </c:pt>
                <c:pt idx="1409">
                  <c:v>0.66152875770781872</c:v>
                </c:pt>
                <c:pt idx="1410">
                  <c:v>0.66152875770781872</c:v>
                </c:pt>
                <c:pt idx="1411">
                  <c:v>0.66152875770781872</c:v>
                </c:pt>
                <c:pt idx="1412">
                  <c:v>0.66152875770781872</c:v>
                </c:pt>
                <c:pt idx="1413">
                  <c:v>0.66152875770781872</c:v>
                </c:pt>
                <c:pt idx="1414">
                  <c:v>0.66152875770781872</c:v>
                </c:pt>
                <c:pt idx="1415">
                  <c:v>0.66152875770781872</c:v>
                </c:pt>
                <c:pt idx="1416">
                  <c:v>0.66152875770781872</c:v>
                </c:pt>
                <c:pt idx="1417">
                  <c:v>0.66152875770781872</c:v>
                </c:pt>
                <c:pt idx="1418">
                  <c:v>0.66152875770781872</c:v>
                </c:pt>
                <c:pt idx="1419">
                  <c:v>0.66152875770781872</c:v>
                </c:pt>
                <c:pt idx="1420">
                  <c:v>0.66152875770781872</c:v>
                </c:pt>
                <c:pt idx="1421">
                  <c:v>0.66310160717029687</c:v>
                </c:pt>
                <c:pt idx="1422">
                  <c:v>0.66593010478052828</c:v>
                </c:pt>
                <c:pt idx="1423">
                  <c:v>0.66766153346404422</c:v>
                </c:pt>
                <c:pt idx="1424">
                  <c:v>0.66766153346404422</c:v>
                </c:pt>
                <c:pt idx="1425">
                  <c:v>0.66766153346404422</c:v>
                </c:pt>
                <c:pt idx="1426">
                  <c:v>0.66766153346404422</c:v>
                </c:pt>
                <c:pt idx="1427">
                  <c:v>0.66766153346404422</c:v>
                </c:pt>
                <c:pt idx="1428">
                  <c:v>0.66766153346404422</c:v>
                </c:pt>
                <c:pt idx="1429">
                  <c:v>0.66766153346404422</c:v>
                </c:pt>
                <c:pt idx="1430">
                  <c:v>0.66859987009375921</c:v>
                </c:pt>
                <c:pt idx="1431">
                  <c:v>0.67135625679519317</c:v>
                </c:pt>
                <c:pt idx="1432">
                  <c:v>0.67592753295519459</c:v>
                </c:pt>
                <c:pt idx="1433">
                  <c:v>0.68075847809641887</c:v>
                </c:pt>
                <c:pt idx="1434">
                  <c:v>0.68483264205737548</c:v>
                </c:pt>
                <c:pt idx="1435">
                  <c:v>0.68683293878595664</c:v>
                </c:pt>
                <c:pt idx="1436">
                  <c:v>0.68687390619893096</c:v>
                </c:pt>
                <c:pt idx="1437">
                  <c:v>0.68687390619893096</c:v>
                </c:pt>
                <c:pt idx="1438">
                  <c:v>0.68687390619893096</c:v>
                </c:pt>
                <c:pt idx="1439">
                  <c:v>0.68687390619893096</c:v>
                </c:pt>
                <c:pt idx="1440">
                  <c:v>0.68687390619893096</c:v>
                </c:pt>
                <c:pt idx="1441">
                  <c:v>0.68745750056122423</c:v>
                </c:pt>
                <c:pt idx="1442">
                  <c:v>0.68818208747461773</c:v>
                </c:pt>
                <c:pt idx="1443">
                  <c:v>0.68842578298040424</c:v>
                </c:pt>
                <c:pt idx="1444">
                  <c:v>0.68842578298040424</c:v>
                </c:pt>
                <c:pt idx="1445">
                  <c:v>0.68842578298040424</c:v>
                </c:pt>
                <c:pt idx="1446">
                  <c:v>0.68842578298040424</c:v>
                </c:pt>
                <c:pt idx="1447">
                  <c:v>0.68920391251831026</c:v>
                </c:pt>
                <c:pt idx="1448">
                  <c:v>0.6909295699717557</c:v>
                </c:pt>
                <c:pt idx="1449">
                  <c:v>0.69244831962220454</c:v>
                </c:pt>
                <c:pt idx="1450">
                  <c:v>0.69303094049485792</c:v>
                </c:pt>
                <c:pt idx="1451">
                  <c:v>0.69310500007107911</c:v>
                </c:pt>
                <c:pt idx="1452">
                  <c:v>0.69310500007107911</c:v>
                </c:pt>
                <c:pt idx="1453">
                  <c:v>0.69310500007107911</c:v>
                </c:pt>
                <c:pt idx="1454">
                  <c:v>0.69310500007107911</c:v>
                </c:pt>
                <c:pt idx="1455">
                  <c:v>0.69310500007107911</c:v>
                </c:pt>
                <c:pt idx="1456">
                  <c:v>0.69310500007107911</c:v>
                </c:pt>
                <c:pt idx="1457">
                  <c:v>0.69310500007107911</c:v>
                </c:pt>
                <c:pt idx="1458">
                  <c:v>0.69310500007107911</c:v>
                </c:pt>
                <c:pt idx="1459">
                  <c:v>0.69310500007107911</c:v>
                </c:pt>
                <c:pt idx="1460">
                  <c:v>0.69310500007107911</c:v>
                </c:pt>
                <c:pt idx="1461">
                  <c:v>0.69310500007107911</c:v>
                </c:pt>
                <c:pt idx="1462">
                  <c:v>0.69310500007107911</c:v>
                </c:pt>
                <c:pt idx="1463">
                  <c:v>0.69310500007107911</c:v>
                </c:pt>
                <c:pt idx="1464">
                  <c:v>0.69310500007107911</c:v>
                </c:pt>
                <c:pt idx="1465">
                  <c:v>0.69310500007107911</c:v>
                </c:pt>
                <c:pt idx="1466">
                  <c:v>0.69310500007107911</c:v>
                </c:pt>
                <c:pt idx="1467">
                  <c:v>0.69310500007107911</c:v>
                </c:pt>
                <c:pt idx="1468">
                  <c:v>0.69310500007107911</c:v>
                </c:pt>
                <c:pt idx="1469">
                  <c:v>0.69310500007107911</c:v>
                </c:pt>
                <c:pt idx="1470">
                  <c:v>0.69310500007107911</c:v>
                </c:pt>
                <c:pt idx="1471">
                  <c:v>0.69310500007107911</c:v>
                </c:pt>
                <c:pt idx="1472">
                  <c:v>0.69310500007107911</c:v>
                </c:pt>
                <c:pt idx="1473">
                  <c:v>0.69310500007107911</c:v>
                </c:pt>
                <c:pt idx="1474">
                  <c:v>0.69310500007107911</c:v>
                </c:pt>
                <c:pt idx="1475">
                  <c:v>0.69310500007107911</c:v>
                </c:pt>
                <c:pt idx="1476">
                  <c:v>0.69310500007107911</c:v>
                </c:pt>
                <c:pt idx="1477">
                  <c:v>0.69310500007107911</c:v>
                </c:pt>
                <c:pt idx="1478">
                  <c:v>0.69310500007107911</c:v>
                </c:pt>
                <c:pt idx="1479">
                  <c:v>0.69310500007107911</c:v>
                </c:pt>
                <c:pt idx="1480">
                  <c:v>0.69310500007107911</c:v>
                </c:pt>
                <c:pt idx="1481">
                  <c:v>0.69310500007107911</c:v>
                </c:pt>
                <c:pt idx="1482">
                  <c:v>0.69310500007107911</c:v>
                </c:pt>
                <c:pt idx="1483">
                  <c:v>0.69310500007107911</c:v>
                </c:pt>
                <c:pt idx="1484">
                  <c:v>0.69310500007107911</c:v>
                </c:pt>
                <c:pt idx="1485">
                  <c:v>0.69310500007107911</c:v>
                </c:pt>
                <c:pt idx="1486">
                  <c:v>0.69310500007107911</c:v>
                </c:pt>
                <c:pt idx="1487">
                  <c:v>0.69310500007107911</c:v>
                </c:pt>
                <c:pt idx="1488">
                  <c:v>0.69310500007107911</c:v>
                </c:pt>
                <c:pt idx="1489">
                  <c:v>0.69310500007107911</c:v>
                </c:pt>
                <c:pt idx="1490">
                  <c:v>0.69310500007107911</c:v>
                </c:pt>
                <c:pt idx="1491">
                  <c:v>0.69310500007107911</c:v>
                </c:pt>
                <c:pt idx="1492">
                  <c:v>0.69310500007107911</c:v>
                </c:pt>
                <c:pt idx="1493">
                  <c:v>0.69310500007107911</c:v>
                </c:pt>
                <c:pt idx="1494">
                  <c:v>0.69310500007107911</c:v>
                </c:pt>
                <c:pt idx="1495">
                  <c:v>0.69310500007107911</c:v>
                </c:pt>
                <c:pt idx="1496">
                  <c:v>0.69310500007107911</c:v>
                </c:pt>
                <c:pt idx="1497">
                  <c:v>0.69310500007107911</c:v>
                </c:pt>
                <c:pt idx="1498">
                  <c:v>0.69310500007107911</c:v>
                </c:pt>
                <c:pt idx="1499">
                  <c:v>0.69310500007107911</c:v>
                </c:pt>
                <c:pt idx="1500">
                  <c:v>0.69310500007107911</c:v>
                </c:pt>
                <c:pt idx="1501">
                  <c:v>0.69310500007107911</c:v>
                </c:pt>
                <c:pt idx="1502">
                  <c:v>0.69310500007107911</c:v>
                </c:pt>
                <c:pt idx="1503">
                  <c:v>0.69310500007107911</c:v>
                </c:pt>
                <c:pt idx="1504">
                  <c:v>0.69310500007107911</c:v>
                </c:pt>
                <c:pt idx="1505">
                  <c:v>0.69310500007107911</c:v>
                </c:pt>
                <c:pt idx="1506">
                  <c:v>0.69310500007107911</c:v>
                </c:pt>
                <c:pt idx="1507">
                  <c:v>0.69310500007107911</c:v>
                </c:pt>
                <c:pt idx="1508">
                  <c:v>0.69310500007107911</c:v>
                </c:pt>
                <c:pt idx="1509">
                  <c:v>0.69310500007107911</c:v>
                </c:pt>
                <c:pt idx="1510">
                  <c:v>0.69310500007107911</c:v>
                </c:pt>
                <c:pt idx="1511">
                  <c:v>0.69310500007107911</c:v>
                </c:pt>
                <c:pt idx="1512">
                  <c:v>0.69310500007107911</c:v>
                </c:pt>
                <c:pt idx="1513">
                  <c:v>0.69310500007107911</c:v>
                </c:pt>
                <c:pt idx="1514">
                  <c:v>0.69310500007107911</c:v>
                </c:pt>
                <c:pt idx="1515">
                  <c:v>0.69310500007107911</c:v>
                </c:pt>
                <c:pt idx="1516">
                  <c:v>0.69310500007107911</c:v>
                </c:pt>
                <c:pt idx="1517">
                  <c:v>0.69310500007107911</c:v>
                </c:pt>
                <c:pt idx="1518">
                  <c:v>0.69310500007107911</c:v>
                </c:pt>
                <c:pt idx="1519">
                  <c:v>0.69310500007107911</c:v>
                </c:pt>
                <c:pt idx="1520">
                  <c:v>0.69310500007107911</c:v>
                </c:pt>
                <c:pt idx="1521">
                  <c:v>0.69310500007107911</c:v>
                </c:pt>
                <c:pt idx="1522">
                  <c:v>0.69310500007107911</c:v>
                </c:pt>
                <c:pt idx="1523">
                  <c:v>0.69310500007107911</c:v>
                </c:pt>
                <c:pt idx="1524">
                  <c:v>0.69310500007107911</c:v>
                </c:pt>
                <c:pt idx="1525">
                  <c:v>0.69454465005303423</c:v>
                </c:pt>
                <c:pt idx="1526">
                  <c:v>0.69722878500515639</c:v>
                </c:pt>
                <c:pt idx="1527">
                  <c:v>0.70064404998927243</c:v>
                </c:pt>
                <c:pt idx="1528">
                  <c:v>0.70399414609171229</c:v>
                </c:pt>
                <c:pt idx="1529">
                  <c:v>0.70667071112799873</c:v>
                </c:pt>
                <c:pt idx="1530">
                  <c:v>0.70842047428915456</c:v>
                </c:pt>
                <c:pt idx="1531">
                  <c:v>0.70909650329119722</c:v>
                </c:pt>
                <c:pt idx="1532">
                  <c:v>0.70909650329119722</c:v>
                </c:pt>
                <c:pt idx="1533">
                  <c:v>0.70909650329119722</c:v>
                </c:pt>
                <c:pt idx="1534">
                  <c:v>0.70909650329119722</c:v>
                </c:pt>
                <c:pt idx="1535">
                  <c:v>0.70909650329119722</c:v>
                </c:pt>
                <c:pt idx="1536">
                  <c:v>0.70909650329119722</c:v>
                </c:pt>
                <c:pt idx="1537">
                  <c:v>0.70909650329119722</c:v>
                </c:pt>
                <c:pt idx="1538">
                  <c:v>0.70909650329119722</c:v>
                </c:pt>
                <c:pt idx="1539">
                  <c:v>0.70909650329119722</c:v>
                </c:pt>
                <c:pt idx="1540">
                  <c:v>0.70909650329119722</c:v>
                </c:pt>
                <c:pt idx="1541">
                  <c:v>0.70909650329119722</c:v>
                </c:pt>
                <c:pt idx="1542">
                  <c:v>0.70909650329119722</c:v>
                </c:pt>
                <c:pt idx="1543">
                  <c:v>0.70909650329119722</c:v>
                </c:pt>
                <c:pt idx="1544">
                  <c:v>0.70909650329119722</c:v>
                </c:pt>
                <c:pt idx="1545">
                  <c:v>0.70909650329119722</c:v>
                </c:pt>
                <c:pt idx="1546">
                  <c:v>0.70909650329119722</c:v>
                </c:pt>
                <c:pt idx="1547">
                  <c:v>0.70909650329119722</c:v>
                </c:pt>
                <c:pt idx="1548">
                  <c:v>0.70909650329119722</c:v>
                </c:pt>
                <c:pt idx="1549">
                  <c:v>0.70909650329119722</c:v>
                </c:pt>
                <c:pt idx="1550">
                  <c:v>0.70909650329119722</c:v>
                </c:pt>
                <c:pt idx="1551">
                  <c:v>0.70909650329119722</c:v>
                </c:pt>
                <c:pt idx="1552">
                  <c:v>0.70909650329119722</c:v>
                </c:pt>
                <c:pt idx="1553">
                  <c:v>0.70909650329119722</c:v>
                </c:pt>
                <c:pt idx="1554">
                  <c:v>0.70909650329119722</c:v>
                </c:pt>
                <c:pt idx="1555">
                  <c:v>0.70909650329119722</c:v>
                </c:pt>
                <c:pt idx="1556">
                  <c:v>0.70909650329119722</c:v>
                </c:pt>
                <c:pt idx="1557">
                  <c:v>0.70909650329119722</c:v>
                </c:pt>
                <c:pt idx="1558">
                  <c:v>0.70909650329119722</c:v>
                </c:pt>
                <c:pt idx="1559">
                  <c:v>0.70909650329119722</c:v>
                </c:pt>
                <c:pt idx="1560">
                  <c:v>0.70909650329119722</c:v>
                </c:pt>
                <c:pt idx="1561">
                  <c:v>0.70909650329119722</c:v>
                </c:pt>
                <c:pt idx="1562">
                  <c:v>0.70909650329119722</c:v>
                </c:pt>
                <c:pt idx="1563">
                  <c:v>0.70909650329119722</c:v>
                </c:pt>
                <c:pt idx="1564">
                  <c:v>0.70909650329119722</c:v>
                </c:pt>
                <c:pt idx="1565">
                  <c:v>0.70909650329119722</c:v>
                </c:pt>
                <c:pt idx="1566">
                  <c:v>0.70909650329119722</c:v>
                </c:pt>
                <c:pt idx="1567">
                  <c:v>0.70909650329119722</c:v>
                </c:pt>
                <c:pt idx="1568">
                  <c:v>0.70909650329119722</c:v>
                </c:pt>
                <c:pt idx="1569">
                  <c:v>0.70909650329119722</c:v>
                </c:pt>
                <c:pt idx="1570">
                  <c:v>0.70909650329119722</c:v>
                </c:pt>
                <c:pt idx="1571">
                  <c:v>0.70909650329119722</c:v>
                </c:pt>
                <c:pt idx="1572">
                  <c:v>0.70909650329119722</c:v>
                </c:pt>
                <c:pt idx="1573">
                  <c:v>0.70909650329119722</c:v>
                </c:pt>
                <c:pt idx="1574">
                  <c:v>0.70909650329119722</c:v>
                </c:pt>
                <c:pt idx="1575">
                  <c:v>0.70909650329119722</c:v>
                </c:pt>
                <c:pt idx="1576">
                  <c:v>0.70909650329119722</c:v>
                </c:pt>
                <c:pt idx="1577">
                  <c:v>0.70909650329119722</c:v>
                </c:pt>
                <c:pt idx="1578">
                  <c:v>0.70909650329119722</c:v>
                </c:pt>
                <c:pt idx="1579">
                  <c:v>0.70909650329119722</c:v>
                </c:pt>
                <c:pt idx="1580">
                  <c:v>0.70909650329119722</c:v>
                </c:pt>
                <c:pt idx="1581">
                  <c:v>0.70909650329119722</c:v>
                </c:pt>
                <c:pt idx="1582">
                  <c:v>0.70909650329119722</c:v>
                </c:pt>
                <c:pt idx="1583">
                  <c:v>0.70909650329119722</c:v>
                </c:pt>
                <c:pt idx="1584">
                  <c:v>0.70909650329119722</c:v>
                </c:pt>
                <c:pt idx="1585">
                  <c:v>0.70909650329119722</c:v>
                </c:pt>
                <c:pt idx="1586">
                  <c:v>0.70909650329119722</c:v>
                </c:pt>
                <c:pt idx="1587">
                  <c:v>0.70909650329119722</c:v>
                </c:pt>
                <c:pt idx="1588">
                  <c:v>0.70909650329119722</c:v>
                </c:pt>
                <c:pt idx="1589">
                  <c:v>0.70909650329119722</c:v>
                </c:pt>
                <c:pt idx="1590">
                  <c:v>0.70909650329119722</c:v>
                </c:pt>
                <c:pt idx="1591">
                  <c:v>0.70909650329119722</c:v>
                </c:pt>
                <c:pt idx="1592">
                  <c:v>0.70909650329119722</c:v>
                </c:pt>
                <c:pt idx="1593">
                  <c:v>0.70909650329119722</c:v>
                </c:pt>
                <c:pt idx="1594">
                  <c:v>0.70909650329119722</c:v>
                </c:pt>
                <c:pt idx="1595">
                  <c:v>0.70909650329119722</c:v>
                </c:pt>
                <c:pt idx="1596">
                  <c:v>0.70909650329119722</c:v>
                </c:pt>
                <c:pt idx="1597">
                  <c:v>0.70909650329119722</c:v>
                </c:pt>
                <c:pt idx="1598">
                  <c:v>0.70909650329119722</c:v>
                </c:pt>
                <c:pt idx="1599">
                  <c:v>0.70909650329119722</c:v>
                </c:pt>
                <c:pt idx="1600">
                  <c:v>0.70909650329119722</c:v>
                </c:pt>
                <c:pt idx="1601">
                  <c:v>0.70909650329119722</c:v>
                </c:pt>
                <c:pt idx="1602">
                  <c:v>0.70909650329119722</c:v>
                </c:pt>
                <c:pt idx="1603">
                  <c:v>0.70909650329119722</c:v>
                </c:pt>
                <c:pt idx="1604">
                  <c:v>0.70909650329119722</c:v>
                </c:pt>
                <c:pt idx="1605">
                  <c:v>0.70909650329119722</c:v>
                </c:pt>
                <c:pt idx="1606">
                  <c:v>0.70909650329119722</c:v>
                </c:pt>
                <c:pt idx="1607">
                  <c:v>0.70909650329119722</c:v>
                </c:pt>
                <c:pt idx="1608">
                  <c:v>0.70909650329119722</c:v>
                </c:pt>
                <c:pt idx="1609">
                  <c:v>0.70909650329119722</c:v>
                </c:pt>
                <c:pt idx="1610">
                  <c:v>0.70909650329119722</c:v>
                </c:pt>
                <c:pt idx="1611">
                  <c:v>0.70909650329119722</c:v>
                </c:pt>
                <c:pt idx="1612">
                  <c:v>0.70909650329119722</c:v>
                </c:pt>
                <c:pt idx="1613">
                  <c:v>0.70909650329119722</c:v>
                </c:pt>
                <c:pt idx="1614">
                  <c:v>0.70909650329119722</c:v>
                </c:pt>
                <c:pt idx="1615">
                  <c:v>0.70909650329119722</c:v>
                </c:pt>
                <c:pt idx="1616">
                  <c:v>0.70909650329119722</c:v>
                </c:pt>
                <c:pt idx="1617">
                  <c:v>0.70909650329119722</c:v>
                </c:pt>
                <c:pt idx="1618">
                  <c:v>0.70909650329119722</c:v>
                </c:pt>
                <c:pt idx="1619">
                  <c:v>0.70909650329119722</c:v>
                </c:pt>
                <c:pt idx="1620">
                  <c:v>0.70909650329119722</c:v>
                </c:pt>
                <c:pt idx="1621">
                  <c:v>0.70909650329119722</c:v>
                </c:pt>
                <c:pt idx="1622">
                  <c:v>0.70909650329119722</c:v>
                </c:pt>
                <c:pt idx="1623">
                  <c:v>0.70909650329119722</c:v>
                </c:pt>
                <c:pt idx="1624">
                  <c:v>0.70909650329119722</c:v>
                </c:pt>
                <c:pt idx="1625">
                  <c:v>0.70909650329119722</c:v>
                </c:pt>
                <c:pt idx="1626">
                  <c:v>0.70909650329119722</c:v>
                </c:pt>
                <c:pt idx="1627">
                  <c:v>0.70909650329119722</c:v>
                </c:pt>
                <c:pt idx="1628">
                  <c:v>0.70985720759509152</c:v>
                </c:pt>
                <c:pt idx="1629">
                  <c:v>0.71160899984888903</c:v>
                </c:pt>
                <c:pt idx="1630">
                  <c:v>0.71344890395942873</c:v>
                </c:pt>
                <c:pt idx="1631">
                  <c:v>0.71433668313730969</c:v>
                </c:pt>
                <c:pt idx="1632">
                  <c:v>0.71433668313730969</c:v>
                </c:pt>
                <c:pt idx="1633">
                  <c:v>0.71433668313730969</c:v>
                </c:pt>
                <c:pt idx="1634">
                  <c:v>0.71433668313730969</c:v>
                </c:pt>
                <c:pt idx="1635">
                  <c:v>0.71433668313730969</c:v>
                </c:pt>
                <c:pt idx="1636">
                  <c:v>0.71433668313730969</c:v>
                </c:pt>
                <c:pt idx="1637">
                  <c:v>0.71433668313730969</c:v>
                </c:pt>
                <c:pt idx="1638">
                  <c:v>0.71433668313730969</c:v>
                </c:pt>
                <c:pt idx="1639">
                  <c:v>0.71433668313730969</c:v>
                </c:pt>
                <c:pt idx="1640">
                  <c:v>0.71433668313730969</c:v>
                </c:pt>
                <c:pt idx="1641">
                  <c:v>0.71433668313730969</c:v>
                </c:pt>
                <c:pt idx="1642">
                  <c:v>0.71433668313730969</c:v>
                </c:pt>
                <c:pt idx="1643">
                  <c:v>0.71433668313730969</c:v>
                </c:pt>
                <c:pt idx="1644">
                  <c:v>0.71433668313730969</c:v>
                </c:pt>
                <c:pt idx="1645">
                  <c:v>0.71433668313730969</c:v>
                </c:pt>
                <c:pt idx="1646">
                  <c:v>0.71433668313730969</c:v>
                </c:pt>
                <c:pt idx="1647">
                  <c:v>0.71433668313730969</c:v>
                </c:pt>
                <c:pt idx="1648">
                  <c:v>0.71433668313730969</c:v>
                </c:pt>
                <c:pt idx="1649">
                  <c:v>0.71433668313730969</c:v>
                </c:pt>
                <c:pt idx="1650">
                  <c:v>0.71433668313730969</c:v>
                </c:pt>
                <c:pt idx="1651">
                  <c:v>0.71433668313730969</c:v>
                </c:pt>
                <c:pt idx="1652">
                  <c:v>0.71433668313730969</c:v>
                </c:pt>
                <c:pt idx="1653">
                  <c:v>0.71433668313730969</c:v>
                </c:pt>
                <c:pt idx="1654">
                  <c:v>0.71433668313730969</c:v>
                </c:pt>
                <c:pt idx="1655">
                  <c:v>0.71433668313730969</c:v>
                </c:pt>
                <c:pt idx="1656">
                  <c:v>0.71433668313730969</c:v>
                </c:pt>
                <c:pt idx="1657">
                  <c:v>0.71433668313730969</c:v>
                </c:pt>
                <c:pt idx="1658">
                  <c:v>0.71433668313730969</c:v>
                </c:pt>
                <c:pt idx="1659">
                  <c:v>0.71433668313730969</c:v>
                </c:pt>
                <c:pt idx="1660">
                  <c:v>0.71433668313730969</c:v>
                </c:pt>
                <c:pt idx="1661">
                  <c:v>0.71433668313730969</c:v>
                </c:pt>
                <c:pt idx="1662">
                  <c:v>0.71433668313730969</c:v>
                </c:pt>
                <c:pt idx="1663">
                  <c:v>0.71433668313730969</c:v>
                </c:pt>
                <c:pt idx="1664">
                  <c:v>0.71433668313730969</c:v>
                </c:pt>
                <c:pt idx="1665">
                  <c:v>0.71433668313730969</c:v>
                </c:pt>
                <c:pt idx="1666">
                  <c:v>0.71433668313730969</c:v>
                </c:pt>
                <c:pt idx="1667">
                  <c:v>0.71433668313730969</c:v>
                </c:pt>
                <c:pt idx="1668">
                  <c:v>0.71433668313730969</c:v>
                </c:pt>
                <c:pt idx="1669">
                  <c:v>0.71433668313730969</c:v>
                </c:pt>
                <c:pt idx="1670">
                  <c:v>0.71433668313730969</c:v>
                </c:pt>
                <c:pt idx="1671">
                  <c:v>0.71433668313730969</c:v>
                </c:pt>
                <c:pt idx="1672">
                  <c:v>0.71433668313730969</c:v>
                </c:pt>
                <c:pt idx="1673">
                  <c:v>0.71433668313730969</c:v>
                </c:pt>
                <c:pt idx="1674">
                  <c:v>0.71433668313730969</c:v>
                </c:pt>
                <c:pt idx="1675">
                  <c:v>0.71433668313730969</c:v>
                </c:pt>
                <c:pt idx="1676">
                  <c:v>0.71433668313730969</c:v>
                </c:pt>
                <c:pt idx="1677">
                  <c:v>0.71433668313730969</c:v>
                </c:pt>
                <c:pt idx="1678">
                  <c:v>0.71433668313730969</c:v>
                </c:pt>
                <c:pt idx="1679">
                  <c:v>0.71433668313730969</c:v>
                </c:pt>
                <c:pt idx="1680">
                  <c:v>0.71433668313730969</c:v>
                </c:pt>
                <c:pt idx="1681">
                  <c:v>0.71433668313730969</c:v>
                </c:pt>
                <c:pt idx="1682">
                  <c:v>0.71433668313730969</c:v>
                </c:pt>
                <c:pt idx="1683">
                  <c:v>0.71433668313730969</c:v>
                </c:pt>
                <c:pt idx="1684">
                  <c:v>0.71433668313730969</c:v>
                </c:pt>
                <c:pt idx="1685">
                  <c:v>0.71433668313730969</c:v>
                </c:pt>
                <c:pt idx="1686">
                  <c:v>0.71433668313730969</c:v>
                </c:pt>
                <c:pt idx="1687">
                  <c:v>0.71433668313730969</c:v>
                </c:pt>
                <c:pt idx="1688">
                  <c:v>0.71433668313730969</c:v>
                </c:pt>
                <c:pt idx="1689">
                  <c:v>0.71433668313730969</c:v>
                </c:pt>
                <c:pt idx="1690">
                  <c:v>0.71433668313730969</c:v>
                </c:pt>
                <c:pt idx="1691">
                  <c:v>0.71433668313730969</c:v>
                </c:pt>
                <c:pt idx="1692">
                  <c:v>0.71433668313730969</c:v>
                </c:pt>
                <c:pt idx="1693">
                  <c:v>0.71433668313730969</c:v>
                </c:pt>
                <c:pt idx="1694">
                  <c:v>0.71433668313730969</c:v>
                </c:pt>
                <c:pt idx="1695">
                  <c:v>0.71433668313730969</c:v>
                </c:pt>
                <c:pt idx="1696">
                  <c:v>0.71433668313730969</c:v>
                </c:pt>
                <c:pt idx="1697">
                  <c:v>0.71433668313730969</c:v>
                </c:pt>
                <c:pt idx="1698">
                  <c:v>0.71433668313730969</c:v>
                </c:pt>
                <c:pt idx="1699">
                  <c:v>0.71433668313730969</c:v>
                </c:pt>
                <c:pt idx="1700">
                  <c:v>0.71433668313730969</c:v>
                </c:pt>
                <c:pt idx="1701">
                  <c:v>0.71433668313730969</c:v>
                </c:pt>
                <c:pt idx="1702">
                  <c:v>0.71433668313730969</c:v>
                </c:pt>
                <c:pt idx="1703">
                  <c:v>0.71433668313730969</c:v>
                </c:pt>
                <c:pt idx="1704">
                  <c:v>0.71433668313730969</c:v>
                </c:pt>
                <c:pt idx="1705">
                  <c:v>0.71433668313730969</c:v>
                </c:pt>
                <c:pt idx="1706">
                  <c:v>0.71433668313730969</c:v>
                </c:pt>
                <c:pt idx="1707">
                  <c:v>0.71433668313730969</c:v>
                </c:pt>
                <c:pt idx="1708">
                  <c:v>0.71433668313730969</c:v>
                </c:pt>
                <c:pt idx="1709">
                  <c:v>0.71433668313730969</c:v>
                </c:pt>
                <c:pt idx="1710">
                  <c:v>0.71433668313730969</c:v>
                </c:pt>
                <c:pt idx="1711">
                  <c:v>0.71433668313730969</c:v>
                </c:pt>
                <c:pt idx="1712">
                  <c:v>0.71433668313730969</c:v>
                </c:pt>
                <c:pt idx="1713">
                  <c:v>0.71433668313730969</c:v>
                </c:pt>
                <c:pt idx="1714">
                  <c:v>0.71433668313730969</c:v>
                </c:pt>
                <c:pt idx="1715">
                  <c:v>0.71433668313730969</c:v>
                </c:pt>
                <c:pt idx="1716">
                  <c:v>0.71433668313730969</c:v>
                </c:pt>
                <c:pt idx="1717">
                  <c:v>0.71433668313730969</c:v>
                </c:pt>
                <c:pt idx="1718">
                  <c:v>0.71433668313730969</c:v>
                </c:pt>
                <c:pt idx="1719">
                  <c:v>0.71433668313730969</c:v>
                </c:pt>
                <c:pt idx="1720">
                  <c:v>0.71433668313730969</c:v>
                </c:pt>
                <c:pt idx="1721">
                  <c:v>0.71433668313730969</c:v>
                </c:pt>
                <c:pt idx="1722">
                  <c:v>0.71433668313730969</c:v>
                </c:pt>
                <c:pt idx="1723">
                  <c:v>0.71433668313730969</c:v>
                </c:pt>
                <c:pt idx="1724">
                  <c:v>0.71433668313730969</c:v>
                </c:pt>
                <c:pt idx="1725">
                  <c:v>0.71433668313730969</c:v>
                </c:pt>
                <c:pt idx="1726">
                  <c:v>0.71433668313730969</c:v>
                </c:pt>
                <c:pt idx="1727">
                  <c:v>0.71433668313730969</c:v>
                </c:pt>
                <c:pt idx="1728">
                  <c:v>0.71433668313730969</c:v>
                </c:pt>
                <c:pt idx="1729">
                  <c:v>0.71640892307559112</c:v>
                </c:pt>
                <c:pt idx="1730">
                  <c:v>0.71981142787988917</c:v>
                </c:pt>
                <c:pt idx="1731">
                  <c:v>0.72372032119990182</c:v>
                </c:pt>
                <c:pt idx="1732">
                  <c:v>0.72773442728007864</c:v>
                </c:pt>
                <c:pt idx="1733">
                  <c:v>0.73146881682878773</c:v>
                </c:pt>
                <c:pt idx="1734">
                  <c:v>0.73492469570698704</c:v>
                </c:pt>
                <c:pt idx="1735">
                  <c:v>0.73828101056829465</c:v>
                </c:pt>
                <c:pt idx="1736">
                  <c:v>0.74188319750121201</c:v>
                </c:pt>
                <c:pt idx="1737">
                  <c:v>0.74554762913619499</c:v>
                </c:pt>
                <c:pt idx="1738">
                  <c:v>0.74909677887511383</c:v>
                </c:pt>
                <c:pt idx="1739">
                  <c:v>0.75236702635591912</c:v>
                </c:pt>
                <c:pt idx="1740">
                  <c:v>0.75488303012223124</c:v>
                </c:pt>
                <c:pt idx="1741">
                  <c:v>0.75634943930535881</c:v>
                </c:pt>
                <c:pt idx="1742">
                  <c:v>0.75709222602979331</c:v>
                </c:pt>
                <c:pt idx="1743">
                  <c:v>0.75743008928903754</c:v>
                </c:pt>
                <c:pt idx="1744">
                  <c:v>0.75743008928903754</c:v>
                </c:pt>
                <c:pt idx="1745">
                  <c:v>0.75743008928903754</c:v>
                </c:pt>
                <c:pt idx="1746">
                  <c:v>0.75743008928903754</c:v>
                </c:pt>
                <c:pt idx="1747">
                  <c:v>0.75743008928903754</c:v>
                </c:pt>
                <c:pt idx="1748">
                  <c:v>0.75743008928903754</c:v>
                </c:pt>
                <c:pt idx="1749">
                  <c:v>0.75743008928903754</c:v>
                </c:pt>
                <c:pt idx="1750">
                  <c:v>0.75743008928903754</c:v>
                </c:pt>
                <c:pt idx="1751">
                  <c:v>0.75743008928903754</c:v>
                </c:pt>
                <c:pt idx="1752">
                  <c:v>0.75743008928903754</c:v>
                </c:pt>
                <c:pt idx="1753">
                  <c:v>0.75743008928903754</c:v>
                </c:pt>
                <c:pt idx="1754">
                  <c:v>0.75743008928903754</c:v>
                </c:pt>
                <c:pt idx="1755">
                  <c:v>0.75743008928903754</c:v>
                </c:pt>
                <c:pt idx="1756">
                  <c:v>0.75743008928903754</c:v>
                </c:pt>
                <c:pt idx="1757">
                  <c:v>0.75743008928903754</c:v>
                </c:pt>
                <c:pt idx="1758">
                  <c:v>0.75743008928903754</c:v>
                </c:pt>
                <c:pt idx="1759">
                  <c:v>0.75743008928903754</c:v>
                </c:pt>
                <c:pt idx="1760">
                  <c:v>0.75743008928903754</c:v>
                </c:pt>
                <c:pt idx="1761">
                  <c:v>0.75743008928903754</c:v>
                </c:pt>
                <c:pt idx="1762">
                  <c:v>0.75743008928903754</c:v>
                </c:pt>
                <c:pt idx="1763">
                  <c:v>0.75743008928903754</c:v>
                </c:pt>
                <c:pt idx="1764">
                  <c:v>0.75743008928903754</c:v>
                </c:pt>
                <c:pt idx="1765">
                  <c:v>0.75743008928903754</c:v>
                </c:pt>
                <c:pt idx="1766">
                  <c:v>0.75801564851482761</c:v>
                </c:pt>
                <c:pt idx="1767">
                  <c:v>0.75963640670818511</c:v>
                </c:pt>
                <c:pt idx="1768">
                  <c:v>0.76250144799694397</c:v>
                </c:pt>
                <c:pt idx="1769">
                  <c:v>0.76665763400189413</c:v>
                </c:pt>
                <c:pt idx="1770">
                  <c:v>0.77176598389829765</c:v>
                </c:pt>
                <c:pt idx="1771">
                  <c:v>0.77716566303609458</c:v>
                </c:pt>
                <c:pt idx="1772">
                  <c:v>0.78238748425546834</c:v>
                </c:pt>
                <c:pt idx="1773">
                  <c:v>0.78722240362566875</c:v>
                </c:pt>
                <c:pt idx="1774">
                  <c:v>0.79140842112431853</c:v>
                </c:pt>
                <c:pt idx="1775">
                  <c:v>0.79490855471961896</c:v>
                </c:pt>
                <c:pt idx="1776">
                  <c:v>0.7980387576719481</c:v>
                </c:pt>
                <c:pt idx="1777">
                  <c:v>0.80114804588089972</c:v>
                </c:pt>
                <c:pt idx="1778">
                  <c:v>0.80453443679655312</c:v>
                </c:pt>
                <c:pt idx="1779">
                  <c:v>0.80834992004713868</c:v>
                </c:pt>
                <c:pt idx="1780">
                  <c:v>0.81241190978552302</c:v>
                </c:pt>
                <c:pt idx="1781">
                  <c:v>0.81629460972791168</c:v>
                </c:pt>
                <c:pt idx="1782">
                  <c:v>0.8196305791607611</c:v>
                </c:pt>
                <c:pt idx="1783">
                  <c:v>0.82227101816854475</c:v>
                </c:pt>
                <c:pt idx="1784">
                  <c:v>0.82422656101653313</c:v>
                </c:pt>
                <c:pt idx="1785">
                  <c:v>0.82573631803640268</c:v>
                </c:pt>
                <c:pt idx="1786">
                  <c:v>0.82702159510008466</c:v>
                </c:pt>
                <c:pt idx="1787">
                  <c:v>0.82818130319826899</c:v>
                </c:pt>
                <c:pt idx="1788">
                  <c:v>0.82929145643349067</c:v>
                </c:pt>
                <c:pt idx="1789">
                  <c:v>0.83043738133607337</c:v>
                </c:pt>
                <c:pt idx="1790">
                  <c:v>0.83166079329244258</c:v>
                </c:pt>
                <c:pt idx="1791">
                  <c:v>0.83292741274362947</c:v>
                </c:pt>
                <c:pt idx="1792">
                  <c:v>0.83411078568787633</c:v>
                </c:pt>
                <c:pt idx="1793">
                  <c:v>0.83499084555942638</c:v>
                </c:pt>
                <c:pt idx="1794">
                  <c:v>0.83564938291530677</c:v>
                </c:pt>
                <c:pt idx="1795">
                  <c:v>0.83564938291530677</c:v>
                </c:pt>
                <c:pt idx="1796">
                  <c:v>0.83564938291530677</c:v>
                </c:pt>
                <c:pt idx="1797">
                  <c:v>0.83564938291530677</c:v>
                </c:pt>
                <c:pt idx="1798">
                  <c:v>0.83564938291530677</c:v>
                </c:pt>
                <c:pt idx="1799">
                  <c:v>0.83564938291530677</c:v>
                </c:pt>
                <c:pt idx="1800">
                  <c:v>0.83564938291530677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E7-4A07-A1FF-0CE0FD831D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36722752"/>
        <c:axId val="1436724832"/>
      </c:lineChart>
      <c:catAx>
        <c:axId val="1436722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724832"/>
        <c:crosses val="autoZero"/>
        <c:auto val="1"/>
        <c:lblAlgn val="ctr"/>
        <c:lblOffset val="100"/>
        <c:noMultiLvlLbl val="0"/>
      </c:catAx>
      <c:valAx>
        <c:axId val="143672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72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to show How Cumulative Tractive Energy and Cumulative Braking Energy (Inverted) Increases with Time over 1 Drive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Tractive Energy (kWh)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Spreadsheet!$T$4:$T$1804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2.2392410787600315E-6</c:v>
                </c:pt>
                <c:pt idx="13">
                  <c:v>2.1285077628513993E-5</c:v>
                </c:pt>
                <c:pt idx="14">
                  <c:v>8.2143382622201503E-5</c:v>
                </c:pt>
                <c:pt idx="15">
                  <c:v>1.9544558217334998E-4</c:v>
                </c:pt>
                <c:pt idx="16">
                  <c:v>3.478159162716682E-4</c:v>
                </c:pt>
                <c:pt idx="17">
                  <c:v>5.492713192161451E-4</c:v>
                </c:pt>
                <c:pt idx="18">
                  <c:v>8.1814138747830268E-4</c:v>
                </c:pt>
                <c:pt idx="19">
                  <c:v>1.1538144959661112E-3</c:v>
                </c:pt>
                <c:pt idx="20">
                  <c:v>1.5144502053744714E-3</c:v>
                </c:pt>
                <c:pt idx="21">
                  <c:v>1.8853317062949683E-3</c:v>
                </c:pt>
                <c:pt idx="22">
                  <c:v>2.2596625155921765E-3</c:v>
                </c:pt>
                <c:pt idx="23">
                  <c:v>2.6426922221841763E-3</c:v>
                </c:pt>
                <c:pt idx="24">
                  <c:v>3.0309937338864916E-3</c:v>
                </c:pt>
                <c:pt idx="25">
                  <c:v>3.4499336434118556E-3</c:v>
                </c:pt>
                <c:pt idx="26">
                  <c:v>3.8894154642331986E-3</c:v>
                </c:pt>
                <c:pt idx="27">
                  <c:v>4.3717633940601715E-3</c:v>
                </c:pt>
                <c:pt idx="28">
                  <c:v>4.905880200725442E-3</c:v>
                </c:pt>
                <c:pt idx="29">
                  <c:v>5.4952466746218068E-3</c:v>
                </c:pt>
                <c:pt idx="30">
                  <c:v>6.1363009726953001E-3</c:v>
                </c:pt>
                <c:pt idx="31">
                  <c:v>6.8068203086008383E-3</c:v>
                </c:pt>
                <c:pt idx="32">
                  <c:v>7.497498743341058E-3</c:v>
                </c:pt>
                <c:pt idx="33">
                  <c:v>8.2035728046857687E-3</c:v>
                </c:pt>
                <c:pt idx="34">
                  <c:v>8.9226601174239358E-3</c:v>
                </c:pt>
                <c:pt idx="35">
                  <c:v>9.6443702880457862E-3</c:v>
                </c:pt>
                <c:pt idx="36">
                  <c:v>1.0358232138271289E-2</c:v>
                </c:pt>
                <c:pt idx="37">
                  <c:v>1.103375214230054E-2</c:v>
                </c:pt>
                <c:pt idx="38">
                  <c:v>1.1641572485328511E-2</c:v>
                </c:pt>
                <c:pt idx="39">
                  <c:v>1.2184289151708931E-2</c:v>
                </c:pt>
                <c:pt idx="40">
                  <c:v>1.2676723806099658E-2</c:v>
                </c:pt>
                <c:pt idx="41">
                  <c:v>1.3123819970262031E-2</c:v>
                </c:pt>
                <c:pt idx="42">
                  <c:v>1.3510359805861124E-2</c:v>
                </c:pt>
                <c:pt idx="43">
                  <c:v>1.3831485921861978E-2</c:v>
                </c:pt>
                <c:pt idx="44">
                  <c:v>1.4107786966721748E-2</c:v>
                </c:pt>
                <c:pt idx="45">
                  <c:v>1.4364938384942225E-2</c:v>
                </c:pt>
                <c:pt idx="46">
                  <c:v>1.4614869499977059E-2</c:v>
                </c:pt>
                <c:pt idx="47">
                  <c:v>1.4851998354443792E-2</c:v>
                </c:pt>
                <c:pt idx="48">
                  <c:v>1.5073805281094706E-2</c:v>
                </c:pt>
                <c:pt idx="49">
                  <c:v>1.5287398878274903E-2</c:v>
                </c:pt>
                <c:pt idx="50">
                  <c:v>1.5500992475455102E-2</c:v>
                </c:pt>
                <c:pt idx="51">
                  <c:v>1.5709164893531705E-2</c:v>
                </c:pt>
                <c:pt idx="52">
                  <c:v>1.5894758141849472E-2</c:v>
                </c:pt>
                <c:pt idx="53">
                  <c:v>1.6047128475947789E-2</c:v>
                </c:pt>
                <c:pt idx="54">
                  <c:v>1.6187094180743919E-2</c:v>
                </c:pt>
                <c:pt idx="55">
                  <c:v>1.6325829800310585E-2</c:v>
                </c:pt>
                <c:pt idx="56">
                  <c:v>1.6464565419877255E-2</c:v>
                </c:pt>
                <c:pt idx="57">
                  <c:v>1.6603301039443921E-2</c:v>
                </c:pt>
                <c:pt idx="58">
                  <c:v>1.6745732453530466E-2</c:v>
                </c:pt>
                <c:pt idx="59">
                  <c:v>1.6891876506879903E-2</c:v>
                </c:pt>
                <c:pt idx="60">
                  <c:v>1.7064515199054841E-2</c:v>
                </c:pt>
                <c:pt idx="61">
                  <c:v>1.7244898809025473E-2</c:v>
                </c:pt>
                <c:pt idx="62">
                  <c:v>1.7433111149659487E-2</c:v>
                </c:pt>
                <c:pt idx="63">
                  <c:v>1.7625270312569049E-2</c:v>
                </c:pt>
                <c:pt idx="64">
                  <c:v>1.7829404700249386E-2</c:v>
                </c:pt>
                <c:pt idx="65">
                  <c:v>1.8042998297429582E-2</c:v>
                </c:pt>
                <c:pt idx="66">
                  <c:v>1.8260686165448854E-2</c:v>
                </c:pt>
                <c:pt idx="67">
                  <c:v>1.8482493092099768E-2</c:v>
                </c:pt>
                <c:pt idx="68">
                  <c:v>1.8730989519904609E-2</c:v>
                </c:pt>
                <c:pt idx="69">
                  <c:v>1.9022407775921745E-2</c:v>
                </c:pt>
                <c:pt idx="70">
                  <c:v>1.9366300307582917E-2</c:v>
                </c:pt>
                <c:pt idx="71">
                  <c:v>1.9767058388748256E-2</c:v>
                </c:pt>
                <c:pt idx="72">
                  <c:v>2.0219916864155644E-2</c:v>
                </c:pt>
                <c:pt idx="73">
                  <c:v>2.0708301140437174E-2</c:v>
                </c:pt>
                <c:pt idx="74">
                  <c:v>2.1219224868027901E-2</c:v>
                </c:pt>
                <c:pt idx="75">
                  <c:v>2.1749075221289646E-2</c:v>
                </c:pt>
                <c:pt idx="76">
                  <c:v>2.2300481829479753E-2</c:v>
                </c:pt>
                <c:pt idx="77">
                  <c:v>2.2876258214104293E-2</c:v>
                </c:pt>
                <c:pt idx="78">
                  <c:v>2.3470202152878886E-2</c:v>
                </c:pt>
                <c:pt idx="79">
                  <c:v>2.406874747697978E-2</c:v>
                </c:pt>
                <c:pt idx="80">
                  <c:v>2.4655834150563636E-2</c:v>
                </c:pt>
                <c:pt idx="81">
                  <c:v>2.5231610535188173E-2</c:v>
                </c:pt>
                <c:pt idx="82">
                  <c:v>2.57808361594715E-2</c:v>
                </c:pt>
                <c:pt idx="83">
                  <c:v>2.6323552825851925E-2</c:v>
                </c:pt>
                <c:pt idx="84">
                  <c:v>2.6859811205507615E-2</c:v>
                </c:pt>
                <c:pt idx="85">
                  <c:v>2.7379092088521621E-2</c:v>
                </c:pt>
                <c:pt idx="86">
                  <c:v>2.7885869710561138E-2</c:v>
                </c:pt>
                <c:pt idx="87">
                  <c:v>2.8378304364951867E-2</c:v>
                </c:pt>
                <c:pt idx="88">
                  <c:v>2.8862659201124553E-2</c:v>
                </c:pt>
                <c:pt idx="89">
                  <c:v>2.9302141021945897E-2</c:v>
                </c:pt>
                <c:pt idx="90">
                  <c:v>2.965939510628101E-2</c:v>
                </c:pt>
                <c:pt idx="91">
                  <c:v>2.9932713732782088E-2</c:v>
                </c:pt>
                <c:pt idx="92">
                  <c:v>3.0135507334686042E-2</c:v>
                </c:pt>
                <c:pt idx="93">
                  <c:v>3.0301753581167445E-2</c:v>
                </c:pt>
                <c:pt idx="94">
                  <c:v>3.0440489200734111E-2</c:v>
                </c:pt>
                <c:pt idx="95">
                  <c:v>3.0544284874327265E-2</c:v>
                </c:pt>
                <c:pt idx="96">
                  <c:v>3.0609717099805658E-2</c:v>
                </c:pt>
                <c:pt idx="97">
                  <c:v>3.0650141398074156E-2</c:v>
                </c:pt>
                <c:pt idx="98">
                  <c:v>3.0674799831103758E-2</c:v>
                </c:pt>
                <c:pt idx="99">
                  <c:v>3.0674799831103758E-2</c:v>
                </c:pt>
                <c:pt idx="100">
                  <c:v>3.0674799831103758E-2</c:v>
                </c:pt>
                <c:pt idx="101">
                  <c:v>3.0674799831103758E-2</c:v>
                </c:pt>
                <c:pt idx="102">
                  <c:v>3.0674799831103758E-2</c:v>
                </c:pt>
                <c:pt idx="103">
                  <c:v>3.0674799831103758E-2</c:v>
                </c:pt>
                <c:pt idx="104">
                  <c:v>3.0674799831103758E-2</c:v>
                </c:pt>
                <c:pt idx="105">
                  <c:v>3.0674799831103758E-2</c:v>
                </c:pt>
                <c:pt idx="106">
                  <c:v>3.0674799831103758E-2</c:v>
                </c:pt>
                <c:pt idx="107">
                  <c:v>3.0674799831103758E-2</c:v>
                </c:pt>
                <c:pt idx="108">
                  <c:v>3.0674799831103758E-2</c:v>
                </c:pt>
                <c:pt idx="109">
                  <c:v>3.0674799831103758E-2</c:v>
                </c:pt>
                <c:pt idx="110">
                  <c:v>3.0674799831103758E-2</c:v>
                </c:pt>
                <c:pt idx="111">
                  <c:v>3.0674799831103758E-2</c:v>
                </c:pt>
                <c:pt idx="112">
                  <c:v>3.0674799831103758E-2</c:v>
                </c:pt>
                <c:pt idx="113">
                  <c:v>3.0674799831103758E-2</c:v>
                </c:pt>
                <c:pt idx="114">
                  <c:v>3.0674799831103758E-2</c:v>
                </c:pt>
                <c:pt idx="115">
                  <c:v>3.0674799831103758E-2</c:v>
                </c:pt>
                <c:pt idx="116">
                  <c:v>3.0674799831103758E-2</c:v>
                </c:pt>
                <c:pt idx="117">
                  <c:v>3.0674799831103758E-2</c:v>
                </c:pt>
                <c:pt idx="118">
                  <c:v>3.0674799831103758E-2</c:v>
                </c:pt>
                <c:pt idx="119">
                  <c:v>3.0674799831103758E-2</c:v>
                </c:pt>
                <c:pt idx="120">
                  <c:v>3.0674799831103758E-2</c:v>
                </c:pt>
                <c:pt idx="121">
                  <c:v>3.0674799831103758E-2</c:v>
                </c:pt>
                <c:pt idx="122">
                  <c:v>3.0674799831103758E-2</c:v>
                </c:pt>
                <c:pt idx="123">
                  <c:v>3.0674799831103758E-2</c:v>
                </c:pt>
                <c:pt idx="124">
                  <c:v>3.0674799831103758E-2</c:v>
                </c:pt>
                <c:pt idx="125">
                  <c:v>3.0674799831103758E-2</c:v>
                </c:pt>
                <c:pt idx="126">
                  <c:v>3.0674799831103758E-2</c:v>
                </c:pt>
                <c:pt idx="127">
                  <c:v>3.0674799831103758E-2</c:v>
                </c:pt>
                <c:pt idx="128">
                  <c:v>3.0674799831103758E-2</c:v>
                </c:pt>
                <c:pt idx="129">
                  <c:v>3.0674799831103758E-2</c:v>
                </c:pt>
                <c:pt idx="130">
                  <c:v>3.0674799831103758E-2</c:v>
                </c:pt>
                <c:pt idx="131">
                  <c:v>3.0674799831103758E-2</c:v>
                </c:pt>
                <c:pt idx="132">
                  <c:v>3.0674799831103758E-2</c:v>
                </c:pt>
                <c:pt idx="133">
                  <c:v>3.0674799831103758E-2</c:v>
                </c:pt>
                <c:pt idx="134">
                  <c:v>3.0674799831103758E-2</c:v>
                </c:pt>
                <c:pt idx="135">
                  <c:v>3.0674799831103758E-2</c:v>
                </c:pt>
                <c:pt idx="136">
                  <c:v>3.0674799831103758E-2</c:v>
                </c:pt>
                <c:pt idx="137">
                  <c:v>3.0674799831103758E-2</c:v>
                </c:pt>
                <c:pt idx="138">
                  <c:v>3.0677039072182517E-2</c:v>
                </c:pt>
                <c:pt idx="139">
                  <c:v>3.069832906476315E-2</c:v>
                </c:pt>
                <c:pt idx="140">
                  <c:v>3.076720094423822E-2</c:v>
                </c:pt>
                <c:pt idx="141">
                  <c:v>3.0902257203180638E-2</c:v>
                </c:pt>
                <c:pt idx="142">
                  <c:v>3.1097059881001334E-2</c:v>
                </c:pt>
                <c:pt idx="143">
                  <c:v>3.1325788105236937E-2</c:v>
                </c:pt>
                <c:pt idx="144">
                  <c:v>3.1568576521593242E-2</c:v>
                </c:pt>
                <c:pt idx="145">
                  <c:v>3.1824277579516606E-2</c:v>
                </c:pt>
                <c:pt idx="146">
                  <c:v>3.2109607440267772E-2</c:v>
                </c:pt>
                <c:pt idx="147">
                  <c:v>3.2435547631736068E-2</c:v>
                </c:pt>
                <c:pt idx="148">
                  <c:v>3.2799581704444705E-2</c:v>
                </c:pt>
                <c:pt idx="149">
                  <c:v>3.3189649320272123E-2</c:v>
                </c:pt>
                <c:pt idx="150">
                  <c:v>3.3590407401437455E-2</c:v>
                </c:pt>
                <c:pt idx="151">
                  <c:v>3.3984020570446978E-2</c:v>
                </c:pt>
                <c:pt idx="152">
                  <c:v>3.4339590081039172E-2</c:v>
                </c:pt>
                <c:pt idx="153">
                  <c:v>3.4621896621291427E-2</c:v>
                </c:pt>
                <c:pt idx="154">
                  <c:v>3.4828720401841519E-2</c:v>
                </c:pt>
                <c:pt idx="155">
                  <c:v>3.4983595095318114E-2</c:v>
                </c:pt>
                <c:pt idx="156">
                  <c:v>3.5122330714884777E-2</c:v>
                </c:pt>
                <c:pt idx="157">
                  <c:v>3.5268474768234213E-2</c:v>
                </c:pt>
                <c:pt idx="158">
                  <c:v>3.5433449068702029E-2</c:v>
                </c:pt>
                <c:pt idx="159">
                  <c:v>3.5638926844192217E-2</c:v>
                </c:pt>
                <c:pt idx="160">
                  <c:v>3.5884563149211644E-2</c:v>
                </c:pt>
                <c:pt idx="161">
                  <c:v>3.617904672346095E-2</c:v>
                </c:pt>
                <c:pt idx="162">
                  <c:v>3.6506599316480551E-2</c:v>
                </c:pt>
                <c:pt idx="163">
                  <c:v>3.686893210765238E-2</c:v>
                </c:pt>
                <c:pt idx="164">
                  <c:v>3.7264324756152052E-2</c:v>
                </c:pt>
                <c:pt idx="165">
                  <c:v>3.7688809912551045E-2</c:v>
                </c:pt>
                <c:pt idx="166">
                  <c:v>3.8132089136004944E-2</c:v>
                </c:pt>
                <c:pt idx="167">
                  <c:v>3.8596606580999088E-2</c:v>
                </c:pt>
                <c:pt idx="168">
                  <c:v>3.9101319215045116E-2</c:v>
                </c:pt>
                <c:pt idx="169">
                  <c:v>3.9648369531202279E-2</c:v>
                </c:pt>
                <c:pt idx="170">
                  <c:v>4.0212982086353981E-2</c:v>
                </c:pt>
                <c:pt idx="171">
                  <c:v>4.0764388694544081E-2</c:v>
                </c:pt>
                <c:pt idx="172">
                  <c:v>4.1267041696829258E-2</c:v>
                </c:pt>
                <c:pt idx="173">
                  <c:v>4.1689673725539195E-2</c:v>
                </c:pt>
                <c:pt idx="174">
                  <c:v>4.2043562801295523E-2</c:v>
                </c:pt>
                <c:pt idx="175">
                  <c:v>4.2367894456221321E-2</c:v>
                </c:pt>
                <c:pt idx="176">
                  <c:v>4.2689020572222174E-2</c:v>
                </c:pt>
                <c:pt idx="177">
                  <c:v>4.3023061725866209E-2</c:v>
                </c:pt>
                <c:pt idx="178">
                  <c:v>4.3388801295101538E-2</c:v>
                </c:pt>
                <c:pt idx="179">
                  <c:v>4.3778868910928949E-2</c:v>
                </c:pt>
                <c:pt idx="180">
                  <c:v>4.4176045527806927E-2</c:v>
                </c:pt>
                <c:pt idx="181">
                  <c:v>4.4571438176306599E-2</c:v>
                </c:pt>
                <c:pt idx="182">
                  <c:v>4.496150579213401E-2</c:v>
                </c:pt>
                <c:pt idx="183">
                  <c:v>4.5335836601431222E-2</c:v>
                </c:pt>
                <c:pt idx="184">
                  <c:v>4.5673145621071012E-2</c:v>
                </c:pt>
                <c:pt idx="185">
                  <c:v>4.5970708756262045E-2</c:v>
                </c:pt>
                <c:pt idx="186">
                  <c:v>4.6229313715042776E-2</c:v>
                </c:pt>
                <c:pt idx="187">
                  <c:v>4.6458041939278383E-2</c:v>
                </c:pt>
                <c:pt idx="188">
                  <c:v>4.6662176326958717E-2</c:v>
                </c:pt>
                <c:pt idx="189">
                  <c:v>4.6847769575276477E-2</c:v>
                </c:pt>
                <c:pt idx="190">
                  <c:v>4.7017844685182615E-2</c:v>
                </c:pt>
                <c:pt idx="191">
                  <c:v>4.7177752504794071E-2</c:v>
                </c:pt>
                <c:pt idx="192">
                  <c:v>4.7327626452996804E-2</c:v>
                </c:pt>
                <c:pt idx="193">
                  <c:v>4.7472531062926211E-2</c:v>
                </c:pt>
                <c:pt idx="194">
                  <c:v>4.7613728694156782E-2</c:v>
                </c:pt>
                <c:pt idx="195">
                  <c:v>4.7752464313723451E-2</c:v>
                </c:pt>
                <c:pt idx="196">
                  <c:v>4.7891199933290114E-2</c:v>
                </c:pt>
                <c:pt idx="197">
                  <c:v>4.8029935552856784E-2</c:v>
                </c:pt>
                <c:pt idx="198">
                  <c:v>4.8168671172423454E-2</c:v>
                </c:pt>
                <c:pt idx="199">
                  <c:v>4.8313575782352861E-2</c:v>
                </c:pt>
                <c:pt idx="200">
                  <c:v>4.846469693442633E-2</c:v>
                </c:pt>
                <c:pt idx="201">
                  <c:v>4.8628401434416921E-2</c:v>
                </c:pt>
                <c:pt idx="202">
                  <c:v>4.880490231430494E-2</c:v>
                </c:pt>
                <c:pt idx="203">
                  <c:v>4.9001030485249147E-2</c:v>
                </c:pt>
                <c:pt idx="204">
                  <c:v>4.9231151535930613E-2</c:v>
                </c:pt>
                <c:pt idx="205">
                  <c:v>4.9492673177487533E-2</c:v>
                </c:pt>
                <c:pt idx="206">
                  <c:v>4.9793330238062386E-2</c:v>
                </c:pt>
                <c:pt idx="207">
                  <c:v>5.0143870800001836E-2</c:v>
                </c:pt>
                <c:pt idx="208">
                  <c:v>5.0541047416879814E-2</c:v>
                </c:pt>
                <c:pt idx="209">
                  <c:v>5.0982425504366234E-2</c:v>
                </c:pt>
                <c:pt idx="210">
                  <c:v>5.1487138138412263E-2</c:v>
                </c:pt>
                <c:pt idx="211">
                  <c:v>5.2040731421506337E-2</c:v>
                </c:pt>
                <c:pt idx="212">
                  <c:v>5.263238364539409E-2</c:v>
                </c:pt>
                <c:pt idx="213">
                  <c:v>5.3254298963487254E-2</c:v>
                </c:pt>
                <c:pt idx="214">
                  <c:v>5.3902633653914123E-2</c:v>
                </c:pt>
                <c:pt idx="215">
                  <c:v>5.458823308562815E-2</c:v>
                </c:pt>
                <c:pt idx="216">
                  <c:v>5.5323159420604714E-2</c:v>
                </c:pt>
                <c:pt idx="217">
                  <c:v>5.6115485156824373E-2</c:v>
                </c:pt>
                <c:pt idx="218">
                  <c:v>5.6962463291483266E-2</c:v>
                </c:pt>
                <c:pt idx="219">
                  <c:v>5.7857547951279613E-2</c:v>
                </c:pt>
                <c:pt idx="220">
                  <c:v>5.8790002626601882E-2</c:v>
                </c:pt>
                <c:pt idx="221">
                  <c:v>5.9751228241921937E-2</c:v>
                </c:pt>
                <c:pt idx="222">
                  <c:v>6.0725448779743216E-2</c:v>
                </c:pt>
                <c:pt idx="223">
                  <c:v>6.171279352004462E-2</c:v>
                </c:pt>
                <c:pt idx="224">
                  <c:v>6.2710066838030237E-2</c:v>
                </c:pt>
                <c:pt idx="225">
                  <c:v>6.3720692941810875E-2</c:v>
                </c:pt>
                <c:pt idx="226">
                  <c:v>6.4751595950044011E-2</c:v>
                </c:pt>
                <c:pt idx="227">
                  <c:v>6.5799625552879271E-2</c:v>
                </c:pt>
                <c:pt idx="228">
                  <c:v>6.6864992119397212E-2</c:v>
                </c:pt>
                <c:pt idx="229">
                  <c:v>6.7944381000791185E-2</c:v>
                </c:pt>
                <c:pt idx="230">
                  <c:v>6.9034376358063906E-2</c:v>
                </c:pt>
                <c:pt idx="231">
                  <c:v>7.0124371715336614E-2</c:v>
                </c:pt>
                <c:pt idx="232">
                  <c:v>7.12037605967306E-2</c:v>
                </c:pt>
                <c:pt idx="233">
                  <c:v>7.2238072185657129E-2</c:v>
                </c:pt>
                <c:pt idx="234">
                  <c:v>7.3205779163096715E-2</c:v>
                </c:pt>
                <c:pt idx="235">
                  <c:v>7.4113196002903489E-2</c:v>
                </c:pt>
                <c:pt idx="236">
                  <c:v>7.4983984908871218E-2</c:v>
                </c:pt>
                <c:pt idx="237">
                  <c:v>7.5836870695310046E-2</c:v>
                </c:pt>
                <c:pt idx="238">
                  <c:v>7.6666304334562355E-2</c:v>
                </c:pt>
                <c:pt idx="239">
                  <c:v>7.7453029504601714E-2</c:v>
                </c:pt>
                <c:pt idx="240">
                  <c:v>7.8169500715613294E-2</c:v>
                </c:pt>
                <c:pt idx="241">
                  <c:v>7.881540229878467E-2</c:v>
                </c:pt>
                <c:pt idx="242">
                  <c:v>7.9413947622885561E-2</c:v>
                </c:pt>
                <c:pt idx="243">
                  <c:v>7.9956664289265969E-2</c:v>
                </c:pt>
                <c:pt idx="244">
                  <c:v>8.0449098943656691E-2</c:v>
                </c:pt>
                <c:pt idx="245">
                  <c:v>8.0896195107819063E-2</c:v>
                </c:pt>
                <c:pt idx="246">
                  <c:v>8.1282734943418172E-2</c:v>
                </c:pt>
                <c:pt idx="247">
                  <c:v>8.1603861059419011E-2</c:v>
                </c:pt>
                <c:pt idx="248">
                  <c:v>8.1880162104278786E-2</c:v>
                </c:pt>
                <c:pt idx="249">
                  <c:v>8.213731352249927E-2</c:v>
                </c:pt>
                <c:pt idx="250">
                  <c:v>8.2387244637534107E-2</c:v>
                </c:pt>
                <c:pt idx="251">
                  <c:v>8.262437349200083E-2</c:v>
                </c:pt>
                <c:pt idx="252">
                  <c:v>8.2846180418651744E-2</c:v>
                </c:pt>
                <c:pt idx="253">
                  <c:v>8.305977401583195E-2</c:v>
                </c:pt>
                <c:pt idx="254">
                  <c:v>8.3273367613012142E-2</c:v>
                </c:pt>
                <c:pt idx="255">
                  <c:v>8.348154003108875E-2</c:v>
                </c:pt>
                <c:pt idx="256">
                  <c:v>8.3667133279406516E-2</c:v>
                </c:pt>
                <c:pt idx="257">
                  <c:v>8.3837208389312662E-2</c:v>
                </c:pt>
                <c:pt idx="258">
                  <c:v>8.4018890878625824E-2</c:v>
                </c:pt>
                <c:pt idx="259">
                  <c:v>8.4233846503914162E-2</c:v>
                </c:pt>
                <c:pt idx="260">
                  <c:v>8.4486656321166406E-2</c:v>
                </c:pt>
                <c:pt idx="261">
                  <c:v>8.4778074577183546E-2</c:v>
                </c:pt>
                <c:pt idx="262">
                  <c:v>8.5108863629198367E-2</c:v>
                </c:pt>
                <c:pt idx="263">
                  <c:v>8.5490144852453362E-2</c:v>
                </c:pt>
                <c:pt idx="264">
                  <c:v>8.5941077617132683E-2</c:v>
                </c:pt>
                <c:pt idx="265">
                  <c:v>8.6464569793483881E-2</c:v>
                </c:pt>
                <c:pt idx="266">
                  <c:v>8.7051656467067737E-2</c:v>
                </c:pt>
                <c:pt idx="267">
                  <c:v>8.76807022638664E-2</c:v>
                </c:pt>
                <c:pt idx="268">
                  <c:v>8.8361248925920968E-2</c:v>
                </c:pt>
                <c:pt idx="269">
                  <c:v>8.9080336238659116E-2</c:v>
                </c:pt>
                <c:pt idx="270">
                  <c:v>8.9839484337426209E-2</c:v>
                </c:pt>
                <c:pt idx="271">
                  <c:v>9.0601358462421719E-2</c:v>
                </c:pt>
                <c:pt idx="272">
                  <c:v>9.1352370328071059E-2</c:v>
                </c:pt>
                <c:pt idx="273">
                  <c:v>9.209530840940601E-2</c:v>
                </c:pt>
                <c:pt idx="274">
                  <c:v>9.2796224037229022E-2</c:v>
                </c:pt>
                <c:pt idx="275">
                  <c:v>9.3425269834027699E-2</c:v>
                </c:pt>
                <c:pt idx="276">
                  <c:v>9.3989882389179394E-2</c:v>
                </c:pt>
                <c:pt idx="277">
                  <c:v>9.4478266665460914E-2</c:v>
                </c:pt>
                <c:pt idx="278">
                  <c:v>9.4899050283618502E-2</c:v>
                </c:pt>
                <c:pt idx="279">
                  <c:v>9.5226602876638117E-2</c:v>
                </c:pt>
                <c:pt idx="280">
                  <c:v>9.5491054104622594E-2</c:v>
                </c:pt>
                <c:pt idx="281">
                  <c:v>9.5738118934161148E-2</c:v>
                </c:pt>
                <c:pt idx="282">
                  <c:v>9.6024965651620428E-2</c:v>
                </c:pt>
                <c:pt idx="283">
                  <c:v>9.6370514104223162E-2</c:v>
                </c:pt>
                <c:pt idx="284">
                  <c:v>9.6778489650150179E-2</c:v>
                </c:pt>
                <c:pt idx="285">
                  <c:v>9.7260837579977152E-2</c:v>
                </c:pt>
                <c:pt idx="286">
                  <c:v>9.7812244188167266E-2</c:v>
                </c:pt>
                <c:pt idx="287">
                  <c:v>9.8438906970658949E-2</c:v>
                </c:pt>
                <c:pt idx="288">
                  <c:v>9.9147570261267595E-2</c:v>
                </c:pt>
                <c:pt idx="289">
                  <c:v>9.994552523168547E-2</c:v>
                </c:pt>
                <c:pt idx="290">
                  <c:v>0.1007984110181243</c:v>
                </c:pt>
                <c:pt idx="291">
                  <c:v>0.10166919992409203</c:v>
                </c:pt>
                <c:pt idx="292">
                  <c:v>0.10252208571053086</c:v>
                </c:pt>
                <c:pt idx="293">
                  <c:v>0.10334284673257209</c:v>
                </c:pt>
                <c:pt idx="294">
                  <c:v>0.10414080170298996</c:v>
                </c:pt>
                <c:pt idx="295">
                  <c:v>0.10492473730240447</c:v>
                </c:pt>
                <c:pt idx="296">
                  <c:v>0.10570589045254888</c:v>
                </c:pt>
                <c:pt idx="297">
                  <c:v>0.10648982605196339</c:v>
                </c:pt>
                <c:pt idx="298">
                  <c:v>0.10728215178818305</c:v>
                </c:pt>
                <c:pt idx="299">
                  <c:v>0.10808010675860093</c:v>
                </c:pt>
                <c:pt idx="300">
                  <c:v>0.10887806172901882</c:v>
                </c:pt>
                <c:pt idx="301">
                  <c:v>0.10967038746523848</c:v>
                </c:pt>
                <c:pt idx="302">
                  <c:v>0.11044876527225102</c:v>
                </c:pt>
                <c:pt idx="303">
                  <c:v>0.1112051943291953</c:v>
                </c:pt>
                <c:pt idx="304">
                  <c:v>0.11193481376257644</c:v>
                </c:pt>
                <c:pt idx="305">
                  <c:v>0.11262549219731667</c:v>
                </c:pt>
                <c:pt idx="306">
                  <c:v>0.11327871210775046</c:v>
                </c:pt>
                <c:pt idx="307">
                  <c:v>0.11390775790454914</c:v>
                </c:pt>
                <c:pt idx="308">
                  <c:v>0.11452495040908721</c:v>
                </c:pt>
                <c:pt idx="309">
                  <c:v>0.11513744462918107</c:v>
                </c:pt>
                <c:pt idx="310">
                  <c:v>0.11574061538078892</c:v>
                </c:pt>
                <c:pt idx="311">
                  <c:v>0.11633226760467667</c:v>
                </c:pt>
                <c:pt idx="312">
                  <c:v>0.11690804398930121</c:v>
                </c:pt>
                <c:pt idx="313">
                  <c:v>0.11745945059749133</c:v>
                </c:pt>
                <c:pt idx="314">
                  <c:v>0.11798083438819133</c:v>
                </c:pt>
                <c:pt idx="315">
                  <c:v>0.11846921866447285</c:v>
                </c:pt>
                <c:pt idx="316">
                  <c:v>0.1189298297409765</c:v>
                </c:pt>
                <c:pt idx="317">
                  <c:v>0.11936553357550864</c:v>
                </c:pt>
                <c:pt idx="318">
                  <c:v>0.1197698912591128</c:v>
                </c:pt>
                <c:pt idx="319">
                  <c:v>0.1201390545272375</c:v>
                </c:pt>
                <c:pt idx="320">
                  <c:v>0.12047636354687728</c:v>
                </c:pt>
                <c:pt idx="321">
                  <c:v>0.12080553242167352</c:v>
                </c:pt>
                <c:pt idx="322">
                  <c:v>0.12112346827618574</c:v>
                </c:pt>
                <c:pt idx="323">
                  <c:v>0.12144140413069797</c:v>
                </c:pt>
                <c:pt idx="324">
                  <c:v>0.1217498596480365</c:v>
                </c:pt>
                <c:pt idx="325">
                  <c:v>0.12205206909601046</c:v>
                </c:pt>
                <c:pt idx="326">
                  <c:v>0.12235427854398444</c:v>
                </c:pt>
                <c:pt idx="327">
                  <c:v>0.12265184167917546</c:v>
                </c:pt>
                <c:pt idx="328">
                  <c:v>0.12294479082157829</c:v>
                </c:pt>
                <c:pt idx="329">
                  <c:v>0.1231961597280234</c:v>
                </c:pt>
                <c:pt idx="330">
                  <c:v>0.12340568343130971</c:v>
                </c:pt>
                <c:pt idx="331">
                  <c:v>0.1236071388342542</c:v>
                </c:pt>
                <c:pt idx="332">
                  <c:v>0.12380592553886414</c:v>
                </c:pt>
                <c:pt idx="333">
                  <c:v>0.12399413787949816</c:v>
                </c:pt>
                <c:pt idx="334">
                  <c:v>0.12417842517276832</c:v>
                </c:pt>
                <c:pt idx="335">
                  <c:v>0.12435492605265634</c:v>
                </c:pt>
                <c:pt idx="336">
                  <c:v>0.12452500116256247</c:v>
                </c:pt>
                <c:pt idx="337">
                  <c:v>0.12469252151581042</c:v>
                </c:pt>
                <c:pt idx="338">
                  <c:v>0.12486259662571657</c:v>
                </c:pt>
                <c:pt idx="339">
                  <c:v>0.12504427911502974</c:v>
                </c:pt>
                <c:pt idx="340">
                  <c:v>0.12525787271220995</c:v>
                </c:pt>
                <c:pt idx="341">
                  <c:v>0.12551793440703063</c:v>
                </c:pt>
                <c:pt idx="342">
                  <c:v>0.12582325955530013</c:v>
                </c:pt>
                <c:pt idx="343">
                  <c:v>0.12614278863848541</c:v>
                </c:pt>
                <c:pt idx="344">
                  <c:v>0.1264671202934112</c:v>
                </c:pt>
                <c:pt idx="345">
                  <c:v>0.12679467288643079</c:v>
                </c:pt>
                <c:pt idx="346">
                  <c:v>0.12713691352954146</c:v>
                </c:pt>
                <c:pt idx="347">
                  <c:v>0.12748246198214419</c:v>
                </c:pt>
                <c:pt idx="348">
                  <c:v>0.1278363510579005</c:v>
                </c:pt>
                <c:pt idx="349">
                  <c:v>0.12820038513060916</c:v>
                </c:pt>
                <c:pt idx="350">
                  <c:v>0.12857126663152965</c:v>
                </c:pt>
                <c:pt idx="351">
                  <c:v>0.12894387064110213</c:v>
                </c:pt>
                <c:pt idx="352">
                  <c:v>0.12931475214202265</c:v>
                </c:pt>
                <c:pt idx="353">
                  <c:v>0.12968391541014734</c:v>
                </c:pt>
                <c:pt idx="354">
                  <c:v>0.13005136470611584</c:v>
                </c:pt>
                <c:pt idx="355">
                  <c:v>0.13041881400208433</c:v>
                </c:pt>
                <c:pt idx="356">
                  <c:v>0.13078969550300484</c:v>
                </c:pt>
                <c:pt idx="357">
                  <c:v>0.13116229951257732</c:v>
                </c:pt>
                <c:pt idx="358">
                  <c:v>0.13153146278070202</c:v>
                </c:pt>
                <c:pt idx="359">
                  <c:v>0.13188200334264147</c:v>
                </c:pt>
                <c:pt idx="360">
                  <c:v>0.13220153242582675</c:v>
                </c:pt>
                <c:pt idx="361">
                  <c:v>0.13249295068184389</c:v>
                </c:pt>
                <c:pt idx="362">
                  <c:v>0.132764783128242</c:v>
                </c:pt>
                <c:pt idx="363">
                  <c:v>0.13302484482306268</c:v>
                </c:pt>
                <c:pt idx="364">
                  <c:v>0.13327909868573551</c:v>
                </c:pt>
                <c:pt idx="365">
                  <c:v>0.13353335254840831</c:v>
                </c:pt>
                <c:pt idx="366">
                  <c:v>0.13378905360633167</c:v>
                </c:pt>
                <c:pt idx="367">
                  <c:v>0.13405057524788858</c:v>
                </c:pt>
                <c:pt idx="368">
                  <c:v>0.13432538340213801</c:v>
                </c:pt>
                <c:pt idx="369">
                  <c:v>0.1346214049689112</c:v>
                </c:pt>
                <c:pt idx="370">
                  <c:v>0.13492986048624972</c:v>
                </c:pt>
                <c:pt idx="371">
                  <c:v>0.13524146116316335</c:v>
                </c:pt>
                <c:pt idx="372">
                  <c:v>0.13554211822373818</c:v>
                </c:pt>
                <c:pt idx="373">
                  <c:v>0.13580510303794419</c:v>
                </c:pt>
                <c:pt idx="374">
                  <c:v>0.1360173373155657</c:v>
                </c:pt>
                <c:pt idx="375">
                  <c:v>0.13618613395154971</c:v>
                </c:pt>
                <c:pt idx="376">
                  <c:v>0.13632364131187533</c:v>
                </c:pt>
                <c:pt idx="377">
                  <c:v>0.13644053289647218</c:v>
                </c:pt>
                <c:pt idx="378">
                  <c:v>0.13654196608998595</c:v>
                </c:pt>
                <c:pt idx="379">
                  <c:v>0.13663283340222793</c:v>
                </c:pt>
                <c:pt idx="380">
                  <c:v>0.13671439194305593</c:v>
                </c:pt>
                <c:pt idx="381">
                  <c:v>0.136783263822531</c:v>
                </c:pt>
                <c:pt idx="382">
                  <c:v>0.13683842310092711</c:v>
                </c:pt>
                <c:pt idx="383">
                  <c:v>0.13687997714636232</c:v>
                </c:pt>
                <c:pt idx="384">
                  <c:v>0.13690575904211527</c:v>
                </c:pt>
                <c:pt idx="385">
                  <c:v>0.13691583738448351</c:v>
                </c:pt>
                <c:pt idx="386">
                  <c:v>0.13691583738448351</c:v>
                </c:pt>
                <c:pt idx="387">
                  <c:v>0.13691583738448351</c:v>
                </c:pt>
                <c:pt idx="388">
                  <c:v>0.13691583738448351</c:v>
                </c:pt>
                <c:pt idx="389">
                  <c:v>0.13691583738448351</c:v>
                </c:pt>
                <c:pt idx="390">
                  <c:v>0.13691583738448351</c:v>
                </c:pt>
                <c:pt idx="391">
                  <c:v>0.13691583738448351</c:v>
                </c:pt>
                <c:pt idx="392">
                  <c:v>0.13692143575347041</c:v>
                </c:pt>
                <c:pt idx="393">
                  <c:v>0.13694497105854125</c:v>
                </c:pt>
                <c:pt idx="394">
                  <c:v>0.1369989928293199</c:v>
                </c:pt>
                <c:pt idx="395">
                  <c:v>0.13709337059825888</c:v>
                </c:pt>
                <c:pt idx="396">
                  <c:v>0.13723580201234542</c:v>
                </c:pt>
                <c:pt idx="397">
                  <c:v>0.13743325818714719</c:v>
                </c:pt>
                <c:pt idx="398">
                  <c:v>0.13769040960536769</c:v>
                </c:pt>
                <c:pt idx="399">
                  <c:v>0.13799729809696673</c:v>
                </c:pt>
                <c:pt idx="400">
                  <c:v>0.13832646697176296</c:v>
                </c:pt>
                <c:pt idx="401">
                  <c:v>0.13865563584655921</c:v>
                </c:pt>
                <c:pt idx="402">
                  <c:v>0.13897357170107144</c:v>
                </c:pt>
                <c:pt idx="403">
                  <c:v>0.13926652084347427</c:v>
                </c:pt>
                <c:pt idx="404">
                  <c:v>0.13953391468327025</c:v>
                </c:pt>
                <c:pt idx="405">
                  <c:v>0.13978097951280882</c:v>
                </c:pt>
                <c:pt idx="406">
                  <c:v>0.14000693069673131</c:v>
                </c:pt>
                <c:pt idx="407">
                  <c:v>0.14020972429863529</c:v>
                </c:pt>
                <c:pt idx="408">
                  <c:v>0.14039010790860593</c:v>
                </c:pt>
                <c:pt idx="409">
                  <c:v>0.14055635415508733</c:v>
                </c:pt>
                <c:pt idx="410">
                  <c:v>0.14071879098492049</c:v>
                </c:pt>
                <c:pt idx="411">
                  <c:v>0.14088249548491108</c:v>
                </c:pt>
                <c:pt idx="412">
                  <c:v>0.14104874173139248</c:v>
                </c:pt>
                <c:pt idx="413">
                  <c:v>0.14121881684129864</c:v>
                </c:pt>
                <c:pt idx="414">
                  <c:v>0.14139402806308554</c:v>
                </c:pt>
                <c:pt idx="415">
                  <c:v>0.14158224040371956</c:v>
                </c:pt>
                <c:pt idx="416">
                  <c:v>0.14179041282179616</c:v>
                </c:pt>
                <c:pt idx="417">
                  <c:v>0.14201636400571868</c:v>
                </c:pt>
                <c:pt idx="418">
                  <c:v>0.14224788077399431</c:v>
                </c:pt>
                <c:pt idx="419">
                  <c:v>0.14247521904771579</c:v>
                </c:pt>
                <c:pt idx="420">
                  <c:v>0.14268609669911153</c:v>
                </c:pt>
                <c:pt idx="421">
                  <c:v>0.1428835528739133</c:v>
                </c:pt>
                <c:pt idx="422">
                  <c:v>0.14307571203682287</c:v>
                </c:pt>
                <c:pt idx="423">
                  <c:v>0.14327051471464355</c:v>
                </c:pt>
                <c:pt idx="424">
                  <c:v>0.14347599249013376</c:v>
                </c:pt>
                <c:pt idx="425">
                  <c:v>0.14370750925840939</c:v>
                </c:pt>
                <c:pt idx="426">
                  <c:v>0.14398981579866163</c:v>
                </c:pt>
                <c:pt idx="427">
                  <c:v>0.14434875861086327</c:v>
                </c:pt>
                <c:pt idx="428">
                  <c:v>0.14478258069533814</c:v>
                </c:pt>
                <c:pt idx="429">
                  <c:v>0.14525102471642776</c:v>
                </c:pt>
                <c:pt idx="430">
                  <c:v>0.14572143964145842</c:v>
                </c:pt>
                <c:pt idx="431">
                  <c:v>0.14617816443534401</c:v>
                </c:pt>
                <c:pt idx="432">
                  <c:v>0.14661764625616536</c:v>
                </c:pt>
                <c:pt idx="433">
                  <c:v>0.14704585188021888</c:v>
                </c:pt>
                <c:pt idx="434">
                  <c:v>0.14747033703661788</c:v>
                </c:pt>
                <c:pt idx="435">
                  <c:v>0.14788560357377295</c:v>
                </c:pt>
                <c:pt idx="436">
                  <c:v>0.14827567118960036</c:v>
                </c:pt>
                <c:pt idx="437">
                  <c:v>0.14862287961075227</c:v>
                </c:pt>
                <c:pt idx="438">
                  <c:v>0.14891124666951422</c:v>
                </c:pt>
                <c:pt idx="439">
                  <c:v>0.14913030478258943</c:v>
                </c:pt>
                <c:pt idx="440">
                  <c:v>0.14928017873079216</c:v>
                </c:pt>
                <c:pt idx="441">
                  <c:v>0.14936754654226758</c:v>
                </c:pt>
                <c:pt idx="442">
                  <c:v>0.14941023089788263</c:v>
                </c:pt>
                <c:pt idx="443">
                  <c:v>0.14942479140481837</c:v>
                </c:pt>
                <c:pt idx="444">
                  <c:v>0.14942703064589713</c:v>
                </c:pt>
                <c:pt idx="445">
                  <c:v>0.14942703064589713</c:v>
                </c:pt>
                <c:pt idx="446">
                  <c:v>0.14942703064589713</c:v>
                </c:pt>
                <c:pt idx="447">
                  <c:v>0.14942703064589713</c:v>
                </c:pt>
                <c:pt idx="448">
                  <c:v>0.14942703064589713</c:v>
                </c:pt>
                <c:pt idx="449">
                  <c:v>0.14942703064589713</c:v>
                </c:pt>
                <c:pt idx="450">
                  <c:v>0.14942703064589713</c:v>
                </c:pt>
                <c:pt idx="451">
                  <c:v>0.14942703064589713</c:v>
                </c:pt>
                <c:pt idx="452">
                  <c:v>0.14942703064589713</c:v>
                </c:pt>
                <c:pt idx="453">
                  <c:v>0.14942703064589713</c:v>
                </c:pt>
                <c:pt idx="454">
                  <c:v>0.14942703064589713</c:v>
                </c:pt>
                <c:pt idx="455">
                  <c:v>0.14942703064589713</c:v>
                </c:pt>
                <c:pt idx="456">
                  <c:v>0.14942703064589713</c:v>
                </c:pt>
                <c:pt idx="457">
                  <c:v>0.14942703064589713</c:v>
                </c:pt>
                <c:pt idx="458">
                  <c:v>0.14942703064589713</c:v>
                </c:pt>
                <c:pt idx="459">
                  <c:v>0.14942703064589713</c:v>
                </c:pt>
                <c:pt idx="460">
                  <c:v>0.14942703064589713</c:v>
                </c:pt>
                <c:pt idx="461">
                  <c:v>0.14942703064589713</c:v>
                </c:pt>
                <c:pt idx="462">
                  <c:v>0.14942703064589713</c:v>
                </c:pt>
                <c:pt idx="463">
                  <c:v>0.14942703064589713</c:v>
                </c:pt>
                <c:pt idx="464">
                  <c:v>0.14942703064589713</c:v>
                </c:pt>
                <c:pt idx="465">
                  <c:v>0.14942703064589713</c:v>
                </c:pt>
                <c:pt idx="466">
                  <c:v>0.14942703064589713</c:v>
                </c:pt>
                <c:pt idx="467">
                  <c:v>0.14942703064589713</c:v>
                </c:pt>
                <c:pt idx="468">
                  <c:v>0.14942703064589713</c:v>
                </c:pt>
                <c:pt idx="469">
                  <c:v>0.14942703064589713</c:v>
                </c:pt>
                <c:pt idx="470">
                  <c:v>0.14942703064589713</c:v>
                </c:pt>
                <c:pt idx="471">
                  <c:v>0.14942703064589713</c:v>
                </c:pt>
                <c:pt idx="472">
                  <c:v>0.14942703064589713</c:v>
                </c:pt>
                <c:pt idx="473">
                  <c:v>0.14942703064589713</c:v>
                </c:pt>
                <c:pt idx="474">
                  <c:v>0.14942703064589713</c:v>
                </c:pt>
                <c:pt idx="475">
                  <c:v>0.14942703064589713</c:v>
                </c:pt>
                <c:pt idx="476">
                  <c:v>0.14942703064589713</c:v>
                </c:pt>
                <c:pt idx="477">
                  <c:v>0.14942703064589713</c:v>
                </c:pt>
                <c:pt idx="478">
                  <c:v>0.14942703064589713</c:v>
                </c:pt>
                <c:pt idx="479">
                  <c:v>0.14942703064589713</c:v>
                </c:pt>
                <c:pt idx="480">
                  <c:v>0.14942703064589713</c:v>
                </c:pt>
                <c:pt idx="481">
                  <c:v>0.14942703064589713</c:v>
                </c:pt>
                <c:pt idx="482">
                  <c:v>0.14942703064589713</c:v>
                </c:pt>
                <c:pt idx="483">
                  <c:v>0.14942703064589713</c:v>
                </c:pt>
                <c:pt idx="484">
                  <c:v>0.14942703064589713</c:v>
                </c:pt>
                <c:pt idx="485">
                  <c:v>0.14942703064589713</c:v>
                </c:pt>
                <c:pt idx="486">
                  <c:v>0.14942703064589713</c:v>
                </c:pt>
                <c:pt idx="487">
                  <c:v>0.14942703064589713</c:v>
                </c:pt>
                <c:pt idx="488">
                  <c:v>0.14942703064589713</c:v>
                </c:pt>
                <c:pt idx="489">
                  <c:v>0.14942703064589713</c:v>
                </c:pt>
                <c:pt idx="490">
                  <c:v>0.14942703064589713</c:v>
                </c:pt>
                <c:pt idx="491">
                  <c:v>0.14942703064589713</c:v>
                </c:pt>
                <c:pt idx="492">
                  <c:v>0.14942703064589713</c:v>
                </c:pt>
                <c:pt idx="493">
                  <c:v>0.14942703064589713</c:v>
                </c:pt>
                <c:pt idx="494">
                  <c:v>0.14942703064589713</c:v>
                </c:pt>
                <c:pt idx="495">
                  <c:v>0.14942703064589713</c:v>
                </c:pt>
                <c:pt idx="496">
                  <c:v>0.14942703064589713</c:v>
                </c:pt>
                <c:pt idx="497">
                  <c:v>0.14942703064589713</c:v>
                </c:pt>
                <c:pt idx="498">
                  <c:v>0.14942703064589713</c:v>
                </c:pt>
                <c:pt idx="499">
                  <c:v>0.14942703064589713</c:v>
                </c:pt>
                <c:pt idx="500">
                  <c:v>0.14942703064589713</c:v>
                </c:pt>
                <c:pt idx="501">
                  <c:v>0.14942703064589713</c:v>
                </c:pt>
                <c:pt idx="502">
                  <c:v>0.14942703064589713</c:v>
                </c:pt>
                <c:pt idx="503">
                  <c:v>0.14942703064589713</c:v>
                </c:pt>
                <c:pt idx="504">
                  <c:v>0.14942703064589713</c:v>
                </c:pt>
                <c:pt idx="505">
                  <c:v>0.14942703064589713</c:v>
                </c:pt>
                <c:pt idx="506">
                  <c:v>0.14942703064589713</c:v>
                </c:pt>
                <c:pt idx="507">
                  <c:v>0.14942703064589713</c:v>
                </c:pt>
                <c:pt idx="508">
                  <c:v>0.14942703064589713</c:v>
                </c:pt>
                <c:pt idx="509">
                  <c:v>0.14942703064589713</c:v>
                </c:pt>
                <c:pt idx="510">
                  <c:v>0.14942703064589713</c:v>
                </c:pt>
                <c:pt idx="511">
                  <c:v>0.14942703064589713</c:v>
                </c:pt>
                <c:pt idx="512">
                  <c:v>0.14943262901488399</c:v>
                </c:pt>
                <c:pt idx="513">
                  <c:v>0.14946065890124341</c:v>
                </c:pt>
                <c:pt idx="514">
                  <c:v>0.14953528230448263</c:v>
                </c:pt>
                <c:pt idx="515">
                  <c:v>0.14967156321633901</c:v>
                </c:pt>
                <c:pt idx="516">
                  <c:v>0.14987168299192435</c:v>
                </c:pt>
                <c:pt idx="517">
                  <c:v>0.15012305189836947</c:v>
                </c:pt>
                <c:pt idx="518">
                  <c:v>0.15039488434476758</c:v>
                </c:pt>
                <c:pt idx="519">
                  <c:v>0.15066671679116569</c:v>
                </c:pt>
                <c:pt idx="520">
                  <c:v>0.1509297016053717</c:v>
                </c:pt>
                <c:pt idx="521">
                  <c:v>0.15117819803317653</c:v>
                </c:pt>
                <c:pt idx="522">
                  <c:v>0.15141111342541119</c:v>
                </c:pt>
                <c:pt idx="523">
                  <c:v>0.15162470702259137</c:v>
                </c:pt>
                <c:pt idx="524">
                  <c:v>0.15180769073459888</c:v>
                </c:pt>
                <c:pt idx="525">
                  <c:v>0.15194519809492452</c:v>
                </c:pt>
                <c:pt idx="526">
                  <c:v>0.15203140176978491</c:v>
                </c:pt>
                <c:pt idx="527">
                  <c:v>0.15207634849566518</c:v>
                </c:pt>
                <c:pt idx="528">
                  <c:v>0.15209876099232519</c:v>
                </c:pt>
                <c:pt idx="529">
                  <c:v>0.1521099596323702</c:v>
                </c:pt>
                <c:pt idx="530">
                  <c:v>0.1521099596323702</c:v>
                </c:pt>
                <c:pt idx="531">
                  <c:v>0.1521099596323702</c:v>
                </c:pt>
                <c:pt idx="532">
                  <c:v>0.1521099596323702</c:v>
                </c:pt>
                <c:pt idx="533">
                  <c:v>0.15211219887344896</c:v>
                </c:pt>
                <c:pt idx="534">
                  <c:v>0.15212563858056113</c:v>
                </c:pt>
                <c:pt idx="535">
                  <c:v>0.15216154921596223</c:v>
                </c:pt>
                <c:pt idx="536">
                  <c:v>0.15222012555174855</c:v>
                </c:pt>
                <c:pt idx="537">
                  <c:v>0.15231333192576862</c:v>
                </c:pt>
                <c:pt idx="538">
                  <c:v>0.15246445307784207</c:v>
                </c:pt>
                <c:pt idx="539">
                  <c:v>0.15269179135156355</c:v>
                </c:pt>
                <c:pt idx="540">
                  <c:v>0.15298168225143924</c:v>
                </c:pt>
                <c:pt idx="541">
                  <c:v>0.15329328292835287</c:v>
                </c:pt>
                <c:pt idx="542">
                  <c:v>0.15360488360526647</c:v>
                </c:pt>
                <c:pt idx="543">
                  <c:v>0.15391333912260499</c:v>
                </c:pt>
                <c:pt idx="544">
                  <c:v>0.15421090225779605</c:v>
                </c:pt>
                <c:pt idx="545">
                  <c:v>0.15448869957134467</c:v>
                </c:pt>
                <c:pt idx="546">
                  <c:v>0.15473433587636412</c:v>
                </c:pt>
                <c:pt idx="547">
                  <c:v>0.15495752140196789</c:v>
                </c:pt>
                <c:pt idx="548">
                  <c:v>0.1551629991774581</c:v>
                </c:pt>
                <c:pt idx="549">
                  <c:v>0.15535647885767279</c:v>
                </c:pt>
                <c:pt idx="550">
                  <c:v>0.15553816134698598</c:v>
                </c:pt>
                <c:pt idx="551">
                  <c:v>0.15571080003916088</c:v>
                </c:pt>
                <c:pt idx="552">
                  <c:v>0.15587832039240884</c:v>
                </c:pt>
                <c:pt idx="553">
                  <c:v>0.15603822821202032</c:v>
                </c:pt>
                <c:pt idx="554">
                  <c:v>0.1561931029054969</c:v>
                </c:pt>
                <c:pt idx="555">
                  <c:v>0.15634547323959525</c:v>
                </c:pt>
                <c:pt idx="556">
                  <c:v>0.15649784357369356</c:v>
                </c:pt>
                <c:pt idx="557">
                  <c:v>0.15665271826717017</c:v>
                </c:pt>
                <c:pt idx="558">
                  <c:v>0.15681388954194916</c:v>
                </c:pt>
                <c:pt idx="559">
                  <c:v>0.1569839646518553</c:v>
                </c:pt>
                <c:pt idx="560">
                  <c:v>0.15718009282279946</c:v>
                </c:pt>
                <c:pt idx="561">
                  <c:v>0.15738288642470341</c:v>
                </c:pt>
                <c:pt idx="562">
                  <c:v>0.15758568002660736</c:v>
                </c:pt>
                <c:pt idx="563">
                  <c:v>0.15778847362851131</c:v>
                </c:pt>
                <c:pt idx="564">
                  <c:v>0.15797015611782447</c:v>
                </c:pt>
                <c:pt idx="565">
                  <c:v>0.15808584970893808</c:v>
                </c:pt>
                <c:pt idx="566">
                  <c:v>0.15813987147971673</c:v>
                </c:pt>
                <c:pt idx="567">
                  <c:v>0.15813987147971673</c:v>
                </c:pt>
                <c:pt idx="568">
                  <c:v>0.15813987147971673</c:v>
                </c:pt>
                <c:pt idx="569">
                  <c:v>0.15813987147971673</c:v>
                </c:pt>
                <c:pt idx="570">
                  <c:v>0.15813987147971673</c:v>
                </c:pt>
                <c:pt idx="571">
                  <c:v>0.15813987147971673</c:v>
                </c:pt>
                <c:pt idx="572">
                  <c:v>0.15813987147971673</c:v>
                </c:pt>
                <c:pt idx="573">
                  <c:v>0.15813987147971673</c:v>
                </c:pt>
                <c:pt idx="574">
                  <c:v>0.15813987147971673</c:v>
                </c:pt>
                <c:pt idx="575">
                  <c:v>0.15813987147971673</c:v>
                </c:pt>
                <c:pt idx="576">
                  <c:v>0.15813987147971673</c:v>
                </c:pt>
                <c:pt idx="577">
                  <c:v>0.15813987147971673</c:v>
                </c:pt>
                <c:pt idx="578">
                  <c:v>0.15813987147971673</c:v>
                </c:pt>
                <c:pt idx="579">
                  <c:v>0.15813987147971673</c:v>
                </c:pt>
                <c:pt idx="580">
                  <c:v>0.15813987147971673</c:v>
                </c:pt>
                <c:pt idx="581">
                  <c:v>0.15813987147971673</c:v>
                </c:pt>
                <c:pt idx="582">
                  <c:v>0.15813987147971673</c:v>
                </c:pt>
                <c:pt idx="583">
                  <c:v>0.15813987147971673</c:v>
                </c:pt>
                <c:pt idx="584">
                  <c:v>0.15813987147971673</c:v>
                </c:pt>
                <c:pt idx="585">
                  <c:v>0.15813987147971673</c:v>
                </c:pt>
                <c:pt idx="586">
                  <c:v>0.15813987147971673</c:v>
                </c:pt>
                <c:pt idx="587">
                  <c:v>0.15813987147971673</c:v>
                </c:pt>
                <c:pt idx="588">
                  <c:v>0.15813987147971673</c:v>
                </c:pt>
                <c:pt idx="589">
                  <c:v>0.15813987147971673</c:v>
                </c:pt>
                <c:pt idx="590">
                  <c:v>0.15813987147971673</c:v>
                </c:pt>
                <c:pt idx="591">
                  <c:v>0.15813987147971673</c:v>
                </c:pt>
                <c:pt idx="592">
                  <c:v>0.15813987147971673</c:v>
                </c:pt>
                <c:pt idx="593">
                  <c:v>0.15813987147971673</c:v>
                </c:pt>
                <c:pt idx="594">
                  <c:v>0.15813987147971673</c:v>
                </c:pt>
                <c:pt idx="595">
                  <c:v>0.15813987147971673</c:v>
                </c:pt>
                <c:pt idx="596">
                  <c:v>0.15813987147971673</c:v>
                </c:pt>
                <c:pt idx="597">
                  <c:v>0.15813987147971673</c:v>
                </c:pt>
                <c:pt idx="598">
                  <c:v>0.15813987147971673</c:v>
                </c:pt>
                <c:pt idx="599">
                  <c:v>0.15813987147971673</c:v>
                </c:pt>
                <c:pt idx="600">
                  <c:v>0.15813987147971673</c:v>
                </c:pt>
                <c:pt idx="601">
                  <c:v>0.15815107011976173</c:v>
                </c:pt>
                <c:pt idx="602">
                  <c:v>0.15817460542483255</c:v>
                </c:pt>
                <c:pt idx="603">
                  <c:v>0.1582286271956112</c:v>
                </c:pt>
                <c:pt idx="604">
                  <c:v>0.15833242286920438</c:v>
                </c:pt>
                <c:pt idx="605">
                  <c:v>0.15849866911568578</c:v>
                </c:pt>
                <c:pt idx="606">
                  <c:v>0.15874003813746496</c:v>
                </c:pt>
                <c:pt idx="607">
                  <c:v>0.15906759073048457</c:v>
                </c:pt>
                <c:pt idx="608">
                  <c:v>0.15948102757346841</c:v>
                </c:pt>
                <c:pt idx="609">
                  <c:v>0.15997753366570122</c:v>
                </c:pt>
                <c:pt idx="610">
                  <c:v>0.16056007852683041</c:v>
                </c:pt>
                <c:pt idx="611">
                  <c:v>0.16124062518888499</c:v>
                </c:pt>
                <c:pt idx="612">
                  <c:v>0.16201347356718207</c:v>
                </c:pt>
                <c:pt idx="613">
                  <c:v>0.16284000898949955</c:v>
                </c:pt>
                <c:pt idx="614">
                  <c:v>0.16367818152934197</c:v>
                </c:pt>
                <c:pt idx="615">
                  <c:v>0.16451052075034897</c:v>
                </c:pt>
                <c:pt idx="616">
                  <c:v>0.16533995438960128</c:v>
                </c:pt>
                <c:pt idx="617">
                  <c:v>0.16616359894458727</c:v>
                </c:pt>
                <c:pt idx="618">
                  <c:v>0.16697575322194905</c:v>
                </c:pt>
                <c:pt idx="619">
                  <c:v>0.16776527509918462</c:v>
                </c:pt>
                <c:pt idx="620">
                  <c:v>0.16852442319795169</c:v>
                </c:pt>
                <c:pt idx="621">
                  <c:v>0.16925669266601059</c:v>
                </c:pt>
                <c:pt idx="622">
                  <c:v>0.16997577997874874</c:v>
                </c:pt>
                <c:pt idx="623">
                  <c:v>0.17069225118976034</c:v>
                </c:pt>
                <c:pt idx="624">
                  <c:v>0.17141396136038217</c:v>
                </c:pt>
                <c:pt idx="625">
                  <c:v>0.17215155140973293</c:v>
                </c:pt>
                <c:pt idx="626">
                  <c:v>0.17290526839404349</c:v>
                </c:pt>
                <c:pt idx="627">
                  <c:v>0.17366714251903903</c:v>
                </c:pt>
                <c:pt idx="628">
                  <c:v>0.17442901664403454</c:v>
                </c:pt>
                <c:pt idx="629">
                  <c:v>0.17519089076903005</c:v>
                </c:pt>
                <c:pt idx="630">
                  <c:v>0.17595549791987622</c:v>
                </c:pt>
                <c:pt idx="631">
                  <c:v>0.17673665107002062</c:v>
                </c:pt>
                <c:pt idx="632">
                  <c:v>0.17754595099981899</c:v>
                </c:pt>
                <c:pt idx="633">
                  <c:v>0.17838998650037516</c:v>
                </c:pt>
                <c:pt idx="634">
                  <c:v>0.17927590292405821</c:v>
                </c:pt>
                <c:pt idx="635">
                  <c:v>0.18020205115173338</c:v>
                </c:pt>
                <c:pt idx="636">
                  <c:v>0.18116004812230055</c:v>
                </c:pt>
                <c:pt idx="637">
                  <c:v>0.18213100784753991</c:v>
                </c:pt>
                <c:pt idx="638">
                  <c:v>0.18310196757277927</c:v>
                </c:pt>
                <c:pt idx="639">
                  <c:v>0.18406967455021886</c:v>
                </c:pt>
                <c:pt idx="640">
                  <c:v>0.18503090016553891</c:v>
                </c:pt>
                <c:pt idx="641">
                  <c:v>0.18598889713610608</c:v>
                </c:pt>
                <c:pt idx="642">
                  <c:v>0.18696311767392737</c:v>
                </c:pt>
                <c:pt idx="643">
                  <c:v>0.1879771025545677</c:v>
                </c:pt>
                <c:pt idx="644">
                  <c:v>0.18902169006982236</c:v>
                </c:pt>
                <c:pt idx="645">
                  <c:v>0.19007662910732506</c:v>
                </c:pt>
                <c:pt idx="646">
                  <c:v>0.19114548847825147</c:v>
                </c:pt>
                <c:pt idx="647">
                  <c:v>0.19222840427960391</c:v>
                </c:pt>
                <c:pt idx="648">
                  <c:v>0.19332551358224515</c:v>
                </c:pt>
                <c:pt idx="649">
                  <c:v>0.19442977134143571</c:v>
                </c:pt>
                <c:pt idx="650">
                  <c:v>0.19553045055084575</c:v>
                </c:pt>
                <c:pt idx="651">
                  <c:v>0.19660281123224327</c:v>
                </c:pt>
                <c:pt idx="652">
                  <c:v>0.19761343733602391</c:v>
                </c:pt>
                <c:pt idx="653">
                  <c:v>0.1985554108372328</c:v>
                </c:pt>
                <c:pt idx="654">
                  <c:v>0.19943525339854157</c:v>
                </c:pt>
                <c:pt idx="655">
                  <c:v>0.20023039016074981</c:v>
                </c:pt>
                <c:pt idx="656">
                  <c:v>0.20091852580719782</c:v>
                </c:pt>
                <c:pt idx="657">
                  <c:v>0.20151017803108556</c:v>
                </c:pt>
                <c:pt idx="658">
                  <c:v>0.20204215883402504</c:v>
                </c:pt>
                <c:pt idx="659">
                  <c:v>0.2025285257806104</c:v>
                </c:pt>
                <c:pt idx="660">
                  <c:v>0.20295115780932035</c:v>
                </c:pt>
                <c:pt idx="661">
                  <c:v>0.20328683091780814</c:v>
                </c:pt>
                <c:pt idx="662">
                  <c:v>0.20354108478048094</c:v>
                </c:pt>
                <c:pt idx="663">
                  <c:v>0.20372276726979413</c:v>
                </c:pt>
                <c:pt idx="664">
                  <c:v>0.20387513760389248</c:v>
                </c:pt>
                <c:pt idx="665">
                  <c:v>0.20401387322345912</c:v>
                </c:pt>
                <c:pt idx="666">
                  <c:v>0.20415877783338854</c:v>
                </c:pt>
                <c:pt idx="667">
                  <c:v>0.2043224823333791</c:v>
                </c:pt>
                <c:pt idx="668">
                  <c:v>0.20455260338406056</c:v>
                </c:pt>
                <c:pt idx="669">
                  <c:v>0.2048440216400777</c:v>
                </c:pt>
                <c:pt idx="670">
                  <c:v>0.2052131849082024</c:v>
                </c:pt>
                <c:pt idx="671">
                  <c:v>0.20565456299568882</c:v>
                </c:pt>
                <c:pt idx="672">
                  <c:v>0.20613490920802044</c:v>
                </c:pt>
                <c:pt idx="673">
                  <c:v>0.20665629299872043</c:v>
                </c:pt>
                <c:pt idx="674">
                  <c:v>0.20722090555387213</c:v>
                </c:pt>
                <c:pt idx="675">
                  <c:v>0.20783105979211902</c:v>
                </c:pt>
                <c:pt idx="676">
                  <c:v>0.20844825229665712</c:v>
                </c:pt>
                <c:pt idx="677">
                  <c:v>0.20907016761475031</c:v>
                </c:pt>
                <c:pt idx="678">
                  <c:v>0.20965725428833418</c:v>
                </c:pt>
                <c:pt idx="679">
                  <c:v>0.21017234572900553</c:v>
                </c:pt>
                <c:pt idx="680">
                  <c:v>0.21060993613724763</c:v>
                </c:pt>
                <c:pt idx="681">
                  <c:v>0.21096382521300397</c:v>
                </c:pt>
                <c:pt idx="682">
                  <c:v>0.21124915507375513</c:v>
                </c:pt>
                <c:pt idx="683">
                  <c:v>0.21150921676857584</c:v>
                </c:pt>
                <c:pt idx="684">
                  <c:v>0.21173794499281143</c:v>
                </c:pt>
                <c:pt idx="685">
                  <c:v>0.21196667321704704</c:v>
                </c:pt>
                <c:pt idx="686">
                  <c:v>0.21222965803125304</c:v>
                </c:pt>
                <c:pt idx="687">
                  <c:v>0.21253186747922703</c:v>
                </c:pt>
                <c:pt idx="688">
                  <c:v>0.21286590863287108</c:v>
                </c:pt>
                <c:pt idx="689">
                  <c:v>0.21324197054818234</c:v>
                </c:pt>
                <c:pt idx="690">
                  <c:v>0.21365176191076871</c:v>
                </c:pt>
                <c:pt idx="691">
                  <c:v>0.21407254552892629</c:v>
                </c:pt>
                <c:pt idx="692">
                  <c:v>0.2144970306853253</c:v>
                </c:pt>
                <c:pt idx="693">
                  <c:v>0.2149346210935674</c:v>
                </c:pt>
                <c:pt idx="694">
                  <c:v>0.21538941024030464</c:v>
                </c:pt>
                <c:pt idx="695">
                  <c:v>0.21585392768529882</c:v>
                </c:pt>
                <c:pt idx="696">
                  <c:v>0.21630293968463532</c:v>
                </c:pt>
                <c:pt idx="697">
                  <c:v>0.21667727049393254</c:v>
                </c:pt>
                <c:pt idx="698">
                  <c:v>0.21700968363382442</c:v>
                </c:pt>
                <c:pt idx="699">
                  <c:v>0.21729957453370013</c:v>
                </c:pt>
                <c:pt idx="700">
                  <c:v>0.21756992413242413</c:v>
                </c:pt>
                <c:pt idx="701">
                  <c:v>0.21783144577398103</c:v>
                </c:pt>
                <c:pt idx="702">
                  <c:v>0.21809005073276178</c:v>
                </c:pt>
                <c:pt idx="703">
                  <c:v>0.21834865569154252</c:v>
                </c:pt>
                <c:pt idx="704">
                  <c:v>0.21860580710976299</c:v>
                </c:pt>
                <c:pt idx="705">
                  <c:v>0.21884859552611929</c:v>
                </c:pt>
                <c:pt idx="706">
                  <c:v>0.21906355115140763</c:v>
                </c:pt>
                <c:pt idx="707">
                  <c:v>0.21924134397188227</c:v>
                </c:pt>
                <c:pt idx="708">
                  <c:v>0.21938997267915181</c:v>
                </c:pt>
                <c:pt idx="709">
                  <c:v>0.21952870829871846</c:v>
                </c:pt>
                <c:pt idx="710">
                  <c:v>0.21968232980821228</c:v>
                </c:pt>
                <c:pt idx="711">
                  <c:v>0.21988646419589264</c:v>
                </c:pt>
                <c:pt idx="712">
                  <c:v>0.22014652589071332</c:v>
                </c:pt>
                <c:pt idx="713">
                  <c:v>0.22041687548943734</c:v>
                </c:pt>
                <c:pt idx="714">
                  <c:v>0.22067839713099424</c:v>
                </c:pt>
                <c:pt idx="715">
                  <c:v>0.22090158265659804</c:v>
                </c:pt>
                <c:pt idx="716">
                  <c:v>0.2210640194864312</c:v>
                </c:pt>
                <c:pt idx="717">
                  <c:v>0.22120275510599785</c:v>
                </c:pt>
                <c:pt idx="718">
                  <c:v>0.2213414907255645</c:v>
                </c:pt>
                <c:pt idx="719">
                  <c:v>0.22149261187763797</c:v>
                </c:pt>
                <c:pt idx="720">
                  <c:v>0.22168213738597375</c:v>
                </c:pt>
                <c:pt idx="721">
                  <c:v>0.22190532291157755</c:v>
                </c:pt>
                <c:pt idx="722">
                  <c:v>0.22215813272882978</c:v>
                </c:pt>
                <c:pt idx="723">
                  <c:v>0.2224389327748581</c:v>
                </c:pt>
                <c:pt idx="724">
                  <c:v>0.22274269824699142</c:v>
                </c:pt>
                <c:pt idx="725">
                  <c:v>0.22308824669959418</c:v>
                </c:pt>
                <c:pt idx="726">
                  <c:v>0.22349080230710169</c:v>
                </c:pt>
                <c:pt idx="727">
                  <c:v>0.22398730839933453</c:v>
                </c:pt>
                <c:pt idx="728">
                  <c:v>0.22454749600528934</c:v>
                </c:pt>
                <c:pt idx="729">
                  <c:v>0.22516233630907473</c:v>
                </c:pt>
                <c:pt idx="730">
                  <c:v>0.22581067099950158</c:v>
                </c:pt>
                <c:pt idx="731">
                  <c:v>0.22646634305311997</c:v>
                </c:pt>
                <c:pt idx="732">
                  <c:v>0.22712447362566579</c:v>
                </c:pt>
                <c:pt idx="733">
                  <c:v>0.2277875404241613</c:v>
                </c:pt>
                <c:pt idx="734">
                  <c:v>0.22845556913417664</c:v>
                </c:pt>
                <c:pt idx="735">
                  <c:v>0.22913108913820587</c:v>
                </c:pt>
                <c:pt idx="736">
                  <c:v>0.22981668856991991</c:v>
                </c:pt>
                <c:pt idx="737">
                  <c:v>0.23051760419774292</c:v>
                </c:pt>
                <c:pt idx="738">
                  <c:v>0.23122626748835157</c:v>
                </c:pt>
                <c:pt idx="739">
                  <c:v>0.23193752670351495</c:v>
                </c:pt>
                <c:pt idx="740">
                  <c:v>0.23268046478484988</c:v>
                </c:pt>
                <c:pt idx="741">
                  <c:v>0.23345331316314696</c:v>
                </c:pt>
                <c:pt idx="742">
                  <c:v>0.23424844992535523</c:v>
                </c:pt>
                <c:pt idx="743">
                  <c:v>0.23504640489577311</c:v>
                </c:pt>
                <c:pt idx="744">
                  <c:v>0.23584718527183829</c:v>
                </c:pt>
                <c:pt idx="745">
                  <c:v>0.23664796564790344</c:v>
                </c:pt>
                <c:pt idx="746">
                  <c:v>0.23745157864227004</c:v>
                </c:pt>
                <c:pt idx="747">
                  <c:v>0.23826659454071575</c:v>
                </c:pt>
                <c:pt idx="748">
                  <c:v>0.23910184672351392</c:v>
                </c:pt>
                <c:pt idx="749">
                  <c:v>0.2399606701079425</c:v>
                </c:pt>
                <c:pt idx="750">
                  <c:v>0.2408314590139102</c:v>
                </c:pt>
                <c:pt idx="751">
                  <c:v>0.24170224791987793</c:v>
                </c:pt>
                <c:pt idx="752">
                  <c:v>0.24257003411672448</c:v>
                </c:pt>
                <c:pt idx="753">
                  <c:v>0.24342588495127371</c:v>
                </c:pt>
                <c:pt idx="754">
                  <c:v>0.24425822417228071</c:v>
                </c:pt>
                <c:pt idx="755">
                  <c:v>0.24506467701281953</c:v>
                </c:pt>
                <c:pt idx="756">
                  <c:v>0.24583477127509992</c:v>
                </c:pt>
                <c:pt idx="757">
                  <c:v>0.24653568690292293</c:v>
                </c:pt>
                <c:pt idx="758">
                  <c:v>0.24712963084169753</c:v>
                </c:pt>
                <c:pt idx="759">
                  <c:v>0.24761197877152452</c:v>
                </c:pt>
                <c:pt idx="760">
                  <c:v>0.2479985186071236</c:v>
                </c:pt>
                <c:pt idx="761">
                  <c:v>0.24829762690184301</c:v>
                </c:pt>
                <c:pt idx="762">
                  <c:v>0.24851943382849392</c:v>
                </c:pt>
                <c:pt idx="763">
                  <c:v>0.24868695418174186</c:v>
                </c:pt>
                <c:pt idx="764">
                  <c:v>0.24882568980130851</c:v>
                </c:pt>
                <c:pt idx="765">
                  <c:v>0.24897431850857804</c:v>
                </c:pt>
                <c:pt idx="766">
                  <c:v>0.24916384401691385</c:v>
                </c:pt>
                <c:pt idx="767">
                  <c:v>0.24939536078518948</c:v>
                </c:pt>
                <c:pt idx="768">
                  <c:v>0.24967465776072212</c:v>
                </c:pt>
                <c:pt idx="769">
                  <c:v>0.25000382663551834</c:v>
                </c:pt>
                <c:pt idx="770">
                  <c:v>0.25040999096019012</c:v>
                </c:pt>
                <c:pt idx="771">
                  <c:v>0.25091676858222967</c:v>
                </c:pt>
                <c:pt idx="772">
                  <c:v>0.25152458892525764</c:v>
                </c:pt>
                <c:pt idx="773">
                  <c:v>0.25224629909587948</c:v>
                </c:pt>
                <c:pt idx="774">
                  <c:v>0.25304991209024608</c:v>
                </c:pt>
                <c:pt idx="775">
                  <c:v>0.25395423428241559</c:v>
                </c:pt>
                <c:pt idx="776">
                  <c:v>0.25496150985671745</c:v>
                </c:pt>
                <c:pt idx="777">
                  <c:v>0.2560444256580699</c:v>
                </c:pt>
                <c:pt idx="778">
                  <c:v>0.25719230570837692</c:v>
                </c:pt>
                <c:pt idx="779">
                  <c:v>0.25840416951980721</c:v>
                </c:pt>
                <c:pt idx="780">
                  <c:v>0.25966673253766565</c:v>
                </c:pt>
                <c:pt idx="781">
                  <c:v>0.26096936238747143</c:v>
                </c:pt>
                <c:pt idx="782">
                  <c:v>0.26230060035890834</c:v>
                </c:pt>
                <c:pt idx="783">
                  <c:v>0.26365255907878693</c:v>
                </c:pt>
                <c:pt idx="784">
                  <c:v>0.26501706571106376</c:v>
                </c:pt>
                <c:pt idx="785">
                  <c:v>0.26639843845255506</c:v>
                </c:pt>
                <c:pt idx="786">
                  <c:v>0.26780970240729518</c:v>
                </c:pt>
                <c:pt idx="787">
                  <c:v>0.26924261227793428</c:v>
                </c:pt>
                <c:pt idx="788">
                  <c:v>0.2706798810344978</c:v>
                </c:pt>
                <c:pt idx="789">
                  <c:v>0.27211714979106139</c:v>
                </c:pt>
                <c:pt idx="790">
                  <c:v>0.27355878736996969</c:v>
                </c:pt>
                <c:pt idx="791">
                  <c:v>0.27501359118659913</c:v>
                </c:pt>
                <c:pt idx="792">
                  <c:v>0.27648165121652829</c:v>
                </c:pt>
                <c:pt idx="793">
                  <c:v>0.27793205631025292</c:v>
                </c:pt>
                <c:pt idx="794">
                  <c:v>0.27929237064761386</c:v>
                </c:pt>
                <c:pt idx="795">
                  <c:v>0.2805003986427142</c:v>
                </c:pt>
                <c:pt idx="796">
                  <c:v>0.2815245094903851</c:v>
                </c:pt>
                <c:pt idx="797">
                  <c:v>0.2823803603249343</c:v>
                </c:pt>
                <c:pt idx="798">
                  <c:v>0.28311262979299318</c:v>
                </c:pt>
                <c:pt idx="799">
                  <c:v>0.28377817432894409</c:v>
                </c:pt>
                <c:pt idx="800">
                  <c:v>0.2844216491197365</c:v>
                </c:pt>
                <c:pt idx="801">
                  <c:v>0.28506270341780998</c:v>
                </c:pt>
                <c:pt idx="802">
                  <c:v>0.28572329890024267</c:v>
                </c:pt>
                <c:pt idx="803">
                  <c:v>0.28645027511596943</c:v>
                </c:pt>
                <c:pt idx="804">
                  <c:v>0.28727970875522174</c:v>
                </c:pt>
                <c:pt idx="805">
                  <c:v>0.28819958194225032</c:v>
                </c:pt>
                <c:pt idx="806">
                  <c:v>0.2891608075575704</c:v>
                </c:pt>
                <c:pt idx="807">
                  <c:v>0.29013176728280976</c:v>
                </c:pt>
                <c:pt idx="808">
                  <c:v>0.29108654361253988</c:v>
                </c:pt>
                <c:pt idx="809">
                  <c:v>0.29200329101882899</c:v>
                </c:pt>
                <c:pt idx="810">
                  <c:v>0.29287107721567557</c:v>
                </c:pt>
                <c:pt idx="811">
                  <c:v>0.29367185759174069</c:v>
                </c:pt>
                <c:pt idx="812">
                  <c:v>0.29437277321956368</c:v>
                </c:pt>
                <c:pt idx="813">
                  <c:v>0.29497594397117155</c:v>
                </c:pt>
                <c:pt idx="814">
                  <c:v>0.2954868676987622</c:v>
                </c:pt>
                <c:pt idx="815">
                  <c:v>0.29591135285516124</c:v>
                </c:pt>
                <c:pt idx="816">
                  <c:v>0.29625194562689589</c:v>
                </c:pt>
                <c:pt idx="817">
                  <c:v>0.29652377807329405</c:v>
                </c:pt>
                <c:pt idx="818">
                  <c:v>0.29674009845045657</c:v>
                </c:pt>
                <c:pt idx="819">
                  <c:v>0.29694289205236046</c:v>
                </c:pt>
                <c:pt idx="820">
                  <c:v>0.29715921242952298</c:v>
                </c:pt>
                <c:pt idx="821">
                  <c:v>0.29742366365750744</c:v>
                </c:pt>
                <c:pt idx="822">
                  <c:v>0.29774001007227258</c:v>
                </c:pt>
                <c:pt idx="823">
                  <c:v>0.29810745936824107</c:v>
                </c:pt>
                <c:pt idx="824">
                  <c:v>0.29852639927776642</c:v>
                </c:pt>
                <c:pt idx="825">
                  <c:v>0.29898701035427006</c:v>
                </c:pt>
                <c:pt idx="826">
                  <c:v>0.29948966335655525</c:v>
                </c:pt>
                <c:pt idx="827">
                  <c:v>0.30003454402515028</c:v>
                </c:pt>
                <c:pt idx="828">
                  <c:v>0.30061935683288388</c:v>
                </c:pt>
                <c:pt idx="829">
                  <c:v>0.30126283162367629</c:v>
                </c:pt>
                <c:pt idx="830">
                  <c:v>0.30197149491428493</c:v>
                </c:pt>
                <c:pt idx="831">
                  <c:v>0.3027415891765653</c:v>
                </c:pt>
                <c:pt idx="832">
                  <c:v>0.30355088910636369</c:v>
                </c:pt>
                <c:pt idx="833">
                  <c:v>0.30437453366134964</c:v>
                </c:pt>
                <c:pt idx="834">
                  <c:v>0.30521270620119206</c:v>
                </c:pt>
                <c:pt idx="835">
                  <c:v>0.30606855703574126</c:v>
                </c:pt>
                <c:pt idx="836">
                  <c:v>0.30693934594170896</c:v>
                </c:pt>
                <c:pt idx="837">
                  <c:v>0.30782222161484579</c:v>
                </c:pt>
                <c:pt idx="838">
                  <c:v>0.30872654380701531</c:v>
                </c:pt>
                <c:pt idx="839">
                  <c:v>0.30965899848233758</c:v>
                </c:pt>
                <c:pt idx="840">
                  <c:v>0.3106137748120677</c:v>
                </c:pt>
                <c:pt idx="841">
                  <c:v>0.31159454123026536</c:v>
                </c:pt>
                <c:pt idx="842">
                  <c:v>0.31261526846763432</c:v>
                </c:pt>
                <c:pt idx="843">
                  <c:v>0.31367715072058988</c:v>
                </c:pt>
                <c:pt idx="844">
                  <c:v>0.3147671460778626</c:v>
                </c:pt>
                <c:pt idx="845">
                  <c:v>0.31586782528727264</c:v>
                </c:pt>
                <c:pt idx="846">
                  <c:v>0.3169756702544721</c:v>
                </c:pt>
                <c:pt idx="847">
                  <c:v>0.31809071567324071</c:v>
                </c:pt>
                <c:pt idx="848">
                  <c:v>0.31922391480508799</c:v>
                </c:pt>
                <c:pt idx="849">
                  <c:v>0.32039408176223161</c:v>
                </c:pt>
                <c:pt idx="850">
                  <c:v>0.32161750768057118</c:v>
                </c:pt>
                <c:pt idx="851">
                  <c:v>0.32288007069842967</c:v>
                </c:pt>
                <c:pt idx="852">
                  <c:v>0.32416656127370458</c:v>
                </c:pt>
                <c:pt idx="853">
                  <c:v>0.32547731739684932</c:v>
                </c:pt>
                <c:pt idx="854">
                  <c:v>0.32681268034509636</c:v>
                </c:pt>
                <c:pt idx="855">
                  <c:v>0.32816463906497495</c:v>
                </c:pt>
                <c:pt idx="856">
                  <c:v>0.32952077076994202</c:v>
                </c:pt>
                <c:pt idx="857">
                  <c:v>0.33088108510730296</c:v>
                </c:pt>
                <c:pt idx="858">
                  <c:v>0.33228375971804508</c:v>
                </c:pt>
                <c:pt idx="859">
                  <c:v>0.33374297225486582</c:v>
                </c:pt>
                <c:pt idx="860">
                  <c:v>0.33524682519200288</c:v>
                </c:pt>
                <c:pt idx="861">
                  <c:v>0.33677794929957039</c:v>
                </c:pt>
                <c:pt idx="862">
                  <c:v>0.3383741476545426</c:v>
                </c:pt>
                <c:pt idx="863">
                  <c:v>0.34008172768520623</c:v>
                </c:pt>
                <c:pt idx="864">
                  <c:v>0.34184968016380268</c:v>
                </c:pt>
                <c:pt idx="865">
                  <c:v>0.34364325388721667</c:v>
                </c:pt>
                <c:pt idx="866">
                  <c:v>0.34546793883467219</c:v>
                </c:pt>
                <c:pt idx="867">
                  <c:v>0.34735605576492878</c:v>
                </c:pt>
                <c:pt idx="868">
                  <c:v>0.34932024450554239</c:v>
                </c:pt>
                <c:pt idx="869">
                  <c:v>0.35131772689153656</c:v>
                </c:pt>
                <c:pt idx="870">
                  <c:v>0.35330963128566567</c:v>
                </c:pt>
                <c:pt idx="871">
                  <c:v>0.3552848714873898</c:v>
                </c:pt>
                <c:pt idx="872">
                  <c:v>0.35723805502526568</c:v>
                </c:pt>
                <c:pt idx="873">
                  <c:v>0.35916936644585451</c:v>
                </c:pt>
                <c:pt idx="874">
                  <c:v>0.36106821358499536</c:v>
                </c:pt>
                <c:pt idx="875">
                  <c:v>0.36291913155946615</c:v>
                </c:pt>
                <c:pt idx="876">
                  <c:v>0.364707558939457</c:v>
                </c:pt>
                <c:pt idx="877">
                  <c:v>0.36642509214485663</c:v>
                </c:pt>
                <c:pt idx="878">
                  <c:v>0.36809817606298484</c:v>
                </c:pt>
                <c:pt idx="879">
                  <c:v>0.36975178392580815</c:v>
                </c:pt>
                <c:pt idx="880">
                  <c:v>0.37140539178863147</c:v>
                </c:pt>
                <c:pt idx="881">
                  <c:v>0.37301105299480386</c:v>
                </c:pt>
                <c:pt idx="882">
                  <c:v>0.37456981748765694</c:v>
                </c:pt>
                <c:pt idx="883">
                  <c:v>0.37612858198050997</c:v>
                </c:pt>
                <c:pt idx="884">
                  <c:v>0.37768734647336305</c:v>
                </c:pt>
                <c:pt idx="885">
                  <c:v>0.37925075382377033</c:v>
                </c:pt>
                <c:pt idx="886">
                  <c:v>0.38082815198261188</c:v>
                </c:pt>
                <c:pt idx="887">
                  <c:v>0.38241492936238469</c:v>
                </c:pt>
                <c:pt idx="888">
                  <c:v>0.38400641200286539</c:v>
                </c:pt>
                <c:pt idx="889">
                  <c:v>0.38558849456049732</c:v>
                </c:pt>
                <c:pt idx="890">
                  <c:v>0.38715190191090465</c:v>
                </c:pt>
                <c:pt idx="891">
                  <c:v>0.38867845527224326</c:v>
                </c:pt>
                <c:pt idx="892">
                  <c:v>0.39015540296702572</c:v>
                </c:pt>
                <c:pt idx="893">
                  <c:v>0.39157097635383775</c:v>
                </c:pt>
                <c:pt idx="894">
                  <c:v>0.39293548298611458</c:v>
                </c:pt>
                <c:pt idx="895">
                  <c:v>0.39425849965673271</c:v>
                </c:pt>
                <c:pt idx="896">
                  <c:v>0.39556112950653843</c:v>
                </c:pt>
                <c:pt idx="897">
                  <c:v>0.39685567088096507</c:v>
                </c:pt>
                <c:pt idx="898">
                  <c:v>0.39815021225539177</c:v>
                </c:pt>
                <c:pt idx="899">
                  <c:v>0.39944072352832238</c:v>
                </c:pt>
                <c:pt idx="900">
                  <c:v>0.40071920085894042</c:v>
                </c:pt>
                <c:pt idx="901">
                  <c:v>0.40197386256523104</c:v>
                </c:pt>
                <c:pt idx="902">
                  <c:v>0.40318189056033138</c:v>
                </c:pt>
                <c:pt idx="903">
                  <c:v>0.40420600140800234</c:v>
                </c:pt>
                <c:pt idx="904">
                  <c:v>0.40506185224255153</c:v>
                </c:pt>
                <c:pt idx="905">
                  <c:v>0.40579412171061036</c:v>
                </c:pt>
                <c:pt idx="906">
                  <c:v>0.40645966624656121</c:v>
                </c:pt>
                <c:pt idx="907">
                  <c:v>0.40710314103735362</c:v>
                </c:pt>
                <c:pt idx="908">
                  <c:v>0.40774419533542711</c:v>
                </c:pt>
                <c:pt idx="909">
                  <c:v>0.4084047908178598</c:v>
                </c:pt>
                <c:pt idx="910">
                  <c:v>0.40913176703358656</c:v>
                </c:pt>
                <c:pt idx="911">
                  <c:v>0.40996120067283887</c:v>
                </c:pt>
                <c:pt idx="912">
                  <c:v>0.4108810738598675</c:v>
                </c:pt>
                <c:pt idx="913">
                  <c:v>0.41184229947518758</c:v>
                </c:pt>
                <c:pt idx="914">
                  <c:v>0.41284623275217508</c:v>
                </c:pt>
                <c:pt idx="915">
                  <c:v>0.41395407771937459</c:v>
                </c:pt>
                <c:pt idx="916">
                  <c:v>0.41510195776968167</c:v>
                </c:pt>
                <c:pt idx="917">
                  <c:v>0.4162909426431855</c:v>
                </c:pt>
                <c:pt idx="918">
                  <c:v>0.41747237343203281</c:v>
                </c:pt>
                <c:pt idx="919">
                  <c:v>0.41865757676671195</c:v>
                </c:pt>
                <c:pt idx="920">
                  <c:v>0.41985796036681272</c:v>
                </c:pt>
                <c:pt idx="921">
                  <c:v>0.42109693053092895</c:v>
                </c:pt>
                <c:pt idx="922">
                  <c:v>0.42240768665407369</c:v>
                </c:pt>
                <c:pt idx="923">
                  <c:v>0.42378482829839564</c:v>
                </c:pt>
                <c:pt idx="924">
                  <c:v>0.42521338920431384</c:v>
                </c:pt>
                <c:pt idx="925">
                  <c:v>0.42659900278157947</c:v>
                </c:pt>
                <c:pt idx="926">
                  <c:v>0.42792612533221236</c:v>
                </c:pt>
                <c:pt idx="927">
                  <c:v>0.42922470622719178</c:v>
                </c:pt>
                <c:pt idx="928">
                  <c:v>0.43049520774591521</c:v>
                </c:pt>
                <c:pt idx="929">
                  <c:v>0.43174986945220584</c:v>
                </c:pt>
                <c:pt idx="930">
                  <c:v>0.43298883961632201</c:v>
                </c:pt>
                <c:pt idx="931">
                  <c:v>0.43421613784032648</c:v>
                </c:pt>
                <c:pt idx="932">
                  <c:v>0.43542800165175677</c:v>
                </c:pt>
                <c:pt idx="933">
                  <c:v>0.43662457664275484</c:v>
                </c:pt>
                <c:pt idx="934">
                  <c:v>0.43779100687387251</c:v>
                </c:pt>
                <c:pt idx="935">
                  <c:v>0.43891691828712159</c:v>
                </c:pt>
                <c:pt idx="936">
                  <c:v>0.44001046631078927</c:v>
                </c:pt>
                <c:pt idx="937">
                  <c:v>0.44108282699218676</c:v>
                </c:pt>
                <c:pt idx="938">
                  <c:v>0.44213776602968941</c:v>
                </c:pt>
                <c:pt idx="939">
                  <c:v>0.44317549455320632</c:v>
                </c:pt>
                <c:pt idx="940">
                  <c:v>0.44419284647330387</c:v>
                </c:pt>
                <c:pt idx="941">
                  <c:v>0.44520012204760573</c:v>
                </c:pt>
                <c:pt idx="942">
                  <c:v>0.44620405532459329</c:v>
                </c:pt>
                <c:pt idx="943">
                  <c:v>0.44720465452121422</c:v>
                </c:pt>
                <c:pt idx="944">
                  <c:v>0.44820525371783509</c:v>
                </c:pt>
                <c:pt idx="945">
                  <c:v>0.44920918699482265</c:v>
                </c:pt>
                <c:pt idx="946">
                  <c:v>0.45021981309860326</c:v>
                </c:pt>
                <c:pt idx="947">
                  <c:v>0.45125754162212012</c:v>
                </c:pt>
                <c:pt idx="948">
                  <c:v>0.45232290818863807</c:v>
                </c:pt>
                <c:pt idx="949">
                  <c:v>0.45340229707003205</c:v>
                </c:pt>
                <c:pt idx="950">
                  <c:v>0.45447816758317994</c:v>
                </c:pt>
                <c:pt idx="951">
                  <c:v>0.45551932141040063</c:v>
                </c:pt>
                <c:pt idx="952">
                  <c:v>0.45648054702572072</c:v>
                </c:pt>
                <c:pt idx="953">
                  <c:v>0.45730998066497303</c:v>
                </c:pt>
                <c:pt idx="954">
                  <c:v>0.45799558009668712</c:v>
                </c:pt>
                <c:pt idx="955">
                  <c:v>0.45855576770264189</c:v>
                </c:pt>
                <c:pt idx="956">
                  <c:v>0.45900670046732123</c:v>
                </c:pt>
                <c:pt idx="957">
                  <c:v>0.45936226997791341</c:v>
                </c:pt>
                <c:pt idx="958">
                  <c:v>0.45968339609391429</c:v>
                </c:pt>
                <c:pt idx="959">
                  <c:v>0.4600190692024021</c:v>
                </c:pt>
                <c:pt idx="960">
                  <c:v>0.46041090736559309</c:v>
                </c:pt>
                <c:pt idx="961">
                  <c:v>0.46090334201998379</c:v>
                </c:pt>
                <c:pt idx="962">
                  <c:v>0.46152289285755227</c:v>
                </c:pt>
                <c:pt idx="963">
                  <c:v>0.46226583093888723</c:v>
                </c:pt>
                <c:pt idx="964">
                  <c:v>0.46311280907354613</c:v>
                </c:pt>
                <c:pt idx="965">
                  <c:v>0.46402332832144083</c:v>
                </c:pt>
                <c:pt idx="966">
                  <c:v>0.46496530182264978</c:v>
                </c:pt>
                <c:pt idx="967">
                  <c:v>0.46591046410119802</c:v>
                </c:pt>
                <c:pt idx="968">
                  <c:v>0.46685243760240697</c:v>
                </c:pt>
                <c:pt idx="969">
                  <c:v>0.46778173512042232</c:v>
                </c:pt>
                <c:pt idx="970">
                  <c:v>0.46868605731259183</c:v>
                </c:pt>
                <c:pt idx="971">
                  <c:v>0.46953894309903066</c:v>
                </c:pt>
                <c:pt idx="972">
                  <c:v>0.47029809119779775</c:v>
                </c:pt>
                <c:pt idx="973">
                  <c:v>0.47092237715912649</c:v>
                </c:pt>
                <c:pt idx="974">
                  <c:v>0.47142915478116598</c:v>
                </c:pt>
                <c:pt idx="975">
                  <c:v>0.47183351246477012</c:v>
                </c:pt>
                <c:pt idx="976">
                  <c:v>0.47214827321349745</c:v>
                </c:pt>
                <c:pt idx="977">
                  <c:v>0.4723825901512726</c:v>
                </c:pt>
                <c:pt idx="978">
                  <c:v>0.47257211565960844</c:v>
                </c:pt>
                <c:pt idx="979">
                  <c:v>0.47272573716910232</c:v>
                </c:pt>
                <c:pt idx="980">
                  <c:v>0.47284864230679907</c:v>
                </c:pt>
                <c:pt idx="981">
                  <c:v>0.47294889629929354</c:v>
                </c:pt>
                <c:pt idx="982">
                  <c:v>0.47303045484012152</c:v>
                </c:pt>
                <c:pt idx="983">
                  <c:v>0.47309245535465277</c:v>
                </c:pt>
                <c:pt idx="984">
                  <c:v>0.47312836599005381</c:v>
                </c:pt>
                <c:pt idx="985">
                  <c:v>0.47314068507994128</c:v>
                </c:pt>
                <c:pt idx="986">
                  <c:v>0.47314068507994128</c:v>
                </c:pt>
                <c:pt idx="987">
                  <c:v>0.47314068507994128</c:v>
                </c:pt>
                <c:pt idx="988">
                  <c:v>0.47314068507994128</c:v>
                </c:pt>
                <c:pt idx="989">
                  <c:v>0.47314068507994128</c:v>
                </c:pt>
                <c:pt idx="990">
                  <c:v>0.47314068507994128</c:v>
                </c:pt>
                <c:pt idx="991">
                  <c:v>0.47314068507994128</c:v>
                </c:pt>
                <c:pt idx="992">
                  <c:v>0.47314068507994128</c:v>
                </c:pt>
                <c:pt idx="993">
                  <c:v>0.47314068507994128</c:v>
                </c:pt>
                <c:pt idx="994">
                  <c:v>0.47314068507994128</c:v>
                </c:pt>
                <c:pt idx="995">
                  <c:v>0.47314068507994128</c:v>
                </c:pt>
                <c:pt idx="996">
                  <c:v>0.47314068507994128</c:v>
                </c:pt>
                <c:pt idx="997">
                  <c:v>0.47314068507994128</c:v>
                </c:pt>
                <c:pt idx="998">
                  <c:v>0.47314068507994128</c:v>
                </c:pt>
                <c:pt idx="999">
                  <c:v>0.47314068507994128</c:v>
                </c:pt>
                <c:pt idx="1000">
                  <c:v>0.47314068507994128</c:v>
                </c:pt>
                <c:pt idx="1001">
                  <c:v>0.47314068507994128</c:v>
                </c:pt>
                <c:pt idx="1002">
                  <c:v>0.47314068507994128</c:v>
                </c:pt>
                <c:pt idx="1003">
                  <c:v>0.47314068507994128</c:v>
                </c:pt>
                <c:pt idx="1004">
                  <c:v>0.47314068507994128</c:v>
                </c:pt>
                <c:pt idx="1005">
                  <c:v>0.47314068507994128</c:v>
                </c:pt>
                <c:pt idx="1006">
                  <c:v>0.47314068507994128</c:v>
                </c:pt>
                <c:pt idx="1007">
                  <c:v>0.47314068507994128</c:v>
                </c:pt>
                <c:pt idx="1008">
                  <c:v>0.47314068507994128</c:v>
                </c:pt>
                <c:pt idx="1009">
                  <c:v>0.47314068507994128</c:v>
                </c:pt>
                <c:pt idx="1010">
                  <c:v>0.47314068507994128</c:v>
                </c:pt>
                <c:pt idx="1011">
                  <c:v>0.47314068507994128</c:v>
                </c:pt>
                <c:pt idx="1012">
                  <c:v>0.47314068507994128</c:v>
                </c:pt>
                <c:pt idx="1013">
                  <c:v>0.47314068507994128</c:v>
                </c:pt>
                <c:pt idx="1014">
                  <c:v>0.47314068507994128</c:v>
                </c:pt>
                <c:pt idx="1015">
                  <c:v>0.47314068507994128</c:v>
                </c:pt>
                <c:pt idx="1016">
                  <c:v>0.47314068507994128</c:v>
                </c:pt>
                <c:pt idx="1017">
                  <c:v>0.47314068507994128</c:v>
                </c:pt>
                <c:pt idx="1018">
                  <c:v>0.47314068507994128</c:v>
                </c:pt>
                <c:pt idx="1019">
                  <c:v>0.47314068507994128</c:v>
                </c:pt>
                <c:pt idx="1020">
                  <c:v>0.47314068507994128</c:v>
                </c:pt>
                <c:pt idx="1021">
                  <c:v>0.47314068507994128</c:v>
                </c:pt>
                <c:pt idx="1022">
                  <c:v>0.47314068507994128</c:v>
                </c:pt>
                <c:pt idx="1023">
                  <c:v>0.47314068507994128</c:v>
                </c:pt>
                <c:pt idx="1024">
                  <c:v>0.47314068507994128</c:v>
                </c:pt>
                <c:pt idx="1025">
                  <c:v>0.47314068507994128</c:v>
                </c:pt>
                <c:pt idx="1026">
                  <c:v>0.47314068507994128</c:v>
                </c:pt>
                <c:pt idx="1027">
                  <c:v>0.47314964326158193</c:v>
                </c:pt>
                <c:pt idx="1028">
                  <c:v>0.47319006755985044</c:v>
                </c:pt>
                <c:pt idx="1029">
                  <c:v>0.47328796715226423</c:v>
                </c:pt>
                <c:pt idx="1030">
                  <c:v>0.4734593229424951</c:v>
                </c:pt>
                <c:pt idx="1031">
                  <c:v>0.47370353378152602</c:v>
                </c:pt>
                <c:pt idx="1032">
                  <c:v>0.47401356002223055</c:v>
                </c:pt>
                <c:pt idx="1033">
                  <c:v>0.474386164031803</c:v>
                </c:pt>
                <c:pt idx="1034">
                  <c:v>0.47482186786633512</c:v>
                </c:pt>
                <c:pt idx="1035">
                  <c:v>0.47532246657787552</c:v>
                </c:pt>
                <c:pt idx="1036">
                  <c:v>0.47587825224208735</c:v>
                </c:pt>
                <c:pt idx="1037">
                  <c:v>0.47648142299369523</c:v>
                </c:pt>
                <c:pt idx="1038">
                  <c:v>0.47712732457686657</c:v>
                </c:pt>
                <c:pt idx="1039">
                  <c:v>0.47782567096999867</c:v>
                </c:pt>
                <c:pt idx="1040">
                  <c:v>0.47858754509499418</c:v>
                </c:pt>
                <c:pt idx="1041">
                  <c:v>0.47941697873424649</c:v>
                </c:pt>
                <c:pt idx="1042">
                  <c:v>0.48030899963604273</c:v>
                </c:pt>
                <c:pt idx="1043">
                  <c:v>0.48124461935085516</c:v>
                </c:pt>
                <c:pt idx="1044">
                  <c:v>0.48220261632142236</c:v>
                </c:pt>
                <c:pt idx="1045">
                  <c:v>0.48316707860062774</c:v>
                </c:pt>
                <c:pt idx="1046">
                  <c:v>0.48413478557806733</c:v>
                </c:pt>
                <c:pt idx="1047">
                  <c:v>0.48510900611588859</c:v>
                </c:pt>
                <c:pt idx="1048">
                  <c:v>0.48608977253408631</c:v>
                </c:pt>
                <c:pt idx="1049">
                  <c:v>0.48706399307190756</c:v>
                </c:pt>
                <c:pt idx="1050">
                  <c:v>0.48801235207084487</c:v>
                </c:pt>
                <c:pt idx="1051">
                  <c:v>0.48891050818822573</c:v>
                </c:pt>
                <c:pt idx="1052">
                  <c:v>0.48975160849558197</c:v>
                </c:pt>
                <c:pt idx="1053">
                  <c:v>0.49052721805038424</c:v>
                </c:pt>
                <c:pt idx="1054">
                  <c:v>0.49123070956253928</c:v>
                </c:pt>
                <c:pt idx="1055">
                  <c:v>0.49184790206707729</c:v>
                </c:pt>
                <c:pt idx="1056">
                  <c:v>0.49236928585777734</c:v>
                </c:pt>
                <c:pt idx="1057">
                  <c:v>0.49278638674537406</c:v>
                </c:pt>
                <c:pt idx="1058">
                  <c:v>0.49311232693684237</c:v>
                </c:pt>
                <c:pt idx="1059">
                  <c:v>0.49337093189562309</c:v>
                </c:pt>
                <c:pt idx="1060">
                  <c:v>0.49356971860023302</c:v>
                </c:pt>
                <c:pt idx="1061">
                  <c:v>0.49372584850149615</c:v>
                </c:pt>
                <c:pt idx="1062">
                  <c:v>0.49386458412106282</c:v>
                </c:pt>
                <c:pt idx="1063">
                  <c:v>0.49400454982585895</c:v>
                </c:pt>
                <c:pt idx="1064">
                  <c:v>0.49415317853312846</c:v>
                </c:pt>
                <c:pt idx="1065">
                  <c:v>0.49433746582639859</c:v>
                </c:pt>
                <c:pt idx="1066">
                  <c:v>0.49458025424275492</c:v>
                </c:pt>
                <c:pt idx="1067">
                  <c:v>0.4948747378170042</c:v>
                </c:pt>
                <c:pt idx="1068">
                  <c:v>0.49518791665818651</c:v>
                </c:pt>
                <c:pt idx="1069">
                  <c:v>0.49551064362636205</c:v>
                </c:pt>
                <c:pt idx="1070">
                  <c:v>0.49585288426947272</c:v>
                </c:pt>
                <c:pt idx="1071">
                  <c:v>0.4962359139760647</c:v>
                </c:pt>
                <c:pt idx="1072">
                  <c:v>0.4966735043843068</c:v>
                </c:pt>
                <c:pt idx="1073">
                  <c:v>0.49718028200634629</c:v>
                </c:pt>
                <c:pt idx="1074">
                  <c:v>0.4977788273304472</c:v>
                </c:pt>
                <c:pt idx="1075">
                  <c:v>0.49850053750106904</c:v>
                </c:pt>
                <c:pt idx="1076">
                  <c:v>0.4993563883356183</c:v>
                </c:pt>
                <c:pt idx="1077">
                  <c:v>0.50033715475381602</c:v>
                </c:pt>
                <c:pt idx="1078">
                  <c:v>0.50142360604205582</c:v>
                </c:pt>
                <c:pt idx="1079">
                  <c:v>0.50260127326284776</c:v>
                </c:pt>
                <c:pt idx="1080">
                  <c:v>0.50386780087486815</c:v>
                </c:pt>
                <c:pt idx="1081">
                  <c:v>0.50519081754548634</c:v>
                </c:pt>
                <c:pt idx="1082">
                  <c:v>0.50653031504176604</c:v>
                </c:pt>
                <c:pt idx="1083">
                  <c:v>0.50784923535794224</c:v>
                </c:pt>
                <c:pt idx="1084">
                  <c:v>0.50910389706423287</c:v>
                </c:pt>
                <c:pt idx="1085">
                  <c:v>0.51029667248477084</c:v>
                </c:pt>
                <c:pt idx="1086">
                  <c:v>0.51146310271588846</c:v>
                </c:pt>
                <c:pt idx="1087">
                  <c:v>0.51262953294700619</c:v>
                </c:pt>
                <c:pt idx="1088">
                  <c:v>0.51379969990414986</c:v>
                </c:pt>
                <c:pt idx="1089">
                  <c:v>0.51497361251944596</c:v>
                </c:pt>
                <c:pt idx="1090">
                  <c:v>0.51614752513474216</c:v>
                </c:pt>
                <c:pt idx="1091">
                  <c:v>0.51732143775003836</c:v>
                </c:pt>
                <c:pt idx="1092">
                  <c:v>0.51850664108471756</c:v>
                </c:pt>
                <c:pt idx="1093">
                  <c:v>0.51973006700305713</c:v>
                </c:pt>
                <c:pt idx="1094">
                  <c:v>0.52101655757833198</c:v>
                </c:pt>
                <c:pt idx="1095">
                  <c:v>0.52235605507461169</c:v>
                </c:pt>
                <c:pt idx="1096">
                  <c:v>0.52372476367954302</c:v>
                </c:pt>
                <c:pt idx="1097">
                  <c:v>0.52510190532386491</c:v>
                </c:pt>
                <c:pt idx="1098">
                  <c:v>0.52646221966122586</c:v>
                </c:pt>
                <c:pt idx="1099">
                  <c:v>0.52777297578437066</c:v>
                </c:pt>
                <c:pt idx="1100">
                  <c:v>0.52900415547441504</c:v>
                </c:pt>
                <c:pt idx="1101">
                  <c:v>0.53018182269520697</c:v>
                </c:pt>
                <c:pt idx="1102">
                  <c:v>0.5313408062097863</c:v>
                </c:pt>
                <c:pt idx="1103">
                  <c:v>0.5325147188250825</c:v>
                </c:pt>
                <c:pt idx="1104">
                  <c:v>0.53374201704908697</c:v>
                </c:pt>
                <c:pt idx="1105">
                  <c:v>0.53505277317223165</c:v>
                </c:pt>
                <c:pt idx="1106">
                  <c:v>0.53642991481655367</c:v>
                </c:pt>
                <c:pt idx="1107">
                  <c:v>0.53783258942729573</c:v>
                </c:pt>
                <c:pt idx="1108">
                  <c:v>0.53923098409567871</c:v>
                </c:pt>
                <c:pt idx="1109">
                  <c:v>0.54059129843303966</c:v>
                </c:pt>
                <c:pt idx="1110">
                  <c:v>0.54188987932801902</c:v>
                </c:pt>
                <c:pt idx="1111">
                  <c:v>0.54315640694003953</c:v>
                </c:pt>
                <c:pt idx="1112">
                  <c:v>0.54442690845876296</c:v>
                </c:pt>
                <c:pt idx="1113">
                  <c:v>0.54574992512938114</c:v>
                </c:pt>
                <c:pt idx="1114">
                  <c:v>0.54718719388594461</c:v>
                </c:pt>
                <c:pt idx="1115">
                  <c:v>0.54874595837879769</c:v>
                </c:pt>
                <c:pt idx="1116">
                  <c:v>0.55037067140230278</c:v>
                </c:pt>
                <c:pt idx="1117">
                  <c:v>0.55200978411869506</c:v>
                </c:pt>
                <c:pt idx="1118">
                  <c:v>0.55362971838545894</c:v>
                </c:pt>
                <c:pt idx="1119">
                  <c:v>0.55519312573586621</c:v>
                </c:pt>
                <c:pt idx="1120">
                  <c:v>0.55670149836763971</c:v>
                </c:pt>
                <c:pt idx="1121">
                  <c:v>0.55817844606242217</c:v>
                </c:pt>
                <c:pt idx="1122">
                  <c:v>0.55963324987905161</c:v>
                </c:pt>
                <c:pt idx="1123">
                  <c:v>0.56105314255827299</c:v>
                </c:pt>
                <c:pt idx="1124">
                  <c:v>0.56240093792515189</c:v>
                </c:pt>
                <c:pt idx="1125">
                  <c:v>0.56363211761519627</c:v>
                </c:pt>
                <c:pt idx="1126">
                  <c:v>0.56469748418171428</c:v>
                </c:pt>
                <c:pt idx="1127">
                  <c:v>0.56558950508351047</c:v>
                </c:pt>
                <c:pt idx="1128">
                  <c:v>0.56632976570990856</c:v>
                </c:pt>
                <c:pt idx="1129">
                  <c:v>0.56694225993000236</c:v>
                </c:pt>
                <c:pt idx="1130">
                  <c:v>0.5674678659851865</c:v>
                </c:pt>
                <c:pt idx="1131">
                  <c:v>0.56792653141725535</c:v>
                </c:pt>
                <c:pt idx="1132">
                  <c:v>0.56832728949842071</c:v>
                </c:pt>
                <c:pt idx="1133">
                  <c:v>0.56867283795102341</c:v>
                </c:pt>
                <c:pt idx="1134">
                  <c:v>0.56896120500978531</c:v>
                </c:pt>
                <c:pt idx="1135">
                  <c:v>0.56919692642989905</c:v>
                </c:pt>
                <c:pt idx="1136">
                  <c:v>0.56939040611011371</c:v>
                </c:pt>
                <c:pt idx="1137">
                  <c:v>0.56956176190034458</c:v>
                </c:pt>
                <c:pt idx="1138">
                  <c:v>0.569728008146826</c:v>
                </c:pt>
                <c:pt idx="1139">
                  <c:v>0.56989552850007397</c:v>
                </c:pt>
                <c:pt idx="1140">
                  <c:v>0.57006688429030483</c:v>
                </c:pt>
                <c:pt idx="1141">
                  <c:v>0.57024467711077942</c:v>
                </c:pt>
                <c:pt idx="1142">
                  <c:v>0.57043947978860021</c:v>
                </c:pt>
                <c:pt idx="1143">
                  <c:v>0.57067099655687581</c:v>
                </c:pt>
                <c:pt idx="1144">
                  <c:v>0.57095179660290407</c:v>
                </c:pt>
                <c:pt idx="1145">
                  <c:v>0.5712618228436086</c:v>
                </c:pt>
                <c:pt idx="1146">
                  <c:v>0.57157816925837368</c:v>
                </c:pt>
                <c:pt idx="1147">
                  <c:v>0.5718619857317947</c:v>
                </c:pt>
                <c:pt idx="1148">
                  <c:v>0.57207015814987128</c:v>
                </c:pt>
                <c:pt idx="1149">
                  <c:v>0.57223132942465027</c:v>
                </c:pt>
                <c:pt idx="1150">
                  <c:v>0.57237006504421695</c:v>
                </c:pt>
                <c:pt idx="1151">
                  <c:v>0.57250880066378362</c:v>
                </c:pt>
                <c:pt idx="1152">
                  <c:v>0.5726475362833503</c:v>
                </c:pt>
                <c:pt idx="1153">
                  <c:v>0.57280997311318338</c:v>
                </c:pt>
                <c:pt idx="1154">
                  <c:v>0.57303731138690484</c:v>
                </c:pt>
                <c:pt idx="1155">
                  <c:v>0.57335843750290572</c:v>
                </c:pt>
                <c:pt idx="1156">
                  <c:v>0.57375919558407107</c:v>
                </c:pt>
                <c:pt idx="1157">
                  <c:v>0.5742355538670969</c:v>
                </c:pt>
                <c:pt idx="1158">
                  <c:v>0.57480461450063192</c:v>
                </c:pt>
                <c:pt idx="1159">
                  <c:v>0.57549784231243917</c:v>
                </c:pt>
                <c:pt idx="1160">
                  <c:v>0.57634187781299528</c:v>
                </c:pt>
                <c:pt idx="1161">
                  <c:v>0.57733915113098089</c:v>
                </c:pt>
                <c:pt idx="1162">
                  <c:v>0.57847600728446036</c:v>
                </c:pt>
                <c:pt idx="1163">
                  <c:v>0.57975448461507839</c:v>
                </c:pt>
                <c:pt idx="1164">
                  <c:v>0.58117870646226288</c:v>
                </c:pt>
                <c:pt idx="1165">
                  <c:v>0.58275610462110439</c:v>
                </c:pt>
                <c:pt idx="1166">
                  <c:v>0.58448864899725761</c:v>
                </c:pt>
                <c:pt idx="1167">
                  <c:v>0.58629254865572344</c:v>
                </c:pt>
                <c:pt idx="1168">
                  <c:v>0.58816465537132157</c:v>
                </c:pt>
                <c:pt idx="1169">
                  <c:v>0.59013989557304569</c:v>
                </c:pt>
                <c:pt idx="1170">
                  <c:v>0.59221095807834667</c:v>
                </c:pt>
                <c:pt idx="1171">
                  <c:v>0.59437533432099821</c:v>
                </c:pt>
                <c:pt idx="1172">
                  <c:v>0.59663000360589358</c:v>
                </c:pt>
                <c:pt idx="1173">
                  <c:v>0.59896516824120904</c:v>
                </c:pt>
                <c:pt idx="1174">
                  <c:v>0.60137651400165315</c:v>
                </c:pt>
                <c:pt idx="1175">
                  <c:v>0.60385929910675018</c:v>
                </c:pt>
                <c:pt idx="1176">
                  <c:v>0.60640169226139207</c:v>
                </c:pt>
                <c:pt idx="1177">
                  <c:v>0.60899795469543527</c:v>
                </c:pt>
                <c:pt idx="1178">
                  <c:v>0.61164892685047501</c:v>
                </c:pt>
                <c:pt idx="1179">
                  <c:v>0.61436947989667912</c:v>
                </c:pt>
                <c:pt idx="1180">
                  <c:v>0.61716095441386631</c:v>
                </c:pt>
                <c:pt idx="1181">
                  <c:v>0.62002470619842587</c:v>
                </c:pt>
                <c:pt idx="1182">
                  <c:v>0.62295467930602821</c:v>
                </c:pt>
                <c:pt idx="1183">
                  <c:v>0.62593693275543139</c:v>
                </c:pt>
                <c:pt idx="1184">
                  <c:v>0.62896454191875639</c:v>
                </c:pt>
                <c:pt idx="1185">
                  <c:v>0.63203033360545302</c:v>
                </c:pt>
                <c:pt idx="1186">
                  <c:v>0.63511920413616385</c:v>
                </c:pt>
                <c:pt idx="1187">
                  <c:v>0.63820807466687468</c:v>
                </c:pt>
                <c:pt idx="1188">
                  <c:v>0.64129694519758551</c:v>
                </c:pt>
                <c:pt idx="1189">
                  <c:v>0.64438581572829645</c:v>
                </c:pt>
                <c:pt idx="1190">
                  <c:v>0.64747468625900728</c:v>
                </c:pt>
                <c:pt idx="1191">
                  <c:v>0.65056355678971811</c:v>
                </c:pt>
                <c:pt idx="1192">
                  <c:v>0.65365242732042894</c:v>
                </c:pt>
                <c:pt idx="1193">
                  <c:v>0.65674129785113977</c:v>
                </c:pt>
                <c:pt idx="1194">
                  <c:v>0.6598301683818506</c:v>
                </c:pt>
                <c:pt idx="1195">
                  <c:v>0.66291903891256143</c:v>
                </c:pt>
                <c:pt idx="1196">
                  <c:v>0.66601563070424163</c:v>
                </c:pt>
                <c:pt idx="1197">
                  <c:v>0.66911222249592184</c:v>
                </c:pt>
                <c:pt idx="1198">
                  <c:v>0.67221654973041467</c:v>
                </c:pt>
                <c:pt idx="1199">
                  <c:v>0.67535196085892202</c:v>
                </c:pt>
                <c:pt idx="1200">
                  <c:v>0.67852654777240928</c:v>
                </c:pt>
                <c:pt idx="1201">
                  <c:v>0.68176456210159198</c:v>
                </c:pt>
                <c:pt idx="1202">
                  <c:v>0.68506692901392763</c:v>
                </c:pt>
                <c:pt idx="1203">
                  <c:v>0.68841817219147561</c:v>
                </c:pt>
                <c:pt idx="1204">
                  <c:v>0.69180229271841398</c:v>
                </c:pt>
                <c:pt idx="1205">
                  <c:v>0.69520294023702012</c:v>
                </c:pt>
                <c:pt idx="1206">
                  <c:v>0.69861187338396125</c:v>
                </c:pt>
                <c:pt idx="1207">
                  <c:v>0.70202910693452669</c:v>
                </c:pt>
                <c:pt idx="1208">
                  <c:v>0.70545465567922272</c:v>
                </c:pt>
                <c:pt idx="1209">
                  <c:v>0.70888853442377187</c:v>
                </c:pt>
                <c:pt idx="1210">
                  <c:v>0.71232241316832101</c:v>
                </c:pt>
                <c:pt idx="1211">
                  <c:v>0.71575629191287016</c:v>
                </c:pt>
                <c:pt idx="1212">
                  <c:v>0.71919017065741919</c:v>
                </c:pt>
                <c:pt idx="1213">
                  <c:v>0.72261571940211522</c:v>
                </c:pt>
                <c:pt idx="1214">
                  <c:v>0.72604126814681125</c:v>
                </c:pt>
                <c:pt idx="1215">
                  <c:v>0.72946681689150716</c:v>
                </c:pt>
                <c:pt idx="1216">
                  <c:v>0.73289236563620319</c:v>
                </c:pt>
                <c:pt idx="1217">
                  <c:v>0.73630959918676864</c:v>
                </c:pt>
                <c:pt idx="1218">
                  <c:v>0.73971853233370977</c:v>
                </c:pt>
                <c:pt idx="1219">
                  <c:v>0.7431191798523159</c:v>
                </c:pt>
                <c:pt idx="1220">
                  <c:v>0.74651155650265988</c:v>
                </c:pt>
                <c:pt idx="1221">
                  <c:v>0.74988743563583238</c:v>
                </c:pt>
                <c:pt idx="1222">
                  <c:v>0.75323867881338036</c:v>
                </c:pt>
                <c:pt idx="1223">
                  <c:v>0.75656541805426503</c:v>
                </c:pt>
                <c:pt idx="1224">
                  <c:v>0.75985969003232134</c:v>
                </c:pt>
                <c:pt idx="1225">
                  <c:v>0.76313781581337481</c:v>
                </c:pt>
                <c:pt idx="1226">
                  <c:v>0.76639985352472284</c:v>
                </c:pt>
                <c:pt idx="1227">
                  <c:v>0.76965386896091337</c:v>
                </c:pt>
                <c:pt idx="1228">
                  <c:v>0.77289188329009606</c:v>
                </c:pt>
                <c:pt idx="1229">
                  <c:v>0.77612191875699554</c:v>
                </c:pt>
                <c:pt idx="1230">
                  <c:v>0.77933603980568678</c:v>
                </c:pt>
                <c:pt idx="1231">
                  <c:v>0.7825343040765369</c:v>
                </c:pt>
                <c:pt idx="1232">
                  <c:v>0.78572466153556286</c:v>
                </c:pt>
                <c:pt idx="1233">
                  <c:v>0.78891501899458871</c:v>
                </c:pt>
                <c:pt idx="1234">
                  <c:v>0.79209748400623259</c:v>
                </c:pt>
                <c:pt idx="1235">
                  <c:v>0.79527994901787646</c:v>
                </c:pt>
                <c:pt idx="1236">
                  <c:v>0.7984466721672161</c:v>
                </c:pt>
                <c:pt idx="1237">
                  <c:v>0.8015977107294211</c:v>
                </c:pt>
                <c:pt idx="1238">
                  <c:v>0.80470978760378642</c:v>
                </c:pt>
                <c:pt idx="1239">
                  <c:v>0.80777557929048305</c:v>
                </c:pt>
                <c:pt idx="1240">
                  <c:v>0.81078044760024726</c:v>
                </c:pt>
                <c:pt idx="1241">
                  <c:v>0.81373274318181754</c:v>
                </c:pt>
                <c:pt idx="1242">
                  <c:v>0.81663314677888721</c:v>
                </c:pt>
                <c:pt idx="1243">
                  <c:v>0.81948960939219972</c:v>
                </c:pt>
                <c:pt idx="1244">
                  <c:v>0.82229543041221997</c:v>
                </c:pt>
                <c:pt idx="1245">
                  <c:v>0.82505837449757513</c:v>
                </c:pt>
                <c:pt idx="1246">
                  <c:v>0.82777892754377924</c:v>
                </c:pt>
                <c:pt idx="1247">
                  <c:v>0.8304506341106731</c:v>
                </c:pt>
                <c:pt idx="1248">
                  <c:v>0.83307414586308492</c:v>
                </c:pt>
                <c:pt idx="1249">
                  <c:v>0.8356501092465588</c:v>
                </c:pt>
                <c:pt idx="1250">
                  <c:v>0.83817916548735572</c:v>
                </c:pt>
                <c:pt idx="1251">
                  <c:v>0.84066852201330822</c:v>
                </c:pt>
                <c:pt idx="1252">
                  <c:v>0.84311864280806958</c:v>
                </c:pt>
                <c:pt idx="1253">
                  <c:v>0.84552998856851369</c:v>
                </c:pt>
                <c:pt idx="1254">
                  <c:v>0.84790301670473567</c:v>
                </c:pt>
                <c:pt idx="1255">
                  <c:v>0.85023818134005114</c:v>
                </c:pt>
                <c:pt idx="1256">
                  <c:v>0.85253593331099675</c:v>
                </c:pt>
                <c:pt idx="1257">
                  <c:v>0.8547967201673301</c:v>
                </c:pt>
                <c:pt idx="1258">
                  <c:v>0.8570209861720296</c:v>
                </c:pt>
                <c:pt idx="1259">
                  <c:v>0.85920917230129445</c:v>
                </c:pt>
                <c:pt idx="1260">
                  <c:v>0.86136762635326714</c:v>
                </c:pt>
                <c:pt idx="1261">
                  <c:v>0.86350251230992425</c:v>
                </c:pt>
                <c:pt idx="1262">
                  <c:v>0.86561984846980111</c:v>
                </c:pt>
                <c:pt idx="1263">
                  <c:v>0.86773718462967797</c:v>
                </c:pt>
                <c:pt idx="1264">
                  <c:v>0.86986035872608558</c:v>
                </c:pt>
                <c:pt idx="1265">
                  <c:v>0.87200111863689478</c:v>
                </c:pt>
                <c:pt idx="1266">
                  <c:v>0.87415957268886746</c:v>
                </c:pt>
                <c:pt idx="1267">
                  <c:v>0.87632988321937111</c:v>
                </c:pt>
                <c:pt idx="1268">
                  <c:v>0.87851209867796498</c:v>
                </c:pt>
                <c:pt idx="1269">
                  <c:v>0.88069431413655874</c:v>
                </c:pt>
                <c:pt idx="1270">
                  <c:v>0.8828646246670625</c:v>
                </c:pt>
                <c:pt idx="1271">
                  <c:v>0.88501716861031288</c:v>
                </c:pt>
                <c:pt idx="1272">
                  <c:v>0.88714619263390837</c:v>
                </c:pt>
                <c:pt idx="1273">
                  <c:v>0.88925188883182904</c:v>
                </c:pt>
                <c:pt idx="1274">
                  <c:v>0.89134021463633006</c:v>
                </c:pt>
                <c:pt idx="1275">
                  <c:v>0.89341127714163093</c:v>
                </c:pt>
                <c:pt idx="1276">
                  <c:v>0.89547089007469982</c:v>
                </c:pt>
                <c:pt idx="1277">
                  <c:v>0.89753050300776871</c:v>
                </c:pt>
                <c:pt idx="1278">
                  <c:v>0.89959583480770788</c:v>
                </c:pt>
                <c:pt idx="1279">
                  <c:v>0.90166689731300886</c:v>
                </c:pt>
                <c:pt idx="1280">
                  <c:v>0.90374945680537411</c:v>
                </c:pt>
                <c:pt idx="1281">
                  <c:v>0.90584356082136841</c:v>
                </c:pt>
                <c:pt idx="1282">
                  <c:v>0.90793766483736271</c:v>
                </c:pt>
                <c:pt idx="1283">
                  <c:v>0.91003755897942484</c:v>
                </c:pt>
                <c:pt idx="1284">
                  <c:v>0.91213745312148686</c:v>
                </c:pt>
                <c:pt idx="1285">
                  <c:v>0.91423734726354899</c:v>
                </c:pt>
                <c:pt idx="1286">
                  <c:v>0.91632567306804991</c:v>
                </c:pt>
                <c:pt idx="1287">
                  <c:v>0.91840247813242071</c:v>
                </c:pt>
                <c:pt idx="1288">
                  <c:v>0.9204620910654896</c:v>
                </c:pt>
                <c:pt idx="1289">
                  <c:v>0.92249894661166076</c:v>
                </c:pt>
                <c:pt idx="1290">
                  <c:v>0.92451323296947208</c:v>
                </c:pt>
                <c:pt idx="1291">
                  <c:v>0.92651071535546625</c:v>
                </c:pt>
                <c:pt idx="1292">
                  <c:v>0.92848595555719038</c:v>
                </c:pt>
                <c:pt idx="1293">
                  <c:v>0.93043365380254583</c:v>
                </c:pt>
                <c:pt idx="1294">
                  <c:v>0.93235409806512026</c:v>
                </c:pt>
                <c:pt idx="1295">
                  <c:v>0.93424757441643014</c:v>
                </c:pt>
                <c:pt idx="1296">
                  <c:v>0.93612500654404751</c:v>
                </c:pt>
                <c:pt idx="1297">
                  <c:v>0.93799711325964563</c:v>
                </c:pt>
                <c:pt idx="1298">
                  <c:v>0.93987454538726301</c:v>
                </c:pt>
                <c:pt idx="1299">
                  <c:v>0.94176266231751971</c:v>
                </c:pt>
                <c:pt idx="1300">
                  <c:v>0.94366689162648587</c:v>
                </c:pt>
                <c:pt idx="1301">
                  <c:v>0.94558191948195236</c:v>
                </c:pt>
                <c:pt idx="1302">
                  <c:v>0.94750779159449539</c:v>
                </c:pt>
                <c:pt idx="1303">
                  <c:v>0.9494445537964239</c:v>
                </c:pt>
                <c:pt idx="1304">
                  <c:v>0.95139773733429978</c:v>
                </c:pt>
                <c:pt idx="1305">
                  <c:v>0.95335641769885615</c:v>
                </c:pt>
                <c:pt idx="1306">
                  <c:v>0.9553206064394697</c:v>
                </c:pt>
                <c:pt idx="1307">
                  <c:v>0.95728479518008325</c:v>
                </c:pt>
                <c:pt idx="1308">
                  <c:v>0.9592489839206968</c:v>
                </c:pt>
                <c:pt idx="1309">
                  <c:v>0.96120766428525317</c:v>
                </c:pt>
                <c:pt idx="1310">
                  <c:v>0.96316634464980955</c:v>
                </c:pt>
                <c:pt idx="1311">
                  <c:v>0.96511952818768543</c:v>
                </c:pt>
                <c:pt idx="1312">
                  <c:v>0.96706722643304088</c:v>
                </c:pt>
                <c:pt idx="1313">
                  <c:v>0.96900398863496939</c:v>
                </c:pt>
                <c:pt idx="1314">
                  <c:v>0.97092443289754382</c:v>
                </c:pt>
                <c:pt idx="1315">
                  <c:v>0.97283405577354642</c:v>
                </c:pt>
                <c:pt idx="1316">
                  <c:v>0.9747275321248563</c:v>
                </c:pt>
                <c:pt idx="1317">
                  <c:v>0.97658902191893404</c:v>
                </c:pt>
                <c:pt idx="1318">
                  <c:v>0.97842941305397901</c:v>
                </c:pt>
                <c:pt idx="1319">
                  <c:v>0.98024888496378482</c:v>
                </c:pt>
                <c:pt idx="1320">
                  <c:v>0.98207879411785237</c:v>
                </c:pt>
                <c:pt idx="1321">
                  <c:v>0.98393499237199566</c:v>
                </c:pt>
                <c:pt idx="1322">
                  <c:v>0.98583922168096194</c:v>
                </c:pt>
                <c:pt idx="1323">
                  <c:v>0.98780893036222583</c:v>
                </c:pt>
                <c:pt idx="1324">
                  <c:v>0.98986854329529472</c:v>
                </c:pt>
                <c:pt idx="1325">
                  <c:v>0.99201518919656273</c:v>
                </c:pt>
                <c:pt idx="1326">
                  <c:v>0.99422737974107189</c:v>
                </c:pt>
                <c:pt idx="1327">
                  <c:v>0.99646985084413964</c:v>
                </c:pt>
                <c:pt idx="1328">
                  <c:v>0.9987245201290349</c:v>
                </c:pt>
                <c:pt idx="1329">
                  <c:v>1.0009791894139302</c:v>
                </c:pt>
                <c:pt idx="1330">
                  <c:v>1.0032338586988254</c:v>
                </c:pt>
                <c:pt idx="1331">
                  <c:v>1.0054885279837207</c:v>
                </c:pt>
                <c:pt idx="1332">
                  <c:v>1.0077431972686159</c:v>
                </c:pt>
                <c:pt idx="1333">
                  <c:v>1.0099917613074949</c:v>
                </c:pt>
                <c:pt idx="1334">
                  <c:v>1.0122220834086897</c:v>
                </c:pt>
                <c:pt idx="1335">
                  <c:v>1.0144342739531989</c:v>
                </c:pt>
                <c:pt idx="1336">
                  <c:v>1.016628442911174</c:v>
                </c:pt>
                <c:pt idx="1337">
                  <c:v>1.018816629040439</c:v>
                </c:pt>
                <c:pt idx="1338">
                  <c:v>1.0209988444990328</c:v>
                </c:pt>
                <c:pt idx="1339">
                  <c:v>1.0231810599576265</c:v>
                </c:pt>
                <c:pt idx="1340">
                  <c:v>1.0253632754162203</c:v>
                </c:pt>
                <c:pt idx="1341">
                  <c:v>1.0275514615454853</c:v>
                </c:pt>
                <c:pt idx="1342">
                  <c:v>1.0297456305034605</c:v>
                </c:pt>
                <c:pt idx="1343">
                  <c:v>1.0319638526610038</c:v>
                </c:pt>
                <c:pt idx="1344">
                  <c:v>1.0342063237640715</c:v>
                </c:pt>
                <c:pt idx="1345">
                  <c:v>1.0364732405324812</c:v>
                </c:pt>
                <c:pt idx="1346">
                  <c:v>1.0387586212331152</c:v>
                </c:pt>
                <c:pt idx="1347">
                  <c:v>1.0410501813605446</c:v>
                </c:pt>
                <c:pt idx="1348">
                  <c:v>1.043341741487974</c:v>
                </c:pt>
                <c:pt idx="1349">
                  <c:v>1.0456209551633175</c:v>
                </c:pt>
                <c:pt idx="1350">
                  <c:v>1.0478573456255627</c:v>
                </c:pt>
                <c:pt idx="1351">
                  <c:v>1.0500276561560664</c:v>
                </c:pt>
                <c:pt idx="1352">
                  <c:v>1.0521159819605674</c:v>
                </c:pt>
                <c:pt idx="1353">
                  <c:v>1.054124655313186</c:v>
                </c:pt>
                <c:pt idx="1354">
                  <c:v>1.056050527425729</c:v>
                </c:pt>
                <c:pt idx="1355">
                  <c:v>1.0578961763655728</c:v>
                </c:pt>
                <c:pt idx="1356">
                  <c:v>1.0596539574638191</c:v>
                </c:pt>
                <c:pt idx="1357">
                  <c:v>1.0613172819902306</c:v>
                </c:pt>
                <c:pt idx="1358">
                  <c:v>1.0628853425606763</c:v>
                </c:pt>
                <c:pt idx="1359">
                  <c:v>1.0643578413939556</c:v>
                </c:pt>
                <c:pt idx="1360">
                  <c:v>1.0657307616644964</c:v>
                </c:pt>
                <c:pt idx="1361">
                  <c:v>1.0670132409307393</c:v>
                </c:pt>
                <c:pt idx="1362">
                  <c:v>1.0682405391547438</c:v>
                </c:pt>
                <c:pt idx="1363">
                  <c:v>1.0694524029661741</c:v>
                </c:pt>
                <c:pt idx="1364">
                  <c:v>1.0706874732978502</c:v>
                </c:pt>
                <c:pt idx="1365">
                  <c:v>1.0719779845707809</c:v>
                </c:pt>
                <c:pt idx="1366">
                  <c:v>1.073301001241399</c:v>
                </c:pt>
                <c:pt idx="1367">
                  <c:v>1.0746281237920319</c:v>
                </c:pt>
                <c:pt idx="1368">
                  <c:v>1.0759226651664586</c:v>
                </c:pt>
                <c:pt idx="1369">
                  <c:v>1.0771422279242917</c:v>
                </c:pt>
                <c:pt idx="1370">
                  <c:v>1.078301211438871</c:v>
                </c:pt>
                <c:pt idx="1371">
                  <c:v>1.0794380675923505</c:v>
                </c:pt>
                <c:pt idx="1372">
                  <c:v>1.08057492374583</c:v>
                </c:pt>
                <c:pt idx="1373">
                  <c:v>1.0817117798993094</c:v>
                </c:pt>
                <c:pt idx="1374">
                  <c:v>1.0828304385920713</c:v>
                </c:pt>
                <c:pt idx="1375">
                  <c:v>1.0839098274734653</c:v>
                </c:pt>
                <c:pt idx="1376">
                  <c:v>1.0849238123541056</c:v>
                </c:pt>
                <c:pt idx="1377">
                  <c:v>1.085825047643872</c:v>
                </c:pt>
                <c:pt idx="1378">
                  <c:v>1.0865733613296162</c:v>
                </c:pt>
                <c:pt idx="1379">
                  <c:v>1.0871882016334016</c:v>
                </c:pt>
                <c:pt idx="1380">
                  <c:v>1.0876867513799966</c:v>
                </c:pt>
                <c:pt idx="1381">
                  <c:v>1.0880839279968748</c:v>
                </c:pt>
                <c:pt idx="1382">
                  <c:v>1.0884411820812099</c:v>
                </c:pt>
                <c:pt idx="1383">
                  <c:v>1.0888330202444008</c:v>
                </c:pt>
                <c:pt idx="1384">
                  <c:v>1.0892916856764696</c:v>
                </c:pt>
                <c:pt idx="1385">
                  <c:v>1.0898046905520513</c:v>
                </c:pt>
                <c:pt idx="1386">
                  <c:v>1.0903409489317071</c:v>
                </c:pt>
                <c:pt idx="1387">
                  <c:v>1.0908967345959188</c:v>
                </c:pt>
                <c:pt idx="1388">
                  <c:v>1.0914929762296923</c:v>
                </c:pt>
                <c:pt idx="1389">
                  <c:v>1.0921634955655977</c:v>
                </c:pt>
                <c:pt idx="1390">
                  <c:v>1.0929391051204</c:v>
                </c:pt>
                <c:pt idx="1391">
                  <c:v>1.0938219807935368</c:v>
                </c:pt>
                <c:pt idx="1392">
                  <c:v>1.0947864430727421</c:v>
                </c:pt>
                <c:pt idx="1393">
                  <c:v>1.0958004279533826</c:v>
                </c:pt>
                <c:pt idx="1394">
                  <c:v>1.096834739542309</c:v>
                </c:pt>
                <c:pt idx="1395">
                  <c:v>1.0978690511312357</c:v>
                </c:pt>
                <c:pt idx="1396">
                  <c:v>1.0988965538974558</c:v>
                </c:pt>
                <c:pt idx="1397">
                  <c:v>1.0999038294717578</c:v>
                </c:pt>
                <c:pt idx="1398">
                  <c:v>1.1008813189021596</c:v>
                </c:pt>
                <c:pt idx="1399">
                  <c:v>1.1018232924033684</c:v>
                </c:pt>
                <c:pt idx="1400">
                  <c:v>1.1027214485207493</c:v>
                </c:pt>
                <c:pt idx="1401">
                  <c:v>1.1035713767456303</c:v>
                </c:pt>
                <c:pt idx="1402">
                  <c:v>1.1043721571216953</c:v>
                </c:pt>
                <c:pt idx="1403">
                  <c:v>1.1051124177480933</c:v>
                </c:pt>
                <c:pt idx="1404">
                  <c:v>1.1057656376585272</c:v>
                </c:pt>
                <c:pt idx="1405">
                  <c:v>1.1062976184614666</c:v>
                </c:pt>
                <c:pt idx="1406">
                  <c:v>1.1067239614779079</c:v>
                </c:pt>
                <c:pt idx="1407">
                  <c:v>1.1070862942690796</c:v>
                </c:pt>
                <c:pt idx="1408">
                  <c:v>1.1074368348310191</c:v>
                </c:pt>
                <c:pt idx="1409">
                  <c:v>1.1077940889153541</c:v>
                </c:pt>
                <c:pt idx="1410">
                  <c:v>1.1081547246247625</c:v>
                </c:pt>
                <c:pt idx="1411">
                  <c:v>1.1085136674369642</c:v>
                </c:pt>
                <c:pt idx="1412">
                  <c:v>1.1088675565127206</c:v>
                </c:pt>
                <c:pt idx="1413">
                  <c:v>1.1092147649338726</c:v>
                </c:pt>
                <c:pt idx="1414">
                  <c:v>1.1095636373863977</c:v>
                </c:pt>
                <c:pt idx="1415">
                  <c:v>1.1099362413959704</c:v>
                </c:pt>
                <c:pt idx="1416">
                  <c:v>1.1103607265523694</c:v>
                </c:pt>
                <c:pt idx="1417">
                  <c:v>1.1108572326446022</c:v>
                </c:pt>
                <c:pt idx="1418">
                  <c:v>1.1114307646074395</c:v>
                </c:pt>
                <c:pt idx="1419">
                  <c:v>1.1120621996269056</c:v>
                </c:pt>
                <c:pt idx="1420">
                  <c:v>1.112712973754681</c:v>
                </c:pt>
                <c:pt idx="1421">
                  <c:v>1.1133444087741473</c:v>
                </c:pt>
                <c:pt idx="1422">
                  <c:v>1.1139157021583603</c:v>
                </c:pt>
                <c:pt idx="1423">
                  <c:v>1.1144224797803999</c:v>
                </c:pt>
                <c:pt idx="1424">
                  <c:v>1.1149088467269852</c:v>
                </c:pt>
                <c:pt idx="1425">
                  <c:v>1.1154012813813758</c:v>
                </c:pt>
                <c:pt idx="1426">
                  <c:v>1.1159290068237913</c:v>
                </c:pt>
                <c:pt idx="1427">
                  <c:v>1.1165275521478921</c:v>
                </c:pt>
                <c:pt idx="1428">
                  <c:v>1.117180772058326</c:v>
                </c:pt>
                <c:pt idx="1429">
                  <c:v>1.1178512913942316</c:v>
                </c:pt>
                <c:pt idx="1430">
                  <c:v>1.1185069634478499</c:v>
                </c:pt>
                <c:pt idx="1431">
                  <c:v>1.1191194576679437</c:v>
                </c:pt>
                <c:pt idx="1432">
                  <c:v>1.119653574474609</c:v>
                </c:pt>
                <c:pt idx="1433">
                  <c:v>1.1200817800986627</c:v>
                </c:pt>
                <c:pt idx="1434">
                  <c:v>1.1204174532071505</c:v>
                </c:pt>
                <c:pt idx="1435">
                  <c:v>1.1206702630244025</c:v>
                </c:pt>
                <c:pt idx="1436">
                  <c:v>1.1209017797926784</c:v>
                </c:pt>
                <c:pt idx="1437">
                  <c:v>1.1211417324327613</c:v>
                </c:pt>
                <c:pt idx="1438">
                  <c:v>1.121401794127582</c:v>
                </c:pt>
                <c:pt idx="1439">
                  <c:v>1.1216751127540832</c:v>
                </c:pt>
                <c:pt idx="1440">
                  <c:v>1.1219499209083326</c:v>
                </c:pt>
                <c:pt idx="1441">
                  <c:v>1.1222143721363171</c:v>
                </c:pt>
                <c:pt idx="1442">
                  <c:v>1.122452911392368</c:v>
                </c:pt>
                <c:pt idx="1443">
                  <c:v>1.1226733425199149</c:v>
                </c:pt>
                <c:pt idx="1444">
                  <c:v>1.1228896628970775</c:v>
                </c:pt>
                <c:pt idx="1445">
                  <c:v>1.1231100940246244</c:v>
                </c:pt>
                <c:pt idx="1446">
                  <c:v>1.1233332795502282</c:v>
                </c:pt>
                <c:pt idx="1447">
                  <c:v>1.1235482351755164</c:v>
                </c:pt>
                <c:pt idx="1448">
                  <c:v>1.1237247360554046</c:v>
                </c:pt>
                <c:pt idx="1449">
                  <c:v>1.1238380382549555</c:v>
                </c:pt>
                <c:pt idx="1450">
                  <c:v>1.1238897871864688</c:v>
                </c:pt>
                <c:pt idx="1451">
                  <c:v>1.1239032268935809</c:v>
                </c:pt>
                <c:pt idx="1452">
                  <c:v>1.1239032268935809</c:v>
                </c:pt>
                <c:pt idx="1453">
                  <c:v>1.1239032268935809</c:v>
                </c:pt>
                <c:pt idx="1454">
                  <c:v>1.1239032268935809</c:v>
                </c:pt>
                <c:pt idx="1455">
                  <c:v>1.1239032268935809</c:v>
                </c:pt>
                <c:pt idx="1456">
                  <c:v>1.1239032268935809</c:v>
                </c:pt>
                <c:pt idx="1457">
                  <c:v>1.1239032268935809</c:v>
                </c:pt>
                <c:pt idx="1458">
                  <c:v>1.1239032268935809</c:v>
                </c:pt>
                <c:pt idx="1459">
                  <c:v>1.1239032268935809</c:v>
                </c:pt>
                <c:pt idx="1460">
                  <c:v>1.1239032268935809</c:v>
                </c:pt>
                <c:pt idx="1461">
                  <c:v>1.1239032268935809</c:v>
                </c:pt>
                <c:pt idx="1462">
                  <c:v>1.1239032268935809</c:v>
                </c:pt>
                <c:pt idx="1463">
                  <c:v>1.1239032268935809</c:v>
                </c:pt>
                <c:pt idx="1464">
                  <c:v>1.1239032268935809</c:v>
                </c:pt>
                <c:pt idx="1465">
                  <c:v>1.1239032268935809</c:v>
                </c:pt>
                <c:pt idx="1466">
                  <c:v>1.1239032268935809</c:v>
                </c:pt>
                <c:pt idx="1467">
                  <c:v>1.1239032268935809</c:v>
                </c:pt>
                <c:pt idx="1468">
                  <c:v>1.1239032268935809</c:v>
                </c:pt>
                <c:pt idx="1469">
                  <c:v>1.1239032268935809</c:v>
                </c:pt>
                <c:pt idx="1470">
                  <c:v>1.1239032268935809</c:v>
                </c:pt>
                <c:pt idx="1471">
                  <c:v>1.1239032268935809</c:v>
                </c:pt>
                <c:pt idx="1472">
                  <c:v>1.1239032268935809</c:v>
                </c:pt>
                <c:pt idx="1473">
                  <c:v>1.1239032268935809</c:v>
                </c:pt>
                <c:pt idx="1474">
                  <c:v>1.1239032268935809</c:v>
                </c:pt>
                <c:pt idx="1475">
                  <c:v>1.1239032268935809</c:v>
                </c:pt>
                <c:pt idx="1476">
                  <c:v>1.1239032268935809</c:v>
                </c:pt>
                <c:pt idx="1477">
                  <c:v>1.1239032268935809</c:v>
                </c:pt>
                <c:pt idx="1478">
                  <c:v>1.1239032268935809</c:v>
                </c:pt>
                <c:pt idx="1479">
                  <c:v>1.1239278853266106</c:v>
                </c:pt>
                <c:pt idx="1480">
                  <c:v>1.1239773642187072</c:v>
                </c:pt>
                <c:pt idx="1481">
                  <c:v>1.1240485338165398</c:v>
                </c:pt>
                <c:pt idx="1482">
                  <c:v>1.1241382334314893</c:v>
                </c:pt>
                <c:pt idx="1483">
                  <c:v>1.1242432124145758</c:v>
                </c:pt>
                <c:pt idx="1484">
                  <c:v>1.1243625046576262</c:v>
                </c:pt>
                <c:pt idx="1485">
                  <c:v>1.1244951169365403</c:v>
                </c:pt>
                <c:pt idx="1486">
                  <c:v>1.1246449908847431</c:v>
                </c:pt>
                <c:pt idx="1487">
                  <c:v>1.1248176295769179</c:v>
                </c:pt>
                <c:pt idx="1488">
                  <c:v>1.1250204231788219</c:v>
                </c:pt>
                <c:pt idx="1489">
                  <c:v>1.1252617922006012</c:v>
                </c:pt>
                <c:pt idx="1490">
                  <c:v>1.1255516831004768</c:v>
                </c:pt>
                <c:pt idx="1491">
                  <c:v>1.1258988915216288</c:v>
                </c:pt>
                <c:pt idx="1492">
                  <c:v>1.1263123283646126</c:v>
                </c:pt>
                <c:pt idx="1493">
                  <c:v>1.1267946762944396</c:v>
                </c:pt>
                <c:pt idx="1494">
                  <c:v>1.1273482695775339</c:v>
                </c:pt>
                <c:pt idx="1495">
                  <c:v>1.1279725555388624</c:v>
                </c:pt>
                <c:pt idx="1496">
                  <c:v>1.1286632339736027</c:v>
                </c:pt>
                <c:pt idx="1497">
                  <c:v>1.1294169509579133</c:v>
                </c:pt>
                <c:pt idx="1498">
                  <c:v>1.1302262508877114</c:v>
                </c:pt>
                <c:pt idx="1499">
                  <c:v>1.1310821017222608</c:v>
                </c:pt>
                <c:pt idx="1500">
                  <c:v>1.1319741226240569</c:v>
                </c:pt>
                <c:pt idx="1501">
                  <c:v>1.1328908700303459</c:v>
                </c:pt>
                <c:pt idx="1502">
                  <c:v>1.133832843531555</c:v>
                </c:pt>
                <c:pt idx="1503">
                  <c:v>1.134794069146875</c:v>
                </c:pt>
                <c:pt idx="1504">
                  <c:v>1.1357781206633004</c:v>
                </c:pt>
                <c:pt idx="1505">
                  <c:v>1.1367820539402878</c:v>
                </c:pt>
                <c:pt idx="1506">
                  <c:v>1.1378027811776568</c:v>
                </c:pt>
                <c:pt idx="1507">
                  <c:v>1.1388405097011736</c:v>
                </c:pt>
                <c:pt idx="1508">
                  <c:v>1.1398989161161961</c:v>
                </c:pt>
                <c:pt idx="1509">
                  <c:v>1.1409818319175487</c:v>
                </c:pt>
                <c:pt idx="1510">
                  <c:v>1.1420968773363174</c:v>
                </c:pt>
                <c:pt idx="1511">
                  <c:v>1.1432595797583189</c:v>
                </c:pt>
                <c:pt idx="1512">
                  <c:v>1.1444868779823234</c:v>
                </c:pt>
                <c:pt idx="1513">
                  <c:v>1.1457976341054681</c:v>
                </c:pt>
                <c:pt idx="1514">
                  <c:v>1.1472088980602084</c:v>
                </c:pt>
                <c:pt idx="1515">
                  <c:v>1.1487263406361274</c:v>
                </c:pt>
                <c:pt idx="1516">
                  <c:v>1.1503415066912333</c:v>
                </c:pt>
                <c:pt idx="1517">
                  <c:v>1.1520293100784678</c:v>
                </c:pt>
                <c:pt idx="1518">
                  <c:v>1.1537769636809516</c:v>
                </c:pt>
                <c:pt idx="1519">
                  <c:v>1.1555653910609425</c:v>
                </c:pt>
                <c:pt idx="1520">
                  <c:v>1.1573900760083979</c:v>
                </c:pt>
                <c:pt idx="1521">
                  <c:v>1.1592357249482417</c:v>
                </c:pt>
                <c:pt idx="1522">
                  <c:v>1.1610972147423193</c:v>
                </c:pt>
                <c:pt idx="1523">
                  <c:v>1.1629534129964627</c:v>
                </c:pt>
                <c:pt idx="1524">
                  <c:v>1.164788557541321</c:v>
                </c:pt>
                <c:pt idx="1525">
                  <c:v>1.1665667254065883</c:v>
                </c:pt>
                <c:pt idx="1526">
                  <c:v>1.168259456779466</c:v>
                </c:pt>
                <c:pt idx="1527">
                  <c:v>1.1698462341592388</c:v>
                </c:pt>
                <c:pt idx="1528">
                  <c:v>1.1713231818540213</c:v>
                </c:pt>
                <c:pt idx="1529">
                  <c:v>1.1727045545955126</c:v>
                </c:pt>
                <c:pt idx="1530">
                  <c:v>1.1740112428496348</c:v>
                </c:pt>
                <c:pt idx="1531">
                  <c:v>1.1752659045559255</c:v>
                </c:pt>
                <c:pt idx="1532">
                  <c:v>1.17649320277993</c:v>
                </c:pt>
                <c:pt idx="1533">
                  <c:v>1.1777127655377633</c:v>
                </c:pt>
                <c:pt idx="1534">
                  <c:v>1.1789478358694394</c:v>
                </c:pt>
                <c:pt idx="1535">
                  <c:v>1.180222320622623</c:v>
                </c:pt>
                <c:pt idx="1536">
                  <c:v>1.1815701159895018</c:v>
                </c:pt>
                <c:pt idx="1537">
                  <c:v>1.1830205210832265</c:v>
                </c:pt>
                <c:pt idx="1538">
                  <c:v>1.1845979192420679</c:v>
                </c:pt>
                <c:pt idx="1539">
                  <c:v>1.1863304636182213</c:v>
                </c:pt>
                <c:pt idx="1540">
                  <c:v>1.1882346929271874</c:v>
                </c:pt>
                <c:pt idx="1541">
                  <c:v>1.1903345870692497</c:v>
                </c:pt>
                <c:pt idx="1542">
                  <c:v>1.1926385433156492</c:v>
                </c:pt>
                <c:pt idx="1543">
                  <c:v>1.1951410813638339</c:v>
                </c:pt>
                <c:pt idx="1544">
                  <c:v>1.1978127879307281</c:v>
                </c:pt>
                <c:pt idx="1545">
                  <c:v>1.2005971095410528</c:v>
                </c:pt>
                <c:pt idx="1546">
                  <c:v>1.2034535721543651</c:v>
                </c:pt>
                <c:pt idx="1547">
                  <c:v>1.2063539757514348</c:v>
                </c:pt>
                <c:pt idx="1548">
                  <c:v>1.209283948859037</c:v>
                </c:pt>
                <c:pt idx="1549">
                  <c:v>1.2122511955282005</c:v>
                </c:pt>
                <c:pt idx="1550">
                  <c:v>1.2152560638379648</c:v>
                </c:pt>
                <c:pt idx="1551">
                  <c:v>1.2183141908388995</c:v>
                </c:pt>
                <c:pt idx="1552">
                  <c:v>1.2214262677132648</c:v>
                </c:pt>
                <c:pt idx="1553">
                  <c:v>1.2246008546267522</c:v>
                </c:pt>
                <c:pt idx="1554">
                  <c:v>1.2278308900936519</c:v>
                </c:pt>
                <c:pt idx="1555">
                  <c:v>1.2311251620717081</c:v>
                </c:pt>
                <c:pt idx="1556">
                  <c:v>1.2344928145255381</c:v>
                </c:pt>
                <c:pt idx="1557">
                  <c:v>1.2379517722561479</c:v>
                </c:pt>
                <c:pt idx="1558">
                  <c:v>1.2415123880324777</c:v>
                </c:pt>
                <c:pt idx="1559">
                  <c:v>1.2452031269078321</c:v>
                </c:pt>
                <c:pt idx="1560">
                  <c:v>1.2490364538175864</c:v>
                </c:pt>
                <c:pt idx="1561">
                  <c:v>1.2530163421125047</c:v>
                </c:pt>
                <c:pt idx="1562">
                  <c:v>1.2571468274704221</c:v>
                </c:pt>
                <c:pt idx="1563">
                  <c:v>1.2614320078962451</c:v>
                </c:pt>
                <c:pt idx="1564">
                  <c:v>1.2658861117432147</c:v>
                </c:pt>
                <c:pt idx="1565">
                  <c:v>1.2705139103951106</c:v>
                </c:pt>
                <c:pt idx="1566">
                  <c:v>1.2753202499947205</c:v>
                </c:pt>
                <c:pt idx="1567">
                  <c:v>1.2803209981611576</c:v>
                </c:pt>
                <c:pt idx="1568">
                  <c:v>1.2854992571205932</c:v>
                </c:pt>
                <c:pt idx="1569">
                  <c:v>1.2908480104131477</c:v>
                </c:pt>
                <c:pt idx="1570">
                  <c:v>1.2963594986299107</c:v>
                </c:pt>
                <c:pt idx="1571">
                  <c:v>1.3020252534980576</c:v>
                </c:pt>
                <c:pt idx="1572">
                  <c:v>1.3078361351614451</c:v>
                </c:pt>
                <c:pt idx="1573">
                  <c:v>1.3137823724284403</c:v>
                </c:pt>
                <c:pt idx="1574">
                  <c:v>1.3198284575454176</c:v>
                </c:pt>
                <c:pt idx="1575">
                  <c:v>1.3259502116554409</c:v>
                </c:pt>
                <c:pt idx="1576">
                  <c:v>1.332122786494226</c:v>
                </c:pt>
                <c:pt idx="1577">
                  <c:v>1.3383081134963615</c:v>
                </c:pt>
                <c:pt idx="1578">
                  <c:v>1.3444806883351468</c:v>
                </c:pt>
                <c:pt idx="1579">
                  <c:v>1.3506151194690978</c:v>
                </c:pt>
                <c:pt idx="1580">
                  <c:v>1.356711575756492</c:v>
                </c:pt>
                <c:pt idx="1581">
                  <c:v>1.3627451147576937</c:v>
                </c:pt>
                <c:pt idx="1582">
                  <c:v>1.3687286555466092</c:v>
                </c:pt>
                <c:pt idx="1583">
                  <c:v>1.3746377560957248</c:v>
                </c:pt>
                <c:pt idx="1584">
                  <c:v>1.3804608506776543</c:v>
                </c:pt>
                <c:pt idx="1585">
                  <c:v>1.3861867553183209</c:v>
                </c:pt>
                <c:pt idx="1586">
                  <c:v>1.3918047177681725</c:v>
                </c:pt>
                <c:pt idx="1587">
                  <c:v>1.3973044656474092</c:v>
                </c:pt>
                <c:pt idx="1588">
                  <c:v>1.4026877960329502</c:v>
                </c:pt>
                <c:pt idx="1589">
                  <c:v>1.4079678745984365</c:v>
                </c:pt>
                <c:pt idx="1590">
                  <c:v>1.413168636933499</c:v>
                </c:pt>
                <c:pt idx="1591">
                  <c:v>1.4183020995564106</c:v>
                </c:pt>
                <c:pt idx="1592">
                  <c:v>1.4233910455842214</c:v>
                </c:pt>
                <c:pt idx="1593">
                  <c:v>1.4284357537844943</c:v>
                </c:pt>
                <c:pt idx="1594">
                  <c:v>1.4334584473045031</c:v>
                </c:pt>
                <c:pt idx="1595">
                  <c:v>1.4384591954709403</c:v>
                </c:pt>
                <c:pt idx="1596">
                  <c:v>1.443416260423384</c:v>
                </c:pt>
                <c:pt idx="1597">
                  <c:v>1.4483299180078155</c:v>
                </c:pt>
                <c:pt idx="1598">
                  <c:v>1.4531682735234284</c:v>
                </c:pt>
                <c:pt idx="1599">
                  <c:v>1.4579215936069827</c:v>
                </c:pt>
                <c:pt idx="1600">
                  <c:v>1.4625805452127623</c:v>
                </c:pt>
                <c:pt idx="1601">
                  <c:v>1.4671362398319281</c:v>
                </c:pt>
                <c:pt idx="1602">
                  <c:v>1.471590343678898</c:v>
                </c:pt>
                <c:pt idx="1603">
                  <c:v>1.475964364356956</c:v>
                </c:pt>
                <c:pt idx="1604">
                  <c:v>1.4802790113907229</c:v>
                </c:pt>
                <c:pt idx="1605">
                  <c:v>1.4845446286930946</c:v>
                </c:pt>
                <c:pt idx="1606">
                  <c:v>1.4887907477554694</c:v>
                </c:pt>
                <c:pt idx="1607">
                  <c:v>1.4930174333395698</c:v>
                </c:pt>
                <c:pt idx="1608">
                  <c:v>1.49724411892367</c:v>
                </c:pt>
                <c:pt idx="1609">
                  <c:v>1.5014708045077703</c:v>
                </c:pt>
                <c:pt idx="1610">
                  <c:v>1.5057169235701453</c:v>
                </c:pt>
                <c:pt idx="1611">
                  <c:v>1.509972783649695</c:v>
                </c:pt>
                <c:pt idx="1612">
                  <c:v>1.514257964075518</c:v>
                </c:pt>
                <c:pt idx="1613">
                  <c:v>1.5185824658855374</c:v>
                </c:pt>
                <c:pt idx="1614">
                  <c:v>1.5229664394410747</c:v>
                </c:pt>
                <c:pt idx="1615">
                  <c:v>1.5274205432880446</c:v>
                </c:pt>
                <c:pt idx="1616">
                  <c:v>1.5319660041014154</c:v>
                </c:pt>
                <c:pt idx="1617">
                  <c:v>1.5366249557071949</c:v>
                </c:pt>
                <c:pt idx="1618">
                  <c:v>1.5414100365248731</c:v>
                </c:pt>
                <c:pt idx="1619">
                  <c:v>1.5463345201440049</c:v>
                </c:pt>
                <c:pt idx="1620">
                  <c:v>1.5513792283442778</c:v>
                </c:pt>
                <c:pt idx="1621">
                  <c:v>1.5565350541069072</c:v>
                </c:pt>
                <c:pt idx="1622">
                  <c:v>1.5617810342166172</c:v>
                </c:pt>
                <c:pt idx="1623">
                  <c:v>1.5670953703727692</c:v>
                </c:pt>
                <c:pt idx="1624">
                  <c:v>1.5724326335338579</c:v>
                </c:pt>
                <c:pt idx="1625">
                  <c:v>1.5777584243212179</c:v>
                </c:pt>
                <c:pt idx="1626">
                  <c:v>1.5830385028867044</c:v>
                </c:pt>
                <c:pt idx="1627">
                  <c:v>1.5882055364829923</c:v>
                </c:pt>
                <c:pt idx="1628">
                  <c:v>1.5932172486679872</c:v>
                </c:pt>
                <c:pt idx="1629">
                  <c:v>1.5980342431919674</c:v>
                </c:pt>
                <c:pt idx="1630">
                  <c:v>1.6026516910835109</c:v>
                </c:pt>
                <c:pt idx="1631">
                  <c:v>1.6070856753827134</c:v>
                </c:pt>
                <c:pt idx="1632">
                  <c:v>1.6113904839371744</c:v>
                </c:pt>
                <c:pt idx="1633">
                  <c:v>1.6156074770297417</c:v>
                </c:pt>
                <c:pt idx="1634">
                  <c:v>1.6197954894555284</c:v>
                </c:pt>
                <c:pt idx="1635">
                  <c:v>1.6239738738776057</c:v>
                </c:pt>
                <c:pt idx="1636">
                  <c:v>1.628152258299683</c:v>
                </c:pt>
                <c:pt idx="1637">
                  <c:v>1.6323210308019658</c:v>
                </c:pt>
                <c:pt idx="1638">
                  <c:v>1.6364610638961854</c:v>
                </c:pt>
                <c:pt idx="1639">
                  <c:v>1.6405630020313196</c:v>
                </c:pt>
                <c:pt idx="1640">
                  <c:v>1.6446176805025661</c:v>
                </c:pt>
                <c:pt idx="1641">
                  <c:v>1.6486348372837858</c:v>
                </c:pt>
                <c:pt idx="1642">
                  <c:v>1.6526333282322554</c:v>
                </c:pt>
                <c:pt idx="1643">
                  <c:v>1.6566411441920921</c:v>
                </c:pt>
                <c:pt idx="1644">
                  <c:v>1.6606958226633386</c:v>
                </c:pt>
                <c:pt idx="1645">
                  <c:v>1.6648167762927852</c:v>
                </c:pt>
                <c:pt idx="1646">
                  <c:v>1.6690337693853525</c:v>
                </c:pt>
                <c:pt idx="1647">
                  <c:v>1.6733582711953718</c:v>
                </c:pt>
                <c:pt idx="1648">
                  <c:v>1.6778123750423415</c:v>
                </c:pt>
                <c:pt idx="1649">
                  <c:v>1.682409171658295</c:v>
                </c:pt>
                <c:pt idx="1650">
                  <c:v>1.6871519387532816</c:v>
                </c:pt>
                <c:pt idx="1651">
                  <c:v>1.6920439957916185</c:v>
                </c:pt>
                <c:pt idx="1652">
                  <c:v>1.6970666893116271</c:v>
                </c:pt>
                <c:pt idx="1653">
                  <c:v>1.7022113247548698</c:v>
                </c:pt>
                <c:pt idx="1654">
                  <c:v>1.7074686533602117</c:v>
                </c:pt>
                <c:pt idx="1655">
                  <c:v>1.7128174066527662</c:v>
                </c:pt>
                <c:pt idx="1656">
                  <c:v>1.7182587221015753</c:v>
                </c:pt>
                <c:pt idx="1657">
                  <c:v>1.7237937449665657</c:v>
                </c:pt>
                <c:pt idx="1658">
                  <c:v>1.7294236282985473</c:v>
                </c:pt>
                <c:pt idx="1659">
                  <c:v>1.7351495329392139</c:v>
                </c:pt>
                <c:pt idx="1660">
                  <c:v>1.7409726275211435</c:v>
                </c:pt>
                <c:pt idx="1661">
                  <c:v>1.7468940884677977</c:v>
                </c:pt>
                <c:pt idx="1662">
                  <c:v>1.7529025911431257</c:v>
                </c:pt>
                <c:pt idx="1663">
                  <c:v>1.7590116869760357</c:v>
                </c:pt>
                <c:pt idx="1664">
                  <c:v>1.7652097849644188</c:v>
                </c:pt>
                <c:pt idx="1665">
                  <c:v>1.7714849050032544</c:v>
                </c:pt>
                <c:pt idx="1666">
                  <c:v>1.7778377285514146</c:v>
                </c:pt>
                <c:pt idx="1667">
                  <c:v>1.7842427346504874</c:v>
                </c:pt>
                <c:pt idx="1668">
                  <c:v>1.7907002286057341</c:v>
                </c:pt>
                <c:pt idx="1669">
                  <c:v>1.7971972893955261</c:v>
                </c:pt>
                <c:pt idx="1670">
                  <c:v>1.8037340897127172</c:v>
                </c:pt>
                <c:pt idx="1671">
                  <c:v>1.8102974791915354</c:v>
                </c:pt>
                <c:pt idx="1672">
                  <c:v>1.8168741921398257</c:v>
                </c:pt>
                <c:pt idx="1673">
                  <c:v>1.8234642478369822</c:v>
                </c:pt>
                <c:pt idx="1674">
                  <c:v>1.8300676655776156</c:v>
                </c:pt>
                <c:pt idx="1675">
                  <c:v>1.8366710833182491</c:v>
                </c:pt>
                <c:pt idx="1676">
                  <c:v>1.8432745010588825</c:v>
                </c:pt>
                <c:pt idx="1677">
                  <c:v>1.849864556756039</c:v>
                </c:pt>
                <c:pt idx="1678">
                  <c:v>1.8564279462348574</c:v>
                </c:pt>
                <c:pt idx="1679">
                  <c:v>1.8629514808294596</c:v>
                </c:pt>
                <c:pt idx="1680">
                  <c:v>1.8694353335065972</c:v>
                </c:pt>
                <c:pt idx="1681">
                  <c:v>1.8758796768221739</c:v>
                </c:pt>
                <c:pt idx="1682">
                  <c:v>1.8823108886253097</c:v>
                </c:pt>
                <c:pt idx="1683">
                  <c:v>1.8887421004284455</c:v>
                </c:pt>
                <c:pt idx="1684">
                  <c:v>1.8951995943836919</c:v>
                </c:pt>
                <c:pt idx="1685">
                  <c:v>1.9017098824742333</c:v>
                </c:pt>
                <c:pt idx="1686">
                  <c:v>1.9082732719530515</c:v>
                </c:pt>
                <c:pt idx="1687">
                  <c:v>1.9148900710469894</c:v>
                </c:pt>
                <c:pt idx="1688">
                  <c:v>1.9215605889567491</c:v>
                </c:pt>
                <c:pt idx="1689">
                  <c:v>1.9282580825290152</c:v>
                </c:pt>
                <c:pt idx="1690">
                  <c:v>1.9349826294291608</c:v>
                </c:pt>
                <c:pt idx="1691">
                  <c:v>1.9417207321558023</c:v>
                </c:pt>
                <c:pt idx="1692">
                  <c:v>1.9484724101709332</c:v>
                </c:pt>
                <c:pt idx="1693">
                  <c:v>1.955237682951763</c:v>
                </c:pt>
                <c:pt idx="1694">
                  <c:v>1.9620165699907179</c:v>
                </c:pt>
                <c:pt idx="1695">
                  <c:v>1.9688090907954403</c:v>
                </c:pt>
                <c:pt idx="1696">
                  <c:v>1.9756152648887901</c:v>
                </c:pt>
                <c:pt idx="1697">
                  <c:v>1.982435111808843</c:v>
                </c:pt>
                <c:pt idx="1698">
                  <c:v>1.9892686511088915</c:v>
                </c:pt>
                <c:pt idx="1699">
                  <c:v>1.9961021904089398</c:v>
                </c:pt>
                <c:pt idx="1700">
                  <c:v>2.0029220373289927</c:v>
                </c:pt>
                <c:pt idx="1701">
                  <c:v>2.0097145581337155</c:v>
                </c:pt>
                <c:pt idx="1702">
                  <c:v>2.0164798309145451</c:v>
                </c:pt>
                <c:pt idx="1703">
                  <c:v>2.0232179336411868</c:v>
                </c:pt>
                <c:pt idx="1704">
                  <c:v>2.0299154272134525</c:v>
                </c:pt>
                <c:pt idx="1705">
                  <c:v>2.0365859451232127</c:v>
                </c:pt>
                <c:pt idx="1706">
                  <c:v>2.0432295649141072</c:v>
                </c:pt>
                <c:pt idx="1707">
                  <c:v>2.0498463640080451</c:v>
                </c:pt>
                <c:pt idx="1708">
                  <c:v>2.0564497817486784</c:v>
                </c:pt>
                <c:pt idx="1709">
                  <c:v>2.0630398374458347</c:v>
                </c:pt>
                <c:pt idx="1710">
                  <c:v>2.0696165503941253</c:v>
                </c:pt>
                <c:pt idx="1711">
                  <c:v>2.0762066060912816</c:v>
                </c:pt>
                <c:pt idx="1712">
                  <c:v>2.0828100238319149</c:v>
                </c:pt>
                <c:pt idx="1713">
                  <c:v>2.0894402236042007</c:v>
                </c:pt>
                <c:pt idx="1714">
                  <c:v>2.0961107415139608</c:v>
                </c:pt>
                <c:pt idx="1715">
                  <c:v>2.1028217520343864</c:v>
                </c:pt>
                <c:pt idx="1716">
                  <c:v>2.1095870248152164</c:v>
                </c:pt>
                <c:pt idx="1717">
                  <c:v>2.1164068717352693</c:v>
                </c:pt>
                <c:pt idx="1718">
                  <c:v>2.1232953763925559</c:v>
                </c:pt>
                <c:pt idx="1719">
                  <c:v>2.1302530295214606</c:v>
                </c:pt>
                <c:pt idx="1720">
                  <c:v>2.1372943112638074</c:v>
                </c:pt>
                <c:pt idx="1721">
                  <c:v>2.1444058277887059</c:v>
                </c:pt>
                <c:pt idx="1722">
                  <c:v>2.1515738897594741</c:v>
                </c:pt>
                <c:pt idx="1723">
                  <c:v>2.1587703439945511</c:v>
                </c:pt>
                <c:pt idx="1724">
                  <c:v>2.1659810243003843</c:v>
                </c:pt>
                <c:pt idx="1725">
                  <c:v>2.1731774785354614</c:v>
                </c:pt>
                <c:pt idx="1726">
                  <c:v>2.1803031015745256</c:v>
                </c:pt>
                <c:pt idx="1727">
                  <c:v>2.1873024801301657</c:v>
                </c:pt>
                <c:pt idx="1728">
                  <c:v>2.1941086542235153</c:v>
                </c:pt>
                <c:pt idx="1729">
                  <c:v>2.2006587394970394</c:v>
                </c:pt>
                <c:pt idx="1730">
                  <c:v>2.2068952635337138</c:v>
                </c:pt>
                <c:pt idx="1731">
                  <c:v>2.2128167244803678</c:v>
                </c:pt>
                <c:pt idx="1732">
                  <c:v>2.2184227841710245</c:v>
                </c:pt>
                <c:pt idx="1733">
                  <c:v>2.2237371203271765</c:v>
                </c:pt>
                <c:pt idx="1734">
                  <c:v>2.2287818285274494</c:v>
                </c:pt>
                <c:pt idx="1735">
                  <c:v>2.2335775302300309</c:v>
                </c:pt>
                <c:pt idx="1736">
                  <c:v>2.2381332248491965</c:v>
                </c:pt>
                <c:pt idx="1737">
                  <c:v>2.2424478718829635</c:v>
                </c:pt>
                <c:pt idx="1738">
                  <c:v>2.2465403262218224</c:v>
                </c:pt>
                <c:pt idx="1739">
                  <c:v>2.2504190238104615</c:v>
                </c:pt>
                <c:pt idx="1740">
                  <c:v>2.254109762685816</c:v>
                </c:pt>
                <c:pt idx="1741">
                  <c:v>2.2576447618137996</c:v>
                </c:pt>
                <c:pt idx="1742">
                  <c:v>2.2610619953643654</c:v>
                </c:pt>
                <c:pt idx="1743">
                  <c:v>2.2643724717884544</c:v>
                </c:pt>
                <c:pt idx="1744">
                  <c:v>2.2675945428335953</c:v>
                </c:pt>
                <c:pt idx="1745">
                  <c:v>2.2707377605423802</c:v>
                </c:pt>
                <c:pt idx="1746">
                  <c:v>2.2738035522290772</c:v>
                </c:pt>
                <c:pt idx="1747">
                  <c:v>2.2767933299913836</c:v>
                </c:pt>
                <c:pt idx="1748">
                  <c:v>2.2797233030989861</c:v>
                </c:pt>
                <c:pt idx="1749">
                  <c:v>2.2825943577649217</c:v>
                </c:pt>
                <c:pt idx="1750">
                  <c:v>2.2854218004902109</c:v>
                </c:pt>
                <c:pt idx="1751">
                  <c:v>2.2882132750073985</c:v>
                </c:pt>
                <c:pt idx="1752">
                  <c:v>2.2909691202655811</c:v>
                </c:pt>
                <c:pt idx="1753">
                  <c:v>2.2936896733117851</c:v>
                </c:pt>
                <c:pt idx="1754">
                  <c:v>2.2963752692909654</c:v>
                </c:pt>
                <c:pt idx="1755">
                  <c:v>2.299026241446005</c:v>
                </c:pt>
                <c:pt idx="1756">
                  <c:v>2.301642921117717</c:v>
                </c:pt>
                <c:pt idx="1757">
                  <c:v>2.3042256377448416</c:v>
                </c:pt>
                <c:pt idx="1758">
                  <c:v>2.3067680308994838</c:v>
                </c:pt>
                <c:pt idx="1759">
                  <c:v>2.3092771790794777</c:v>
                </c:pt>
                <c:pt idx="1760">
                  <c:v>2.3117468599473017</c:v>
                </c:pt>
                <c:pt idx="1761">
                  <c:v>2.3141775358432191</c:v>
                </c:pt>
                <c:pt idx="1762">
                  <c:v>2.316569665820714</c:v>
                </c:pt>
                <c:pt idx="1763">
                  <c:v>2.3189237056464918</c:v>
                </c:pt>
                <c:pt idx="1764">
                  <c:v>2.3212401078004787</c:v>
                </c:pt>
                <c:pt idx="1765">
                  <c:v>2.3235131668368196</c:v>
                </c:pt>
                <c:pt idx="1766">
                  <c:v>2.3257313889943632</c:v>
                </c:pt>
                <c:pt idx="1767">
                  <c:v>2.3278721489051719</c:v>
                </c:pt>
                <c:pt idx="1768">
                  <c:v>2.3299146761164136</c:v>
                </c:pt>
                <c:pt idx="1769">
                  <c:v>2.3318297039718803</c:v>
                </c:pt>
                <c:pt idx="1770">
                  <c:v>2.3335976564504763</c:v>
                </c:pt>
                <c:pt idx="1771">
                  <c:v>2.3352080648237905</c:v>
                </c:pt>
                <c:pt idx="1772">
                  <c:v>2.3366716960933056</c:v>
                </c:pt>
                <c:pt idx="1773">
                  <c:v>2.3379988186439387</c:v>
                </c:pt>
                <c:pt idx="1774">
                  <c:v>2.3392068466390392</c:v>
                </c:pt>
                <c:pt idx="1775">
                  <c:v>2.3403146916062387</c:v>
                </c:pt>
                <c:pt idx="1776">
                  <c:v>2.3413388024539099</c:v>
                </c:pt>
                <c:pt idx="1777">
                  <c:v>2.3422839647324585</c:v>
                </c:pt>
                <c:pt idx="1778">
                  <c:v>2.3431517509293047</c:v>
                </c:pt>
                <c:pt idx="1779">
                  <c:v>2.3439356865287193</c:v>
                </c:pt>
                <c:pt idx="1780">
                  <c:v>2.3446314703215849</c:v>
                </c:pt>
                <c:pt idx="1781">
                  <c:v>2.3452392906646131</c:v>
                </c:pt>
                <c:pt idx="1782">
                  <c:v>2.3457691410178749</c:v>
                </c:pt>
                <c:pt idx="1783">
                  <c:v>2.3462336584628689</c:v>
                </c:pt>
                <c:pt idx="1784">
                  <c:v>2.3466470953058529</c:v>
                </c:pt>
                <c:pt idx="1785">
                  <c:v>2.3470214261151496</c:v>
                </c:pt>
                <c:pt idx="1786">
                  <c:v>2.3473620188868844</c:v>
                </c:pt>
                <c:pt idx="1787">
                  <c:v>2.347672045127589</c:v>
                </c:pt>
                <c:pt idx="1788">
                  <c:v>2.3479528451736176</c:v>
                </c:pt>
                <c:pt idx="1789">
                  <c:v>2.348204214080063</c:v>
                </c:pt>
                <c:pt idx="1790">
                  <c:v>2.3484232721931386</c:v>
                </c:pt>
                <c:pt idx="1791">
                  <c:v>2.3486062559051462</c:v>
                </c:pt>
                <c:pt idx="1792">
                  <c:v>2.3487486873192323</c:v>
                </c:pt>
                <c:pt idx="1793">
                  <c:v>2.3488477634497653</c:v>
                </c:pt>
                <c:pt idx="1794">
                  <c:v>2.3489063397855516</c:v>
                </c:pt>
                <c:pt idx="1795">
                  <c:v>2.3489063397855516</c:v>
                </c:pt>
                <c:pt idx="1796">
                  <c:v>2.3489063397855516</c:v>
                </c:pt>
                <c:pt idx="1797">
                  <c:v>2.3489063397855516</c:v>
                </c:pt>
                <c:pt idx="1798">
                  <c:v>2.3489063397855516</c:v>
                </c:pt>
                <c:pt idx="1799">
                  <c:v>2.3489063397855516</c:v>
                </c:pt>
                <c:pt idx="1800">
                  <c:v>2.3489063397855516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23-4CE7-BC58-9E24943E9469}"/>
            </c:ext>
          </c:extLst>
        </c:ser>
        <c:ser>
          <c:idx val="1"/>
          <c:order val="1"/>
          <c:tx>
            <c:v>Cumulative Braking Energy (kWh)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Spreadsheet!$V$4:$V$1804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-5.472691247744916E-4</c:v>
                </c:pt>
                <c:pt idx="37">
                  <c:v>-2.7822098839396917E-3</c:v>
                </c:pt>
                <c:pt idx="38">
                  <c:v>-5.7794551221617262E-3</c:v>
                </c:pt>
                <c:pt idx="39">
                  <c:v>-8.3451821988368598E-3</c:v>
                </c:pt>
                <c:pt idx="40">
                  <c:v>-1.0430489112501688E-2</c:v>
                </c:pt>
                <c:pt idx="41">
                  <c:v>-1.2850579609450425E-2</c:v>
                </c:pt>
                <c:pt idx="42">
                  <c:v>-1.5773795273851331E-2</c:v>
                </c:pt>
                <c:pt idx="43">
                  <c:v>-1.8158172360628257E-2</c:v>
                </c:pt>
                <c:pt idx="44">
                  <c:v>-1.9359848340768485E-2</c:v>
                </c:pt>
                <c:pt idx="45">
                  <c:v>-1.9699023560048008E-2</c:v>
                </c:pt>
                <c:pt idx="46">
                  <c:v>-1.9901806128346508E-2</c:v>
                </c:pt>
                <c:pt idx="47">
                  <c:v>-2.0282878732213107E-2</c:v>
                </c:pt>
                <c:pt idx="48">
                  <c:v>-2.0556901077784417E-2</c:v>
                </c:pt>
                <c:pt idx="49">
                  <c:v>-2.0556901077784417E-2</c:v>
                </c:pt>
                <c:pt idx="50">
                  <c:v>-2.0556901077784417E-2</c:v>
                </c:pt>
                <c:pt idx="51">
                  <c:v>-2.0927935872207815E-2</c:v>
                </c:pt>
                <c:pt idx="52">
                  <c:v>-2.1812465199584491E-2</c:v>
                </c:pt>
                <c:pt idx="53">
                  <c:v>-2.2407643090486172E-2</c:v>
                </c:pt>
                <c:pt idx="54">
                  <c:v>-2.2478658447495598E-2</c:v>
                </c:pt>
                <c:pt idx="55">
                  <c:v>-2.2478658447495598E-2</c:v>
                </c:pt>
                <c:pt idx="56">
                  <c:v>-2.2478658447495598E-2</c:v>
                </c:pt>
                <c:pt idx="57">
                  <c:v>-2.2478658447495598E-2</c:v>
                </c:pt>
                <c:pt idx="58">
                  <c:v>-2.2478658447495598E-2</c:v>
                </c:pt>
                <c:pt idx="59">
                  <c:v>-2.2478658447495598E-2</c:v>
                </c:pt>
                <c:pt idx="60">
                  <c:v>-2.2478658447495598E-2</c:v>
                </c:pt>
                <c:pt idx="61">
                  <c:v>-2.2478658447495598E-2</c:v>
                </c:pt>
                <c:pt idx="62">
                  <c:v>-2.2478658447495598E-2</c:v>
                </c:pt>
                <c:pt idx="63">
                  <c:v>-2.2478658447495598E-2</c:v>
                </c:pt>
                <c:pt idx="64">
                  <c:v>-2.2478658447495598E-2</c:v>
                </c:pt>
                <c:pt idx="65">
                  <c:v>-2.2478658447495598E-2</c:v>
                </c:pt>
                <c:pt idx="66">
                  <c:v>-2.2478658447495598E-2</c:v>
                </c:pt>
                <c:pt idx="67">
                  <c:v>-2.2478658447495598E-2</c:v>
                </c:pt>
                <c:pt idx="68">
                  <c:v>-2.2478658447495598E-2</c:v>
                </c:pt>
                <c:pt idx="69">
                  <c:v>-2.2478658447495598E-2</c:v>
                </c:pt>
                <c:pt idx="70">
                  <c:v>-2.2478658447495598E-2</c:v>
                </c:pt>
                <c:pt idx="71">
                  <c:v>-2.2478658447495598E-2</c:v>
                </c:pt>
                <c:pt idx="72">
                  <c:v>-2.2478658447495598E-2</c:v>
                </c:pt>
                <c:pt idx="73">
                  <c:v>-2.2478658447495598E-2</c:v>
                </c:pt>
                <c:pt idx="74">
                  <c:v>-2.2478658447495598E-2</c:v>
                </c:pt>
                <c:pt idx="75">
                  <c:v>-2.2478658447495598E-2</c:v>
                </c:pt>
                <c:pt idx="76">
                  <c:v>-2.2478658447495598E-2</c:v>
                </c:pt>
                <c:pt idx="77">
                  <c:v>-2.2478658447495598E-2</c:v>
                </c:pt>
                <c:pt idx="78">
                  <c:v>-2.2478658447495598E-2</c:v>
                </c:pt>
                <c:pt idx="79">
                  <c:v>-2.2478658447495598E-2</c:v>
                </c:pt>
                <c:pt idx="80">
                  <c:v>-2.2509773232245078E-2</c:v>
                </c:pt>
                <c:pt idx="81">
                  <c:v>-2.2971465705259427E-2</c:v>
                </c:pt>
                <c:pt idx="82">
                  <c:v>-2.3309121403892772E-2</c:v>
                </c:pt>
                <c:pt idx="83">
                  <c:v>-2.3309121403892772E-2</c:v>
                </c:pt>
                <c:pt idx="84">
                  <c:v>-2.3412780790209302E-2</c:v>
                </c:pt>
                <c:pt idx="85">
                  <c:v>-2.3690187222473073E-2</c:v>
                </c:pt>
                <c:pt idx="86">
                  <c:v>-2.3910826649739109E-2</c:v>
                </c:pt>
                <c:pt idx="87">
                  <c:v>-2.4021693213403941E-2</c:v>
                </c:pt>
                <c:pt idx="88">
                  <c:v>-2.5001049214731254E-2</c:v>
                </c:pt>
                <c:pt idx="89">
                  <c:v>-2.8050601316826577E-2</c:v>
                </c:pt>
                <c:pt idx="90">
                  <c:v>-3.1977483338741466E-2</c:v>
                </c:pt>
                <c:pt idx="91">
                  <c:v>-3.5296073698351492E-2</c:v>
                </c:pt>
                <c:pt idx="92">
                  <c:v>-3.719516505478087E-2</c:v>
                </c:pt>
                <c:pt idx="93">
                  <c:v>-3.8154362488855016E-2</c:v>
                </c:pt>
                <c:pt idx="94">
                  <c:v>-3.8985727619288355E-2</c:v>
                </c:pt>
                <c:pt idx="95">
                  <c:v>-3.9776263388750753E-2</c:v>
                </c:pt>
                <c:pt idx="96">
                  <c:v>-4.0216488253550134E-2</c:v>
                </c:pt>
                <c:pt idx="97">
                  <c:v>-4.0381497055281636E-2</c:v>
                </c:pt>
                <c:pt idx="98">
                  <c:v>-4.0482381072252036E-2</c:v>
                </c:pt>
                <c:pt idx="99">
                  <c:v>-4.0482381072252036E-2</c:v>
                </c:pt>
                <c:pt idx="100">
                  <c:v>-4.0482381072252036E-2</c:v>
                </c:pt>
                <c:pt idx="101">
                  <c:v>-4.0482381072252036E-2</c:v>
                </c:pt>
                <c:pt idx="102">
                  <c:v>-4.0482381072252036E-2</c:v>
                </c:pt>
                <c:pt idx="103">
                  <c:v>-4.0482381072252036E-2</c:v>
                </c:pt>
                <c:pt idx="104">
                  <c:v>-4.0482381072252036E-2</c:v>
                </c:pt>
                <c:pt idx="105">
                  <c:v>-4.0482381072252036E-2</c:v>
                </c:pt>
                <c:pt idx="106">
                  <c:v>-4.0482381072252036E-2</c:v>
                </c:pt>
                <c:pt idx="107">
                  <c:v>-4.0482381072252036E-2</c:v>
                </c:pt>
                <c:pt idx="108">
                  <c:v>-4.0482381072252036E-2</c:v>
                </c:pt>
                <c:pt idx="109">
                  <c:v>-4.0482381072252036E-2</c:v>
                </c:pt>
                <c:pt idx="110">
                  <c:v>-4.0482381072252036E-2</c:v>
                </c:pt>
                <c:pt idx="111">
                  <c:v>-4.0482381072252036E-2</c:v>
                </c:pt>
                <c:pt idx="112">
                  <c:v>-4.0482381072252036E-2</c:v>
                </c:pt>
                <c:pt idx="113">
                  <c:v>-4.0482381072252036E-2</c:v>
                </c:pt>
                <c:pt idx="114">
                  <c:v>-4.0482381072252036E-2</c:v>
                </c:pt>
                <c:pt idx="115">
                  <c:v>-4.0482381072252036E-2</c:v>
                </c:pt>
                <c:pt idx="116">
                  <c:v>-4.0482381072252036E-2</c:v>
                </c:pt>
                <c:pt idx="117">
                  <c:v>-4.0482381072252036E-2</c:v>
                </c:pt>
                <c:pt idx="118">
                  <c:v>-4.0482381072252036E-2</c:v>
                </c:pt>
                <c:pt idx="119">
                  <c:v>-4.0482381072252036E-2</c:v>
                </c:pt>
                <c:pt idx="120">
                  <c:v>-4.0482381072252036E-2</c:v>
                </c:pt>
                <c:pt idx="121">
                  <c:v>-4.0482381072252036E-2</c:v>
                </c:pt>
                <c:pt idx="122">
                  <c:v>-4.0482381072252036E-2</c:v>
                </c:pt>
                <c:pt idx="123">
                  <c:v>-4.0482381072252036E-2</c:v>
                </c:pt>
                <c:pt idx="124">
                  <c:v>-4.0482381072252036E-2</c:v>
                </c:pt>
                <c:pt idx="125">
                  <c:v>-4.0482381072252036E-2</c:v>
                </c:pt>
                <c:pt idx="126">
                  <c:v>-4.0482381072252036E-2</c:v>
                </c:pt>
                <c:pt idx="127">
                  <c:v>-4.0482381072252036E-2</c:v>
                </c:pt>
                <c:pt idx="128">
                  <c:v>-4.0482381072252036E-2</c:v>
                </c:pt>
                <c:pt idx="129">
                  <c:v>-4.0482381072252036E-2</c:v>
                </c:pt>
                <c:pt idx="130">
                  <c:v>-4.0482381072252036E-2</c:v>
                </c:pt>
                <c:pt idx="131">
                  <c:v>-4.0482381072252036E-2</c:v>
                </c:pt>
                <c:pt idx="132">
                  <c:v>-4.0482381072252036E-2</c:v>
                </c:pt>
                <c:pt idx="133">
                  <c:v>-4.0482381072252036E-2</c:v>
                </c:pt>
                <c:pt idx="134">
                  <c:v>-4.0482381072252036E-2</c:v>
                </c:pt>
                <c:pt idx="135">
                  <c:v>-4.0482381072252036E-2</c:v>
                </c:pt>
                <c:pt idx="136">
                  <c:v>-4.0482381072252036E-2</c:v>
                </c:pt>
                <c:pt idx="137">
                  <c:v>-4.0482381072252036E-2</c:v>
                </c:pt>
                <c:pt idx="138">
                  <c:v>-4.0482381072252036E-2</c:v>
                </c:pt>
                <c:pt idx="139">
                  <c:v>-4.0482381072252036E-2</c:v>
                </c:pt>
                <c:pt idx="140">
                  <c:v>-4.0482381072252036E-2</c:v>
                </c:pt>
                <c:pt idx="141">
                  <c:v>-4.0482381072252036E-2</c:v>
                </c:pt>
                <c:pt idx="142">
                  <c:v>-4.0482381072252036E-2</c:v>
                </c:pt>
                <c:pt idx="143">
                  <c:v>-4.0482381072252036E-2</c:v>
                </c:pt>
                <c:pt idx="144">
                  <c:v>-4.0482381072252036E-2</c:v>
                </c:pt>
                <c:pt idx="145">
                  <c:v>-4.0482381072252036E-2</c:v>
                </c:pt>
                <c:pt idx="146">
                  <c:v>-4.0482381072252036E-2</c:v>
                </c:pt>
                <c:pt idx="147">
                  <c:v>-4.0482381072252036E-2</c:v>
                </c:pt>
                <c:pt idx="148">
                  <c:v>-4.0482381072252036E-2</c:v>
                </c:pt>
                <c:pt idx="149">
                  <c:v>-4.0482381072252036E-2</c:v>
                </c:pt>
                <c:pt idx="150">
                  <c:v>-4.0482381072252036E-2</c:v>
                </c:pt>
                <c:pt idx="151">
                  <c:v>-4.1300442761575851E-2</c:v>
                </c:pt>
                <c:pt idx="152">
                  <c:v>-4.3876733295428093E-2</c:v>
                </c:pt>
                <c:pt idx="153">
                  <c:v>-4.7141000967675845E-2</c:v>
                </c:pt>
                <c:pt idx="154">
                  <c:v>-4.9484495972542418E-2</c:v>
                </c:pt>
                <c:pt idx="155">
                  <c:v>-5.0446980786704718E-2</c:v>
                </c:pt>
                <c:pt idx="156">
                  <c:v>-5.0446980786704718E-2</c:v>
                </c:pt>
                <c:pt idx="157">
                  <c:v>-5.0446980786704718E-2</c:v>
                </c:pt>
                <c:pt idx="158">
                  <c:v>-5.0446980786704718E-2</c:v>
                </c:pt>
                <c:pt idx="159">
                  <c:v>-5.0446980786704718E-2</c:v>
                </c:pt>
                <c:pt idx="160">
                  <c:v>-5.0446980786704718E-2</c:v>
                </c:pt>
                <c:pt idx="161">
                  <c:v>-5.0446980786704718E-2</c:v>
                </c:pt>
                <c:pt idx="162">
                  <c:v>-5.0446980786704718E-2</c:v>
                </c:pt>
                <c:pt idx="163">
                  <c:v>-5.0446980786704718E-2</c:v>
                </c:pt>
                <c:pt idx="164">
                  <c:v>-5.0446980786704718E-2</c:v>
                </c:pt>
                <c:pt idx="165">
                  <c:v>-5.0446980786704718E-2</c:v>
                </c:pt>
                <c:pt idx="166">
                  <c:v>-5.0446980786704718E-2</c:v>
                </c:pt>
                <c:pt idx="167">
                  <c:v>-5.0446980786704718E-2</c:v>
                </c:pt>
                <c:pt idx="168">
                  <c:v>-5.0446980786704718E-2</c:v>
                </c:pt>
                <c:pt idx="169">
                  <c:v>-5.0446980786704718E-2</c:v>
                </c:pt>
                <c:pt idx="170">
                  <c:v>-5.0446980786704718E-2</c:v>
                </c:pt>
                <c:pt idx="171">
                  <c:v>-5.1614808285459057E-2</c:v>
                </c:pt>
                <c:pt idx="172">
                  <c:v>-5.4672995683173874E-2</c:v>
                </c:pt>
                <c:pt idx="173">
                  <c:v>-5.8181490876686164E-2</c:v>
                </c:pt>
                <c:pt idx="174">
                  <c:v>-6.0276155115513166E-2</c:v>
                </c:pt>
                <c:pt idx="175">
                  <c:v>-6.0753900224476257E-2</c:v>
                </c:pt>
                <c:pt idx="176">
                  <c:v>-6.0753900224476257E-2</c:v>
                </c:pt>
                <c:pt idx="177">
                  <c:v>-6.0753900224476257E-2</c:v>
                </c:pt>
                <c:pt idx="178">
                  <c:v>-6.0753900224476257E-2</c:v>
                </c:pt>
                <c:pt idx="179">
                  <c:v>-6.0753900224476257E-2</c:v>
                </c:pt>
                <c:pt idx="180">
                  <c:v>-6.0753900224476257E-2</c:v>
                </c:pt>
                <c:pt idx="181">
                  <c:v>-6.0753900224476257E-2</c:v>
                </c:pt>
                <c:pt idx="182">
                  <c:v>-6.091926284198218E-2</c:v>
                </c:pt>
                <c:pt idx="183">
                  <c:v>-6.1935568287546081E-2</c:v>
                </c:pt>
                <c:pt idx="184">
                  <c:v>-6.3542740624156296E-2</c:v>
                </c:pt>
                <c:pt idx="185">
                  <c:v>-6.5153042297298597E-2</c:v>
                </c:pt>
                <c:pt idx="186">
                  <c:v>-6.6458962567684535E-2</c:v>
                </c:pt>
                <c:pt idx="187">
                  <c:v>-6.7398635099698928E-2</c:v>
                </c:pt>
                <c:pt idx="188">
                  <c:v>-6.8061884912018589E-2</c:v>
                </c:pt>
                <c:pt idx="189">
                  <c:v>-6.8523342523423042E-2</c:v>
                </c:pt>
                <c:pt idx="190">
                  <c:v>-6.8812955677405793E-2</c:v>
                </c:pt>
                <c:pt idx="191">
                  <c:v>-6.9000508780016567E-2</c:v>
                </c:pt>
                <c:pt idx="192">
                  <c:v>-6.9096013256813818E-2</c:v>
                </c:pt>
                <c:pt idx="193">
                  <c:v>-6.9096013256813818E-2</c:v>
                </c:pt>
                <c:pt idx="194">
                  <c:v>-6.9096013256813818E-2</c:v>
                </c:pt>
                <c:pt idx="195">
                  <c:v>-6.9096013256813818E-2</c:v>
                </c:pt>
                <c:pt idx="196">
                  <c:v>-6.9096013256813818E-2</c:v>
                </c:pt>
                <c:pt idx="197">
                  <c:v>-6.9096013256813818E-2</c:v>
                </c:pt>
                <c:pt idx="198">
                  <c:v>-6.9096013256813818E-2</c:v>
                </c:pt>
                <c:pt idx="199">
                  <c:v>-6.9096013256813818E-2</c:v>
                </c:pt>
                <c:pt idx="200">
                  <c:v>-6.9096013256813818E-2</c:v>
                </c:pt>
                <c:pt idx="201">
                  <c:v>-6.9096013256813818E-2</c:v>
                </c:pt>
                <c:pt idx="202">
                  <c:v>-6.9096013256813818E-2</c:v>
                </c:pt>
                <c:pt idx="203">
                  <c:v>-6.9096013256813818E-2</c:v>
                </c:pt>
                <c:pt idx="204">
                  <c:v>-6.9096013256813818E-2</c:v>
                </c:pt>
                <c:pt idx="205">
                  <c:v>-6.9096013256813818E-2</c:v>
                </c:pt>
                <c:pt idx="206">
                  <c:v>-6.9096013256813818E-2</c:v>
                </c:pt>
                <c:pt idx="207">
                  <c:v>-6.9096013256813818E-2</c:v>
                </c:pt>
                <c:pt idx="208">
                  <c:v>-6.9096013256813818E-2</c:v>
                </c:pt>
                <c:pt idx="209">
                  <c:v>-6.9096013256813818E-2</c:v>
                </c:pt>
                <c:pt idx="210">
                  <c:v>-6.9096013256813818E-2</c:v>
                </c:pt>
                <c:pt idx="211">
                  <c:v>-6.9096013256813818E-2</c:v>
                </c:pt>
                <c:pt idx="212">
                  <c:v>-6.9096013256813818E-2</c:v>
                </c:pt>
                <c:pt idx="213">
                  <c:v>-6.9096013256813818E-2</c:v>
                </c:pt>
                <c:pt idx="214">
                  <c:v>-6.9096013256813818E-2</c:v>
                </c:pt>
                <c:pt idx="215">
                  <c:v>-6.9096013256813818E-2</c:v>
                </c:pt>
                <c:pt idx="216">
                  <c:v>-6.9096013256813818E-2</c:v>
                </c:pt>
                <c:pt idx="217">
                  <c:v>-6.9096013256813818E-2</c:v>
                </c:pt>
                <c:pt idx="218">
                  <c:v>-6.9096013256813818E-2</c:v>
                </c:pt>
                <c:pt idx="219">
                  <c:v>-6.9096013256813818E-2</c:v>
                </c:pt>
                <c:pt idx="220">
                  <c:v>-6.9096013256813818E-2</c:v>
                </c:pt>
                <c:pt idx="221">
                  <c:v>-6.9096013256813818E-2</c:v>
                </c:pt>
                <c:pt idx="222">
                  <c:v>-6.9096013256813818E-2</c:v>
                </c:pt>
                <c:pt idx="223">
                  <c:v>-6.9096013256813818E-2</c:v>
                </c:pt>
                <c:pt idx="224">
                  <c:v>-6.9096013256813818E-2</c:v>
                </c:pt>
                <c:pt idx="225">
                  <c:v>-6.9096013256813818E-2</c:v>
                </c:pt>
                <c:pt idx="226">
                  <c:v>-6.9096013256813818E-2</c:v>
                </c:pt>
                <c:pt idx="227">
                  <c:v>-6.9096013256813818E-2</c:v>
                </c:pt>
                <c:pt idx="228">
                  <c:v>-6.9096013256813818E-2</c:v>
                </c:pt>
                <c:pt idx="229">
                  <c:v>-6.9096013256813818E-2</c:v>
                </c:pt>
                <c:pt idx="230">
                  <c:v>-6.9096013256813818E-2</c:v>
                </c:pt>
                <c:pt idx="231">
                  <c:v>-6.9096013256813818E-2</c:v>
                </c:pt>
                <c:pt idx="232">
                  <c:v>-6.9441975019864294E-2</c:v>
                </c:pt>
                <c:pt idx="233">
                  <c:v>-7.1279446974687757E-2</c:v>
                </c:pt>
                <c:pt idx="234">
                  <c:v>-7.3582025711831506E-2</c:v>
                </c:pt>
                <c:pt idx="235">
                  <c:v>-7.5180702476191408E-2</c:v>
                </c:pt>
                <c:pt idx="236">
                  <c:v>-7.573082584522367E-2</c:v>
                </c:pt>
                <c:pt idx="237">
                  <c:v>-7.5969778942118177E-2</c:v>
                </c:pt>
                <c:pt idx="238">
                  <c:v>-7.6904914183421436E-2</c:v>
                </c:pt>
                <c:pt idx="239">
                  <c:v>-7.9166239229354313E-2</c:v>
                </c:pt>
                <c:pt idx="240">
                  <c:v>-8.2241720655842732E-2</c:v>
                </c:pt>
                <c:pt idx="241">
                  <c:v>-8.475340190600468E-2</c:v>
                </c:pt>
                <c:pt idx="242">
                  <c:v>-8.6972428613153782E-2</c:v>
                </c:pt>
                <c:pt idx="243">
                  <c:v>-8.9303556162051129E-2</c:v>
                </c:pt>
                <c:pt idx="244">
                  <c:v>-9.1388863075715962E-2</c:v>
                </c:pt>
                <c:pt idx="245">
                  <c:v>-9.3808953572664694E-2</c:v>
                </c:pt>
                <c:pt idx="246">
                  <c:v>-9.6732169237065596E-2</c:v>
                </c:pt>
                <c:pt idx="247">
                  <c:v>-9.9116546323842522E-2</c:v>
                </c:pt>
                <c:pt idx="248">
                  <c:v>-0.10031822230398277</c:v>
                </c:pt>
                <c:pt idx="249">
                  <c:v>-0.10065739752326229</c:v>
                </c:pt>
                <c:pt idx="250">
                  <c:v>-0.10086018009156078</c:v>
                </c:pt>
                <c:pt idx="251">
                  <c:v>-0.10124125269542737</c:v>
                </c:pt>
                <c:pt idx="252">
                  <c:v>-0.10151527504099868</c:v>
                </c:pt>
                <c:pt idx="253">
                  <c:v>-0.10151527504099868</c:v>
                </c:pt>
                <c:pt idx="254">
                  <c:v>-0.10151527504099868</c:v>
                </c:pt>
                <c:pt idx="255">
                  <c:v>-0.10188630983542209</c:v>
                </c:pt>
                <c:pt idx="256">
                  <c:v>-0.10242242716140987</c:v>
                </c:pt>
                <c:pt idx="257">
                  <c:v>-0.10242242716140987</c:v>
                </c:pt>
                <c:pt idx="258">
                  <c:v>-0.10242242716140987</c:v>
                </c:pt>
                <c:pt idx="259">
                  <c:v>-0.10242242716140987</c:v>
                </c:pt>
                <c:pt idx="260">
                  <c:v>-0.10242242716140987</c:v>
                </c:pt>
                <c:pt idx="261">
                  <c:v>-0.10242242716140987</c:v>
                </c:pt>
                <c:pt idx="262">
                  <c:v>-0.10242242716140987</c:v>
                </c:pt>
                <c:pt idx="263">
                  <c:v>-0.10242242716140987</c:v>
                </c:pt>
                <c:pt idx="264">
                  <c:v>-0.10242242716140987</c:v>
                </c:pt>
                <c:pt idx="265">
                  <c:v>-0.10242242716140987</c:v>
                </c:pt>
                <c:pt idx="266">
                  <c:v>-0.10242242716140987</c:v>
                </c:pt>
                <c:pt idx="267">
                  <c:v>-0.10242242716140987</c:v>
                </c:pt>
                <c:pt idx="268">
                  <c:v>-0.10242242716140987</c:v>
                </c:pt>
                <c:pt idx="269">
                  <c:v>-0.10242242716140987</c:v>
                </c:pt>
                <c:pt idx="270">
                  <c:v>-0.10242242716140987</c:v>
                </c:pt>
                <c:pt idx="271">
                  <c:v>-0.10242242716140987</c:v>
                </c:pt>
                <c:pt idx="272">
                  <c:v>-0.10242242716140987</c:v>
                </c:pt>
                <c:pt idx="273">
                  <c:v>-0.10304381214465826</c:v>
                </c:pt>
                <c:pt idx="274">
                  <c:v>-0.10546005848558525</c:v>
                </c:pt>
                <c:pt idx="275">
                  <c:v>-0.10851739553878659</c:v>
                </c:pt>
                <c:pt idx="276">
                  <c:v>-0.11180782387252378</c:v>
                </c:pt>
                <c:pt idx="277">
                  <c:v>-0.11519096585735335</c:v>
                </c:pt>
                <c:pt idx="278">
                  <c:v>-0.11912945359961244</c:v>
                </c:pt>
                <c:pt idx="279">
                  <c:v>-0.12264188314200951</c:v>
                </c:pt>
                <c:pt idx="280">
                  <c:v>-0.1241752885654139</c:v>
                </c:pt>
                <c:pt idx="281">
                  <c:v>-0.1241752885654139</c:v>
                </c:pt>
                <c:pt idx="282">
                  <c:v>-0.1241752885654139</c:v>
                </c:pt>
                <c:pt idx="283">
                  <c:v>-0.1241752885654139</c:v>
                </c:pt>
                <c:pt idx="284">
                  <c:v>-0.1241752885654139</c:v>
                </c:pt>
                <c:pt idx="285">
                  <c:v>-0.1241752885654139</c:v>
                </c:pt>
                <c:pt idx="286">
                  <c:v>-0.1241752885654139</c:v>
                </c:pt>
                <c:pt idx="287">
                  <c:v>-0.1241752885654139</c:v>
                </c:pt>
                <c:pt idx="288">
                  <c:v>-0.1241752885654139</c:v>
                </c:pt>
                <c:pt idx="289">
                  <c:v>-0.1241752885654139</c:v>
                </c:pt>
                <c:pt idx="290">
                  <c:v>-0.1241752885654139</c:v>
                </c:pt>
                <c:pt idx="291">
                  <c:v>-0.1241752885654139</c:v>
                </c:pt>
                <c:pt idx="292">
                  <c:v>-0.12464820713730841</c:v>
                </c:pt>
                <c:pt idx="293">
                  <c:v>-0.12527609819929497</c:v>
                </c:pt>
                <c:pt idx="294">
                  <c:v>-0.12545284086151598</c:v>
                </c:pt>
                <c:pt idx="295">
                  <c:v>-0.12545284086151598</c:v>
                </c:pt>
                <c:pt idx="296">
                  <c:v>-0.12545284086151598</c:v>
                </c:pt>
                <c:pt idx="297">
                  <c:v>-0.12545284086151598</c:v>
                </c:pt>
                <c:pt idx="298">
                  <c:v>-0.12545284086151598</c:v>
                </c:pt>
                <c:pt idx="299">
                  <c:v>-0.12545284086151598</c:v>
                </c:pt>
                <c:pt idx="300">
                  <c:v>-0.12545284086151598</c:v>
                </c:pt>
                <c:pt idx="301">
                  <c:v>-0.12545284086151598</c:v>
                </c:pt>
                <c:pt idx="302">
                  <c:v>-0.12563473598644789</c:v>
                </c:pt>
                <c:pt idx="303">
                  <c:v>-0.12618508970450359</c:v>
                </c:pt>
                <c:pt idx="304">
                  <c:v>-0.12723081804890024</c:v>
                </c:pt>
                <c:pt idx="305">
                  <c:v>-0.12859922600999338</c:v>
                </c:pt>
                <c:pt idx="306">
                  <c:v>-0.12960246898150402</c:v>
                </c:pt>
                <c:pt idx="307">
                  <c:v>-0.12994352393470535</c:v>
                </c:pt>
                <c:pt idx="308">
                  <c:v>-0.12994352393470535</c:v>
                </c:pt>
                <c:pt idx="309">
                  <c:v>-0.12994352393470535</c:v>
                </c:pt>
                <c:pt idx="310">
                  <c:v>-0.12994352393470535</c:v>
                </c:pt>
                <c:pt idx="311">
                  <c:v>-0.13009751777748427</c:v>
                </c:pt>
                <c:pt idx="312">
                  <c:v>-0.13062023783035973</c:v>
                </c:pt>
                <c:pt idx="313">
                  <c:v>-0.13155092959022519</c:v>
                </c:pt>
                <c:pt idx="314">
                  <c:v>-0.13274148829952517</c:v>
                </c:pt>
                <c:pt idx="315">
                  <c:v>-0.13388896018991028</c:v>
                </c:pt>
                <c:pt idx="316">
                  <c:v>-0.13484070167590664</c:v>
                </c:pt>
                <c:pt idx="317">
                  <c:v>-0.13591245832054119</c:v>
                </c:pt>
                <c:pt idx="318">
                  <c:v>-0.13726759709527034</c:v>
                </c:pt>
                <c:pt idx="319">
                  <c:v>-0.13862939791047899</c:v>
                </c:pt>
                <c:pt idx="320">
                  <c:v>-0.13928501554083919</c:v>
                </c:pt>
                <c:pt idx="321">
                  <c:v>-0.13944279919937627</c:v>
                </c:pt>
                <c:pt idx="322">
                  <c:v>-0.13944279919937627</c:v>
                </c:pt>
                <c:pt idx="323">
                  <c:v>-0.13944279919937627</c:v>
                </c:pt>
                <c:pt idx="324">
                  <c:v>-0.13951953074453774</c:v>
                </c:pt>
                <c:pt idx="325">
                  <c:v>-0.13951953074453774</c:v>
                </c:pt>
                <c:pt idx="326">
                  <c:v>-0.13951953074453774</c:v>
                </c:pt>
                <c:pt idx="327">
                  <c:v>-0.13951953074453774</c:v>
                </c:pt>
                <c:pt idx="328">
                  <c:v>-0.14037152240560716</c:v>
                </c:pt>
                <c:pt idx="329">
                  <c:v>-0.14200487538110651</c:v>
                </c:pt>
                <c:pt idx="330">
                  <c:v>-0.14279398480282021</c:v>
                </c:pt>
                <c:pt idx="331">
                  <c:v>-0.14280683923876461</c:v>
                </c:pt>
                <c:pt idx="332">
                  <c:v>-0.14287276956887687</c:v>
                </c:pt>
                <c:pt idx="333">
                  <c:v>-0.1429617968053262</c:v>
                </c:pt>
                <c:pt idx="334">
                  <c:v>-0.14300006203705601</c:v>
                </c:pt>
                <c:pt idx="335">
                  <c:v>-0.14308510792800133</c:v>
                </c:pt>
                <c:pt idx="336">
                  <c:v>-0.14308510792800133</c:v>
                </c:pt>
                <c:pt idx="337">
                  <c:v>-0.14308510792800133</c:v>
                </c:pt>
                <c:pt idx="338">
                  <c:v>-0.14308510792800133</c:v>
                </c:pt>
                <c:pt idx="339">
                  <c:v>-0.14308510792800133</c:v>
                </c:pt>
                <c:pt idx="340">
                  <c:v>-0.14308510792800133</c:v>
                </c:pt>
                <c:pt idx="341">
                  <c:v>-0.14308510792800133</c:v>
                </c:pt>
                <c:pt idx="342">
                  <c:v>-0.14308510792800133</c:v>
                </c:pt>
                <c:pt idx="343">
                  <c:v>-0.14308510792800133</c:v>
                </c:pt>
                <c:pt idx="344">
                  <c:v>-0.14308510792800133</c:v>
                </c:pt>
                <c:pt idx="345">
                  <c:v>-0.14308510792800133</c:v>
                </c:pt>
                <c:pt idx="346">
                  <c:v>-0.14308510792800133</c:v>
                </c:pt>
                <c:pt idx="347">
                  <c:v>-0.14308510792800133</c:v>
                </c:pt>
                <c:pt idx="348">
                  <c:v>-0.14308510792800133</c:v>
                </c:pt>
                <c:pt idx="349">
                  <c:v>-0.14308510792800133</c:v>
                </c:pt>
                <c:pt idx="350">
                  <c:v>-0.14308510792800133</c:v>
                </c:pt>
                <c:pt idx="351">
                  <c:v>-0.14308510792800133</c:v>
                </c:pt>
                <c:pt idx="352">
                  <c:v>-0.14308510792800133</c:v>
                </c:pt>
                <c:pt idx="353">
                  <c:v>-0.14308510792800133</c:v>
                </c:pt>
                <c:pt idx="354">
                  <c:v>-0.14308510792800133</c:v>
                </c:pt>
                <c:pt idx="355">
                  <c:v>-0.14308510792800133</c:v>
                </c:pt>
                <c:pt idx="356">
                  <c:v>-0.14308510792800133</c:v>
                </c:pt>
                <c:pt idx="357">
                  <c:v>-0.14308510792800133</c:v>
                </c:pt>
                <c:pt idx="358">
                  <c:v>-0.14329293268765442</c:v>
                </c:pt>
                <c:pt idx="359">
                  <c:v>-0.14422159360488163</c:v>
                </c:pt>
                <c:pt idx="360">
                  <c:v>-0.14536831157030744</c:v>
                </c:pt>
                <c:pt idx="361">
                  <c:v>-0.14621692020873475</c:v>
                </c:pt>
                <c:pt idx="362">
                  <c:v>-0.14667408994358663</c:v>
                </c:pt>
                <c:pt idx="363">
                  <c:v>-0.14681538365709926</c:v>
                </c:pt>
                <c:pt idx="364">
                  <c:v>-0.14681538365709926</c:v>
                </c:pt>
                <c:pt idx="365">
                  <c:v>-0.14681538365709926</c:v>
                </c:pt>
                <c:pt idx="366">
                  <c:v>-0.14681538365709926</c:v>
                </c:pt>
                <c:pt idx="367">
                  <c:v>-0.14681538365709926</c:v>
                </c:pt>
                <c:pt idx="368">
                  <c:v>-0.14681538365709926</c:v>
                </c:pt>
                <c:pt idx="369">
                  <c:v>-0.14681538365709926</c:v>
                </c:pt>
                <c:pt idx="370">
                  <c:v>-0.14681538365709926</c:v>
                </c:pt>
                <c:pt idx="371">
                  <c:v>-0.14681538365709926</c:v>
                </c:pt>
                <c:pt idx="372">
                  <c:v>-0.1477219630854133</c:v>
                </c:pt>
                <c:pt idx="373">
                  <c:v>-0.14951854020662395</c:v>
                </c:pt>
                <c:pt idx="374">
                  <c:v>-0.15124222757275244</c:v>
                </c:pt>
                <c:pt idx="375">
                  <c:v>-0.15239733313676843</c:v>
                </c:pt>
                <c:pt idx="376">
                  <c:v>-0.15305207472227617</c:v>
                </c:pt>
                <c:pt idx="377">
                  <c:v>-0.1534202335126793</c:v>
                </c:pt>
                <c:pt idx="378">
                  <c:v>-0.15362916915388775</c:v>
                </c:pt>
                <c:pt idx="379">
                  <c:v>-0.15375387978609023</c:v>
                </c:pt>
                <c:pt idx="380">
                  <c:v>-0.15388916729526222</c:v>
                </c:pt>
                <c:pt idx="381">
                  <c:v>-0.15404268942759269</c:v>
                </c:pt>
                <c:pt idx="382">
                  <c:v>-0.15417394166586323</c:v>
                </c:pt>
                <c:pt idx="383">
                  <c:v>-0.15428487731348356</c:v>
                </c:pt>
                <c:pt idx="384">
                  <c:v>-0.15436117791495288</c:v>
                </c:pt>
                <c:pt idx="385">
                  <c:v>-0.15438391180383459</c:v>
                </c:pt>
                <c:pt idx="386">
                  <c:v>-0.15438391180383459</c:v>
                </c:pt>
                <c:pt idx="387">
                  <c:v>-0.15438391180383459</c:v>
                </c:pt>
                <c:pt idx="388">
                  <c:v>-0.15438391180383459</c:v>
                </c:pt>
                <c:pt idx="389">
                  <c:v>-0.15438391180383459</c:v>
                </c:pt>
                <c:pt idx="390">
                  <c:v>-0.15438391180383459</c:v>
                </c:pt>
                <c:pt idx="391">
                  <c:v>-0.15438391180383459</c:v>
                </c:pt>
                <c:pt idx="392">
                  <c:v>-0.15438391180383459</c:v>
                </c:pt>
                <c:pt idx="393">
                  <c:v>-0.15438391180383459</c:v>
                </c:pt>
                <c:pt idx="394">
                  <c:v>-0.15438391180383459</c:v>
                </c:pt>
                <c:pt idx="395">
                  <c:v>-0.15438391180383459</c:v>
                </c:pt>
                <c:pt idx="396">
                  <c:v>-0.15438391180383459</c:v>
                </c:pt>
                <c:pt idx="397">
                  <c:v>-0.15438391180383459</c:v>
                </c:pt>
                <c:pt idx="398">
                  <c:v>-0.15438391180383459</c:v>
                </c:pt>
                <c:pt idx="399">
                  <c:v>-0.15438391180383459</c:v>
                </c:pt>
                <c:pt idx="400">
                  <c:v>-0.15438391180383459</c:v>
                </c:pt>
                <c:pt idx="401">
                  <c:v>-0.15438391180383459</c:v>
                </c:pt>
                <c:pt idx="402">
                  <c:v>-0.15497378101390574</c:v>
                </c:pt>
                <c:pt idx="403">
                  <c:v>-0.15589963982358626</c:v>
                </c:pt>
                <c:pt idx="404">
                  <c:v>-0.15669365033379026</c:v>
                </c:pt>
                <c:pt idx="405">
                  <c:v>-0.15737515579730726</c:v>
                </c:pt>
                <c:pt idx="406">
                  <c:v>-0.15809774756894029</c:v>
                </c:pt>
                <c:pt idx="407">
                  <c:v>-0.15881116023092523</c:v>
                </c:pt>
                <c:pt idx="408">
                  <c:v>-0.15930984714595461</c:v>
                </c:pt>
                <c:pt idx="409">
                  <c:v>-0.15945872513002873</c:v>
                </c:pt>
                <c:pt idx="410">
                  <c:v>-0.15945872513002873</c:v>
                </c:pt>
                <c:pt idx="411">
                  <c:v>-0.15945872513002873</c:v>
                </c:pt>
                <c:pt idx="412">
                  <c:v>-0.15945872513002873</c:v>
                </c:pt>
                <c:pt idx="413">
                  <c:v>-0.15945872513002873</c:v>
                </c:pt>
                <c:pt idx="414">
                  <c:v>-0.15945872513002873</c:v>
                </c:pt>
                <c:pt idx="415">
                  <c:v>-0.15945872513002873</c:v>
                </c:pt>
                <c:pt idx="416">
                  <c:v>-0.15945872513002873</c:v>
                </c:pt>
                <c:pt idx="417">
                  <c:v>-0.15945872513002873</c:v>
                </c:pt>
                <c:pt idx="418">
                  <c:v>-0.15945872513002873</c:v>
                </c:pt>
                <c:pt idx="419">
                  <c:v>-0.15967839406464063</c:v>
                </c:pt>
                <c:pt idx="420">
                  <c:v>-0.16008127950213377</c:v>
                </c:pt>
                <c:pt idx="421">
                  <c:v>-0.16025220799122089</c:v>
                </c:pt>
                <c:pt idx="422">
                  <c:v>-0.16025220799122089</c:v>
                </c:pt>
                <c:pt idx="423">
                  <c:v>-0.16025220799122089</c:v>
                </c:pt>
                <c:pt idx="424">
                  <c:v>-0.16025220799122089</c:v>
                </c:pt>
                <c:pt idx="425">
                  <c:v>-0.16025220799122089</c:v>
                </c:pt>
                <c:pt idx="426">
                  <c:v>-0.16025220799122089</c:v>
                </c:pt>
                <c:pt idx="427">
                  <c:v>-0.16025220799122089</c:v>
                </c:pt>
                <c:pt idx="428">
                  <c:v>-0.16025220799122089</c:v>
                </c:pt>
                <c:pt idx="429">
                  <c:v>-0.16025220799122089</c:v>
                </c:pt>
                <c:pt idx="430">
                  <c:v>-0.16025220799122089</c:v>
                </c:pt>
                <c:pt idx="431">
                  <c:v>-0.16062736044177975</c:v>
                </c:pt>
                <c:pt idx="432">
                  <c:v>-0.16094636425637507</c:v>
                </c:pt>
                <c:pt idx="433">
                  <c:v>-0.16094636425637507</c:v>
                </c:pt>
                <c:pt idx="434">
                  <c:v>-0.16094636425637507</c:v>
                </c:pt>
                <c:pt idx="435">
                  <c:v>-0.16145269343172003</c:v>
                </c:pt>
                <c:pt idx="436">
                  <c:v>-0.16286777407422595</c:v>
                </c:pt>
                <c:pt idx="437">
                  <c:v>-0.16514459307390736</c:v>
                </c:pt>
                <c:pt idx="438">
                  <c:v>-0.16795515896653429</c:v>
                </c:pt>
                <c:pt idx="439">
                  <c:v>-0.17064989039373685</c:v>
                </c:pt>
                <c:pt idx="440">
                  <c:v>-0.17264707766428408</c:v>
                </c:pt>
                <c:pt idx="441">
                  <c:v>-0.17367041180628093</c:v>
                </c:pt>
                <c:pt idx="442">
                  <c:v>-0.17401323153955475</c:v>
                </c:pt>
                <c:pt idx="443">
                  <c:v>-0.17407285520761906</c:v>
                </c:pt>
                <c:pt idx="444">
                  <c:v>-0.17407473730959583</c:v>
                </c:pt>
                <c:pt idx="445">
                  <c:v>-0.17407473730959583</c:v>
                </c:pt>
                <c:pt idx="446">
                  <c:v>-0.17407473730959583</c:v>
                </c:pt>
                <c:pt idx="447">
                  <c:v>-0.17407473730959583</c:v>
                </c:pt>
                <c:pt idx="448">
                  <c:v>-0.17407473730959583</c:v>
                </c:pt>
                <c:pt idx="449">
                  <c:v>-0.17407473730959583</c:v>
                </c:pt>
                <c:pt idx="450">
                  <c:v>-0.17407473730959583</c:v>
                </c:pt>
                <c:pt idx="451">
                  <c:v>-0.17407473730959583</c:v>
                </c:pt>
                <c:pt idx="452">
                  <c:v>-0.17407473730959583</c:v>
                </c:pt>
                <c:pt idx="453">
                  <c:v>-0.17407473730959583</c:v>
                </c:pt>
                <c:pt idx="454">
                  <c:v>-0.17407473730959583</c:v>
                </c:pt>
                <c:pt idx="455">
                  <c:v>-0.17407473730959583</c:v>
                </c:pt>
                <c:pt idx="456">
                  <c:v>-0.17407473730959583</c:v>
                </c:pt>
                <c:pt idx="457">
                  <c:v>-0.17407473730959583</c:v>
                </c:pt>
                <c:pt idx="458">
                  <c:v>-0.17407473730959583</c:v>
                </c:pt>
                <c:pt idx="459">
                  <c:v>-0.17407473730959583</c:v>
                </c:pt>
                <c:pt idx="460">
                  <c:v>-0.17407473730959583</c:v>
                </c:pt>
                <c:pt idx="461">
                  <c:v>-0.17407473730959583</c:v>
                </c:pt>
                <c:pt idx="462">
                  <c:v>-0.17407473730959583</c:v>
                </c:pt>
                <c:pt idx="463">
                  <c:v>-0.17407473730959583</c:v>
                </c:pt>
                <c:pt idx="464">
                  <c:v>-0.17407473730959583</c:v>
                </c:pt>
                <c:pt idx="465">
                  <c:v>-0.17407473730959583</c:v>
                </c:pt>
                <c:pt idx="466">
                  <c:v>-0.17407473730959583</c:v>
                </c:pt>
                <c:pt idx="467">
                  <c:v>-0.17407473730959583</c:v>
                </c:pt>
                <c:pt idx="468">
                  <c:v>-0.17407473730959583</c:v>
                </c:pt>
                <c:pt idx="469">
                  <c:v>-0.17407473730959583</c:v>
                </c:pt>
                <c:pt idx="470">
                  <c:v>-0.17407473730959583</c:v>
                </c:pt>
                <c:pt idx="471">
                  <c:v>-0.17407473730959583</c:v>
                </c:pt>
                <c:pt idx="472">
                  <c:v>-0.17407473730959583</c:v>
                </c:pt>
                <c:pt idx="473">
                  <c:v>-0.17407473730959583</c:v>
                </c:pt>
                <c:pt idx="474">
                  <c:v>-0.17407473730959583</c:v>
                </c:pt>
                <c:pt idx="475">
                  <c:v>-0.17407473730959583</c:v>
                </c:pt>
                <c:pt idx="476">
                  <c:v>-0.17407473730959583</c:v>
                </c:pt>
                <c:pt idx="477">
                  <c:v>-0.17407473730959583</c:v>
                </c:pt>
                <c:pt idx="478">
                  <c:v>-0.17407473730959583</c:v>
                </c:pt>
                <c:pt idx="479">
                  <c:v>-0.17407473730959583</c:v>
                </c:pt>
                <c:pt idx="480">
                  <c:v>-0.17407473730959583</c:v>
                </c:pt>
                <c:pt idx="481">
                  <c:v>-0.17407473730959583</c:v>
                </c:pt>
                <c:pt idx="482">
                  <c:v>-0.17407473730959583</c:v>
                </c:pt>
                <c:pt idx="483">
                  <c:v>-0.17407473730959583</c:v>
                </c:pt>
                <c:pt idx="484">
                  <c:v>-0.17407473730959583</c:v>
                </c:pt>
                <c:pt idx="485">
                  <c:v>-0.17407473730959583</c:v>
                </c:pt>
                <c:pt idx="486">
                  <c:v>-0.17407473730959583</c:v>
                </c:pt>
                <c:pt idx="487">
                  <c:v>-0.17407473730959583</c:v>
                </c:pt>
                <c:pt idx="488">
                  <c:v>-0.17407473730959583</c:v>
                </c:pt>
                <c:pt idx="489">
                  <c:v>-0.17407473730959583</c:v>
                </c:pt>
                <c:pt idx="490">
                  <c:v>-0.17407473730959583</c:v>
                </c:pt>
                <c:pt idx="491">
                  <c:v>-0.17407473730959583</c:v>
                </c:pt>
                <c:pt idx="492">
                  <c:v>-0.17407473730959583</c:v>
                </c:pt>
                <c:pt idx="493">
                  <c:v>-0.17407473730959583</c:v>
                </c:pt>
                <c:pt idx="494">
                  <c:v>-0.17407473730959583</c:v>
                </c:pt>
                <c:pt idx="495">
                  <c:v>-0.17407473730959583</c:v>
                </c:pt>
                <c:pt idx="496">
                  <c:v>-0.17407473730959583</c:v>
                </c:pt>
                <c:pt idx="497">
                  <c:v>-0.17407473730959583</c:v>
                </c:pt>
                <c:pt idx="498">
                  <c:v>-0.17407473730959583</c:v>
                </c:pt>
                <c:pt idx="499">
                  <c:v>-0.17407473730959583</c:v>
                </c:pt>
                <c:pt idx="500">
                  <c:v>-0.17407473730959583</c:v>
                </c:pt>
                <c:pt idx="501">
                  <c:v>-0.17407473730959583</c:v>
                </c:pt>
                <c:pt idx="502">
                  <c:v>-0.17407473730959583</c:v>
                </c:pt>
                <c:pt idx="503">
                  <c:v>-0.17407473730959583</c:v>
                </c:pt>
                <c:pt idx="504">
                  <c:v>-0.17407473730959583</c:v>
                </c:pt>
                <c:pt idx="505">
                  <c:v>-0.17407473730959583</c:v>
                </c:pt>
                <c:pt idx="506">
                  <c:v>-0.17407473730959583</c:v>
                </c:pt>
                <c:pt idx="507">
                  <c:v>-0.17407473730959583</c:v>
                </c:pt>
                <c:pt idx="508">
                  <c:v>-0.17407473730959583</c:v>
                </c:pt>
                <c:pt idx="509">
                  <c:v>-0.17407473730959583</c:v>
                </c:pt>
                <c:pt idx="510">
                  <c:v>-0.17407473730959583</c:v>
                </c:pt>
                <c:pt idx="511">
                  <c:v>-0.17407473730959583</c:v>
                </c:pt>
                <c:pt idx="512">
                  <c:v>-0.17407473730959583</c:v>
                </c:pt>
                <c:pt idx="513">
                  <c:v>-0.17407473730959583</c:v>
                </c:pt>
                <c:pt idx="514">
                  <c:v>-0.17407473730959583</c:v>
                </c:pt>
                <c:pt idx="515">
                  <c:v>-0.17407473730959583</c:v>
                </c:pt>
                <c:pt idx="516">
                  <c:v>-0.17407473730959583</c:v>
                </c:pt>
                <c:pt idx="517">
                  <c:v>-0.17407473730959583</c:v>
                </c:pt>
                <c:pt idx="518">
                  <c:v>-0.17407473730959583</c:v>
                </c:pt>
                <c:pt idx="519">
                  <c:v>-0.17407473730959583</c:v>
                </c:pt>
                <c:pt idx="520">
                  <c:v>-0.1743519654620565</c:v>
                </c:pt>
                <c:pt idx="521">
                  <c:v>-0.17477921078216835</c:v>
                </c:pt>
                <c:pt idx="522">
                  <c:v>-0.17530715872326702</c:v>
                </c:pt>
                <c:pt idx="523">
                  <c:v>-0.17613753302469795</c:v>
                </c:pt>
                <c:pt idx="524">
                  <c:v>-0.1774041524758849</c:v>
                </c:pt>
                <c:pt idx="525">
                  <c:v>-0.17875682765653153</c:v>
                </c:pt>
                <c:pt idx="526">
                  <c:v>-0.17962233720111556</c:v>
                </c:pt>
                <c:pt idx="527">
                  <c:v>-0.17993246003079086</c:v>
                </c:pt>
                <c:pt idx="528">
                  <c:v>-0.18000515545079751</c:v>
                </c:pt>
                <c:pt idx="529">
                  <c:v>-0.18002565944964136</c:v>
                </c:pt>
                <c:pt idx="530">
                  <c:v>-0.18002565944964136</c:v>
                </c:pt>
                <c:pt idx="531">
                  <c:v>-0.18002565944964136</c:v>
                </c:pt>
                <c:pt idx="532">
                  <c:v>-0.18002565944964136</c:v>
                </c:pt>
                <c:pt idx="533">
                  <c:v>-0.18002565944964136</c:v>
                </c:pt>
                <c:pt idx="534">
                  <c:v>-0.18002565944964136</c:v>
                </c:pt>
                <c:pt idx="535">
                  <c:v>-0.18002565944964136</c:v>
                </c:pt>
                <c:pt idx="536">
                  <c:v>-0.18002565944964136</c:v>
                </c:pt>
                <c:pt idx="537">
                  <c:v>-0.18002565944964136</c:v>
                </c:pt>
                <c:pt idx="538">
                  <c:v>-0.18002565944964136</c:v>
                </c:pt>
                <c:pt idx="539">
                  <c:v>-0.18002565944964136</c:v>
                </c:pt>
                <c:pt idx="540">
                  <c:v>-0.18002565944964136</c:v>
                </c:pt>
                <c:pt idx="541">
                  <c:v>-0.18002565944964136</c:v>
                </c:pt>
                <c:pt idx="542">
                  <c:v>-0.18002565944964136</c:v>
                </c:pt>
                <c:pt idx="543">
                  <c:v>-0.18006387228855286</c:v>
                </c:pt>
                <c:pt idx="544">
                  <c:v>-0.1805144914311396</c:v>
                </c:pt>
                <c:pt idx="545">
                  <c:v>-0.18147388960022984</c:v>
                </c:pt>
                <c:pt idx="546">
                  <c:v>-0.18243897707437706</c:v>
                </c:pt>
                <c:pt idx="547">
                  <c:v>-0.18306621483696772</c:v>
                </c:pt>
                <c:pt idx="548">
                  <c:v>-0.18346055098925532</c:v>
                </c:pt>
                <c:pt idx="549">
                  <c:v>-0.18373214902154064</c:v>
                </c:pt>
                <c:pt idx="550">
                  <c:v>-0.18394104304333858</c:v>
                </c:pt>
                <c:pt idx="551">
                  <c:v>-0.18402472018658031</c:v>
                </c:pt>
                <c:pt idx="552">
                  <c:v>-0.18408387370138793</c:v>
                </c:pt>
                <c:pt idx="553">
                  <c:v>-0.18414112895816537</c:v>
                </c:pt>
                <c:pt idx="554">
                  <c:v>-0.18414112895816537</c:v>
                </c:pt>
                <c:pt idx="555">
                  <c:v>-0.18414112895816537</c:v>
                </c:pt>
                <c:pt idx="556">
                  <c:v>-0.18414112895816537</c:v>
                </c:pt>
                <c:pt idx="557">
                  <c:v>-0.18414112895816537</c:v>
                </c:pt>
                <c:pt idx="558">
                  <c:v>-0.18414112895816537</c:v>
                </c:pt>
                <c:pt idx="559">
                  <c:v>-0.18414112895816537</c:v>
                </c:pt>
                <c:pt idx="560">
                  <c:v>-0.18414112895816537</c:v>
                </c:pt>
                <c:pt idx="561">
                  <c:v>-0.18414112895816537</c:v>
                </c:pt>
                <c:pt idx="562">
                  <c:v>-0.18414112895816537</c:v>
                </c:pt>
                <c:pt idx="563">
                  <c:v>-0.18436949124515029</c:v>
                </c:pt>
                <c:pt idx="564">
                  <c:v>-0.1858721699600038</c:v>
                </c:pt>
                <c:pt idx="565">
                  <c:v>-0.18745351862861245</c:v>
                </c:pt>
                <c:pt idx="566">
                  <c:v>-0.18816796882450043</c:v>
                </c:pt>
                <c:pt idx="567">
                  <c:v>-0.18816796882450043</c:v>
                </c:pt>
                <c:pt idx="568">
                  <c:v>-0.18816796882450043</c:v>
                </c:pt>
                <c:pt idx="569">
                  <c:v>-0.18816796882450043</c:v>
                </c:pt>
                <c:pt idx="570">
                  <c:v>-0.18816796882450043</c:v>
                </c:pt>
                <c:pt idx="571">
                  <c:v>-0.18816796882450043</c:v>
                </c:pt>
                <c:pt idx="572">
                  <c:v>-0.18816796882450043</c:v>
                </c:pt>
                <c:pt idx="573">
                  <c:v>-0.18816796882450043</c:v>
                </c:pt>
                <c:pt idx="574">
                  <c:v>-0.18816796882450043</c:v>
                </c:pt>
                <c:pt idx="575">
                  <c:v>-0.18816796882450043</c:v>
                </c:pt>
                <c:pt idx="576">
                  <c:v>-0.18816796882450043</c:v>
                </c:pt>
                <c:pt idx="577">
                  <c:v>-0.18816796882450043</c:v>
                </c:pt>
                <c:pt idx="578">
                  <c:v>-0.18816796882450043</c:v>
                </c:pt>
                <c:pt idx="579">
                  <c:v>-0.18816796882450043</c:v>
                </c:pt>
                <c:pt idx="580">
                  <c:v>-0.18816796882450043</c:v>
                </c:pt>
                <c:pt idx="581">
                  <c:v>-0.18816796882450043</c:v>
                </c:pt>
                <c:pt idx="582">
                  <c:v>-0.18816796882450043</c:v>
                </c:pt>
                <c:pt idx="583">
                  <c:v>-0.18816796882450043</c:v>
                </c:pt>
                <c:pt idx="584">
                  <c:v>-0.18816796882450043</c:v>
                </c:pt>
                <c:pt idx="585">
                  <c:v>-0.18816796882450043</c:v>
                </c:pt>
                <c:pt idx="586">
                  <c:v>-0.18816796882450043</c:v>
                </c:pt>
                <c:pt idx="587">
                  <c:v>-0.18816796882450043</c:v>
                </c:pt>
                <c:pt idx="588">
                  <c:v>-0.18816796882450043</c:v>
                </c:pt>
                <c:pt idx="589">
                  <c:v>-0.18816796882450043</c:v>
                </c:pt>
                <c:pt idx="590">
                  <c:v>-0.18816796882450043</c:v>
                </c:pt>
                <c:pt idx="591">
                  <c:v>-0.18816796882450043</c:v>
                </c:pt>
                <c:pt idx="592">
                  <c:v>-0.18816796882450043</c:v>
                </c:pt>
                <c:pt idx="593">
                  <c:v>-0.18816796882450043</c:v>
                </c:pt>
                <c:pt idx="594">
                  <c:v>-0.18816796882450043</c:v>
                </c:pt>
                <c:pt idx="595">
                  <c:v>-0.18816796882450043</c:v>
                </c:pt>
                <c:pt idx="596">
                  <c:v>-0.18816796882450043</c:v>
                </c:pt>
                <c:pt idx="597">
                  <c:v>-0.18816796882450043</c:v>
                </c:pt>
                <c:pt idx="598">
                  <c:v>-0.18816796882450043</c:v>
                </c:pt>
                <c:pt idx="599">
                  <c:v>-0.18816796882450043</c:v>
                </c:pt>
                <c:pt idx="600">
                  <c:v>-0.18816796882450043</c:v>
                </c:pt>
                <c:pt idx="601">
                  <c:v>-0.18816796882450043</c:v>
                </c:pt>
                <c:pt idx="602">
                  <c:v>-0.18816796882450043</c:v>
                </c:pt>
                <c:pt idx="603">
                  <c:v>-0.18816796882450043</c:v>
                </c:pt>
                <c:pt idx="604">
                  <c:v>-0.18816796882450043</c:v>
                </c:pt>
                <c:pt idx="605">
                  <c:v>-0.18816796882450043</c:v>
                </c:pt>
                <c:pt idx="606">
                  <c:v>-0.18816796882450043</c:v>
                </c:pt>
                <c:pt idx="607">
                  <c:v>-0.18816796882450043</c:v>
                </c:pt>
                <c:pt idx="608">
                  <c:v>-0.18816796882450043</c:v>
                </c:pt>
                <c:pt idx="609">
                  <c:v>-0.18816796882450043</c:v>
                </c:pt>
                <c:pt idx="610">
                  <c:v>-0.18816796882450043</c:v>
                </c:pt>
                <c:pt idx="611">
                  <c:v>-0.18816796882450043</c:v>
                </c:pt>
                <c:pt idx="612">
                  <c:v>-0.18816796882450043</c:v>
                </c:pt>
                <c:pt idx="613">
                  <c:v>-0.18816796882450043</c:v>
                </c:pt>
                <c:pt idx="614">
                  <c:v>-0.18816796882450043</c:v>
                </c:pt>
                <c:pt idx="615">
                  <c:v>-0.18816796882450043</c:v>
                </c:pt>
                <c:pt idx="616">
                  <c:v>-0.18816796882450043</c:v>
                </c:pt>
                <c:pt idx="617">
                  <c:v>-0.18816796882450043</c:v>
                </c:pt>
                <c:pt idx="618">
                  <c:v>-0.18826504623047197</c:v>
                </c:pt>
                <c:pt idx="619">
                  <c:v>-0.18889104717962532</c:v>
                </c:pt>
                <c:pt idx="620">
                  <c:v>-0.18965980776210822</c:v>
                </c:pt>
                <c:pt idx="621">
                  <c:v>-0.18999512465863269</c:v>
                </c:pt>
                <c:pt idx="622">
                  <c:v>-0.18999512465863269</c:v>
                </c:pt>
                <c:pt idx="623">
                  <c:v>-0.18999512465863269</c:v>
                </c:pt>
                <c:pt idx="624">
                  <c:v>-0.18999512465863269</c:v>
                </c:pt>
                <c:pt idx="625">
                  <c:v>-0.18999512465863269</c:v>
                </c:pt>
                <c:pt idx="626">
                  <c:v>-0.18999512465863269</c:v>
                </c:pt>
                <c:pt idx="627">
                  <c:v>-0.18999512465863269</c:v>
                </c:pt>
                <c:pt idx="628">
                  <c:v>-0.18999512465863269</c:v>
                </c:pt>
                <c:pt idx="629">
                  <c:v>-0.18999512465863269</c:v>
                </c:pt>
                <c:pt idx="630">
                  <c:v>-0.18999512465863269</c:v>
                </c:pt>
                <c:pt idx="631">
                  <c:v>-0.18999512465863269</c:v>
                </c:pt>
                <c:pt idx="632">
                  <c:v>-0.18999512465863269</c:v>
                </c:pt>
                <c:pt idx="633">
                  <c:v>-0.18999512465863269</c:v>
                </c:pt>
                <c:pt idx="634">
                  <c:v>-0.18999512465863269</c:v>
                </c:pt>
                <c:pt idx="635">
                  <c:v>-0.18999512465863269</c:v>
                </c:pt>
                <c:pt idx="636">
                  <c:v>-0.18999512465863269</c:v>
                </c:pt>
                <c:pt idx="637">
                  <c:v>-0.18999512465863269</c:v>
                </c:pt>
                <c:pt idx="638">
                  <c:v>-0.18999512465863269</c:v>
                </c:pt>
                <c:pt idx="639">
                  <c:v>-0.18999512465863269</c:v>
                </c:pt>
                <c:pt idx="640">
                  <c:v>-0.18999512465863269</c:v>
                </c:pt>
                <c:pt idx="641">
                  <c:v>-0.18999512465863269</c:v>
                </c:pt>
                <c:pt idx="642">
                  <c:v>-0.18999512465863269</c:v>
                </c:pt>
                <c:pt idx="643">
                  <c:v>-0.18999512465863269</c:v>
                </c:pt>
                <c:pt idx="644">
                  <c:v>-0.18999512465863269</c:v>
                </c:pt>
                <c:pt idx="645">
                  <c:v>-0.18999512465863269</c:v>
                </c:pt>
                <c:pt idx="646">
                  <c:v>-0.18999512465863269</c:v>
                </c:pt>
                <c:pt idx="647">
                  <c:v>-0.18999512465863269</c:v>
                </c:pt>
                <c:pt idx="648">
                  <c:v>-0.18999512465863269</c:v>
                </c:pt>
                <c:pt idx="649">
                  <c:v>-0.18999512465863269</c:v>
                </c:pt>
                <c:pt idx="650">
                  <c:v>-0.18999512465863269</c:v>
                </c:pt>
                <c:pt idx="651">
                  <c:v>-0.19123071608834627</c:v>
                </c:pt>
                <c:pt idx="652">
                  <c:v>-0.1935707418887323</c:v>
                </c:pt>
                <c:pt idx="653">
                  <c:v>-0.19601476873405119</c:v>
                </c:pt>
                <c:pt idx="654">
                  <c:v>-0.19902626658315911</c:v>
                </c:pt>
                <c:pt idx="655">
                  <c:v>-0.20339358753761752</c:v>
                </c:pt>
                <c:pt idx="656">
                  <c:v>-0.20818366789116952</c:v>
                </c:pt>
                <c:pt idx="657">
                  <c:v>-0.21175520620617067</c:v>
                </c:pt>
                <c:pt idx="658">
                  <c:v>-0.21405823388587009</c:v>
                </c:pt>
                <c:pt idx="659">
                  <c:v>-0.21656221835247916</c:v>
                </c:pt>
                <c:pt idx="660">
                  <c:v>-0.22021813081682479</c:v>
                </c:pt>
                <c:pt idx="661">
                  <c:v>-0.22412744105555921</c:v>
                </c:pt>
                <c:pt idx="662">
                  <c:v>-0.22735128370538638</c:v>
                </c:pt>
                <c:pt idx="663">
                  <c:v>-0.22902483964385101</c:v>
                </c:pt>
                <c:pt idx="664">
                  <c:v>-0.22957848707780823</c:v>
                </c:pt>
                <c:pt idx="665">
                  <c:v>-0.22957848707780823</c:v>
                </c:pt>
                <c:pt idx="666">
                  <c:v>-0.22957848707780823</c:v>
                </c:pt>
                <c:pt idx="667">
                  <c:v>-0.22957848707780823</c:v>
                </c:pt>
                <c:pt idx="668">
                  <c:v>-0.22957848707780823</c:v>
                </c:pt>
                <c:pt idx="669">
                  <c:v>-0.22957848707780823</c:v>
                </c:pt>
                <c:pt idx="670">
                  <c:v>-0.22957848707780823</c:v>
                </c:pt>
                <c:pt idx="671">
                  <c:v>-0.22957848707780823</c:v>
                </c:pt>
                <c:pt idx="672">
                  <c:v>-0.22957848707780823</c:v>
                </c:pt>
                <c:pt idx="673">
                  <c:v>-0.22957848707780823</c:v>
                </c:pt>
                <c:pt idx="674">
                  <c:v>-0.22957848707780823</c:v>
                </c:pt>
                <c:pt idx="675">
                  <c:v>-0.22957848707780823</c:v>
                </c:pt>
                <c:pt idx="676">
                  <c:v>-0.22957848707780823</c:v>
                </c:pt>
                <c:pt idx="677">
                  <c:v>-0.22979114372846507</c:v>
                </c:pt>
                <c:pt idx="678">
                  <c:v>-0.23217142405488123</c:v>
                </c:pt>
                <c:pt idx="679">
                  <c:v>-0.23573075576420985</c:v>
                </c:pt>
                <c:pt idx="680">
                  <c:v>-0.2396281841976344</c:v>
                </c:pt>
                <c:pt idx="681">
                  <c:v>-0.24314043193437807</c:v>
                </c:pt>
                <c:pt idx="682">
                  <c:v>-0.2450235625736269</c:v>
                </c:pt>
                <c:pt idx="683">
                  <c:v>-0.24606790595588954</c:v>
                </c:pt>
                <c:pt idx="684">
                  <c:v>-0.24649827559415394</c:v>
                </c:pt>
                <c:pt idx="685">
                  <c:v>-0.24649827559415394</c:v>
                </c:pt>
                <c:pt idx="686">
                  <c:v>-0.24649827559415394</c:v>
                </c:pt>
                <c:pt idx="687">
                  <c:v>-0.24649827559415394</c:v>
                </c:pt>
                <c:pt idx="688">
                  <c:v>-0.24649827559415394</c:v>
                </c:pt>
                <c:pt idx="689">
                  <c:v>-0.24649827559415394</c:v>
                </c:pt>
                <c:pt idx="690">
                  <c:v>-0.24649827559415394</c:v>
                </c:pt>
                <c:pt idx="691">
                  <c:v>-0.24649827559415394</c:v>
                </c:pt>
                <c:pt idx="692">
                  <c:v>-0.24649827559415394</c:v>
                </c:pt>
                <c:pt idx="693">
                  <c:v>-0.24649827559415394</c:v>
                </c:pt>
                <c:pt idx="694">
                  <c:v>-0.24649827559415394</c:v>
                </c:pt>
                <c:pt idx="695">
                  <c:v>-0.24649827559415394</c:v>
                </c:pt>
                <c:pt idx="696">
                  <c:v>-0.24856581906981742</c:v>
                </c:pt>
                <c:pt idx="697">
                  <c:v>-0.25115219770635355</c:v>
                </c:pt>
                <c:pt idx="698">
                  <c:v>-0.25294639758312831</c:v>
                </c:pt>
                <c:pt idx="699">
                  <c:v>-0.25412116859991929</c:v>
                </c:pt>
                <c:pt idx="700">
                  <c:v>-0.25450738065258416</c:v>
                </c:pt>
                <c:pt idx="701">
                  <c:v>-0.254514697388805</c:v>
                </c:pt>
                <c:pt idx="702">
                  <c:v>-0.254514697388805</c:v>
                </c:pt>
                <c:pt idx="703">
                  <c:v>-0.254514697388805</c:v>
                </c:pt>
                <c:pt idx="704">
                  <c:v>-0.25462196780461233</c:v>
                </c:pt>
                <c:pt idx="705">
                  <c:v>-0.25532550315908936</c:v>
                </c:pt>
                <c:pt idx="706">
                  <c:v>-0.2564724929004677</c:v>
                </c:pt>
                <c:pt idx="707">
                  <c:v>-0.25751541019040974</c:v>
                </c:pt>
                <c:pt idx="708">
                  <c:v>-0.25799576183869577</c:v>
                </c:pt>
                <c:pt idx="709">
                  <c:v>-0.25799576183869577</c:v>
                </c:pt>
                <c:pt idx="710">
                  <c:v>-0.25799576183869577</c:v>
                </c:pt>
                <c:pt idx="711">
                  <c:v>-0.25799576183869577</c:v>
                </c:pt>
                <c:pt idx="712">
                  <c:v>-0.25799576183869577</c:v>
                </c:pt>
                <c:pt idx="713">
                  <c:v>-0.25799576183869577</c:v>
                </c:pt>
                <c:pt idx="714">
                  <c:v>-0.25884319850547216</c:v>
                </c:pt>
                <c:pt idx="715">
                  <c:v>-0.26076073367084057</c:v>
                </c:pt>
                <c:pt idx="716">
                  <c:v>-0.26203046355281295</c:v>
                </c:pt>
                <c:pt idx="717">
                  <c:v>-0.26225313801657962</c:v>
                </c:pt>
                <c:pt idx="718">
                  <c:v>-0.26225313801657962</c:v>
                </c:pt>
                <c:pt idx="719">
                  <c:v>-0.26225313801657962</c:v>
                </c:pt>
                <c:pt idx="720">
                  <c:v>-0.26225313801657962</c:v>
                </c:pt>
                <c:pt idx="721">
                  <c:v>-0.26225313801657962</c:v>
                </c:pt>
                <c:pt idx="722">
                  <c:v>-0.26225313801657962</c:v>
                </c:pt>
                <c:pt idx="723">
                  <c:v>-0.26225313801657962</c:v>
                </c:pt>
                <c:pt idx="724">
                  <c:v>-0.26225313801657962</c:v>
                </c:pt>
                <c:pt idx="725">
                  <c:v>-0.26225313801657962</c:v>
                </c:pt>
                <c:pt idx="726">
                  <c:v>-0.26225313801657962</c:v>
                </c:pt>
                <c:pt idx="727">
                  <c:v>-0.26225313801657962</c:v>
                </c:pt>
                <c:pt idx="728">
                  <c:v>-0.26225313801657962</c:v>
                </c:pt>
                <c:pt idx="729">
                  <c:v>-0.26225313801657962</c:v>
                </c:pt>
                <c:pt idx="730">
                  <c:v>-0.26225313801657962</c:v>
                </c:pt>
                <c:pt idx="731">
                  <c:v>-0.26225313801657962</c:v>
                </c:pt>
                <c:pt idx="732">
                  <c:v>-0.26225313801657962</c:v>
                </c:pt>
                <c:pt idx="733">
                  <c:v>-0.26225313801657962</c:v>
                </c:pt>
                <c:pt idx="734">
                  <c:v>-0.26225313801657962</c:v>
                </c:pt>
                <c:pt idx="735">
                  <c:v>-0.26225313801657962</c:v>
                </c:pt>
                <c:pt idx="736">
                  <c:v>-0.26225313801657962</c:v>
                </c:pt>
                <c:pt idx="737">
                  <c:v>-0.26225313801657962</c:v>
                </c:pt>
                <c:pt idx="738">
                  <c:v>-0.26225313801657962</c:v>
                </c:pt>
                <c:pt idx="739">
                  <c:v>-0.26225313801657962</c:v>
                </c:pt>
                <c:pt idx="740">
                  <c:v>-0.26225313801657962</c:v>
                </c:pt>
                <c:pt idx="741">
                  <c:v>-0.26225313801657962</c:v>
                </c:pt>
                <c:pt idx="742">
                  <c:v>-0.26225313801657962</c:v>
                </c:pt>
                <c:pt idx="743">
                  <c:v>-0.26225313801657962</c:v>
                </c:pt>
                <c:pt idx="744">
                  <c:v>-0.26225313801657962</c:v>
                </c:pt>
                <c:pt idx="745">
                  <c:v>-0.26225313801657962</c:v>
                </c:pt>
                <c:pt idx="746">
                  <c:v>-0.26225313801657962</c:v>
                </c:pt>
                <c:pt idx="747">
                  <c:v>-0.26225313801657962</c:v>
                </c:pt>
                <c:pt idx="748">
                  <c:v>-0.26225313801657962</c:v>
                </c:pt>
                <c:pt idx="749">
                  <c:v>-0.26225313801657962</c:v>
                </c:pt>
                <c:pt idx="750">
                  <c:v>-0.26225313801657962</c:v>
                </c:pt>
                <c:pt idx="751">
                  <c:v>-0.26225313801657962</c:v>
                </c:pt>
                <c:pt idx="752">
                  <c:v>-0.26225313801657962</c:v>
                </c:pt>
                <c:pt idx="753">
                  <c:v>-0.26233505124036377</c:v>
                </c:pt>
                <c:pt idx="754">
                  <c:v>-0.26280965330755118</c:v>
                </c:pt>
                <c:pt idx="755">
                  <c:v>-0.26366315063923462</c:v>
                </c:pt>
                <c:pt idx="756">
                  <c:v>-0.26575532912903754</c:v>
                </c:pt>
                <c:pt idx="757">
                  <c:v>-0.26990333211927009</c:v>
                </c:pt>
                <c:pt idx="758">
                  <c:v>-0.27528977398049553</c:v>
                </c:pt>
                <c:pt idx="759">
                  <c:v>-0.28037488497914076</c:v>
                </c:pt>
                <c:pt idx="760">
                  <c:v>-0.28476910308798609</c:v>
                </c:pt>
                <c:pt idx="761">
                  <c:v>-0.28845216326410006</c:v>
                </c:pt>
                <c:pt idx="762">
                  <c:v>-0.29097200054856026</c:v>
                </c:pt>
                <c:pt idx="763">
                  <c:v>-0.29225519295086783</c:v>
                </c:pt>
                <c:pt idx="764">
                  <c:v>-0.29240178108130116</c:v>
                </c:pt>
                <c:pt idx="765">
                  <c:v>-0.29240178108130116</c:v>
                </c:pt>
                <c:pt idx="766">
                  <c:v>-0.29240178108130116</c:v>
                </c:pt>
                <c:pt idx="767">
                  <c:v>-0.29240178108130116</c:v>
                </c:pt>
                <c:pt idx="768">
                  <c:v>-0.29240178108130116</c:v>
                </c:pt>
                <c:pt idx="769">
                  <c:v>-0.29240178108130116</c:v>
                </c:pt>
                <c:pt idx="770">
                  <c:v>-0.29240178108130116</c:v>
                </c:pt>
                <c:pt idx="771">
                  <c:v>-0.29240178108130116</c:v>
                </c:pt>
                <c:pt idx="772">
                  <c:v>-0.29240178108130116</c:v>
                </c:pt>
                <c:pt idx="773">
                  <c:v>-0.29240178108130116</c:v>
                </c:pt>
                <c:pt idx="774">
                  <c:v>-0.29240178108130116</c:v>
                </c:pt>
                <c:pt idx="775">
                  <c:v>-0.29240178108130116</c:v>
                </c:pt>
                <c:pt idx="776">
                  <c:v>-0.29240178108130116</c:v>
                </c:pt>
                <c:pt idx="777">
                  <c:v>-0.29240178108130116</c:v>
                </c:pt>
                <c:pt idx="778">
                  <c:v>-0.29240178108130116</c:v>
                </c:pt>
                <c:pt idx="779">
                  <c:v>-0.29240178108130116</c:v>
                </c:pt>
                <c:pt idx="780">
                  <c:v>-0.29240178108130116</c:v>
                </c:pt>
                <c:pt idx="781">
                  <c:v>-0.29240178108130116</c:v>
                </c:pt>
                <c:pt idx="782">
                  <c:v>-0.29240178108130116</c:v>
                </c:pt>
                <c:pt idx="783">
                  <c:v>-0.29240178108130116</c:v>
                </c:pt>
                <c:pt idx="784">
                  <c:v>-0.29240178108130116</c:v>
                </c:pt>
                <c:pt idx="785">
                  <c:v>-0.29240178108130116</c:v>
                </c:pt>
                <c:pt idx="786">
                  <c:v>-0.29240178108130116</c:v>
                </c:pt>
                <c:pt idx="787">
                  <c:v>-0.29240178108130116</c:v>
                </c:pt>
                <c:pt idx="788">
                  <c:v>-0.29240178108130116</c:v>
                </c:pt>
                <c:pt idx="789">
                  <c:v>-0.29240178108130116</c:v>
                </c:pt>
                <c:pt idx="790">
                  <c:v>-0.29240178108130116</c:v>
                </c:pt>
                <c:pt idx="791">
                  <c:v>-0.29240178108130116</c:v>
                </c:pt>
                <c:pt idx="792">
                  <c:v>-0.29240178108130116</c:v>
                </c:pt>
                <c:pt idx="793">
                  <c:v>-0.29355099237646542</c:v>
                </c:pt>
                <c:pt idx="794">
                  <c:v>-0.29812937486896557</c:v>
                </c:pt>
                <c:pt idx="795">
                  <c:v>-0.30534362843428192</c:v>
                </c:pt>
                <c:pt idx="796">
                  <c:v>-0.31332053081994432</c:v>
                </c:pt>
                <c:pt idx="797">
                  <c:v>-0.32004493945692286</c:v>
                </c:pt>
                <c:pt idx="798">
                  <c:v>-0.32429473969025291</c:v>
                </c:pt>
                <c:pt idx="799">
                  <c:v>-0.32597598299805203</c:v>
                </c:pt>
                <c:pt idx="800">
                  <c:v>-0.32598875283225953</c:v>
                </c:pt>
                <c:pt idx="801">
                  <c:v>-0.32598875283225953</c:v>
                </c:pt>
                <c:pt idx="802">
                  <c:v>-0.32598875283225953</c:v>
                </c:pt>
                <c:pt idx="803">
                  <c:v>-0.32598875283225953</c:v>
                </c:pt>
                <c:pt idx="804">
                  <c:v>-0.32598875283225953</c:v>
                </c:pt>
                <c:pt idx="805">
                  <c:v>-0.32598875283225953</c:v>
                </c:pt>
                <c:pt idx="806">
                  <c:v>-0.32598875283225953</c:v>
                </c:pt>
                <c:pt idx="807">
                  <c:v>-0.32598875283225953</c:v>
                </c:pt>
                <c:pt idx="808">
                  <c:v>-0.32644870676294607</c:v>
                </c:pt>
                <c:pt idx="809">
                  <c:v>-0.32780884288165701</c:v>
                </c:pt>
                <c:pt idx="810">
                  <c:v>-0.33001351793272715</c:v>
                </c:pt>
                <c:pt idx="811">
                  <c:v>-0.33372085280666197</c:v>
                </c:pt>
                <c:pt idx="812">
                  <c:v>-0.33835374765870008</c:v>
                </c:pt>
                <c:pt idx="813">
                  <c:v>-0.34291081543903668</c:v>
                </c:pt>
                <c:pt idx="814">
                  <c:v>-0.34723929953783478</c:v>
                </c:pt>
                <c:pt idx="815">
                  <c:v>-0.35135019390088024</c:v>
                </c:pt>
                <c:pt idx="816">
                  <c:v>-0.35484498638192336</c:v>
                </c:pt>
                <c:pt idx="817">
                  <c:v>-0.35745444827094192</c:v>
                </c:pt>
                <c:pt idx="818">
                  <c:v>-0.3586362142687794</c:v>
                </c:pt>
                <c:pt idx="819">
                  <c:v>-0.3586362142687794</c:v>
                </c:pt>
                <c:pt idx="820">
                  <c:v>-0.3586362142687794</c:v>
                </c:pt>
                <c:pt idx="821">
                  <c:v>-0.3586362142687794</c:v>
                </c:pt>
                <c:pt idx="822">
                  <c:v>-0.3586362142687794</c:v>
                </c:pt>
                <c:pt idx="823">
                  <c:v>-0.3586362142687794</c:v>
                </c:pt>
                <c:pt idx="824">
                  <c:v>-0.3586362142687794</c:v>
                </c:pt>
                <c:pt idx="825">
                  <c:v>-0.3586362142687794</c:v>
                </c:pt>
                <c:pt idx="826">
                  <c:v>-0.3586362142687794</c:v>
                </c:pt>
                <c:pt idx="827">
                  <c:v>-0.3586362142687794</c:v>
                </c:pt>
                <c:pt idx="828">
                  <c:v>-0.3586362142687794</c:v>
                </c:pt>
                <c:pt idx="829">
                  <c:v>-0.3586362142687794</c:v>
                </c:pt>
                <c:pt idx="830">
                  <c:v>-0.3586362142687794</c:v>
                </c:pt>
                <c:pt idx="831">
                  <c:v>-0.3586362142687794</c:v>
                </c:pt>
                <c:pt idx="832">
                  <c:v>-0.3586362142687794</c:v>
                </c:pt>
                <c:pt idx="833">
                  <c:v>-0.3586362142687794</c:v>
                </c:pt>
                <c:pt idx="834">
                  <c:v>-0.3586362142687794</c:v>
                </c:pt>
                <c:pt idx="835">
                  <c:v>-0.3586362142687794</c:v>
                </c:pt>
                <c:pt idx="836">
                  <c:v>-0.3586362142687794</c:v>
                </c:pt>
                <c:pt idx="837">
                  <c:v>-0.3586362142687794</c:v>
                </c:pt>
                <c:pt idx="838">
                  <c:v>-0.3586362142687794</c:v>
                </c:pt>
                <c:pt idx="839">
                  <c:v>-0.3586362142687794</c:v>
                </c:pt>
                <c:pt idx="840">
                  <c:v>-0.3586362142687794</c:v>
                </c:pt>
                <c:pt idx="841">
                  <c:v>-0.3586362142687794</c:v>
                </c:pt>
                <c:pt idx="842">
                  <c:v>-0.3586362142687794</c:v>
                </c:pt>
                <c:pt idx="843">
                  <c:v>-0.3586362142687794</c:v>
                </c:pt>
                <c:pt idx="844">
                  <c:v>-0.3586362142687794</c:v>
                </c:pt>
                <c:pt idx="845">
                  <c:v>-0.3586362142687794</c:v>
                </c:pt>
                <c:pt idx="846">
                  <c:v>-0.3586362142687794</c:v>
                </c:pt>
                <c:pt idx="847">
                  <c:v>-0.3586362142687794</c:v>
                </c:pt>
                <c:pt idx="848">
                  <c:v>-0.3586362142687794</c:v>
                </c:pt>
                <c:pt idx="849">
                  <c:v>-0.3586362142687794</c:v>
                </c:pt>
                <c:pt idx="850">
                  <c:v>-0.3586362142687794</c:v>
                </c:pt>
                <c:pt idx="851">
                  <c:v>-0.3586362142687794</c:v>
                </c:pt>
                <c:pt idx="852">
                  <c:v>-0.3586362142687794</c:v>
                </c:pt>
                <c:pt idx="853">
                  <c:v>-0.3586362142687794</c:v>
                </c:pt>
                <c:pt idx="854">
                  <c:v>-0.3586362142687794</c:v>
                </c:pt>
                <c:pt idx="855">
                  <c:v>-0.3586362142687794</c:v>
                </c:pt>
                <c:pt idx="856">
                  <c:v>-0.3586362142687794</c:v>
                </c:pt>
                <c:pt idx="857">
                  <c:v>-0.3586362142687794</c:v>
                </c:pt>
                <c:pt idx="858">
                  <c:v>-0.3586362142687794</c:v>
                </c:pt>
                <c:pt idx="859">
                  <c:v>-0.3586362142687794</c:v>
                </c:pt>
                <c:pt idx="860">
                  <c:v>-0.3586362142687794</c:v>
                </c:pt>
                <c:pt idx="861">
                  <c:v>-0.3586362142687794</c:v>
                </c:pt>
                <c:pt idx="862">
                  <c:v>-0.3586362142687794</c:v>
                </c:pt>
                <c:pt idx="863">
                  <c:v>-0.3586362142687794</c:v>
                </c:pt>
                <c:pt idx="864">
                  <c:v>-0.3586362142687794</c:v>
                </c:pt>
                <c:pt idx="865">
                  <c:v>-0.3586362142687794</c:v>
                </c:pt>
                <c:pt idx="866">
                  <c:v>-0.3586362142687794</c:v>
                </c:pt>
                <c:pt idx="867">
                  <c:v>-0.3586362142687794</c:v>
                </c:pt>
                <c:pt idx="868">
                  <c:v>-0.3586362142687794</c:v>
                </c:pt>
                <c:pt idx="869">
                  <c:v>-0.3586362142687794</c:v>
                </c:pt>
                <c:pt idx="870">
                  <c:v>-0.3586362142687794</c:v>
                </c:pt>
                <c:pt idx="871">
                  <c:v>-0.3586362142687794</c:v>
                </c:pt>
                <c:pt idx="872">
                  <c:v>-0.3586362142687794</c:v>
                </c:pt>
                <c:pt idx="873">
                  <c:v>-0.3586362142687794</c:v>
                </c:pt>
                <c:pt idx="874">
                  <c:v>-0.3586362142687794</c:v>
                </c:pt>
                <c:pt idx="875">
                  <c:v>-0.35924526255889189</c:v>
                </c:pt>
                <c:pt idx="876">
                  <c:v>-0.36045305158028995</c:v>
                </c:pt>
                <c:pt idx="877">
                  <c:v>-0.36133497625058481</c:v>
                </c:pt>
                <c:pt idx="878">
                  <c:v>-0.36133497625058481</c:v>
                </c:pt>
                <c:pt idx="879">
                  <c:v>-0.36133497625058481</c:v>
                </c:pt>
                <c:pt idx="880">
                  <c:v>-0.36133497625058481</c:v>
                </c:pt>
                <c:pt idx="881">
                  <c:v>-0.36191679712774572</c:v>
                </c:pt>
                <c:pt idx="882">
                  <c:v>-0.36191679712774572</c:v>
                </c:pt>
                <c:pt idx="883">
                  <c:v>-0.36191679712774572</c:v>
                </c:pt>
                <c:pt idx="884">
                  <c:v>-0.36191679712774572</c:v>
                </c:pt>
                <c:pt idx="885">
                  <c:v>-0.36191679712774572</c:v>
                </c:pt>
                <c:pt idx="886">
                  <c:v>-0.36191679712774572</c:v>
                </c:pt>
                <c:pt idx="887">
                  <c:v>-0.36191679712774572</c:v>
                </c:pt>
                <c:pt idx="888">
                  <c:v>-0.36191679712774572</c:v>
                </c:pt>
                <c:pt idx="889">
                  <c:v>-0.36191679712774572</c:v>
                </c:pt>
                <c:pt idx="890">
                  <c:v>-0.36191679712774572</c:v>
                </c:pt>
                <c:pt idx="891">
                  <c:v>-0.36241715198376817</c:v>
                </c:pt>
                <c:pt idx="892">
                  <c:v>-0.36356359765704127</c:v>
                </c:pt>
                <c:pt idx="893">
                  <c:v>-0.36481865457022927</c:v>
                </c:pt>
                <c:pt idx="894">
                  <c:v>-0.36567206455461909</c:v>
                </c:pt>
                <c:pt idx="895">
                  <c:v>-0.36583748677983424</c:v>
                </c:pt>
                <c:pt idx="896">
                  <c:v>-0.36583748677983424</c:v>
                </c:pt>
                <c:pt idx="897">
                  <c:v>-0.36583748677983424</c:v>
                </c:pt>
                <c:pt idx="898">
                  <c:v>-0.36583748677983424</c:v>
                </c:pt>
                <c:pt idx="899">
                  <c:v>-0.36583748677983424</c:v>
                </c:pt>
                <c:pt idx="900">
                  <c:v>-0.36583748677983424</c:v>
                </c:pt>
                <c:pt idx="901">
                  <c:v>-0.36632044671104363</c:v>
                </c:pt>
                <c:pt idx="902">
                  <c:v>-0.37107425847219327</c:v>
                </c:pt>
                <c:pt idx="903">
                  <c:v>-0.37905116085785567</c:v>
                </c:pt>
                <c:pt idx="904">
                  <c:v>-0.38577556949483421</c:v>
                </c:pt>
                <c:pt idx="905">
                  <c:v>-0.39002536972816426</c:v>
                </c:pt>
                <c:pt idx="906">
                  <c:v>-0.39170661303596338</c:v>
                </c:pt>
                <c:pt idx="907">
                  <c:v>-0.39171938287017088</c:v>
                </c:pt>
                <c:pt idx="908">
                  <c:v>-0.39171938287017088</c:v>
                </c:pt>
                <c:pt idx="909">
                  <c:v>-0.39171938287017088</c:v>
                </c:pt>
                <c:pt idx="910">
                  <c:v>-0.39171938287017088</c:v>
                </c:pt>
                <c:pt idx="911">
                  <c:v>-0.39171938287017088</c:v>
                </c:pt>
                <c:pt idx="912">
                  <c:v>-0.39171938287017088</c:v>
                </c:pt>
                <c:pt idx="913">
                  <c:v>-0.39171938287017088</c:v>
                </c:pt>
                <c:pt idx="914">
                  <c:v>-0.39171938287017088</c:v>
                </c:pt>
                <c:pt idx="915">
                  <c:v>-0.39171938287017088</c:v>
                </c:pt>
                <c:pt idx="916">
                  <c:v>-0.39171938287017088</c:v>
                </c:pt>
                <c:pt idx="917">
                  <c:v>-0.39171938287017088</c:v>
                </c:pt>
                <c:pt idx="918">
                  <c:v>-0.39171938287017088</c:v>
                </c:pt>
                <c:pt idx="919">
                  <c:v>-0.39171938287017088</c:v>
                </c:pt>
                <c:pt idx="920">
                  <c:v>-0.39171938287017088</c:v>
                </c:pt>
                <c:pt idx="921">
                  <c:v>-0.39171938287017088</c:v>
                </c:pt>
                <c:pt idx="922">
                  <c:v>-0.39171938287017088</c:v>
                </c:pt>
                <c:pt idx="923">
                  <c:v>-0.39171938287017088</c:v>
                </c:pt>
                <c:pt idx="924">
                  <c:v>-0.39171938287017088</c:v>
                </c:pt>
                <c:pt idx="925">
                  <c:v>-0.39277233627623864</c:v>
                </c:pt>
                <c:pt idx="926">
                  <c:v>-0.39353235695685579</c:v>
                </c:pt>
                <c:pt idx="927">
                  <c:v>-0.39360967058965407</c:v>
                </c:pt>
                <c:pt idx="928">
                  <c:v>-0.39360967058965407</c:v>
                </c:pt>
                <c:pt idx="929">
                  <c:v>-0.39360967058965407</c:v>
                </c:pt>
                <c:pt idx="930">
                  <c:v>-0.39360967058965407</c:v>
                </c:pt>
                <c:pt idx="931">
                  <c:v>-0.39360967058965407</c:v>
                </c:pt>
                <c:pt idx="932">
                  <c:v>-0.39360967058965407</c:v>
                </c:pt>
                <c:pt idx="933">
                  <c:v>-0.39360967058965407</c:v>
                </c:pt>
                <c:pt idx="934">
                  <c:v>-0.39420812626548085</c:v>
                </c:pt>
                <c:pt idx="935">
                  <c:v>-0.39490511658834287</c:v>
                </c:pt>
                <c:pt idx="936">
                  <c:v>-0.39515734558550852</c:v>
                </c:pt>
                <c:pt idx="937">
                  <c:v>-0.39515734558550852</c:v>
                </c:pt>
                <c:pt idx="938">
                  <c:v>-0.39515734558550852</c:v>
                </c:pt>
                <c:pt idx="939">
                  <c:v>-0.39515734558550852</c:v>
                </c:pt>
                <c:pt idx="940">
                  <c:v>-0.39515734558550852</c:v>
                </c:pt>
                <c:pt idx="941">
                  <c:v>-0.39515734558550852</c:v>
                </c:pt>
                <c:pt idx="942">
                  <c:v>-0.39515734558550852</c:v>
                </c:pt>
                <c:pt idx="943">
                  <c:v>-0.39515734558550852</c:v>
                </c:pt>
                <c:pt idx="944">
                  <c:v>-0.39515734558550852</c:v>
                </c:pt>
                <c:pt idx="945">
                  <c:v>-0.39515734558550852</c:v>
                </c:pt>
                <c:pt idx="946">
                  <c:v>-0.39515734558550852</c:v>
                </c:pt>
                <c:pt idx="947">
                  <c:v>-0.39515734558550852</c:v>
                </c:pt>
                <c:pt idx="948">
                  <c:v>-0.39515734558550852</c:v>
                </c:pt>
                <c:pt idx="949">
                  <c:v>-0.39515734558550852</c:v>
                </c:pt>
                <c:pt idx="950">
                  <c:v>-0.39515734558550852</c:v>
                </c:pt>
                <c:pt idx="951">
                  <c:v>-0.39708577794301003</c:v>
                </c:pt>
                <c:pt idx="952">
                  <c:v>-0.40172149471032886</c:v>
                </c:pt>
                <c:pt idx="953">
                  <c:v>-0.40825721813774324</c:v>
                </c:pt>
                <c:pt idx="954">
                  <c:v>-0.41481345250741813</c:v>
                </c:pt>
                <c:pt idx="955">
                  <c:v>-0.42060457157646336</c:v>
                </c:pt>
                <c:pt idx="956">
                  <c:v>-0.42561441836039515</c:v>
                </c:pt>
                <c:pt idx="957">
                  <c:v>-0.42844940242758073</c:v>
                </c:pt>
                <c:pt idx="958">
                  <c:v>-0.42860571805324654</c:v>
                </c:pt>
                <c:pt idx="959">
                  <c:v>-0.42860571805324654</c:v>
                </c:pt>
                <c:pt idx="960">
                  <c:v>-0.42860571805324654</c:v>
                </c:pt>
                <c:pt idx="961">
                  <c:v>-0.42860571805324654</c:v>
                </c:pt>
                <c:pt idx="962">
                  <c:v>-0.42860571805324654</c:v>
                </c:pt>
                <c:pt idx="963">
                  <c:v>-0.42860571805324654</c:v>
                </c:pt>
                <c:pt idx="964">
                  <c:v>-0.42860571805324654</c:v>
                </c:pt>
                <c:pt idx="965">
                  <c:v>-0.42860571805324654</c:v>
                </c:pt>
                <c:pt idx="966">
                  <c:v>-0.42860571805324654</c:v>
                </c:pt>
                <c:pt idx="967">
                  <c:v>-0.42860571805324654</c:v>
                </c:pt>
                <c:pt idx="968">
                  <c:v>-0.42860571805324654</c:v>
                </c:pt>
                <c:pt idx="969">
                  <c:v>-0.42865983639356453</c:v>
                </c:pt>
                <c:pt idx="970">
                  <c:v>-0.42977259460070055</c:v>
                </c:pt>
                <c:pt idx="971">
                  <c:v>-0.43281913339759504</c:v>
                </c:pt>
                <c:pt idx="972">
                  <c:v>-0.43831713513632797</c:v>
                </c:pt>
                <c:pt idx="973">
                  <c:v>-0.44451462301111039</c:v>
                </c:pt>
                <c:pt idx="974">
                  <c:v>-0.44993909209879307</c:v>
                </c:pt>
                <c:pt idx="975">
                  <c:v>-0.45457545399852228</c:v>
                </c:pt>
                <c:pt idx="976">
                  <c:v>-0.45845003846576721</c:v>
                </c:pt>
                <c:pt idx="977">
                  <c:v>-0.46087731657590875</c:v>
                </c:pt>
                <c:pt idx="978">
                  <c:v>-0.46223487984535072</c:v>
                </c:pt>
                <c:pt idx="979">
                  <c:v>-0.46319021664419024</c:v>
                </c:pt>
                <c:pt idx="980">
                  <c:v>-0.46381359162593783</c:v>
                </c:pt>
                <c:pt idx="981">
                  <c:v>-0.46420155827233228</c:v>
                </c:pt>
                <c:pt idx="982">
                  <c:v>-0.4644966270815043</c:v>
                </c:pt>
                <c:pt idx="983">
                  <c:v>-0.46478335559475076</c:v>
                </c:pt>
                <c:pt idx="984">
                  <c:v>-0.46497063153712748</c:v>
                </c:pt>
                <c:pt idx="985">
                  <c:v>-0.4650141090916845</c:v>
                </c:pt>
                <c:pt idx="986">
                  <c:v>-0.4650141090916845</c:v>
                </c:pt>
                <c:pt idx="987">
                  <c:v>-0.4650141090916845</c:v>
                </c:pt>
                <c:pt idx="988">
                  <c:v>-0.4650141090916845</c:v>
                </c:pt>
                <c:pt idx="989">
                  <c:v>-0.4650141090916845</c:v>
                </c:pt>
                <c:pt idx="990">
                  <c:v>-0.4650141090916845</c:v>
                </c:pt>
                <c:pt idx="991">
                  <c:v>-0.4650141090916845</c:v>
                </c:pt>
                <c:pt idx="992">
                  <c:v>-0.4650141090916845</c:v>
                </c:pt>
                <c:pt idx="993">
                  <c:v>-0.4650141090916845</c:v>
                </c:pt>
                <c:pt idx="994">
                  <c:v>-0.4650141090916845</c:v>
                </c:pt>
                <c:pt idx="995">
                  <c:v>-0.4650141090916845</c:v>
                </c:pt>
                <c:pt idx="996">
                  <c:v>-0.4650141090916845</c:v>
                </c:pt>
                <c:pt idx="997">
                  <c:v>-0.4650141090916845</c:v>
                </c:pt>
                <c:pt idx="998">
                  <c:v>-0.4650141090916845</c:v>
                </c:pt>
                <c:pt idx="999">
                  <c:v>-0.4650141090916845</c:v>
                </c:pt>
                <c:pt idx="1000">
                  <c:v>-0.4650141090916845</c:v>
                </c:pt>
                <c:pt idx="1001">
                  <c:v>-0.4650141090916845</c:v>
                </c:pt>
                <c:pt idx="1002">
                  <c:v>-0.4650141090916845</c:v>
                </c:pt>
                <c:pt idx="1003">
                  <c:v>-0.4650141090916845</c:v>
                </c:pt>
                <c:pt idx="1004">
                  <c:v>-0.4650141090916845</c:v>
                </c:pt>
                <c:pt idx="1005">
                  <c:v>-0.4650141090916845</c:v>
                </c:pt>
                <c:pt idx="1006">
                  <c:v>-0.4650141090916845</c:v>
                </c:pt>
                <c:pt idx="1007">
                  <c:v>-0.4650141090916845</c:v>
                </c:pt>
                <c:pt idx="1008">
                  <c:v>-0.4650141090916845</c:v>
                </c:pt>
                <c:pt idx="1009">
                  <c:v>-0.4650141090916845</c:v>
                </c:pt>
                <c:pt idx="1010">
                  <c:v>-0.4650141090916845</c:v>
                </c:pt>
                <c:pt idx="1011">
                  <c:v>-0.4650141090916845</c:v>
                </c:pt>
                <c:pt idx="1012">
                  <c:v>-0.4650141090916845</c:v>
                </c:pt>
                <c:pt idx="1013">
                  <c:v>-0.4650141090916845</c:v>
                </c:pt>
                <c:pt idx="1014">
                  <c:v>-0.4650141090916845</c:v>
                </c:pt>
                <c:pt idx="1015">
                  <c:v>-0.4650141090916845</c:v>
                </c:pt>
                <c:pt idx="1016">
                  <c:v>-0.4650141090916845</c:v>
                </c:pt>
                <c:pt idx="1017">
                  <c:v>-0.4650141090916845</c:v>
                </c:pt>
                <c:pt idx="1018">
                  <c:v>-0.4650141090916845</c:v>
                </c:pt>
                <c:pt idx="1019">
                  <c:v>-0.4650141090916845</c:v>
                </c:pt>
                <c:pt idx="1020">
                  <c:v>-0.4650141090916845</c:v>
                </c:pt>
                <c:pt idx="1021">
                  <c:v>-0.4650141090916845</c:v>
                </c:pt>
                <c:pt idx="1022">
                  <c:v>-0.4650141090916845</c:v>
                </c:pt>
                <c:pt idx="1023">
                  <c:v>-0.4650141090916845</c:v>
                </c:pt>
                <c:pt idx="1024">
                  <c:v>-0.4650141090916845</c:v>
                </c:pt>
                <c:pt idx="1025">
                  <c:v>-0.4650141090916845</c:v>
                </c:pt>
                <c:pt idx="1026">
                  <c:v>-0.4650141090916845</c:v>
                </c:pt>
                <c:pt idx="1027">
                  <c:v>-0.4650141090916845</c:v>
                </c:pt>
                <c:pt idx="1028">
                  <c:v>-0.4650141090916845</c:v>
                </c:pt>
                <c:pt idx="1029">
                  <c:v>-0.4650141090916845</c:v>
                </c:pt>
                <c:pt idx="1030">
                  <c:v>-0.4650141090916845</c:v>
                </c:pt>
                <c:pt idx="1031">
                  <c:v>-0.4650141090916845</c:v>
                </c:pt>
                <c:pt idx="1032">
                  <c:v>-0.4650141090916845</c:v>
                </c:pt>
                <c:pt idx="1033">
                  <c:v>-0.4650141090916845</c:v>
                </c:pt>
                <c:pt idx="1034">
                  <c:v>-0.4650141090916845</c:v>
                </c:pt>
                <c:pt idx="1035">
                  <c:v>-0.4650141090916845</c:v>
                </c:pt>
                <c:pt idx="1036">
                  <c:v>-0.4650141090916845</c:v>
                </c:pt>
                <c:pt idx="1037">
                  <c:v>-0.4650141090916845</c:v>
                </c:pt>
                <c:pt idx="1038">
                  <c:v>-0.4650141090916845</c:v>
                </c:pt>
                <c:pt idx="1039">
                  <c:v>-0.4650141090916845</c:v>
                </c:pt>
                <c:pt idx="1040">
                  <c:v>-0.4650141090916845</c:v>
                </c:pt>
                <c:pt idx="1041">
                  <c:v>-0.4650141090916845</c:v>
                </c:pt>
                <c:pt idx="1042">
                  <c:v>-0.4650141090916845</c:v>
                </c:pt>
                <c:pt idx="1043">
                  <c:v>-0.4650141090916845</c:v>
                </c:pt>
                <c:pt idx="1044">
                  <c:v>-0.4650141090916845</c:v>
                </c:pt>
                <c:pt idx="1045">
                  <c:v>-0.4650141090916845</c:v>
                </c:pt>
                <c:pt idx="1046">
                  <c:v>-0.4650141090916845</c:v>
                </c:pt>
                <c:pt idx="1047">
                  <c:v>-0.4650141090916845</c:v>
                </c:pt>
                <c:pt idx="1048">
                  <c:v>-0.4650141090916845</c:v>
                </c:pt>
                <c:pt idx="1049">
                  <c:v>-0.4650141090916845</c:v>
                </c:pt>
                <c:pt idx="1050">
                  <c:v>-0.46605540770941389</c:v>
                </c:pt>
                <c:pt idx="1051">
                  <c:v>-0.46797006822744969</c:v>
                </c:pt>
                <c:pt idx="1052">
                  <c:v>-0.47037785435342688</c:v>
                </c:pt>
                <c:pt idx="1053">
                  <c:v>-0.47328767656945792</c:v>
                </c:pt>
                <c:pt idx="1054">
                  <c:v>-0.47688876936563618</c:v>
                </c:pt>
                <c:pt idx="1055">
                  <c:v>-0.48125428061526476</c:v>
                </c:pt>
                <c:pt idx="1056">
                  <c:v>-0.48621111282456475</c:v>
                </c:pt>
                <c:pt idx="1057">
                  <c:v>-0.49095234831057916</c:v>
                </c:pt>
                <c:pt idx="1058">
                  <c:v>-0.49453185620383305</c:v>
                </c:pt>
                <c:pt idx="1059">
                  <c:v>-0.49716928730755233</c:v>
                </c:pt>
                <c:pt idx="1060">
                  <c:v>-0.49898235006683128</c:v>
                </c:pt>
                <c:pt idx="1061">
                  <c:v>-0.49982453626417922</c:v>
                </c:pt>
                <c:pt idx="1062">
                  <c:v>-0.49993308122794589</c:v>
                </c:pt>
                <c:pt idx="1063">
                  <c:v>-0.49993308122794589</c:v>
                </c:pt>
                <c:pt idx="1064">
                  <c:v>-0.49993308122794589</c:v>
                </c:pt>
                <c:pt idx="1065">
                  <c:v>-0.49993308122794589</c:v>
                </c:pt>
                <c:pt idx="1066">
                  <c:v>-0.49993308122794589</c:v>
                </c:pt>
                <c:pt idx="1067">
                  <c:v>-0.49993308122794589</c:v>
                </c:pt>
                <c:pt idx="1068">
                  <c:v>-0.49993308122794589</c:v>
                </c:pt>
                <c:pt idx="1069">
                  <c:v>-0.49993308122794589</c:v>
                </c:pt>
                <c:pt idx="1070">
                  <c:v>-0.49993308122794589</c:v>
                </c:pt>
                <c:pt idx="1071">
                  <c:v>-0.49993308122794589</c:v>
                </c:pt>
                <c:pt idx="1072">
                  <c:v>-0.49993308122794589</c:v>
                </c:pt>
                <c:pt idx="1073">
                  <c:v>-0.49993308122794589</c:v>
                </c:pt>
                <c:pt idx="1074">
                  <c:v>-0.49993308122794589</c:v>
                </c:pt>
                <c:pt idx="1075">
                  <c:v>-0.49993308122794589</c:v>
                </c:pt>
                <c:pt idx="1076">
                  <c:v>-0.49993308122794589</c:v>
                </c:pt>
                <c:pt idx="1077">
                  <c:v>-0.49993308122794589</c:v>
                </c:pt>
                <c:pt idx="1078">
                  <c:v>-0.49993308122794589</c:v>
                </c:pt>
                <c:pt idx="1079">
                  <c:v>-0.49993308122794589</c:v>
                </c:pt>
                <c:pt idx="1080">
                  <c:v>-0.49993308122794589</c:v>
                </c:pt>
                <c:pt idx="1081">
                  <c:v>-0.49993308122794589</c:v>
                </c:pt>
                <c:pt idx="1082">
                  <c:v>-0.49993308122794589</c:v>
                </c:pt>
                <c:pt idx="1083">
                  <c:v>-0.50069464658885299</c:v>
                </c:pt>
                <c:pt idx="1084">
                  <c:v>-0.50252909001589563</c:v>
                </c:pt>
                <c:pt idx="1085">
                  <c:v>-0.50349827605438546</c:v>
                </c:pt>
                <c:pt idx="1086">
                  <c:v>-0.50349827605438546</c:v>
                </c:pt>
                <c:pt idx="1087">
                  <c:v>-0.50349827605438546</c:v>
                </c:pt>
                <c:pt idx="1088">
                  <c:v>-0.50349827605438546</c:v>
                </c:pt>
                <c:pt idx="1089">
                  <c:v>-0.50349827605438546</c:v>
                </c:pt>
                <c:pt idx="1090">
                  <c:v>-0.50349827605438546</c:v>
                </c:pt>
                <c:pt idx="1091">
                  <c:v>-0.50349827605438546</c:v>
                </c:pt>
                <c:pt idx="1092">
                  <c:v>-0.50349827605438546</c:v>
                </c:pt>
                <c:pt idx="1093">
                  <c:v>-0.50349827605438546</c:v>
                </c:pt>
                <c:pt idx="1094">
                  <c:v>-0.50349827605438546</c:v>
                </c:pt>
                <c:pt idx="1095">
                  <c:v>-0.50349827605438546</c:v>
                </c:pt>
                <c:pt idx="1096">
                  <c:v>-0.50349827605438546</c:v>
                </c:pt>
                <c:pt idx="1097">
                  <c:v>-0.50349827605438546</c:v>
                </c:pt>
                <c:pt idx="1098">
                  <c:v>-0.50374845577258009</c:v>
                </c:pt>
                <c:pt idx="1099">
                  <c:v>-0.50559781869387976</c:v>
                </c:pt>
                <c:pt idx="1100">
                  <c:v>-0.50761647651633535</c:v>
                </c:pt>
                <c:pt idx="1101">
                  <c:v>-0.50821273045457127</c:v>
                </c:pt>
                <c:pt idx="1102">
                  <c:v>-0.50821273045457127</c:v>
                </c:pt>
                <c:pt idx="1103">
                  <c:v>-0.50821273045457127</c:v>
                </c:pt>
                <c:pt idx="1104">
                  <c:v>-0.50821273045457127</c:v>
                </c:pt>
                <c:pt idx="1105">
                  <c:v>-0.50821273045457127</c:v>
                </c:pt>
                <c:pt idx="1106">
                  <c:v>-0.50821273045457127</c:v>
                </c:pt>
                <c:pt idx="1107">
                  <c:v>-0.50821273045457127</c:v>
                </c:pt>
                <c:pt idx="1108">
                  <c:v>-0.50821273045457127</c:v>
                </c:pt>
                <c:pt idx="1109">
                  <c:v>-0.50926815720054364</c:v>
                </c:pt>
                <c:pt idx="1110">
                  <c:v>-0.51022997445834195</c:v>
                </c:pt>
                <c:pt idx="1111">
                  <c:v>-0.51022997445834195</c:v>
                </c:pt>
                <c:pt idx="1112">
                  <c:v>-0.51022997445834195</c:v>
                </c:pt>
                <c:pt idx="1113">
                  <c:v>-0.51022997445834195</c:v>
                </c:pt>
                <c:pt idx="1114">
                  <c:v>-0.51022997445834195</c:v>
                </c:pt>
                <c:pt idx="1115">
                  <c:v>-0.51022997445834195</c:v>
                </c:pt>
                <c:pt idx="1116">
                  <c:v>-0.51022997445834195</c:v>
                </c:pt>
                <c:pt idx="1117">
                  <c:v>-0.51022997445834195</c:v>
                </c:pt>
                <c:pt idx="1118">
                  <c:v>-0.51036763449157807</c:v>
                </c:pt>
                <c:pt idx="1119">
                  <c:v>-0.51139496679117069</c:v>
                </c:pt>
                <c:pt idx="1120">
                  <c:v>-0.51190145537398046</c:v>
                </c:pt>
                <c:pt idx="1121">
                  <c:v>-0.51190145537398046</c:v>
                </c:pt>
                <c:pt idx="1122">
                  <c:v>-0.51190145537398046</c:v>
                </c:pt>
                <c:pt idx="1123">
                  <c:v>-0.51305343927462033</c:v>
                </c:pt>
                <c:pt idx="1124">
                  <c:v>-0.51631393949663029</c:v>
                </c:pt>
                <c:pt idx="1125">
                  <c:v>-0.52215593556908591</c:v>
                </c:pt>
                <c:pt idx="1126">
                  <c:v>-0.5297587045275679</c:v>
                </c:pt>
                <c:pt idx="1127">
                  <c:v>-0.53735189492438284</c:v>
                </c:pt>
                <c:pt idx="1128">
                  <c:v>-0.54406302254242922</c:v>
                </c:pt>
                <c:pt idx="1129">
                  <c:v>-0.54917126950983541</c:v>
                </c:pt>
                <c:pt idx="1130">
                  <c:v>-0.55277715135465122</c:v>
                </c:pt>
                <c:pt idx="1131">
                  <c:v>-0.55565613974480454</c:v>
                </c:pt>
                <c:pt idx="1132">
                  <c:v>-0.55823130837613932</c:v>
                </c:pt>
                <c:pt idx="1133">
                  <c:v>-0.56075294658464769</c:v>
                </c:pt>
                <c:pt idx="1134">
                  <c:v>-0.56308955802588578</c:v>
                </c:pt>
                <c:pt idx="1135">
                  <c:v>-0.56491419110716101</c:v>
                </c:pt>
                <c:pt idx="1136">
                  <c:v>-0.56596091866027964</c:v>
                </c:pt>
                <c:pt idx="1137">
                  <c:v>-0.56627556432421544</c:v>
                </c:pt>
                <c:pt idx="1138">
                  <c:v>-0.56627556432421544</c:v>
                </c:pt>
                <c:pt idx="1139">
                  <c:v>-0.56627556432421544</c:v>
                </c:pt>
                <c:pt idx="1140">
                  <c:v>-0.56627556432421544</c:v>
                </c:pt>
                <c:pt idx="1141">
                  <c:v>-0.56627556432421544</c:v>
                </c:pt>
                <c:pt idx="1142">
                  <c:v>-0.56627556432421544</c:v>
                </c:pt>
                <c:pt idx="1143">
                  <c:v>-0.56627556432421544</c:v>
                </c:pt>
                <c:pt idx="1144">
                  <c:v>-0.56627556432421544</c:v>
                </c:pt>
                <c:pt idx="1145">
                  <c:v>-0.56627556432421544</c:v>
                </c:pt>
                <c:pt idx="1146">
                  <c:v>-0.56662750953722807</c:v>
                </c:pt>
                <c:pt idx="1147">
                  <c:v>-0.56900639770408479</c:v>
                </c:pt>
                <c:pt idx="1148">
                  <c:v>-0.57125296061517494</c:v>
                </c:pt>
                <c:pt idx="1149">
                  <c:v>-0.57227302966539595</c:v>
                </c:pt>
                <c:pt idx="1150">
                  <c:v>-0.57247668254582929</c:v>
                </c:pt>
                <c:pt idx="1151">
                  <c:v>-0.57247668254582929</c:v>
                </c:pt>
                <c:pt idx="1152">
                  <c:v>-0.57247668254582929</c:v>
                </c:pt>
                <c:pt idx="1153">
                  <c:v>-0.57247668254582929</c:v>
                </c:pt>
                <c:pt idx="1154">
                  <c:v>-0.57247668254582929</c:v>
                </c:pt>
                <c:pt idx="1155">
                  <c:v>-0.57247668254582929</c:v>
                </c:pt>
                <c:pt idx="1156">
                  <c:v>-0.57247668254582929</c:v>
                </c:pt>
                <c:pt idx="1157">
                  <c:v>-0.57247668254582929</c:v>
                </c:pt>
                <c:pt idx="1158">
                  <c:v>-0.57247668254582929</c:v>
                </c:pt>
                <c:pt idx="1159">
                  <c:v>-0.57247668254582929</c:v>
                </c:pt>
                <c:pt idx="1160">
                  <c:v>-0.57247668254582929</c:v>
                </c:pt>
                <c:pt idx="1161">
                  <c:v>-0.57247668254582929</c:v>
                </c:pt>
                <c:pt idx="1162">
                  <c:v>-0.57247668254582929</c:v>
                </c:pt>
                <c:pt idx="1163">
                  <c:v>-0.57247668254582929</c:v>
                </c:pt>
                <c:pt idx="1164">
                  <c:v>-0.57247668254582929</c:v>
                </c:pt>
                <c:pt idx="1165">
                  <c:v>-0.57247668254582929</c:v>
                </c:pt>
                <c:pt idx="1166">
                  <c:v>-0.57247668254582929</c:v>
                </c:pt>
                <c:pt idx="1167">
                  <c:v>-0.57247668254582929</c:v>
                </c:pt>
                <c:pt idx="1168">
                  <c:v>-0.57247668254582929</c:v>
                </c:pt>
                <c:pt idx="1169">
                  <c:v>-0.57247668254582929</c:v>
                </c:pt>
                <c:pt idx="1170">
                  <c:v>-0.57247668254582929</c:v>
                </c:pt>
                <c:pt idx="1171">
                  <c:v>-0.57247668254582929</c:v>
                </c:pt>
                <c:pt idx="1172">
                  <c:v>-0.57247668254582929</c:v>
                </c:pt>
                <c:pt idx="1173">
                  <c:v>-0.57247668254582929</c:v>
                </c:pt>
                <c:pt idx="1174">
                  <c:v>-0.57247668254582929</c:v>
                </c:pt>
                <c:pt idx="1175">
                  <c:v>-0.57247668254582929</c:v>
                </c:pt>
                <c:pt idx="1176">
                  <c:v>-0.57247668254582929</c:v>
                </c:pt>
                <c:pt idx="1177">
                  <c:v>-0.57247668254582929</c:v>
                </c:pt>
                <c:pt idx="1178">
                  <c:v>-0.57247668254582929</c:v>
                </c:pt>
                <c:pt idx="1179">
                  <c:v>-0.57247668254582929</c:v>
                </c:pt>
                <c:pt idx="1180">
                  <c:v>-0.57247668254582929</c:v>
                </c:pt>
                <c:pt idx="1181">
                  <c:v>-0.57247668254582929</c:v>
                </c:pt>
                <c:pt idx="1182">
                  <c:v>-0.57247668254582929</c:v>
                </c:pt>
                <c:pt idx="1183">
                  <c:v>-0.57247668254582929</c:v>
                </c:pt>
                <c:pt idx="1184">
                  <c:v>-0.57247668254582929</c:v>
                </c:pt>
                <c:pt idx="1185">
                  <c:v>-0.57247668254582929</c:v>
                </c:pt>
                <c:pt idx="1186">
                  <c:v>-0.57247668254582929</c:v>
                </c:pt>
                <c:pt idx="1187">
                  <c:v>-0.57247668254582929</c:v>
                </c:pt>
                <c:pt idx="1188">
                  <c:v>-0.57247668254582929</c:v>
                </c:pt>
                <c:pt idx="1189">
                  <c:v>-0.57247668254582929</c:v>
                </c:pt>
                <c:pt idx="1190">
                  <c:v>-0.57247668254582929</c:v>
                </c:pt>
                <c:pt idx="1191">
                  <c:v>-0.57247668254582929</c:v>
                </c:pt>
                <c:pt idx="1192">
                  <c:v>-0.57247668254582929</c:v>
                </c:pt>
                <c:pt idx="1193">
                  <c:v>-0.57247668254582929</c:v>
                </c:pt>
                <c:pt idx="1194">
                  <c:v>-0.57247668254582929</c:v>
                </c:pt>
                <c:pt idx="1195">
                  <c:v>-0.57247668254582929</c:v>
                </c:pt>
                <c:pt idx="1196">
                  <c:v>-0.57247668254582929</c:v>
                </c:pt>
                <c:pt idx="1197">
                  <c:v>-0.57247668254582929</c:v>
                </c:pt>
                <c:pt idx="1198">
                  <c:v>-0.57247668254582929</c:v>
                </c:pt>
                <c:pt idx="1199">
                  <c:v>-0.57247668254582929</c:v>
                </c:pt>
                <c:pt idx="1200">
                  <c:v>-0.57247668254582929</c:v>
                </c:pt>
                <c:pt idx="1201">
                  <c:v>-0.57247668254582929</c:v>
                </c:pt>
                <c:pt idx="1202">
                  <c:v>-0.57247668254582929</c:v>
                </c:pt>
                <c:pt idx="1203">
                  <c:v>-0.57247668254582929</c:v>
                </c:pt>
                <c:pt idx="1204">
                  <c:v>-0.57247668254582929</c:v>
                </c:pt>
                <c:pt idx="1205">
                  <c:v>-0.57247668254582929</c:v>
                </c:pt>
                <c:pt idx="1206">
                  <c:v>-0.57247668254582929</c:v>
                </c:pt>
                <c:pt idx="1207">
                  <c:v>-0.57247668254582929</c:v>
                </c:pt>
                <c:pt idx="1208">
                  <c:v>-0.57247668254582929</c:v>
                </c:pt>
                <c:pt idx="1209">
                  <c:v>-0.57247668254582929</c:v>
                </c:pt>
                <c:pt idx="1210">
                  <c:v>-0.57247668254582929</c:v>
                </c:pt>
                <c:pt idx="1211">
                  <c:v>-0.57247668254582929</c:v>
                </c:pt>
                <c:pt idx="1212">
                  <c:v>-0.57247668254582929</c:v>
                </c:pt>
                <c:pt idx="1213">
                  <c:v>-0.57247668254582929</c:v>
                </c:pt>
                <c:pt idx="1214">
                  <c:v>-0.57247668254582929</c:v>
                </c:pt>
                <c:pt idx="1215">
                  <c:v>-0.57247668254582929</c:v>
                </c:pt>
                <c:pt idx="1216">
                  <c:v>-0.57247668254582929</c:v>
                </c:pt>
                <c:pt idx="1217">
                  <c:v>-0.57247668254582929</c:v>
                </c:pt>
                <c:pt idx="1218">
                  <c:v>-0.57247668254582929</c:v>
                </c:pt>
                <c:pt idx="1219">
                  <c:v>-0.57247668254582929</c:v>
                </c:pt>
                <c:pt idx="1220">
                  <c:v>-0.57247668254582929</c:v>
                </c:pt>
                <c:pt idx="1221">
                  <c:v>-0.57247668254582929</c:v>
                </c:pt>
                <c:pt idx="1222">
                  <c:v>-0.57247668254582929</c:v>
                </c:pt>
                <c:pt idx="1223">
                  <c:v>-0.57247668254582929</c:v>
                </c:pt>
                <c:pt idx="1224">
                  <c:v>-0.57247668254582929</c:v>
                </c:pt>
                <c:pt idx="1225">
                  <c:v>-0.57247668254582929</c:v>
                </c:pt>
                <c:pt idx="1226">
                  <c:v>-0.57247668254582929</c:v>
                </c:pt>
                <c:pt idx="1227">
                  <c:v>-0.57247668254582929</c:v>
                </c:pt>
                <c:pt idx="1228">
                  <c:v>-0.57247668254582929</c:v>
                </c:pt>
                <c:pt idx="1229">
                  <c:v>-0.57247668254582929</c:v>
                </c:pt>
                <c:pt idx="1230">
                  <c:v>-0.57247668254582929</c:v>
                </c:pt>
                <c:pt idx="1231">
                  <c:v>-0.57247668254582929</c:v>
                </c:pt>
                <c:pt idx="1232">
                  <c:v>-0.57247668254582929</c:v>
                </c:pt>
                <c:pt idx="1233">
                  <c:v>-0.57247668254582929</c:v>
                </c:pt>
                <c:pt idx="1234">
                  <c:v>-0.57247668254582929</c:v>
                </c:pt>
                <c:pt idx="1235">
                  <c:v>-0.57247668254582929</c:v>
                </c:pt>
                <c:pt idx="1236">
                  <c:v>-0.57247668254582929</c:v>
                </c:pt>
                <c:pt idx="1237">
                  <c:v>-0.57247668254582929</c:v>
                </c:pt>
                <c:pt idx="1238">
                  <c:v>-0.57247668254582929</c:v>
                </c:pt>
                <c:pt idx="1239">
                  <c:v>-0.57247668254582929</c:v>
                </c:pt>
                <c:pt idx="1240">
                  <c:v>-0.57247668254582929</c:v>
                </c:pt>
                <c:pt idx="1241">
                  <c:v>-0.57247668254582929</c:v>
                </c:pt>
                <c:pt idx="1242">
                  <c:v>-0.57247668254582929</c:v>
                </c:pt>
                <c:pt idx="1243">
                  <c:v>-0.57247668254582929</c:v>
                </c:pt>
                <c:pt idx="1244">
                  <c:v>-0.57247668254582929</c:v>
                </c:pt>
                <c:pt idx="1245">
                  <c:v>-0.57247668254582929</c:v>
                </c:pt>
                <c:pt idx="1246">
                  <c:v>-0.57247668254582929</c:v>
                </c:pt>
                <c:pt idx="1247">
                  <c:v>-0.57247668254582929</c:v>
                </c:pt>
                <c:pt idx="1248">
                  <c:v>-0.57247668254582929</c:v>
                </c:pt>
                <c:pt idx="1249">
                  <c:v>-0.57247668254582929</c:v>
                </c:pt>
                <c:pt idx="1250">
                  <c:v>-0.57247668254582929</c:v>
                </c:pt>
                <c:pt idx="1251">
                  <c:v>-0.57247668254582929</c:v>
                </c:pt>
                <c:pt idx="1252">
                  <c:v>-0.57247668254582929</c:v>
                </c:pt>
                <c:pt idx="1253">
                  <c:v>-0.57247668254582929</c:v>
                </c:pt>
                <c:pt idx="1254">
                  <c:v>-0.57247668254582929</c:v>
                </c:pt>
                <c:pt idx="1255">
                  <c:v>-0.57247668254582929</c:v>
                </c:pt>
                <c:pt idx="1256">
                  <c:v>-0.57247668254582929</c:v>
                </c:pt>
                <c:pt idx="1257">
                  <c:v>-0.57247668254582929</c:v>
                </c:pt>
                <c:pt idx="1258">
                  <c:v>-0.57247668254582929</c:v>
                </c:pt>
                <c:pt idx="1259">
                  <c:v>-0.57247668254582929</c:v>
                </c:pt>
                <c:pt idx="1260">
                  <c:v>-0.57247668254582929</c:v>
                </c:pt>
                <c:pt idx="1261">
                  <c:v>-0.57247668254582929</c:v>
                </c:pt>
                <c:pt idx="1262">
                  <c:v>-0.57247668254582929</c:v>
                </c:pt>
                <c:pt idx="1263">
                  <c:v>-0.57247668254582929</c:v>
                </c:pt>
                <c:pt idx="1264">
                  <c:v>-0.57247668254582929</c:v>
                </c:pt>
                <c:pt idx="1265">
                  <c:v>-0.57247668254582929</c:v>
                </c:pt>
                <c:pt idx="1266">
                  <c:v>-0.57247668254582929</c:v>
                </c:pt>
                <c:pt idx="1267">
                  <c:v>-0.57247668254582929</c:v>
                </c:pt>
                <c:pt idx="1268">
                  <c:v>-0.57247668254582929</c:v>
                </c:pt>
                <c:pt idx="1269">
                  <c:v>-0.57247668254582929</c:v>
                </c:pt>
                <c:pt idx="1270">
                  <c:v>-0.57247668254582929</c:v>
                </c:pt>
                <c:pt idx="1271">
                  <c:v>-0.57247668254582929</c:v>
                </c:pt>
                <c:pt idx="1272">
                  <c:v>-0.57247668254582929</c:v>
                </c:pt>
                <c:pt idx="1273">
                  <c:v>-0.57247668254582929</c:v>
                </c:pt>
                <c:pt idx="1274">
                  <c:v>-0.57247668254582929</c:v>
                </c:pt>
                <c:pt idx="1275">
                  <c:v>-0.57247668254582929</c:v>
                </c:pt>
                <c:pt idx="1276">
                  <c:v>-0.57247668254582929</c:v>
                </c:pt>
                <c:pt idx="1277">
                  <c:v>-0.57247668254582929</c:v>
                </c:pt>
                <c:pt idx="1278">
                  <c:v>-0.57247668254582929</c:v>
                </c:pt>
                <c:pt idx="1279">
                  <c:v>-0.57247668254582929</c:v>
                </c:pt>
                <c:pt idx="1280">
                  <c:v>-0.57247668254582929</c:v>
                </c:pt>
                <c:pt idx="1281">
                  <c:v>-0.57247668254582929</c:v>
                </c:pt>
                <c:pt idx="1282">
                  <c:v>-0.57247668254582929</c:v>
                </c:pt>
                <c:pt idx="1283">
                  <c:v>-0.57247668254582929</c:v>
                </c:pt>
                <c:pt idx="1284">
                  <c:v>-0.57247668254582929</c:v>
                </c:pt>
                <c:pt idx="1285">
                  <c:v>-0.57247668254582929</c:v>
                </c:pt>
                <c:pt idx="1286">
                  <c:v>-0.57247668254582929</c:v>
                </c:pt>
                <c:pt idx="1287">
                  <c:v>-0.57247668254582929</c:v>
                </c:pt>
                <c:pt idx="1288">
                  <c:v>-0.57247668254582929</c:v>
                </c:pt>
                <c:pt idx="1289">
                  <c:v>-0.57247668254582929</c:v>
                </c:pt>
                <c:pt idx="1290">
                  <c:v>-0.57247668254582929</c:v>
                </c:pt>
                <c:pt idx="1291">
                  <c:v>-0.57247668254582929</c:v>
                </c:pt>
                <c:pt idx="1292">
                  <c:v>-0.57247668254582929</c:v>
                </c:pt>
                <c:pt idx="1293">
                  <c:v>-0.57247668254582929</c:v>
                </c:pt>
                <c:pt idx="1294">
                  <c:v>-0.57247668254582929</c:v>
                </c:pt>
                <c:pt idx="1295">
                  <c:v>-0.57247668254582929</c:v>
                </c:pt>
                <c:pt idx="1296">
                  <c:v>-0.57247668254582929</c:v>
                </c:pt>
                <c:pt idx="1297">
                  <c:v>-0.57247668254582929</c:v>
                </c:pt>
                <c:pt idx="1298">
                  <c:v>-0.57247668254582929</c:v>
                </c:pt>
                <c:pt idx="1299">
                  <c:v>-0.57247668254582929</c:v>
                </c:pt>
                <c:pt idx="1300">
                  <c:v>-0.57247668254582929</c:v>
                </c:pt>
                <c:pt idx="1301">
                  <c:v>-0.57247668254582929</c:v>
                </c:pt>
                <c:pt idx="1302">
                  <c:v>-0.57247668254582929</c:v>
                </c:pt>
                <c:pt idx="1303">
                  <c:v>-0.57247668254582929</c:v>
                </c:pt>
                <c:pt idx="1304">
                  <c:v>-0.57247668254582929</c:v>
                </c:pt>
                <c:pt idx="1305">
                  <c:v>-0.57247668254582929</c:v>
                </c:pt>
                <c:pt idx="1306">
                  <c:v>-0.57247668254582929</c:v>
                </c:pt>
                <c:pt idx="1307">
                  <c:v>-0.57247668254582929</c:v>
                </c:pt>
                <c:pt idx="1308">
                  <c:v>-0.57247668254582929</c:v>
                </c:pt>
                <c:pt idx="1309">
                  <c:v>-0.57247668254582929</c:v>
                </c:pt>
                <c:pt idx="1310">
                  <c:v>-0.57247668254582929</c:v>
                </c:pt>
                <c:pt idx="1311">
                  <c:v>-0.57247668254582929</c:v>
                </c:pt>
                <c:pt idx="1312">
                  <c:v>-0.57247668254582929</c:v>
                </c:pt>
                <c:pt idx="1313">
                  <c:v>-0.57247668254582929</c:v>
                </c:pt>
                <c:pt idx="1314">
                  <c:v>-0.57247668254582929</c:v>
                </c:pt>
                <c:pt idx="1315">
                  <c:v>-0.57247668254582929</c:v>
                </c:pt>
                <c:pt idx="1316">
                  <c:v>-0.57247668254582929</c:v>
                </c:pt>
                <c:pt idx="1317">
                  <c:v>-0.57247668254582929</c:v>
                </c:pt>
                <c:pt idx="1318">
                  <c:v>-0.57247668254582929</c:v>
                </c:pt>
                <c:pt idx="1319">
                  <c:v>-0.57247668254582929</c:v>
                </c:pt>
                <c:pt idx="1320">
                  <c:v>-0.57247668254582929</c:v>
                </c:pt>
                <c:pt idx="1321">
                  <c:v>-0.57247668254582929</c:v>
                </c:pt>
                <c:pt idx="1322">
                  <c:v>-0.57247668254582929</c:v>
                </c:pt>
                <c:pt idx="1323">
                  <c:v>-0.57247668254582929</c:v>
                </c:pt>
                <c:pt idx="1324">
                  <c:v>-0.57247668254582929</c:v>
                </c:pt>
                <c:pt idx="1325">
                  <c:v>-0.57247668254582929</c:v>
                </c:pt>
                <c:pt idx="1326">
                  <c:v>-0.57247668254582929</c:v>
                </c:pt>
                <c:pt idx="1327">
                  <c:v>-0.57247668254582929</c:v>
                </c:pt>
                <c:pt idx="1328">
                  <c:v>-0.57247668254582929</c:v>
                </c:pt>
                <c:pt idx="1329">
                  <c:v>-0.57247668254582929</c:v>
                </c:pt>
                <c:pt idx="1330">
                  <c:v>-0.57247668254582929</c:v>
                </c:pt>
                <c:pt idx="1331">
                  <c:v>-0.57247668254582929</c:v>
                </c:pt>
                <c:pt idx="1332">
                  <c:v>-0.57247668254582929</c:v>
                </c:pt>
                <c:pt idx="1333">
                  <c:v>-0.57247668254582929</c:v>
                </c:pt>
                <c:pt idx="1334">
                  <c:v>-0.57247668254582929</c:v>
                </c:pt>
                <c:pt idx="1335">
                  <c:v>-0.57247668254582929</c:v>
                </c:pt>
                <c:pt idx="1336">
                  <c:v>-0.57247668254582929</c:v>
                </c:pt>
                <c:pt idx="1337">
                  <c:v>-0.57247668254582929</c:v>
                </c:pt>
                <c:pt idx="1338">
                  <c:v>-0.57247668254582929</c:v>
                </c:pt>
                <c:pt idx="1339">
                  <c:v>-0.57247668254582929</c:v>
                </c:pt>
                <c:pt idx="1340">
                  <c:v>-0.57247668254582929</c:v>
                </c:pt>
                <c:pt idx="1341">
                  <c:v>-0.57247668254582929</c:v>
                </c:pt>
                <c:pt idx="1342">
                  <c:v>-0.57247668254582929</c:v>
                </c:pt>
                <c:pt idx="1343">
                  <c:v>-0.57247668254582929</c:v>
                </c:pt>
                <c:pt idx="1344">
                  <c:v>-0.57247668254582929</c:v>
                </c:pt>
                <c:pt idx="1345">
                  <c:v>-0.57247668254582929</c:v>
                </c:pt>
                <c:pt idx="1346">
                  <c:v>-0.57247668254582929</c:v>
                </c:pt>
                <c:pt idx="1347">
                  <c:v>-0.57247668254582929</c:v>
                </c:pt>
                <c:pt idx="1348">
                  <c:v>-0.57247668254582929</c:v>
                </c:pt>
                <c:pt idx="1349">
                  <c:v>-0.57247668254582929</c:v>
                </c:pt>
                <c:pt idx="1350">
                  <c:v>-0.57254285474608402</c:v>
                </c:pt>
                <c:pt idx="1351">
                  <c:v>-0.57352695678502474</c:v>
                </c:pt>
                <c:pt idx="1352">
                  <c:v>-0.57490943588607946</c:v>
                </c:pt>
                <c:pt idx="1353">
                  <c:v>-0.57643116840012742</c:v>
                </c:pt>
                <c:pt idx="1354">
                  <c:v>-0.57808610935008442</c:v>
                </c:pt>
                <c:pt idx="1355">
                  <c:v>-0.5799839080102408</c:v>
                </c:pt>
                <c:pt idx="1356">
                  <c:v>-0.58234049538699451</c:v>
                </c:pt>
                <c:pt idx="1357">
                  <c:v>-0.58501694509808311</c:v>
                </c:pt>
                <c:pt idx="1358">
                  <c:v>-0.58788123047069296</c:v>
                </c:pt>
                <c:pt idx="1359">
                  <c:v>-0.59101892938463563</c:v>
                </c:pt>
                <c:pt idx="1360">
                  <c:v>-0.59419692292659487</c:v>
                </c:pt>
                <c:pt idx="1361">
                  <c:v>-0.59642963226035195</c:v>
                </c:pt>
                <c:pt idx="1362">
                  <c:v>-0.59691998301134741</c:v>
                </c:pt>
                <c:pt idx="1363">
                  <c:v>-0.59691998301134741</c:v>
                </c:pt>
                <c:pt idx="1364">
                  <c:v>-0.59691998301134741</c:v>
                </c:pt>
                <c:pt idx="1365">
                  <c:v>-0.59691998301134741</c:v>
                </c:pt>
                <c:pt idx="1366">
                  <c:v>-0.59691998301134741</c:v>
                </c:pt>
                <c:pt idx="1367">
                  <c:v>-0.59691998301134741</c:v>
                </c:pt>
                <c:pt idx="1368">
                  <c:v>-0.5982746726556708</c:v>
                </c:pt>
                <c:pt idx="1369">
                  <c:v>-0.60038388698117073</c:v>
                </c:pt>
                <c:pt idx="1370">
                  <c:v>-0.60126148098881371</c:v>
                </c:pt>
                <c:pt idx="1371">
                  <c:v>-0.60126148098881371</c:v>
                </c:pt>
                <c:pt idx="1372">
                  <c:v>-0.60126148098881371</c:v>
                </c:pt>
                <c:pt idx="1373">
                  <c:v>-0.60126148098881371</c:v>
                </c:pt>
                <c:pt idx="1374">
                  <c:v>-0.60159607126271852</c:v>
                </c:pt>
                <c:pt idx="1375">
                  <c:v>-0.60318921483965782</c:v>
                </c:pt>
                <c:pt idx="1376">
                  <c:v>-0.60682315384651742</c:v>
                </c:pt>
                <c:pt idx="1377">
                  <c:v>-0.61300809240119547</c:v>
                </c:pt>
                <c:pt idx="1378">
                  <c:v>-0.61990487008350703</c:v>
                </c:pt>
                <c:pt idx="1379">
                  <c:v>-0.62604459402138823</c:v>
                </c:pt>
                <c:pt idx="1380">
                  <c:v>-0.63141008139007082</c:v>
                </c:pt>
                <c:pt idx="1381">
                  <c:v>-0.63457881759541501</c:v>
                </c:pt>
                <c:pt idx="1382">
                  <c:v>-0.63457881759541501</c:v>
                </c:pt>
                <c:pt idx="1383">
                  <c:v>-0.63457881759541501</c:v>
                </c:pt>
                <c:pt idx="1384">
                  <c:v>-0.63457881759541501</c:v>
                </c:pt>
                <c:pt idx="1385">
                  <c:v>-0.63457881759541501</c:v>
                </c:pt>
                <c:pt idx="1386">
                  <c:v>-0.63457881759541501</c:v>
                </c:pt>
                <c:pt idx="1387">
                  <c:v>-0.63457881759541501</c:v>
                </c:pt>
                <c:pt idx="1388">
                  <c:v>-0.63457881759541501</c:v>
                </c:pt>
                <c:pt idx="1389">
                  <c:v>-0.63457881759541501</c:v>
                </c:pt>
                <c:pt idx="1390">
                  <c:v>-0.63457881759541501</c:v>
                </c:pt>
                <c:pt idx="1391">
                  <c:v>-0.63457881759541501</c:v>
                </c:pt>
                <c:pt idx="1392">
                  <c:v>-0.63457881759541501</c:v>
                </c:pt>
                <c:pt idx="1393">
                  <c:v>-0.63457881759541501</c:v>
                </c:pt>
                <c:pt idx="1394">
                  <c:v>-0.63457881759541501</c:v>
                </c:pt>
                <c:pt idx="1395">
                  <c:v>-0.63457881759541501</c:v>
                </c:pt>
                <c:pt idx="1396">
                  <c:v>-0.63457881759541501</c:v>
                </c:pt>
                <c:pt idx="1397">
                  <c:v>-0.63485787659402981</c:v>
                </c:pt>
                <c:pt idx="1398">
                  <c:v>-0.63556696755251685</c:v>
                </c:pt>
                <c:pt idx="1399">
                  <c:v>-0.63668962840894683</c:v>
                </c:pt>
                <c:pt idx="1400">
                  <c:v>-0.63820245797906594</c:v>
                </c:pt>
                <c:pt idx="1401">
                  <c:v>-0.63992091904376835</c:v>
                </c:pt>
                <c:pt idx="1402">
                  <c:v>-0.64205041358020332</c:v>
                </c:pt>
                <c:pt idx="1403">
                  <c:v>-0.64532243893158303</c:v>
                </c:pt>
                <c:pt idx="1404">
                  <c:v>-0.6504337098503159</c:v>
                </c:pt>
                <c:pt idx="1405">
                  <c:v>-0.65603460454043194</c:v>
                </c:pt>
                <c:pt idx="1406">
                  <c:v>-0.66000985590732386</c:v>
                </c:pt>
                <c:pt idx="1407">
                  <c:v>-0.66152875770781872</c:v>
                </c:pt>
                <c:pt idx="1408">
                  <c:v>-0.66152875770781872</c:v>
                </c:pt>
                <c:pt idx="1409">
                  <c:v>-0.66152875770781872</c:v>
                </c:pt>
                <c:pt idx="1410">
                  <c:v>-0.66152875770781872</c:v>
                </c:pt>
                <c:pt idx="1411">
                  <c:v>-0.66152875770781872</c:v>
                </c:pt>
                <c:pt idx="1412">
                  <c:v>-0.66152875770781872</c:v>
                </c:pt>
                <c:pt idx="1413">
                  <c:v>-0.66152875770781872</c:v>
                </c:pt>
                <c:pt idx="1414">
                  <c:v>-0.66152875770781872</c:v>
                </c:pt>
                <c:pt idx="1415">
                  <c:v>-0.66152875770781872</c:v>
                </c:pt>
                <c:pt idx="1416">
                  <c:v>-0.66152875770781872</c:v>
                </c:pt>
                <c:pt idx="1417">
                  <c:v>-0.66152875770781872</c:v>
                </c:pt>
                <c:pt idx="1418">
                  <c:v>-0.66152875770781872</c:v>
                </c:pt>
                <c:pt idx="1419">
                  <c:v>-0.66152875770781872</c:v>
                </c:pt>
                <c:pt idx="1420">
                  <c:v>-0.66152875770781872</c:v>
                </c:pt>
                <c:pt idx="1421">
                  <c:v>-0.66310160717029687</c:v>
                </c:pt>
                <c:pt idx="1422">
                  <c:v>-0.66593010478052828</c:v>
                </c:pt>
                <c:pt idx="1423">
                  <c:v>-0.66766153346404422</c:v>
                </c:pt>
                <c:pt idx="1424">
                  <c:v>-0.66766153346404422</c:v>
                </c:pt>
                <c:pt idx="1425">
                  <c:v>-0.66766153346404422</c:v>
                </c:pt>
                <c:pt idx="1426">
                  <c:v>-0.66766153346404422</c:v>
                </c:pt>
                <c:pt idx="1427">
                  <c:v>-0.66766153346404422</c:v>
                </c:pt>
                <c:pt idx="1428">
                  <c:v>-0.66766153346404422</c:v>
                </c:pt>
                <c:pt idx="1429">
                  <c:v>-0.66766153346404422</c:v>
                </c:pt>
                <c:pt idx="1430">
                  <c:v>-0.66859987009375921</c:v>
                </c:pt>
                <c:pt idx="1431">
                  <c:v>-0.67135625679519317</c:v>
                </c:pt>
                <c:pt idx="1432">
                  <c:v>-0.67592753295519459</c:v>
                </c:pt>
                <c:pt idx="1433">
                  <c:v>-0.68075847809641887</c:v>
                </c:pt>
                <c:pt idx="1434">
                  <c:v>-0.68483264205737548</c:v>
                </c:pt>
                <c:pt idx="1435">
                  <c:v>-0.68683293878595664</c:v>
                </c:pt>
                <c:pt idx="1436">
                  <c:v>-0.68687390619893096</c:v>
                </c:pt>
                <c:pt idx="1437">
                  <c:v>-0.68687390619893096</c:v>
                </c:pt>
                <c:pt idx="1438">
                  <c:v>-0.68687390619893096</c:v>
                </c:pt>
                <c:pt idx="1439">
                  <c:v>-0.68687390619893096</c:v>
                </c:pt>
                <c:pt idx="1440">
                  <c:v>-0.68687390619893096</c:v>
                </c:pt>
                <c:pt idx="1441">
                  <c:v>-0.68745750056122423</c:v>
                </c:pt>
                <c:pt idx="1442">
                  <c:v>-0.68818208747461773</c:v>
                </c:pt>
                <c:pt idx="1443">
                  <c:v>-0.68842578298040424</c:v>
                </c:pt>
                <c:pt idx="1444">
                  <c:v>-0.68842578298040424</c:v>
                </c:pt>
                <c:pt idx="1445">
                  <c:v>-0.68842578298040424</c:v>
                </c:pt>
                <c:pt idx="1446">
                  <c:v>-0.68842578298040424</c:v>
                </c:pt>
                <c:pt idx="1447">
                  <c:v>-0.68920391251831026</c:v>
                </c:pt>
                <c:pt idx="1448">
                  <c:v>-0.6909295699717557</c:v>
                </c:pt>
                <c:pt idx="1449">
                  <c:v>-0.69244831962220454</c:v>
                </c:pt>
                <c:pt idx="1450">
                  <c:v>-0.69303094049485792</c:v>
                </c:pt>
                <c:pt idx="1451">
                  <c:v>-0.69310500007107911</c:v>
                </c:pt>
                <c:pt idx="1452">
                  <c:v>-0.69310500007107911</c:v>
                </c:pt>
                <c:pt idx="1453">
                  <c:v>-0.69310500007107911</c:v>
                </c:pt>
                <c:pt idx="1454">
                  <c:v>-0.69310500007107911</c:v>
                </c:pt>
                <c:pt idx="1455">
                  <c:v>-0.69310500007107911</c:v>
                </c:pt>
                <c:pt idx="1456">
                  <c:v>-0.69310500007107911</c:v>
                </c:pt>
                <c:pt idx="1457">
                  <c:v>-0.69310500007107911</c:v>
                </c:pt>
                <c:pt idx="1458">
                  <c:v>-0.69310500007107911</c:v>
                </c:pt>
                <c:pt idx="1459">
                  <c:v>-0.69310500007107911</c:v>
                </c:pt>
                <c:pt idx="1460">
                  <c:v>-0.69310500007107911</c:v>
                </c:pt>
                <c:pt idx="1461">
                  <c:v>-0.69310500007107911</c:v>
                </c:pt>
                <c:pt idx="1462">
                  <c:v>-0.69310500007107911</c:v>
                </c:pt>
                <c:pt idx="1463">
                  <c:v>-0.69310500007107911</c:v>
                </c:pt>
                <c:pt idx="1464">
                  <c:v>-0.69310500007107911</c:v>
                </c:pt>
                <c:pt idx="1465">
                  <c:v>-0.69310500007107911</c:v>
                </c:pt>
                <c:pt idx="1466">
                  <c:v>-0.69310500007107911</c:v>
                </c:pt>
                <c:pt idx="1467">
                  <c:v>-0.69310500007107911</c:v>
                </c:pt>
                <c:pt idx="1468">
                  <c:v>-0.69310500007107911</c:v>
                </c:pt>
                <c:pt idx="1469">
                  <c:v>-0.69310500007107911</c:v>
                </c:pt>
                <c:pt idx="1470">
                  <c:v>-0.69310500007107911</c:v>
                </c:pt>
                <c:pt idx="1471">
                  <c:v>-0.69310500007107911</c:v>
                </c:pt>
                <c:pt idx="1472">
                  <c:v>-0.69310500007107911</c:v>
                </c:pt>
                <c:pt idx="1473">
                  <c:v>-0.69310500007107911</c:v>
                </c:pt>
                <c:pt idx="1474">
                  <c:v>-0.69310500007107911</c:v>
                </c:pt>
                <c:pt idx="1475">
                  <c:v>-0.69310500007107911</c:v>
                </c:pt>
                <c:pt idx="1476">
                  <c:v>-0.69310500007107911</c:v>
                </c:pt>
                <c:pt idx="1477">
                  <c:v>-0.69310500007107911</c:v>
                </c:pt>
                <c:pt idx="1478">
                  <c:v>-0.69310500007107911</c:v>
                </c:pt>
                <c:pt idx="1479">
                  <c:v>-0.69310500007107911</c:v>
                </c:pt>
                <c:pt idx="1480">
                  <c:v>-0.69310500007107911</c:v>
                </c:pt>
                <c:pt idx="1481">
                  <c:v>-0.69310500007107911</c:v>
                </c:pt>
                <c:pt idx="1482">
                  <c:v>-0.69310500007107911</c:v>
                </c:pt>
                <c:pt idx="1483">
                  <c:v>-0.69310500007107911</c:v>
                </c:pt>
                <c:pt idx="1484">
                  <c:v>-0.69310500007107911</c:v>
                </c:pt>
                <c:pt idx="1485">
                  <c:v>-0.69310500007107911</c:v>
                </c:pt>
                <c:pt idx="1486">
                  <c:v>-0.69310500007107911</c:v>
                </c:pt>
                <c:pt idx="1487">
                  <c:v>-0.69310500007107911</c:v>
                </c:pt>
                <c:pt idx="1488">
                  <c:v>-0.69310500007107911</c:v>
                </c:pt>
                <c:pt idx="1489">
                  <c:v>-0.69310500007107911</c:v>
                </c:pt>
                <c:pt idx="1490">
                  <c:v>-0.69310500007107911</c:v>
                </c:pt>
                <c:pt idx="1491">
                  <c:v>-0.69310500007107911</c:v>
                </c:pt>
                <c:pt idx="1492">
                  <c:v>-0.69310500007107911</c:v>
                </c:pt>
                <c:pt idx="1493">
                  <c:v>-0.69310500007107911</c:v>
                </c:pt>
                <c:pt idx="1494">
                  <c:v>-0.69310500007107911</c:v>
                </c:pt>
                <c:pt idx="1495">
                  <c:v>-0.69310500007107911</c:v>
                </c:pt>
                <c:pt idx="1496">
                  <c:v>-0.69310500007107911</c:v>
                </c:pt>
                <c:pt idx="1497">
                  <c:v>-0.69310500007107911</c:v>
                </c:pt>
                <c:pt idx="1498">
                  <c:v>-0.69310500007107911</c:v>
                </c:pt>
                <c:pt idx="1499">
                  <c:v>-0.69310500007107911</c:v>
                </c:pt>
                <c:pt idx="1500">
                  <c:v>-0.69310500007107911</c:v>
                </c:pt>
                <c:pt idx="1501">
                  <c:v>-0.69310500007107911</c:v>
                </c:pt>
                <c:pt idx="1502">
                  <c:v>-0.69310500007107911</c:v>
                </c:pt>
                <c:pt idx="1503">
                  <c:v>-0.69310500007107911</c:v>
                </c:pt>
                <c:pt idx="1504">
                  <c:v>-0.69310500007107911</c:v>
                </c:pt>
                <c:pt idx="1505">
                  <c:v>-0.69310500007107911</c:v>
                </c:pt>
                <c:pt idx="1506">
                  <c:v>-0.69310500007107911</c:v>
                </c:pt>
                <c:pt idx="1507">
                  <c:v>-0.69310500007107911</c:v>
                </c:pt>
                <c:pt idx="1508">
                  <c:v>-0.69310500007107911</c:v>
                </c:pt>
                <c:pt idx="1509">
                  <c:v>-0.69310500007107911</c:v>
                </c:pt>
                <c:pt idx="1510">
                  <c:v>-0.69310500007107911</c:v>
                </c:pt>
                <c:pt idx="1511">
                  <c:v>-0.69310500007107911</c:v>
                </c:pt>
                <c:pt idx="1512">
                  <c:v>-0.69310500007107911</c:v>
                </c:pt>
                <c:pt idx="1513">
                  <c:v>-0.69310500007107911</c:v>
                </c:pt>
                <c:pt idx="1514">
                  <c:v>-0.69310500007107911</c:v>
                </c:pt>
                <c:pt idx="1515">
                  <c:v>-0.69310500007107911</c:v>
                </c:pt>
                <c:pt idx="1516">
                  <c:v>-0.69310500007107911</c:v>
                </c:pt>
                <c:pt idx="1517">
                  <c:v>-0.69310500007107911</c:v>
                </c:pt>
                <c:pt idx="1518">
                  <c:v>-0.69310500007107911</c:v>
                </c:pt>
                <c:pt idx="1519">
                  <c:v>-0.69310500007107911</c:v>
                </c:pt>
                <c:pt idx="1520">
                  <c:v>-0.69310500007107911</c:v>
                </c:pt>
                <c:pt idx="1521">
                  <c:v>-0.69310500007107911</c:v>
                </c:pt>
                <c:pt idx="1522">
                  <c:v>-0.69310500007107911</c:v>
                </c:pt>
                <c:pt idx="1523">
                  <c:v>-0.69310500007107911</c:v>
                </c:pt>
                <c:pt idx="1524">
                  <c:v>-0.69310500007107911</c:v>
                </c:pt>
                <c:pt idx="1525">
                  <c:v>-0.69454465005303423</c:v>
                </c:pt>
                <c:pt idx="1526">
                  <c:v>-0.69722878500515639</c:v>
                </c:pt>
                <c:pt idx="1527">
                  <c:v>-0.70064404998927243</c:v>
                </c:pt>
                <c:pt idx="1528">
                  <c:v>-0.70399414609171229</c:v>
                </c:pt>
                <c:pt idx="1529">
                  <c:v>-0.70667071112799873</c:v>
                </c:pt>
                <c:pt idx="1530">
                  <c:v>-0.70842047428915456</c:v>
                </c:pt>
                <c:pt idx="1531">
                  <c:v>-0.70909650329119722</c:v>
                </c:pt>
                <c:pt idx="1532">
                  <c:v>-0.70909650329119722</c:v>
                </c:pt>
                <c:pt idx="1533">
                  <c:v>-0.70909650329119722</c:v>
                </c:pt>
                <c:pt idx="1534">
                  <c:v>-0.70909650329119722</c:v>
                </c:pt>
                <c:pt idx="1535">
                  <c:v>-0.70909650329119722</c:v>
                </c:pt>
                <c:pt idx="1536">
                  <c:v>-0.70909650329119722</c:v>
                </c:pt>
                <c:pt idx="1537">
                  <c:v>-0.70909650329119722</c:v>
                </c:pt>
                <c:pt idx="1538">
                  <c:v>-0.70909650329119722</c:v>
                </c:pt>
                <c:pt idx="1539">
                  <c:v>-0.70909650329119722</c:v>
                </c:pt>
                <c:pt idx="1540">
                  <c:v>-0.70909650329119722</c:v>
                </c:pt>
                <c:pt idx="1541">
                  <c:v>-0.70909650329119722</c:v>
                </c:pt>
                <c:pt idx="1542">
                  <c:v>-0.70909650329119722</c:v>
                </c:pt>
                <c:pt idx="1543">
                  <c:v>-0.70909650329119722</c:v>
                </c:pt>
                <c:pt idx="1544">
                  <c:v>-0.70909650329119722</c:v>
                </c:pt>
                <c:pt idx="1545">
                  <c:v>-0.70909650329119722</c:v>
                </c:pt>
                <c:pt idx="1546">
                  <c:v>-0.70909650329119722</c:v>
                </c:pt>
                <c:pt idx="1547">
                  <c:v>-0.70909650329119722</c:v>
                </c:pt>
                <c:pt idx="1548">
                  <c:v>-0.70909650329119722</c:v>
                </c:pt>
                <c:pt idx="1549">
                  <c:v>-0.70909650329119722</c:v>
                </c:pt>
                <c:pt idx="1550">
                  <c:v>-0.70909650329119722</c:v>
                </c:pt>
                <c:pt idx="1551">
                  <c:v>-0.70909650329119722</c:v>
                </c:pt>
                <c:pt idx="1552">
                  <c:v>-0.70909650329119722</c:v>
                </c:pt>
                <c:pt idx="1553">
                  <c:v>-0.70909650329119722</c:v>
                </c:pt>
                <c:pt idx="1554">
                  <c:v>-0.70909650329119722</c:v>
                </c:pt>
                <c:pt idx="1555">
                  <c:v>-0.70909650329119722</c:v>
                </c:pt>
                <c:pt idx="1556">
                  <c:v>-0.70909650329119722</c:v>
                </c:pt>
                <c:pt idx="1557">
                  <c:v>-0.70909650329119722</c:v>
                </c:pt>
                <c:pt idx="1558">
                  <c:v>-0.70909650329119722</c:v>
                </c:pt>
                <c:pt idx="1559">
                  <c:v>-0.70909650329119722</c:v>
                </c:pt>
                <c:pt idx="1560">
                  <c:v>-0.70909650329119722</c:v>
                </c:pt>
                <c:pt idx="1561">
                  <c:v>-0.70909650329119722</c:v>
                </c:pt>
                <c:pt idx="1562">
                  <c:v>-0.70909650329119722</c:v>
                </c:pt>
                <c:pt idx="1563">
                  <c:v>-0.70909650329119722</c:v>
                </c:pt>
                <c:pt idx="1564">
                  <c:v>-0.70909650329119722</c:v>
                </c:pt>
                <c:pt idx="1565">
                  <c:v>-0.70909650329119722</c:v>
                </c:pt>
                <c:pt idx="1566">
                  <c:v>-0.70909650329119722</c:v>
                </c:pt>
                <c:pt idx="1567">
                  <c:v>-0.70909650329119722</c:v>
                </c:pt>
                <c:pt idx="1568">
                  <c:v>-0.70909650329119722</c:v>
                </c:pt>
                <c:pt idx="1569">
                  <c:v>-0.70909650329119722</c:v>
                </c:pt>
                <c:pt idx="1570">
                  <c:v>-0.70909650329119722</c:v>
                </c:pt>
                <c:pt idx="1571">
                  <c:v>-0.70909650329119722</c:v>
                </c:pt>
                <c:pt idx="1572">
                  <c:v>-0.70909650329119722</c:v>
                </c:pt>
                <c:pt idx="1573">
                  <c:v>-0.70909650329119722</c:v>
                </c:pt>
                <c:pt idx="1574">
                  <c:v>-0.70909650329119722</c:v>
                </c:pt>
                <c:pt idx="1575">
                  <c:v>-0.70909650329119722</c:v>
                </c:pt>
                <c:pt idx="1576">
                  <c:v>-0.70909650329119722</c:v>
                </c:pt>
                <c:pt idx="1577">
                  <c:v>-0.70909650329119722</c:v>
                </c:pt>
                <c:pt idx="1578">
                  <c:v>-0.70909650329119722</c:v>
                </c:pt>
                <c:pt idx="1579">
                  <c:v>-0.70909650329119722</c:v>
                </c:pt>
                <c:pt idx="1580">
                  <c:v>-0.70909650329119722</c:v>
                </c:pt>
                <c:pt idx="1581">
                  <c:v>-0.70909650329119722</c:v>
                </c:pt>
                <c:pt idx="1582">
                  <c:v>-0.70909650329119722</c:v>
                </c:pt>
                <c:pt idx="1583">
                  <c:v>-0.70909650329119722</c:v>
                </c:pt>
                <c:pt idx="1584">
                  <c:v>-0.70909650329119722</c:v>
                </c:pt>
                <c:pt idx="1585">
                  <c:v>-0.70909650329119722</c:v>
                </c:pt>
                <c:pt idx="1586">
                  <c:v>-0.70909650329119722</c:v>
                </c:pt>
                <c:pt idx="1587">
                  <c:v>-0.70909650329119722</c:v>
                </c:pt>
                <c:pt idx="1588">
                  <c:v>-0.70909650329119722</c:v>
                </c:pt>
                <c:pt idx="1589">
                  <c:v>-0.70909650329119722</c:v>
                </c:pt>
                <c:pt idx="1590">
                  <c:v>-0.70909650329119722</c:v>
                </c:pt>
                <c:pt idx="1591">
                  <c:v>-0.70909650329119722</c:v>
                </c:pt>
                <c:pt idx="1592">
                  <c:v>-0.70909650329119722</c:v>
                </c:pt>
                <c:pt idx="1593">
                  <c:v>-0.70909650329119722</c:v>
                </c:pt>
                <c:pt idx="1594">
                  <c:v>-0.70909650329119722</c:v>
                </c:pt>
                <c:pt idx="1595">
                  <c:v>-0.70909650329119722</c:v>
                </c:pt>
                <c:pt idx="1596">
                  <c:v>-0.70909650329119722</c:v>
                </c:pt>
                <c:pt idx="1597">
                  <c:v>-0.70909650329119722</c:v>
                </c:pt>
                <c:pt idx="1598">
                  <c:v>-0.70909650329119722</c:v>
                </c:pt>
                <c:pt idx="1599">
                  <c:v>-0.70909650329119722</c:v>
                </c:pt>
                <c:pt idx="1600">
                  <c:v>-0.70909650329119722</c:v>
                </c:pt>
                <c:pt idx="1601">
                  <c:v>-0.70909650329119722</c:v>
                </c:pt>
                <c:pt idx="1602">
                  <c:v>-0.70909650329119722</c:v>
                </c:pt>
                <c:pt idx="1603">
                  <c:v>-0.70909650329119722</c:v>
                </c:pt>
                <c:pt idx="1604">
                  <c:v>-0.70909650329119722</c:v>
                </c:pt>
                <c:pt idx="1605">
                  <c:v>-0.70909650329119722</c:v>
                </c:pt>
                <c:pt idx="1606">
                  <c:v>-0.70909650329119722</c:v>
                </c:pt>
                <c:pt idx="1607">
                  <c:v>-0.70909650329119722</c:v>
                </c:pt>
                <c:pt idx="1608">
                  <c:v>-0.70909650329119722</c:v>
                </c:pt>
                <c:pt idx="1609">
                  <c:v>-0.70909650329119722</c:v>
                </c:pt>
                <c:pt idx="1610">
                  <c:v>-0.70909650329119722</c:v>
                </c:pt>
                <c:pt idx="1611">
                  <c:v>-0.70909650329119722</c:v>
                </c:pt>
                <c:pt idx="1612">
                  <c:v>-0.70909650329119722</c:v>
                </c:pt>
                <c:pt idx="1613">
                  <c:v>-0.70909650329119722</c:v>
                </c:pt>
                <c:pt idx="1614">
                  <c:v>-0.70909650329119722</c:v>
                </c:pt>
                <c:pt idx="1615">
                  <c:v>-0.70909650329119722</c:v>
                </c:pt>
                <c:pt idx="1616">
                  <c:v>-0.70909650329119722</c:v>
                </c:pt>
                <c:pt idx="1617">
                  <c:v>-0.70909650329119722</c:v>
                </c:pt>
                <c:pt idx="1618">
                  <c:v>-0.70909650329119722</c:v>
                </c:pt>
                <c:pt idx="1619">
                  <c:v>-0.70909650329119722</c:v>
                </c:pt>
                <c:pt idx="1620">
                  <c:v>-0.70909650329119722</c:v>
                </c:pt>
                <c:pt idx="1621">
                  <c:v>-0.70909650329119722</c:v>
                </c:pt>
                <c:pt idx="1622">
                  <c:v>-0.70909650329119722</c:v>
                </c:pt>
                <c:pt idx="1623">
                  <c:v>-0.70909650329119722</c:v>
                </c:pt>
                <c:pt idx="1624">
                  <c:v>-0.70909650329119722</c:v>
                </c:pt>
                <c:pt idx="1625">
                  <c:v>-0.70909650329119722</c:v>
                </c:pt>
                <c:pt idx="1626">
                  <c:v>-0.70909650329119722</c:v>
                </c:pt>
                <c:pt idx="1627">
                  <c:v>-0.70909650329119722</c:v>
                </c:pt>
                <c:pt idx="1628">
                  <c:v>-0.70985720759509152</c:v>
                </c:pt>
                <c:pt idx="1629">
                  <c:v>-0.71160899984888903</c:v>
                </c:pt>
                <c:pt idx="1630">
                  <c:v>-0.71344890395942873</c:v>
                </c:pt>
                <c:pt idx="1631">
                  <c:v>-0.71433668313730969</c:v>
                </c:pt>
                <c:pt idx="1632">
                  <c:v>-0.71433668313730969</c:v>
                </c:pt>
                <c:pt idx="1633">
                  <c:v>-0.71433668313730969</c:v>
                </c:pt>
                <c:pt idx="1634">
                  <c:v>-0.71433668313730969</c:v>
                </c:pt>
                <c:pt idx="1635">
                  <c:v>-0.71433668313730969</c:v>
                </c:pt>
                <c:pt idx="1636">
                  <c:v>-0.71433668313730969</c:v>
                </c:pt>
                <c:pt idx="1637">
                  <c:v>-0.71433668313730969</c:v>
                </c:pt>
                <c:pt idx="1638">
                  <c:v>-0.71433668313730969</c:v>
                </c:pt>
                <c:pt idx="1639">
                  <c:v>-0.71433668313730969</c:v>
                </c:pt>
                <c:pt idx="1640">
                  <c:v>-0.71433668313730969</c:v>
                </c:pt>
                <c:pt idx="1641">
                  <c:v>-0.71433668313730969</c:v>
                </c:pt>
                <c:pt idx="1642">
                  <c:v>-0.71433668313730969</c:v>
                </c:pt>
                <c:pt idx="1643">
                  <c:v>-0.71433668313730969</c:v>
                </c:pt>
                <c:pt idx="1644">
                  <c:v>-0.71433668313730969</c:v>
                </c:pt>
                <c:pt idx="1645">
                  <c:v>-0.71433668313730969</c:v>
                </c:pt>
                <c:pt idx="1646">
                  <c:v>-0.71433668313730969</c:v>
                </c:pt>
                <c:pt idx="1647">
                  <c:v>-0.71433668313730969</c:v>
                </c:pt>
                <c:pt idx="1648">
                  <c:v>-0.71433668313730969</c:v>
                </c:pt>
                <c:pt idx="1649">
                  <c:v>-0.71433668313730969</c:v>
                </c:pt>
                <c:pt idx="1650">
                  <c:v>-0.71433668313730969</c:v>
                </c:pt>
                <c:pt idx="1651">
                  <c:v>-0.71433668313730969</c:v>
                </c:pt>
                <c:pt idx="1652">
                  <c:v>-0.71433668313730969</c:v>
                </c:pt>
                <c:pt idx="1653">
                  <c:v>-0.71433668313730969</c:v>
                </c:pt>
                <c:pt idx="1654">
                  <c:v>-0.71433668313730969</c:v>
                </c:pt>
                <c:pt idx="1655">
                  <c:v>-0.71433668313730969</c:v>
                </c:pt>
                <c:pt idx="1656">
                  <c:v>-0.71433668313730969</c:v>
                </c:pt>
                <c:pt idx="1657">
                  <c:v>-0.71433668313730969</c:v>
                </c:pt>
                <c:pt idx="1658">
                  <c:v>-0.71433668313730969</c:v>
                </c:pt>
                <c:pt idx="1659">
                  <c:v>-0.71433668313730969</c:v>
                </c:pt>
                <c:pt idx="1660">
                  <c:v>-0.71433668313730969</c:v>
                </c:pt>
                <c:pt idx="1661">
                  <c:v>-0.71433668313730969</c:v>
                </c:pt>
                <c:pt idx="1662">
                  <c:v>-0.71433668313730969</c:v>
                </c:pt>
                <c:pt idx="1663">
                  <c:v>-0.71433668313730969</c:v>
                </c:pt>
                <c:pt idx="1664">
                  <c:v>-0.71433668313730969</c:v>
                </c:pt>
                <c:pt idx="1665">
                  <c:v>-0.71433668313730969</c:v>
                </c:pt>
                <c:pt idx="1666">
                  <c:v>-0.71433668313730969</c:v>
                </c:pt>
                <c:pt idx="1667">
                  <c:v>-0.71433668313730969</c:v>
                </c:pt>
                <c:pt idx="1668">
                  <c:v>-0.71433668313730969</c:v>
                </c:pt>
                <c:pt idx="1669">
                  <c:v>-0.71433668313730969</c:v>
                </c:pt>
                <c:pt idx="1670">
                  <c:v>-0.71433668313730969</c:v>
                </c:pt>
                <c:pt idx="1671">
                  <c:v>-0.71433668313730969</c:v>
                </c:pt>
                <c:pt idx="1672">
                  <c:v>-0.71433668313730969</c:v>
                </c:pt>
                <c:pt idx="1673">
                  <c:v>-0.71433668313730969</c:v>
                </c:pt>
                <c:pt idx="1674">
                  <c:v>-0.71433668313730969</c:v>
                </c:pt>
                <c:pt idx="1675">
                  <c:v>-0.71433668313730969</c:v>
                </c:pt>
                <c:pt idx="1676">
                  <c:v>-0.71433668313730969</c:v>
                </c:pt>
                <c:pt idx="1677">
                  <c:v>-0.71433668313730969</c:v>
                </c:pt>
                <c:pt idx="1678">
                  <c:v>-0.71433668313730969</c:v>
                </c:pt>
                <c:pt idx="1679">
                  <c:v>-0.71433668313730969</c:v>
                </c:pt>
                <c:pt idx="1680">
                  <c:v>-0.71433668313730969</c:v>
                </c:pt>
                <c:pt idx="1681">
                  <c:v>-0.71433668313730969</c:v>
                </c:pt>
                <c:pt idx="1682">
                  <c:v>-0.71433668313730969</c:v>
                </c:pt>
                <c:pt idx="1683">
                  <c:v>-0.71433668313730969</c:v>
                </c:pt>
                <c:pt idx="1684">
                  <c:v>-0.71433668313730969</c:v>
                </c:pt>
                <c:pt idx="1685">
                  <c:v>-0.71433668313730969</c:v>
                </c:pt>
                <c:pt idx="1686">
                  <c:v>-0.71433668313730969</c:v>
                </c:pt>
                <c:pt idx="1687">
                  <c:v>-0.71433668313730969</c:v>
                </c:pt>
                <c:pt idx="1688">
                  <c:v>-0.71433668313730969</c:v>
                </c:pt>
                <c:pt idx="1689">
                  <c:v>-0.71433668313730969</c:v>
                </c:pt>
                <c:pt idx="1690">
                  <c:v>-0.71433668313730969</c:v>
                </c:pt>
                <c:pt idx="1691">
                  <c:v>-0.71433668313730969</c:v>
                </c:pt>
                <c:pt idx="1692">
                  <c:v>-0.71433668313730969</c:v>
                </c:pt>
                <c:pt idx="1693">
                  <c:v>-0.71433668313730969</c:v>
                </c:pt>
                <c:pt idx="1694">
                  <c:v>-0.71433668313730969</c:v>
                </c:pt>
                <c:pt idx="1695">
                  <c:v>-0.71433668313730969</c:v>
                </c:pt>
                <c:pt idx="1696">
                  <c:v>-0.71433668313730969</c:v>
                </c:pt>
                <c:pt idx="1697">
                  <c:v>-0.71433668313730969</c:v>
                </c:pt>
                <c:pt idx="1698">
                  <c:v>-0.71433668313730969</c:v>
                </c:pt>
                <c:pt idx="1699">
                  <c:v>-0.71433668313730969</c:v>
                </c:pt>
                <c:pt idx="1700">
                  <c:v>-0.71433668313730969</c:v>
                </c:pt>
                <c:pt idx="1701">
                  <c:v>-0.71433668313730969</c:v>
                </c:pt>
                <c:pt idx="1702">
                  <c:v>-0.71433668313730969</c:v>
                </c:pt>
                <c:pt idx="1703">
                  <c:v>-0.71433668313730969</c:v>
                </c:pt>
                <c:pt idx="1704">
                  <c:v>-0.71433668313730969</c:v>
                </c:pt>
                <c:pt idx="1705">
                  <c:v>-0.71433668313730969</c:v>
                </c:pt>
                <c:pt idx="1706">
                  <c:v>-0.71433668313730969</c:v>
                </c:pt>
                <c:pt idx="1707">
                  <c:v>-0.71433668313730969</c:v>
                </c:pt>
                <c:pt idx="1708">
                  <c:v>-0.71433668313730969</c:v>
                </c:pt>
                <c:pt idx="1709">
                  <c:v>-0.71433668313730969</c:v>
                </c:pt>
                <c:pt idx="1710">
                  <c:v>-0.71433668313730969</c:v>
                </c:pt>
                <c:pt idx="1711">
                  <c:v>-0.71433668313730969</c:v>
                </c:pt>
                <c:pt idx="1712">
                  <c:v>-0.71433668313730969</c:v>
                </c:pt>
                <c:pt idx="1713">
                  <c:v>-0.71433668313730969</c:v>
                </c:pt>
                <c:pt idx="1714">
                  <c:v>-0.71433668313730969</c:v>
                </c:pt>
                <c:pt idx="1715">
                  <c:v>-0.71433668313730969</c:v>
                </c:pt>
                <c:pt idx="1716">
                  <c:v>-0.71433668313730969</c:v>
                </c:pt>
                <c:pt idx="1717">
                  <c:v>-0.71433668313730969</c:v>
                </c:pt>
                <c:pt idx="1718">
                  <c:v>-0.71433668313730969</c:v>
                </c:pt>
                <c:pt idx="1719">
                  <c:v>-0.71433668313730969</c:v>
                </c:pt>
                <c:pt idx="1720">
                  <c:v>-0.71433668313730969</c:v>
                </c:pt>
                <c:pt idx="1721">
                  <c:v>-0.71433668313730969</c:v>
                </c:pt>
                <c:pt idx="1722">
                  <c:v>-0.71433668313730969</c:v>
                </c:pt>
                <c:pt idx="1723">
                  <c:v>-0.71433668313730969</c:v>
                </c:pt>
                <c:pt idx="1724">
                  <c:v>-0.71433668313730969</c:v>
                </c:pt>
                <c:pt idx="1725">
                  <c:v>-0.71433668313730969</c:v>
                </c:pt>
                <c:pt idx="1726">
                  <c:v>-0.71433668313730969</c:v>
                </c:pt>
                <c:pt idx="1727">
                  <c:v>-0.71433668313730969</c:v>
                </c:pt>
                <c:pt idx="1728">
                  <c:v>-0.71433668313730969</c:v>
                </c:pt>
                <c:pt idx="1729">
                  <c:v>-0.71640892307559112</c:v>
                </c:pt>
                <c:pt idx="1730">
                  <c:v>-0.71981142787988917</c:v>
                </c:pt>
                <c:pt idx="1731">
                  <c:v>-0.72372032119990182</c:v>
                </c:pt>
                <c:pt idx="1732">
                  <c:v>-0.72773442728007864</c:v>
                </c:pt>
                <c:pt idx="1733">
                  <c:v>-0.73146881682878773</c:v>
                </c:pt>
                <c:pt idx="1734">
                  <c:v>-0.73492469570698704</c:v>
                </c:pt>
                <c:pt idx="1735">
                  <c:v>-0.73828101056829465</c:v>
                </c:pt>
                <c:pt idx="1736">
                  <c:v>-0.74188319750121201</c:v>
                </c:pt>
                <c:pt idx="1737">
                  <c:v>-0.74554762913619499</c:v>
                </c:pt>
                <c:pt idx="1738">
                  <c:v>-0.74909677887511383</c:v>
                </c:pt>
                <c:pt idx="1739">
                  <c:v>-0.75236702635591912</c:v>
                </c:pt>
                <c:pt idx="1740">
                  <c:v>-0.75488303012223124</c:v>
                </c:pt>
                <c:pt idx="1741">
                  <c:v>-0.75634943930535881</c:v>
                </c:pt>
                <c:pt idx="1742">
                  <c:v>-0.75709222602979331</c:v>
                </c:pt>
                <c:pt idx="1743">
                  <c:v>-0.75743008928903754</c:v>
                </c:pt>
                <c:pt idx="1744">
                  <c:v>-0.75743008928903754</c:v>
                </c:pt>
                <c:pt idx="1745">
                  <c:v>-0.75743008928903754</c:v>
                </c:pt>
                <c:pt idx="1746">
                  <c:v>-0.75743008928903754</c:v>
                </c:pt>
                <c:pt idx="1747">
                  <c:v>-0.75743008928903754</c:v>
                </c:pt>
                <c:pt idx="1748">
                  <c:v>-0.75743008928903754</c:v>
                </c:pt>
                <c:pt idx="1749">
                  <c:v>-0.75743008928903754</c:v>
                </c:pt>
                <c:pt idx="1750">
                  <c:v>-0.75743008928903754</c:v>
                </c:pt>
                <c:pt idx="1751">
                  <c:v>-0.75743008928903754</c:v>
                </c:pt>
                <c:pt idx="1752">
                  <c:v>-0.75743008928903754</c:v>
                </c:pt>
                <c:pt idx="1753">
                  <c:v>-0.75743008928903754</c:v>
                </c:pt>
                <c:pt idx="1754">
                  <c:v>-0.75743008928903754</c:v>
                </c:pt>
                <c:pt idx="1755">
                  <c:v>-0.75743008928903754</c:v>
                </c:pt>
                <c:pt idx="1756">
                  <c:v>-0.75743008928903754</c:v>
                </c:pt>
                <c:pt idx="1757">
                  <c:v>-0.75743008928903754</c:v>
                </c:pt>
                <c:pt idx="1758">
                  <c:v>-0.75743008928903754</c:v>
                </c:pt>
                <c:pt idx="1759">
                  <c:v>-0.75743008928903754</c:v>
                </c:pt>
                <c:pt idx="1760">
                  <c:v>-0.75743008928903754</c:v>
                </c:pt>
                <c:pt idx="1761">
                  <c:v>-0.75743008928903754</c:v>
                </c:pt>
                <c:pt idx="1762">
                  <c:v>-0.75743008928903754</c:v>
                </c:pt>
                <c:pt idx="1763">
                  <c:v>-0.75743008928903754</c:v>
                </c:pt>
                <c:pt idx="1764">
                  <c:v>-0.75743008928903754</c:v>
                </c:pt>
                <c:pt idx="1765">
                  <c:v>-0.75743008928903754</c:v>
                </c:pt>
                <c:pt idx="1766">
                  <c:v>-0.75801564851482761</c:v>
                </c:pt>
                <c:pt idx="1767">
                  <c:v>-0.75963640670818511</c:v>
                </c:pt>
                <c:pt idx="1768">
                  <c:v>-0.76250144799694397</c:v>
                </c:pt>
                <c:pt idx="1769">
                  <c:v>-0.76665763400189413</c:v>
                </c:pt>
                <c:pt idx="1770">
                  <c:v>-0.77176598389829765</c:v>
                </c:pt>
                <c:pt idx="1771">
                  <c:v>-0.77716566303609458</c:v>
                </c:pt>
                <c:pt idx="1772">
                  <c:v>-0.78238748425546834</c:v>
                </c:pt>
                <c:pt idx="1773">
                  <c:v>-0.78722240362566875</c:v>
                </c:pt>
                <c:pt idx="1774">
                  <c:v>-0.79140842112431853</c:v>
                </c:pt>
                <c:pt idx="1775">
                  <c:v>-0.79490855471961896</c:v>
                </c:pt>
                <c:pt idx="1776">
                  <c:v>-0.7980387576719481</c:v>
                </c:pt>
                <c:pt idx="1777">
                  <c:v>-0.80114804588089972</c:v>
                </c:pt>
                <c:pt idx="1778">
                  <c:v>-0.80453443679655312</c:v>
                </c:pt>
                <c:pt idx="1779">
                  <c:v>-0.80834992004713868</c:v>
                </c:pt>
                <c:pt idx="1780">
                  <c:v>-0.81241190978552302</c:v>
                </c:pt>
                <c:pt idx="1781">
                  <c:v>-0.81629460972791168</c:v>
                </c:pt>
                <c:pt idx="1782">
                  <c:v>-0.8196305791607611</c:v>
                </c:pt>
                <c:pt idx="1783">
                  <c:v>-0.82227101816854475</c:v>
                </c:pt>
                <c:pt idx="1784">
                  <c:v>-0.82422656101653313</c:v>
                </c:pt>
                <c:pt idx="1785">
                  <c:v>-0.82573631803640268</c:v>
                </c:pt>
                <c:pt idx="1786">
                  <c:v>-0.82702159510008466</c:v>
                </c:pt>
                <c:pt idx="1787">
                  <c:v>-0.82818130319826899</c:v>
                </c:pt>
                <c:pt idx="1788">
                  <c:v>-0.82929145643349067</c:v>
                </c:pt>
                <c:pt idx="1789">
                  <c:v>-0.83043738133607337</c:v>
                </c:pt>
                <c:pt idx="1790">
                  <c:v>-0.83166079329244258</c:v>
                </c:pt>
                <c:pt idx="1791">
                  <c:v>-0.83292741274362947</c:v>
                </c:pt>
                <c:pt idx="1792">
                  <c:v>-0.83411078568787633</c:v>
                </c:pt>
                <c:pt idx="1793">
                  <c:v>-0.83499084555942638</c:v>
                </c:pt>
                <c:pt idx="1794">
                  <c:v>-0.83564938291530677</c:v>
                </c:pt>
                <c:pt idx="1795">
                  <c:v>-0.83564938291530677</c:v>
                </c:pt>
                <c:pt idx="1796">
                  <c:v>-0.83564938291530677</c:v>
                </c:pt>
                <c:pt idx="1797">
                  <c:v>-0.83564938291530677</c:v>
                </c:pt>
                <c:pt idx="1798">
                  <c:v>-0.83564938291530677</c:v>
                </c:pt>
                <c:pt idx="1799">
                  <c:v>-0.83564938291530677</c:v>
                </c:pt>
                <c:pt idx="1800">
                  <c:v>-0.83564938291530677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723-4CE7-BC58-9E24943E94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42094608"/>
        <c:axId val="1363758848"/>
      </c:lineChart>
      <c:catAx>
        <c:axId val="12420946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Elapsed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758848"/>
        <c:crosses val="autoZero"/>
        <c:auto val="1"/>
        <c:lblAlgn val="ctr"/>
        <c:lblOffset val="100"/>
        <c:noMultiLvlLbl val="0"/>
      </c:catAx>
      <c:valAx>
        <c:axId val="136375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2094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905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Class</a:t>
            </a:r>
            <a:r>
              <a:rPr lang="en-US" baseline="0"/>
              <a:t> 3 WLTP Drive Cycle - Acceleration at Each Second of Driving Time</a:t>
            </a:r>
            <a:endParaRPr lang="en-US"/>
          </a:p>
        </c:rich>
      </c:tx>
      <c:layout>
        <c:manualLayout>
          <c:xMode val="edge"/>
          <c:yMode val="edge"/>
          <c:x val="0.15273365511189121"/>
          <c:y val="3.19680319680319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(m/s^2)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Spreadsheet!$G$4:$G$1804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1.1388888888888888</c:v>
                </c:pt>
                <c:pt idx="15">
                  <c:v>1.0694444444444444</c:v>
                </c:pt>
                <c:pt idx="16">
                  <c:v>0.97222222222222188</c:v>
                </c:pt>
                <c:pt idx="17">
                  <c:v>1.1944444444444444</c:v>
                </c:pt>
                <c:pt idx="18">
                  <c:v>1.2638888888888893</c:v>
                </c:pt>
                <c:pt idx="19">
                  <c:v>0.80555555555555536</c:v>
                </c:pt>
                <c:pt idx="20">
                  <c:v>0.29166666666666652</c:v>
                </c:pt>
                <c:pt idx="21">
                  <c:v>0.11111111111111116</c:v>
                </c:pt>
                <c:pt idx="22">
                  <c:v>9.7222222222222321E-2</c:v>
                </c:pt>
                <c:pt idx="23">
                  <c:v>0.1111111111111116</c:v>
                </c:pt>
                <c:pt idx="24">
                  <c:v>0.27777777777777768</c:v>
                </c:pt>
                <c:pt idx="25">
                  <c:v>0.3888888888888884</c:v>
                </c:pt>
                <c:pt idx="26">
                  <c:v>0.45833333333333393</c:v>
                </c:pt>
                <c:pt idx="27">
                  <c:v>0.65277777777777768</c:v>
                </c:pt>
                <c:pt idx="28">
                  <c:v>0.69444444444444375</c:v>
                </c:pt>
                <c:pt idx="29">
                  <c:v>0.65277777777777768</c:v>
                </c:pt>
                <c:pt idx="30">
                  <c:v>0.47222222222222232</c:v>
                </c:pt>
                <c:pt idx="31">
                  <c:v>0.27777777777777768</c:v>
                </c:pt>
                <c:pt idx="32">
                  <c:v>0.19444444444444375</c:v>
                </c:pt>
                <c:pt idx="33">
                  <c:v>0.15277777777777768</c:v>
                </c:pt>
                <c:pt idx="34">
                  <c:v>8.3333333333333925E-2</c:v>
                </c:pt>
                <c:pt idx="35">
                  <c:v>-2.7777777777776791E-2</c:v>
                </c:pt>
                <c:pt idx="36">
                  <c:v>-0.24999999999999911</c:v>
                </c:pt>
                <c:pt idx="37">
                  <c:v>-0.59722222222222321</c:v>
                </c:pt>
                <c:pt idx="38">
                  <c:v>-0.79166666666666785</c:v>
                </c:pt>
                <c:pt idx="39">
                  <c:v>-0.73611111111111072</c:v>
                </c:pt>
                <c:pt idx="40">
                  <c:v>-0.65277777777777768</c:v>
                </c:pt>
                <c:pt idx="41">
                  <c:v>-0.77777777777777768</c:v>
                </c:pt>
                <c:pt idx="42">
                  <c:v>-0.99999999999999956</c:v>
                </c:pt>
                <c:pt idx="43">
                  <c:v>-0.94444444444444464</c:v>
                </c:pt>
                <c:pt idx="44">
                  <c:v>-0.58333333333333348</c:v>
                </c:pt>
                <c:pt idx="45">
                  <c:v>-0.25</c:v>
                </c:pt>
                <c:pt idx="46">
                  <c:v>-0.1944444444444442</c:v>
                </c:pt>
                <c:pt idx="47">
                  <c:v>-0.27777777777777768</c:v>
                </c:pt>
                <c:pt idx="48">
                  <c:v>-0.23611111111111116</c:v>
                </c:pt>
                <c:pt idx="49">
                  <c:v>-8.3333333333333037E-2</c:v>
                </c:pt>
                <c:pt idx="50">
                  <c:v>-5.5555555555555802E-2</c:v>
                </c:pt>
                <c:pt idx="51">
                  <c:v>-0.29166666666666696</c:v>
                </c:pt>
                <c:pt idx="52">
                  <c:v>-0.5972222222222221</c:v>
                </c:pt>
                <c:pt idx="53">
                  <c:v>-0.5</c:v>
                </c:pt>
                <c:pt idx="54">
                  <c:v>-0.1527777777777779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4.1666666666666963E-2</c:v>
                </c:pt>
                <c:pt idx="58">
                  <c:v>8.3333333333333481E-2</c:v>
                </c:pt>
                <c:pt idx="59">
                  <c:v>0.33333333333333304</c:v>
                </c:pt>
                <c:pt idx="60">
                  <c:v>0.375</c:v>
                </c:pt>
                <c:pt idx="61">
                  <c:v>0.16666666666666696</c:v>
                </c:pt>
                <c:pt idx="62">
                  <c:v>0.125</c:v>
                </c:pt>
                <c:pt idx="63">
                  <c:v>0.16666666666666652</c:v>
                </c:pt>
                <c:pt idx="64">
                  <c:v>0.22222222222222232</c:v>
                </c:pt>
                <c:pt idx="65">
                  <c:v>0.13888888888888884</c:v>
                </c:pt>
                <c:pt idx="66">
                  <c:v>8.3333333333333037E-2</c:v>
                </c:pt>
                <c:pt idx="67">
                  <c:v>0.3055555555555558</c:v>
                </c:pt>
                <c:pt idx="68">
                  <c:v>0.66666666666666652</c:v>
                </c:pt>
                <c:pt idx="69">
                  <c:v>0.86111111111111072</c:v>
                </c:pt>
                <c:pt idx="70">
                  <c:v>0.91666666666666741</c:v>
                </c:pt>
                <c:pt idx="71">
                  <c:v>0.84722222222222232</c:v>
                </c:pt>
                <c:pt idx="72">
                  <c:v>0.6388888888888884</c:v>
                </c:pt>
                <c:pt idx="73">
                  <c:v>0.40277777777777768</c:v>
                </c:pt>
                <c:pt idx="74">
                  <c:v>0.27777777777777768</c:v>
                </c:pt>
                <c:pt idx="75">
                  <c:v>0.2638888888888884</c:v>
                </c:pt>
                <c:pt idx="76">
                  <c:v>0.29166666666666696</c:v>
                </c:pt>
                <c:pt idx="77">
                  <c:v>0.26388888888888928</c:v>
                </c:pt>
                <c:pt idx="78">
                  <c:v>0.1388888888888884</c:v>
                </c:pt>
                <c:pt idx="79">
                  <c:v>-4.1666666666666075E-2</c:v>
                </c:pt>
                <c:pt idx="80">
                  <c:v>-0.1388888888888884</c:v>
                </c:pt>
                <c:pt idx="81">
                  <c:v>-0.2361111111111116</c:v>
                </c:pt>
                <c:pt idx="82">
                  <c:v>-0.20833333333333393</c:v>
                </c:pt>
                <c:pt idx="83">
                  <c:v>-8.3333333333333037E-2</c:v>
                </c:pt>
                <c:pt idx="84">
                  <c:v>-0.15277777777777768</c:v>
                </c:pt>
                <c:pt idx="85">
                  <c:v>-0.19444444444444464</c:v>
                </c:pt>
                <c:pt idx="86">
                  <c:v>-0.18055555555555536</c:v>
                </c:pt>
                <c:pt idx="87">
                  <c:v>-0.15277777777777768</c:v>
                </c:pt>
                <c:pt idx="88">
                  <c:v>-0.375</c:v>
                </c:pt>
                <c:pt idx="89">
                  <c:v>-0.95833333333333348</c:v>
                </c:pt>
                <c:pt idx="90">
                  <c:v>-1.375</c:v>
                </c:pt>
                <c:pt idx="91">
                  <c:v>-1.4305555555555554</c:v>
                </c:pt>
                <c:pt idx="92">
                  <c:v>-1.0833333333333333</c:v>
                </c:pt>
                <c:pt idx="93">
                  <c:v>-0.69444444444444464</c:v>
                </c:pt>
                <c:pt idx="94">
                  <c:v>-0.70833333333333326</c:v>
                </c:pt>
                <c:pt idx="95">
                  <c:v>-0.86111111111111105</c:v>
                </c:pt>
                <c:pt idx="96">
                  <c:v>-0.76388888888888884</c:v>
                </c:pt>
                <c:pt idx="97">
                  <c:v>-0.49999999999999989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1.4305555555555556</c:v>
                </c:pt>
                <c:pt idx="142">
                  <c:v>0.99999999999999978</c:v>
                </c:pt>
                <c:pt idx="143">
                  <c:v>0.48611111111111116</c:v>
                </c:pt>
                <c:pt idx="144">
                  <c:v>0.26388888888888928</c:v>
                </c:pt>
                <c:pt idx="145">
                  <c:v>0.40277777777777768</c:v>
                </c:pt>
                <c:pt idx="146">
                  <c:v>0.63888888888888884</c:v>
                </c:pt>
                <c:pt idx="147">
                  <c:v>0.68055555555555536</c:v>
                </c:pt>
                <c:pt idx="148">
                  <c:v>0.52777777777777768</c:v>
                </c:pt>
                <c:pt idx="149">
                  <c:v>0.29166666666666741</c:v>
                </c:pt>
                <c:pt idx="150">
                  <c:v>2.7777777777777679E-2</c:v>
                </c:pt>
                <c:pt idx="151">
                  <c:v>-0.3611111111111116</c:v>
                </c:pt>
                <c:pt idx="152">
                  <c:v>-0.9444444444444442</c:v>
                </c:pt>
                <c:pt idx="153">
                  <c:v>-1.375</c:v>
                </c:pt>
                <c:pt idx="154">
                  <c:v>-1.2916666666666665</c:v>
                </c:pt>
                <c:pt idx="155">
                  <c:v>-0.73611111111111116</c:v>
                </c:pt>
                <c:pt idx="156">
                  <c:v>-9.7222222222222321E-2</c:v>
                </c:pt>
                <c:pt idx="157">
                  <c:v>0.29166666666666674</c:v>
                </c:pt>
                <c:pt idx="158">
                  <c:v>0.63888888888888884</c:v>
                </c:pt>
                <c:pt idx="159">
                  <c:v>0.8333333333333337</c:v>
                </c:pt>
                <c:pt idx="160">
                  <c:v>0.86111111111111072</c:v>
                </c:pt>
                <c:pt idx="161">
                  <c:v>0.74999999999999956</c:v>
                </c:pt>
                <c:pt idx="162">
                  <c:v>0.58333333333333393</c:v>
                </c:pt>
                <c:pt idx="163">
                  <c:v>0.5555555555555558</c:v>
                </c:pt>
                <c:pt idx="164">
                  <c:v>0.48611111111111116</c:v>
                </c:pt>
                <c:pt idx="165">
                  <c:v>0.36111111111111072</c:v>
                </c:pt>
                <c:pt idx="166">
                  <c:v>0.29166666666666696</c:v>
                </c:pt>
                <c:pt idx="167">
                  <c:v>0.43055555555555625</c:v>
                </c:pt>
                <c:pt idx="168">
                  <c:v>0.55555555555555536</c:v>
                </c:pt>
                <c:pt idx="169">
                  <c:v>0.3888888888888884</c:v>
                </c:pt>
                <c:pt idx="170">
                  <c:v>2.7777777777776791E-2</c:v>
                </c:pt>
                <c:pt idx="171">
                  <c:v>-0.40277777777777768</c:v>
                </c:pt>
                <c:pt idx="172">
                  <c:v>-0.8888888888888884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-0.27777777777777768</c:v>
                </c:pt>
                <c:pt idx="176">
                  <c:v>8.3333333333333037E-2</c:v>
                </c:pt>
                <c:pt idx="177">
                  <c:v>0.375</c:v>
                </c:pt>
                <c:pt idx="178">
                  <c:v>0.45833333333333348</c:v>
                </c:pt>
                <c:pt idx="179">
                  <c:v>0.25000000000000044</c:v>
                </c:pt>
                <c:pt idx="180">
                  <c:v>4.1666666666666963E-2</c:v>
                </c:pt>
                <c:pt idx="181">
                  <c:v>-5.5555555555556246E-2</c:v>
                </c:pt>
                <c:pt idx="182">
                  <c:v>-0.16666666666666696</c:v>
                </c:pt>
                <c:pt idx="183">
                  <c:v>-0.43055555555555536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-0.54166666666666652</c:v>
                </c:pt>
                <c:pt idx="188">
                  <c:v>-0.4444444444444442</c:v>
                </c:pt>
                <c:pt idx="189">
                  <c:v>-0.36111111111111116</c:v>
                </c:pt>
                <c:pt idx="190">
                  <c:v>-0.27777777777777768</c:v>
                </c:pt>
                <c:pt idx="191">
                  <c:v>-0.2222222222222221</c:v>
                </c:pt>
                <c:pt idx="192">
                  <c:v>-0.16666666666666652</c:v>
                </c:pt>
                <c:pt idx="193">
                  <c:v>-9.7222222222222543E-2</c:v>
                </c:pt>
                <c:pt idx="194">
                  <c:v>-6.9444444444444642E-2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6.9444444444444642E-2</c:v>
                </c:pt>
                <c:pt idx="199">
                  <c:v>0.13888888888888906</c:v>
                </c:pt>
                <c:pt idx="200">
                  <c:v>0.20833333333333326</c:v>
                </c:pt>
                <c:pt idx="201">
                  <c:v>0.2777777777777779</c:v>
                </c:pt>
                <c:pt idx="202">
                  <c:v>0.3472222222222221</c:v>
                </c:pt>
                <c:pt idx="203">
                  <c:v>0.55555555555555536</c:v>
                </c:pt>
                <c:pt idx="204">
                  <c:v>0.65277777777777768</c:v>
                </c:pt>
                <c:pt idx="205">
                  <c:v>0.66666666666666652</c:v>
                </c:pt>
                <c:pt idx="206">
                  <c:v>0.79166666666666652</c:v>
                </c:pt>
                <c:pt idx="207">
                  <c:v>0.80555555555555625</c:v>
                </c:pt>
                <c:pt idx="208">
                  <c:v>0.70833333333333393</c:v>
                </c:pt>
                <c:pt idx="209">
                  <c:v>0.77777777777777768</c:v>
                </c:pt>
                <c:pt idx="210">
                  <c:v>0.7638888888888884</c:v>
                </c:pt>
                <c:pt idx="211">
                  <c:v>0.55555555555555536</c:v>
                </c:pt>
                <c:pt idx="212">
                  <c:v>0.41666666666666696</c:v>
                </c:pt>
                <c:pt idx="213">
                  <c:v>0.33333333333333304</c:v>
                </c:pt>
                <c:pt idx="214">
                  <c:v>0.3611111111111116</c:v>
                </c:pt>
                <c:pt idx="215">
                  <c:v>0.47222222222222232</c:v>
                </c:pt>
                <c:pt idx="216">
                  <c:v>0.55555555555555536</c:v>
                </c:pt>
                <c:pt idx="217">
                  <c:v>0.55555555555555536</c:v>
                </c:pt>
                <c:pt idx="218">
                  <c:v>0.48611111111111072</c:v>
                </c:pt>
                <c:pt idx="219">
                  <c:v>0.3888888888888884</c:v>
                </c:pt>
                <c:pt idx="220">
                  <c:v>0.29166666666666696</c:v>
                </c:pt>
                <c:pt idx="221">
                  <c:v>0.18055555555555625</c:v>
                </c:pt>
                <c:pt idx="222">
                  <c:v>0.11111111111111072</c:v>
                </c:pt>
                <c:pt idx="223">
                  <c:v>9.7222222222221433E-2</c:v>
                </c:pt>
                <c:pt idx="224">
                  <c:v>9.7222222222222321E-2</c:v>
                </c:pt>
                <c:pt idx="225">
                  <c:v>0.13888888888888928</c:v>
                </c:pt>
                <c:pt idx="226">
                  <c:v>0.15277777777777768</c:v>
                </c:pt>
                <c:pt idx="227">
                  <c:v>0.1388888888888884</c:v>
                </c:pt>
                <c:pt idx="228">
                  <c:v>0.125</c:v>
                </c:pt>
                <c:pt idx="229">
                  <c:v>9.7222222222223209E-2</c:v>
                </c:pt>
                <c:pt idx="230">
                  <c:v>4.1666666666666963E-2</c:v>
                </c:pt>
                <c:pt idx="231">
                  <c:v>-4.1666666666666963E-2</c:v>
                </c:pt>
                <c:pt idx="232">
                  <c:v>-0.22222222222222232</c:v>
                </c:pt>
                <c:pt idx="233">
                  <c:v>-0.45833333333333393</c:v>
                </c:pt>
                <c:pt idx="234">
                  <c:v>-0.54166666666666696</c:v>
                </c:pt>
                <c:pt idx="235">
                  <c:v>-0.43055555555555536</c:v>
                </c:pt>
                <c:pt idx="236">
                  <c:v>-0.24999999999999911</c:v>
                </c:pt>
                <c:pt idx="237">
                  <c:v>-0.19444444444444464</c:v>
                </c:pt>
                <c:pt idx="238">
                  <c:v>-0.31944444444444553</c:v>
                </c:pt>
                <c:pt idx="239">
                  <c:v>-0.56944444444444464</c:v>
                </c:pt>
                <c:pt idx="240">
                  <c:v>-0.75</c:v>
                </c:pt>
                <c:pt idx="241">
                  <c:v>-0.66666666666666607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-0.65277777777777768</c:v>
                </c:pt>
                <c:pt idx="245">
                  <c:v>-0.77777777777777768</c:v>
                </c:pt>
                <c:pt idx="246">
                  <c:v>-0.99999999999999956</c:v>
                </c:pt>
                <c:pt idx="247">
                  <c:v>-0.94444444444444464</c:v>
                </c:pt>
                <c:pt idx="248">
                  <c:v>-0.58333333333333348</c:v>
                </c:pt>
                <c:pt idx="249">
                  <c:v>-0.25</c:v>
                </c:pt>
                <c:pt idx="250">
                  <c:v>-0.1944444444444442</c:v>
                </c:pt>
                <c:pt idx="251">
                  <c:v>-0.27777777777777768</c:v>
                </c:pt>
                <c:pt idx="252">
                  <c:v>-0.23611111111111116</c:v>
                </c:pt>
                <c:pt idx="253">
                  <c:v>-8.3333333333333037E-2</c:v>
                </c:pt>
                <c:pt idx="254">
                  <c:v>-5.5555555555555802E-2</c:v>
                </c:pt>
                <c:pt idx="255">
                  <c:v>-0.29166666666666696</c:v>
                </c:pt>
                <c:pt idx="256">
                  <c:v>-0.40277777777777768</c:v>
                </c:pt>
                <c:pt idx="257">
                  <c:v>-4.1666666666666519E-2</c:v>
                </c:pt>
                <c:pt idx="258">
                  <c:v>0.47222222222222188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0.9444444444444442</c:v>
                </c:pt>
                <c:pt idx="264">
                  <c:v>1.0277777777777786</c:v>
                </c:pt>
                <c:pt idx="265">
                  <c:v>0.90277777777777857</c:v>
                </c:pt>
                <c:pt idx="266">
                  <c:v>0.65277777777777679</c:v>
                </c:pt>
                <c:pt idx="267">
                  <c:v>0.54166666666666607</c:v>
                </c:pt>
                <c:pt idx="268">
                  <c:v>0.5</c:v>
                </c:pt>
                <c:pt idx="269">
                  <c:v>0.41666666666666696</c:v>
                </c:pt>
                <c:pt idx="270">
                  <c:v>0.22222222222222232</c:v>
                </c:pt>
                <c:pt idx="271">
                  <c:v>-4.1666666666666963E-2</c:v>
                </c:pt>
                <c:pt idx="272">
                  <c:v>-9.7222222222222321E-2</c:v>
                </c:pt>
                <c:pt idx="273">
                  <c:v>-0.2638888888888884</c:v>
                </c:pt>
                <c:pt idx="274">
                  <c:v>-0.625</c:v>
                </c:pt>
                <c:pt idx="275">
                  <c:v>-0.79166666666666696</c:v>
                </c:pt>
                <c:pt idx="276">
                  <c:v>-0.8888888888888884</c:v>
                </c:pt>
                <c:pt idx="277">
                  <c:v>-0.9861111111111116</c:v>
                </c:pt>
                <c:pt idx="278">
                  <c:v>-1.2361111111111112</c:v>
                </c:pt>
                <c:pt idx="279">
                  <c:v>-1.3194444444444442</c:v>
                </c:pt>
                <c:pt idx="280">
                  <c:v>-0.73611111111111116</c:v>
                </c:pt>
                <c:pt idx="281">
                  <c:v>0.20833333333333348</c:v>
                </c:pt>
                <c:pt idx="282">
                  <c:v>0.88888888888888928</c:v>
                </c:pt>
                <c:pt idx="283">
                  <c:v>1.0138888888888893</c:v>
                </c:pt>
                <c:pt idx="284">
                  <c:v>1.041666666666667</c:v>
                </c:pt>
                <c:pt idx="285">
                  <c:v>0.99999999999999911</c:v>
                </c:pt>
                <c:pt idx="286">
                  <c:v>0.91666666666666607</c:v>
                </c:pt>
                <c:pt idx="287">
                  <c:v>0.91666666666666696</c:v>
                </c:pt>
                <c:pt idx="288">
                  <c:v>0.91666666666666607</c:v>
                </c:pt>
                <c:pt idx="289">
                  <c:v>0.72222222222222321</c:v>
                </c:pt>
                <c:pt idx="290">
                  <c:v>0.34722222222222232</c:v>
                </c:pt>
                <c:pt idx="291">
                  <c:v>0</c:v>
                </c:pt>
                <c:pt idx="292">
                  <c:v>-0.23611111111111072</c:v>
                </c:pt>
                <c:pt idx="293">
                  <c:v>-0.26388888888889017</c:v>
                </c:pt>
                <c:pt idx="294">
                  <c:v>-0.18055555555555625</c:v>
                </c:pt>
                <c:pt idx="295">
                  <c:v>-8.3333333333332149E-2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6.9444444444444642E-2</c:v>
                </c:pt>
                <c:pt idx="299">
                  <c:v>2.7777777777776791E-2</c:v>
                </c:pt>
                <c:pt idx="300">
                  <c:v>-2.7777777777776791E-2</c:v>
                </c:pt>
                <c:pt idx="301">
                  <c:v>-9.7222222222221433E-2</c:v>
                </c:pt>
                <c:pt idx="302">
                  <c:v>-0.18055555555555625</c:v>
                </c:pt>
                <c:pt idx="303">
                  <c:v>-0.25000000000000089</c:v>
                </c:pt>
                <c:pt idx="304">
                  <c:v>-0.34722222222222232</c:v>
                </c:pt>
                <c:pt idx="305">
                  <c:v>-0.41666666666666607</c:v>
                </c:pt>
                <c:pt idx="306">
                  <c:v>-0.34722222222222232</c:v>
                </c:pt>
                <c:pt idx="307">
                  <c:v>-0.20833333333333393</c:v>
                </c:pt>
                <c:pt idx="308">
                  <c:v>-9.7222222222221433E-2</c:v>
                </c:pt>
                <c:pt idx="309">
                  <c:v>-8.3333333333332149E-2</c:v>
                </c:pt>
                <c:pt idx="310">
                  <c:v>-0.125</c:v>
                </c:pt>
                <c:pt idx="311">
                  <c:v>-0.16666666666666696</c:v>
                </c:pt>
                <c:pt idx="312">
                  <c:v>-0.25000000000000089</c:v>
                </c:pt>
                <c:pt idx="313">
                  <c:v>-0.34722222222222232</c:v>
                </c:pt>
                <c:pt idx="314">
                  <c:v>-0.41666666666666607</c:v>
                </c:pt>
                <c:pt idx="315">
                  <c:v>-0.41666666666666696</c:v>
                </c:pt>
                <c:pt idx="316">
                  <c:v>-0.375</c:v>
                </c:pt>
                <c:pt idx="317">
                  <c:v>-0.41666666666666607</c:v>
                </c:pt>
                <c:pt idx="318">
                  <c:v>-0.51388888888888884</c:v>
                </c:pt>
                <c:pt idx="319">
                  <c:v>-0.54166666666666696</c:v>
                </c:pt>
                <c:pt idx="320">
                  <c:v>-0.33333333333333304</c:v>
                </c:pt>
                <c:pt idx="321">
                  <c:v>-0.16666666666666696</c:v>
                </c:pt>
                <c:pt idx="322">
                  <c:v>-9.7222222222222765E-2</c:v>
                </c:pt>
                <c:pt idx="323">
                  <c:v>-8.3333333333333037E-2</c:v>
                </c:pt>
                <c:pt idx="324">
                  <c:v>-0.13888888888888884</c:v>
                </c:pt>
                <c:pt idx="325">
                  <c:v>-5.5555555555555802E-2</c:v>
                </c:pt>
                <c:pt idx="326">
                  <c:v>-4.1666666666666519E-2</c:v>
                </c:pt>
                <c:pt idx="327">
                  <c:v>-8.3333333333333037E-2</c:v>
                </c:pt>
                <c:pt idx="328">
                  <c:v>-0.43055555555555536</c:v>
                </c:pt>
                <c:pt idx="329">
                  <c:v>-0.8055555555555558</c:v>
                </c:pt>
                <c:pt idx="330">
                  <c:v>-0.50000000000000044</c:v>
                </c:pt>
                <c:pt idx="331">
                  <c:v>-0.11111111111111116</c:v>
                </c:pt>
                <c:pt idx="332">
                  <c:v>-0.1388888888888884</c:v>
                </c:pt>
                <c:pt idx="333">
                  <c:v>-0.15277777777777768</c:v>
                </c:pt>
                <c:pt idx="334">
                  <c:v>-0.125</c:v>
                </c:pt>
                <c:pt idx="335">
                  <c:v>-0.15277777777777768</c:v>
                </c:pt>
                <c:pt idx="336">
                  <c:v>-9.7222222222222321E-2</c:v>
                </c:pt>
                <c:pt idx="337">
                  <c:v>0</c:v>
                </c:pt>
                <c:pt idx="338">
                  <c:v>0.15277777777777768</c:v>
                </c:pt>
                <c:pt idx="339">
                  <c:v>0.45833333333333348</c:v>
                </c:pt>
                <c:pt idx="340">
                  <c:v>0.79166666666666696</c:v>
                </c:pt>
                <c:pt idx="341">
                  <c:v>0.875</c:v>
                </c:pt>
                <c:pt idx="342">
                  <c:v>0.54166666666666652</c:v>
                </c:pt>
                <c:pt idx="343">
                  <c:v>0.16666666666666652</c:v>
                </c:pt>
                <c:pt idx="344">
                  <c:v>6.9444444444444198E-2</c:v>
                </c:pt>
                <c:pt idx="345">
                  <c:v>0.15277777777777768</c:v>
                </c:pt>
                <c:pt idx="346">
                  <c:v>0.15277777777777812</c:v>
                </c:pt>
                <c:pt idx="347">
                  <c:v>9.7222222222222321E-2</c:v>
                </c:pt>
                <c:pt idx="348">
                  <c:v>0.15277777777777724</c:v>
                </c:pt>
                <c:pt idx="349">
                  <c:v>0.13888888888888884</c:v>
                </c:pt>
                <c:pt idx="350">
                  <c:v>6.9444444444444642E-2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-2.7777777777778123E-2</c:v>
                </c:pt>
                <c:pt idx="354">
                  <c:v>-1.3888888888889284E-2</c:v>
                </c:pt>
                <c:pt idx="355">
                  <c:v>2.7777777777778123E-2</c:v>
                </c:pt>
                <c:pt idx="356">
                  <c:v>4.1666666666666963E-2</c:v>
                </c:pt>
                <c:pt idx="357">
                  <c:v>-1.388888888888884E-2</c:v>
                </c:pt>
                <c:pt idx="358">
                  <c:v>-0.1805555555555558</c:v>
                </c:pt>
                <c:pt idx="359">
                  <c:v>-0.41666666666666652</c:v>
                </c:pt>
                <c:pt idx="360">
                  <c:v>-0.51388888888888884</c:v>
                </c:pt>
                <c:pt idx="361">
                  <c:v>-0.4305555555555558</c:v>
                </c:pt>
                <c:pt idx="362">
                  <c:v>-0.29166666666666607</c:v>
                </c:pt>
                <c:pt idx="363">
                  <c:v>-0.16666666666666652</c:v>
                </c:pt>
                <c:pt idx="364">
                  <c:v>-5.5555555555555802E-2</c:v>
                </c:pt>
                <c:pt idx="365">
                  <c:v>1.388888888888884E-2</c:v>
                </c:pt>
                <c:pt idx="366">
                  <c:v>6.9444444444444198E-2</c:v>
                </c:pt>
                <c:pt idx="367">
                  <c:v>0.1805555555555558</c:v>
                </c:pt>
                <c:pt idx="368">
                  <c:v>0.31944444444444464</c:v>
                </c:pt>
                <c:pt idx="369">
                  <c:v>0.30555555555555536</c:v>
                </c:pt>
                <c:pt idx="370">
                  <c:v>0.13888888888888884</c:v>
                </c:pt>
                <c:pt idx="371">
                  <c:v>-6.9444444444444642E-2</c:v>
                </c:pt>
                <c:pt idx="372">
                  <c:v>-0.4444444444444442</c:v>
                </c:pt>
                <c:pt idx="373">
                  <c:v>-0.84722222222222232</c:v>
                </c:pt>
                <c:pt idx="374">
                  <c:v>-0.95833333333333348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-0.41666666666666652</c:v>
                </c:pt>
                <c:pt idx="378">
                  <c:v>-0.30555555555555536</c:v>
                </c:pt>
                <c:pt idx="379">
                  <c:v>-0.23611111111111116</c:v>
                </c:pt>
                <c:pt idx="380">
                  <c:v>-0.26388888888888906</c:v>
                </c:pt>
                <c:pt idx="381">
                  <c:v>-0.31944444444444442</c:v>
                </c:pt>
                <c:pt idx="382">
                  <c:v>-0.33333333333333315</c:v>
                </c:pt>
                <c:pt idx="383">
                  <c:v>-0.36111111111111116</c:v>
                </c:pt>
                <c:pt idx="384">
                  <c:v>-0.38888888888888895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0.86111111111111116</c:v>
                </c:pt>
                <c:pt idx="395">
                  <c:v>1.041666666666667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1.0555555555555549</c:v>
                </c:pt>
                <c:pt idx="399">
                  <c:v>0.65277777777777812</c:v>
                </c:pt>
                <c:pt idx="400">
                  <c:v>0.19444444444444509</c:v>
                </c:pt>
                <c:pt idx="401">
                  <c:v>-9.7222222222222765E-2</c:v>
                </c:pt>
                <c:pt idx="402">
                  <c:v>-0.31944444444444464</c:v>
                </c:pt>
                <c:pt idx="403">
                  <c:v>-0.45833333333333304</c:v>
                </c:pt>
                <c:pt idx="404">
                  <c:v>-0.4305555555555558</c:v>
                </c:pt>
                <c:pt idx="405">
                  <c:v>-0.40277777777777812</c:v>
                </c:pt>
                <c:pt idx="406">
                  <c:v>-0.4444444444444442</c:v>
                </c:pt>
                <c:pt idx="407">
                  <c:v>-0.47222222222222188</c:v>
                </c:pt>
                <c:pt idx="408">
                  <c:v>-0.38888888888888906</c:v>
                </c:pt>
                <c:pt idx="409">
                  <c:v>-0.19444444444444442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6.944444444444442E-2</c:v>
                </c:pt>
                <c:pt idx="413">
                  <c:v>9.7222222222222543E-2</c:v>
                </c:pt>
                <c:pt idx="414">
                  <c:v>0.19444444444444464</c:v>
                </c:pt>
                <c:pt idx="415">
                  <c:v>0.34722222222222188</c:v>
                </c:pt>
                <c:pt idx="416">
                  <c:v>0.3888888888888884</c:v>
                </c:pt>
                <c:pt idx="417">
                  <c:v>0.2361111111111116</c:v>
                </c:pt>
                <c:pt idx="418">
                  <c:v>1.3888888888889284E-2</c:v>
                </c:pt>
                <c:pt idx="419">
                  <c:v>-0.20833333333333348</c:v>
                </c:pt>
                <c:pt idx="420">
                  <c:v>-0.30555555555555536</c:v>
                </c:pt>
                <c:pt idx="421">
                  <c:v>-0.19444444444444464</c:v>
                </c:pt>
                <c:pt idx="422">
                  <c:v>-2.7777777777778123E-2</c:v>
                </c:pt>
                <c:pt idx="423">
                  <c:v>0.13888888888888884</c:v>
                </c:pt>
                <c:pt idx="424">
                  <c:v>0.37500000000000044</c:v>
                </c:pt>
                <c:pt idx="425">
                  <c:v>0.75</c:v>
                </c:pt>
                <c:pt idx="426">
                  <c:v>1.1527777777777772</c:v>
                </c:pt>
                <c:pt idx="427">
                  <c:v>1.2500000000000004</c:v>
                </c:pt>
                <c:pt idx="428">
                  <c:v>0.83333333333333304</c:v>
                </c:pt>
                <c:pt idx="429">
                  <c:v>0.2638888888888884</c:v>
                </c:pt>
                <c:pt idx="430">
                  <c:v>-8.3333333333333037E-2</c:v>
                </c:pt>
                <c:pt idx="431">
                  <c:v>-0.22222222222222232</c:v>
                </c:pt>
                <c:pt idx="432">
                  <c:v>-0.20833333333333304</c:v>
                </c:pt>
                <c:pt idx="433">
                  <c:v>-0.11111111111111072</c:v>
                </c:pt>
                <c:pt idx="434">
                  <c:v>-9.7222222222222321E-2</c:v>
                </c:pt>
                <c:pt idx="435">
                  <c:v>-0.26388888888888928</c:v>
                </c:pt>
                <c:pt idx="436">
                  <c:v>-0.54166666666666696</c:v>
                </c:pt>
                <c:pt idx="437">
                  <c:v>-0.86111111111111116</c:v>
                </c:pt>
                <c:pt idx="438">
                  <c:v>-1.1805555555555554</c:v>
                </c:pt>
                <c:pt idx="439">
                  <c:v>-1.4027777777777775</c:v>
                </c:pt>
                <c:pt idx="440">
                  <c:v>-1.4583333333333333</c:v>
                </c:pt>
                <c:pt idx="441">
                  <c:v>-1.2638888888888888</c:v>
                </c:pt>
                <c:pt idx="442">
                  <c:v>-0.88888888888888884</c:v>
                </c:pt>
                <c:pt idx="443">
                  <c:v>-0.5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0.84722222222222221</c:v>
                </c:pt>
                <c:pt idx="514">
                  <c:v>1.2916666666666665</c:v>
                </c:pt>
                <c:pt idx="515">
                  <c:v>1.416666666666667</c:v>
                </c:pt>
                <c:pt idx="516">
                  <c:v>1.2083333333333335</c:v>
                </c:pt>
                <c:pt idx="517">
                  <c:v>0.70833333333333304</c:v>
                </c:pt>
                <c:pt idx="518">
                  <c:v>0.1944444444444442</c:v>
                </c:pt>
                <c:pt idx="519">
                  <c:v>-8.3333333333333037E-2</c:v>
                </c:pt>
                <c:pt idx="520">
                  <c:v>-0.22222222222222188</c:v>
                </c:pt>
                <c:pt idx="521">
                  <c:v>-0.29166666666666696</c:v>
                </c:pt>
                <c:pt idx="522">
                  <c:v>-0.34722222222222232</c:v>
                </c:pt>
                <c:pt idx="523">
                  <c:v>-0.51388888888888884</c:v>
                </c:pt>
                <c:pt idx="524">
                  <c:v>-0.81944444444444464</c:v>
                </c:pt>
                <c:pt idx="525">
                  <c:v>-1.0972222222222221</c:v>
                </c:pt>
                <c:pt idx="526">
                  <c:v>-1.0972222222222221</c:v>
                </c:pt>
                <c:pt idx="527">
                  <c:v>-0.77777777777777779</c:v>
                </c:pt>
                <c:pt idx="528">
                  <c:v>-0.41666666666666669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0.41666666666666669</c:v>
                </c:pt>
                <c:pt idx="535">
                  <c:v>0.55555555555555558</c:v>
                </c:pt>
                <c:pt idx="536">
                  <c:v>0.69444444444444442</c:v>
                </c:pt>
                <c:pt idx="537">
                  <c:v>1.0833333333333335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</c:v>
                </c:pt>
                <c:pt idx="542">
                  <c:v>-2.7777777777777679E-2</c:v>
                </c:pt>
                <c:pt idx="543">
                  <c:v>-0.125</c:v>
                </c:pt>
                <c:pt idx="544">
                  <c:v>-0.27777777777777768</c:v>
                </c:pt>
                <c:pt idx="545">
                  <c:v>-0.48611111111111072</c:v>
                </c:pt>
                <c:pt idx="546">
                  <c:v>-0.52777777777777812</c:v>
                </c:pt>
                <c:pt idx="547">
                  <c:v>-0.40277777777777812</c:v>
                </c:pt>
                <c:pt idx="548">
                  <c:v>-0.30555555555555536</c:v>
                </c:pt>
                <c:pt idx="549">
                  <c:v>-0.25</c:v>
                </c:pt>
                <c:pt idx="550">
                  <c:v>-0.22222222222222232</c:v>
                </c:pt>
                <c:pt idx="551">
                  <c:v>-0.15277777777777768</c:v>
                </c:pt>
                <c:pt idx="552">
                  <c:v>-0.13888888888888884</c:v>
                </c:pt>
                <c:pt idx="553">
                  <c:v>-0.13888888888888884</c:v>
                </c:pt>
                <c:pt idx="554">
                  <c:v>-8.3333333333333259E-2</c:v>
                </c:pt>
                <c:pt idx="555">
                  <c:v>-2.7777777777777901E-2</c:v>
                </c:pt>
                <c:pt idx="556">
                  <c:v>2.7777777777777901E-2</c:v>
                </c:pt>
                <c:pt idx="557">
                  <c:v>9.7222222222222321E-2</c:v>
                </c:pt>
                <c:pt idx="558">
                  <c:v>0.16666666666666652</c:v>
                </c:pt>
                <c:pt idx="559">
                  <c:v>0.37499999999999978</c:v>
                </c:pt>
                <c:pt idx="560">
                  <c:v>0.34722222222222232</c:v>
                </c:pt>
                <c:pt idx="561">
                  <c:v>6.9444444444444642E-2</c:v>
                </c:pt>
                <c:pt idx="562">
                  <c:v>0</c:v>
                </c:pt>
                <c:pt idx="563">
                  <c:v>-0.22222222222222232</c:v>
                </c:pt>
                <c:pt idx="564">
                  <c:v>-0.95833333333333348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0.52777777777777768</c:v>
                </c:pt>
                <c:pt idx="603">
                  <c:v>0.9722222222222221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1.4861111111111107</c:v>
                </c:pt>
                <c:pt idx="608">
                  <c:v>1.2916666666666665</c:v>
                </c:pt>
                <c:pt idx="609">
                  <c:v>1.1527777777777777</c:v>
                </c:pt>
                <c:pt idx="610">
                  <c:v>1.125</c:v>
                </c:pt>
                <c:pt idx="611">
                  <c:v>1.0555555555555554</c:v>
                </c:pt>
                <c:pt idx="612">
                  <c:v>0.75</c:v>
                </c:pt>
                <c:pt idx="613">
                  <c:v>0.31944444444444553</c:v>
                </c:pt>
                <c:pt idx="614">
                  <c:v>2.7777777777777679E-2</c:v>
                </c:pt>
                <c:pt idx="615">
                  <c:v>-4.1666666666667851E-2</c:v>
                </c:pt>
                <c:pt idx="616">
                  <c:v>-4.1666666666666075E-2</c:v>
                </c:pt>
                <c:pt idx="617">
                  <c:v>-8.3333333333333037E-2</c:v>
                </c:pt>
                <c:pt idx="618">
                  <c:v>-0.16666666666666696</c:v>
                </c:pt>
                <c:pt idx="619">
                  <c:v>-0.2638888888888884</c:v>
                </c:pt>
                <c:pt idx="620">
                  <c:v>-0.29166666666666696</c:v>
                </c:pt>
                <c:pt idx="621">
                  <c:v>-0.20833333333333393</c:v>
                </c:pt>
                <c:pt idx="622">
                  <c:v>-8.3333333333333925E-2</c:v>
                </c:pt>
                <c:pt idx="623">
                  <c:v>1.3888888888889284E-2</c:v>
                </c:pt>
                <c:pt idx="624">
                  <c:v>0.11111111111111249</c:v>
                </c:pt>
                <c:pt idx="625">
                  <c:v>0.16666666666666696</c:v>
                </c:pt>
                <c:pt idx="626">
                  <c:v>0.12499999999999911</c:v>
                </c:pt>
                <c:pt idx="627">
                  <c:v>4.1666666666666075E-2</c:v>
                </c:pt>
                <c:pt idx="628">
                  <c:v>0</c:v>
                </c:pt>
                <c:pt idx="629">
                  <c:v>1.3888888888889284E-2</c:v>
                </c:pt>
                <c:pt idx="630">
                  <c:v>9.7222222222223209E-2</c:v>
                </c:pt>
                <c:pt idx="631">
                  <c:v>0.22222222222222232</c:v>
                </c:pt>
                <c:pt idx="632">
                  <c:v>0.30555555555555447</c:v>
                </c:pt>
                <c:pt idx="633">
                  <c:v>0.36111111111111072</c:v>
                </c:pt>
                <c:pt idx="634">
                  <c:v>0.37500000000000089</c:v>
                </c:pt>
                <c:pt idx="635">
                  <c:v>0.31944444444444464</c:v>
                </c:pt>
                <c:pt idx="636">
                  <c:v>0.19444444444444375</c:v>
                </c:pt>
                <c:pt idx="637">
                  <c:v>5.5555555555555358E-2</c:v>
                </c:pt>
                <c:pt idx="638">
                  <c:v>-1.3888888888889284E-2</c:v>
                </c:pt>
                <c:pt idx="639">
                  <c:v>-4.1666666666666075E-2</c:v>
                </c:pt>
                <c:pt idx="640">
                  <c:v>-4.1666666666666075E-2</c:v>
                </c:pt>
                <c:pt idx="641">
                  <c:v>5.5555555555555358E-2</c:v>
                </c:pt>
                <c:pt idx="642">
                  <c:v>0.23611111111111072</c:v>
                </c:pt>
                <c:pt idx="643">
                  <c:v>0.29166666666666696</c:v>
                </c:pt>
                <c:pt idx="644">
                  <c:v>0.16666666666666696</c:v>
                </c:pt>
                <c:pt idx="645">
                  <c:v>9.7222222222221433E-2</c:v>
                </c:pt>
                <c:pt idx="646">
                  <c:v>0.11111111111111072</c:v>
                </c:pt>
                <c:pt idx="647">
                  <c:v>0.1111111111111116</c:v>
                </c:pt>
                <c:pt idx="648">
                  <c:v>8.3333333333333925E-2</c:v>
                </c:pt>
                <c:pt idx="649">
                  <c:v>1.3888888888888395E-2</c:v>
                </c:pt>
                <c:pt idx="650">
                  <c:v>-0.125</c:v>
                </c:pt>
                <c:pt idx="651">
                  <c:v>-0.36111111111111072</c:v>
                </c:pt>
                <c:pt idx="652">
                  <c:v>-0.54166666666666696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-0.95833333333333304</c:v>
                </c:pt>
                <c:pt idx="656">
                  <c:v>-1.1111111111111107</c:v>
                </c:pt>
                <c:pt idx="657">
                  <c:v>-0.93055555555555536</c:v>
                </c:pt>
                <c:pt idx="658">
                  <c:v>-0.68055555555555625</c:v>
                </c:pt>
                <c:pt idx="659">
                  <c:v>-0.76388888888888928</c:v>
                </c:pt>
                <c:pt idx="660">
                  <c:v>-1.1527777777777772</c:v>
                </c:pt>
                <c:pt idx="661">
                  <c:v>-1.4305555555555554</c:v>
                </c:pt>
                <c:pt idx="662">
                  <c:v>-1.4722222222222223</c:v>
                </c:pt>
                <c:pt idx="663">
                  <c:v>-1.0555555555555556</c:v>
                </c:pt>
                <c:pt idx="664">
                  <c:v>-0.47222222222222232</c:v>
                </c:pt>
                <c:pt idx="665">
                  <c:v>-8.3333333333333259E-2</c:v>
                </c:pt>
                <c:pt idx="666">
                  <c:v>0.2777777777777779</c:v>
                </c:pt>
                <c:pt idx="667">
                  <c:v>0.90277777777777768</c:v>
                </c:pt>
                <c:pt idx="668">
                  <c:v>1.2777777777777775</c:v>
                </c:pt>
                <c:pt idx="669">
                  <c:v>1.25</c:v>
                </c:pt>
                <c:pt idx="670">
                  <c:v>1.2222222222222228</c:v>
                </c:pt>
                <c:pt idx="671">
                  <c:v>0.83333333333333348</c:v>
                </c:pt>
                <c:pt idx="672">
                  <c:v>0.55555555555555536</c:v>
                </c:pt>
                <c:pt idx="673">
                  <c:v>0.55555555555555536</c:v>
                </c:pt>
                <c:pt idx="674">
                  <c:v>0.55555555555555536</c:v>
                </c:pt>
                <c:pt idx="675">
                  <c:v>0.31944444444444375</c:v>
                </c:pt>
                <c:pt idx="676">
                  <c:v>6.9444444444444642E-2</c:v>
                </c:pt>
                <c:pt idx="677">
                  <c:v>-0.18055555555555447</c:v>
                </c:pt>
                <c:pt idx="678">
                  <c:v>-0.66666666666666607</c:v>
                </c:pt>
                <c:pt idx="679">
                  <c:v>-1</c:v>
                </c:pt>
                <c:pt idx="680">
                  <c:v>-1.1944444444444451</c:v>
                </c:pt>
                <c:pt idx="681">
                  <c:v>-1.2500000000000004</c:v>
                </c:pt>
                <c:pt idx="682">
                  <c:v>-0.83333333333333304</c:v>
                </c:pt>
                <c:pt idx="683">
                  <c:v>-0.54166666666666696</c:v>
                </c:pt>
                <c:pt idx="684">
                  <c:v>-0.30555555555555625</c:v>
                </c:pt>
                <c:pt idx="685">
                  <c:v>0.33333333333333393</c:v>
                </c:pt>
                <c:pt idx="686">
                  <c:v>0.69444444444444464</c:v>
                </c:pt>
                <c:pt idx="687">
                  <c:v>0.6388888888888884</c:v>
                </c:pt>
                <c:pt idx="688">
                  <c:v>0.625</c:v>
                </c:pt>
                <c:pt idx="689">
                  <c:v>0.61111111111111116</c:v>
                </c:pt>
                <c:pt idx="690">
                  <c:v>0.34722222222222188</c:v>
                </c:pt>
                <c:pt idx="691">
                  <c:v>0.1111111111111116</c:v>
                </c:pt>
                <c:pt idx="692">
                  <c:v>0.12500000000000089</c:v>
                </c:pt>
                <c:pt idx="693">
                  <c:v>0.22222222222222232</c:v>
                </c:pt>
                <c:pt idx="694">
                  <c:v>0.19444444444444464</c:v>
                </c:pt>
                <c:pt idx="695">
                  <c:v>-4.1666666666666963E-2</c:v>
                </c:pt>
                <c:pt idx="696">
                  <c:v>-0.68055555555555625</c:v>
                </c:pt>
                <c:pt idx="697">
                  <c:v>-0.91666666666666652</c:v>
                </c:pt>
                <c:pt idx="698">
                  <c:v>-0.72222222222222188</c:v>
                </c:pt>
                <c:pt idx="699">
                  <c:v>-0.5555555555555558</c:v>
                </c:pt>
                <c:pt idx="700">
                  <c:v>-0.26388888888888928</c:v>
                </c:pt>
                <c:pt idx="701">
                  <c:v>-0.11111111111111116</c:v>
                </c:pt>
                <c:pt idx="702">
                  <c:v>-2.7777777777777679E-2</c:v>
                </c:pt>
                <c:pt idx="703">
                  <c:v>-1.388888888888884E-2</c:v>
                </c:pt>
                <c:pt idx="704">
                  <c:v>-0.15277777777777768</c:v>
                </c:pt>
                <c:pt idx="705">
                  <c:v>-0.41666666666666696</c:v>
                </c:pt>
                <c:pt idx="706">
                  <c:v>-0.66666666666666652</c:v>
                </c:pt>
                <c:pt idx="707">
                  <c:v>-0.70833333333333282</c:v>
                </c:pt>
                <c:pt idx="708">
                  <c:v>-0.4305555555555558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1.3888888888888395E-2</c:v>
                </c:pt>
                <c:pt idx="714">
                  <c:v>-0.45833333333333348</c:v>
                </c:pt>
                <c:pt idx="715">
                  <c:v>-1.0138888888888886</c:v>
                </c:pt>
                <c:pt idx="716">
                  <c:v>-0.90277777777777768</c:v>
                </c:pt>
                <c:pt idx="717">
                  <c:v>-0.26388888888888906</c:v>
                </c:pt>
                <c:pt idx="718">
                  <c:v>0.13888888888888906</c:v>
                </c:pt>
                <c:pt idx="719">
                  <c:v>0.5555555555555558</c:v>
                </c:pt>
                <c:pt idx="720">
                  <c:v>0.76388888888888862</c:v>
                </c:pt>
                <c:pt idx="721">
                  <c:v>0.63888888888888884</c:v>
                </c:pt>
                <c:pt idx="722">
                  <c:v>0.5555555555555558</c:v>
                </c:pt>
                <c:pt idx="723">
                  <c:v>0.47222222222222188</c:v>
                </c:pt>
                <c:pt idx="724">
                  <c:v>0.56944444444444464</c:v>
                </c:pt>
                <c:pt idx="725">
                  <c:v>0.81944444444444464</c:v>
                </c:pt>
                <c:pt idx="726">
                  <c:v>1.1388888888888884</c:v>
                </c:pt>
                <c:pt idx="727">
                  <c:v>1.0972222222222214</c:v>
                </c:pt>
                <c:pt idx="728">
                  <c:v>0.75000000000000089</c:v>
                </c:pt>
                <c:pt idx="729">
                  <c:v>0.52777777777777857</c:v>
                </c:pt>
                <c:pt idx="730">
                  <c:v>0.23611111111110983</c:v>
                </c:pt>
                <c:pt idx="731">
                  <c:v>5.5555555555555358E-2</c:v>
                </c:pt>
                <c:pt idx="732">
                  <c:v>4.1666666666667851E-2</c:v>
                </c:pt>
                <c:pt idx="733">
                  <c:v>5.5555555555555358E-2</c:v>
                </c:pt>
                <c:pt idx="734">
                  <c:v>6.9444444444444642E-2</c:v>
                </c:pt>
                <c:pt idx="735">
                  <c:v>9.7222222222223209E-2</c:v>
                </c:pt>
                <c:pt idx="736">
                  <c:v>0.1388888888888884</c:v>
                </c:pt>
                <c:pt idx="737">
                  <c:v>0.12499999999999911</c:v>
                </c:pt>
                <c:pt idx="738">
                  <c:v>5.5555555555555358E-2</c:v>
                </c:pt>
                <c:pt idx="739">
                  <c:v>0.18055555555555536</c:v>
                </c:pt>
                <c:pt idx="740">
                  <c:v>0.31944444444444375</c:v>
                </c:pt>
                <c:pt idx="741">
                  <c:v>0.26388888888888928</c:v>
                </c:pt>
                <c:pt idx="742">
                  <c:v>0.125</c:v>
                </c:pt>
                <c:pt idx="743">
                  <c:v>2.7777777777777679E-2</c:v>
                </c:pt>
                <c:pt idx="744">
                  <c:v>1.3888888888889284E-2</c:v>
                </c:pt>
                <c:pt idx="745">
                  <c:v>1.3888888888889284E-2</c:v>
                </c:pt>
                <c:pt idx="746">
                  <c:v>6.9444444444444642E-2</c:v>
                </c:pt>
                <c:pt idx="747">
                  <c:v>0.15277777777777768</c:v>
                </c:pt>
                <c:pt idx="748">
                  <c:v>0.20833333333333304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-1.3888888888888395E-2</c:v>
                </c:pt>
                <c:pt idx="752">
                  <c:v>-6.9444444444444642E-2</c:v>
                </c:pt>
                <c:pt idx="753">
                  <c:v>-0.16666666666666696</c:v>
                </c:pt>
                <c:pt idx="754">
                  <c:v>-0.23611111111111072</c:v>
                </c:pt>
                <c:pt idx="755">
                  <c:v>-0.30555555555555536</c:v>
                </c:pt>
                <c:pt idx="756">
                  <c:v>-0.54166666666666607</c:v>
                </c:pt>
                <c:pt idx="757">
                  <c:v>-0.97222222222222232</c:v>
                </c:pt>
                <c:pt idx="758">
                  <c:v>-1.333333333333333</c:v>
                </c:pt>
                <c:pt idx="759">
                  <c:v>-1.4305555555555554</c:v>
                </c:pt>
                <c:pt idx="760">
                  <c:v>-1.4444444444444451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-0.88888888888888884</c:v>
                </c:pt>
                <c:pt idx="764">
                  <c:v>-0.20833333333333326</c:v>
                </c:pt>
                <c:pt idx="765">
                  <c:v>0.5555555555555558</c:v>
                </c:pt>
                <c:pt idx="766">
                  <c:v>0.87500000000000022</c:v>
                </c:pt>
                <c:pt idx="767">
                  <c:v>0.8888888888888884</c:v>
                </c:pt>
                <c:pt idx="768">
                  <c:v>0.90277777777777768</c:v>
                </c:pt>
                <c:pt idx="769">
                  <c:v>1.0694444444444446</c:v>
                </c:pt>
                <c:pt idx="770">
                  <c:v>1.3472222222222219</c:v>
                </c:pt>
                <c:pt idx="771">
                  <c:v>1.3611111111111107</c:v>
                </c:pt>
                <c:pt idx="772">
                  <c:v>1.2777777777777777</c:v>
                </c:pt>
                <c:pt idx="773">
                  <c:v>1.0555555555555562</c:v>
                </c:pt>
                <c:pt idx="774">
                  <c:v>0.8888888888888884</c:v>
                </c:pt>
                <c:pt idx="775">
                  <c:v>0.91666666666666696</c:v>
                </c:pt>
                <c:pt idx="776">
                  <c:v>0.75</c:v>
                </c:pt>
                <c:pt idx="777">
                  <c:v>0.55555555555555536</c:v>
                </c:pt>
                <c:pt idx="778">
                  <c:v>0.4861111111111116</c:v>
                </c:pt>
                <c:pt idx="779">
                  <c:v>0.41666666666666607</c:v>
                </c:pt>
                <c:pt idx="780">
                  <c:v>0.31944444444444464</c:v>
                </c:pt>
                <c:pt idx="781">
                  <c:v>0.23611111111111072</c:v>
                </c:pt>
                <c:pt idx="782">
                  <c:v>0.16666666666666607</c:v>
                </c:pt>
                <c:pt idx="783">
                  <c:v>0.11111111111111249</c:v>
                </c:pt>
                <c:pt idx="784">
                  <c:v>9.7222222222223209E-2</c:v>
                </c:pt>
                <c:pt idx="785">
                  <c:v>0.15277777777777679</c:v>
                </c:pt>
                <c:pt idx="786">
                  <c:v>0.16666666666666607</c:v>
                </c:pt>
                <c:pt idx="787">
                  <c:v>8.3333333333333925E-2</c:v>
                </c:pt>
                <c:pt idx="788">
                  <c:v>1.3888888888889284E-2</c:v>
                </c:pt>
                <c:pt idx="789">
                  <c:v>1.3888888888889284E-2</c:v>
                </c:pt>
                <c:pt idx="790">
                  <c:v>5.5555555555555358E-2</c:v>
                </c:pt>
                <c:pt idx="791">
                  <c:v>8.3333333333332149E-2</c:v>
                </c:pt>
                <c:pt idx="792">
                  <c:v>-1.3888888888889284E-2</c:v>
                </c:pt>
                <c:pt idx="793">
                  <c:v>-0.34722222222222143</c:v>
                </c:pt>
                <c:pt idx="794">
                  <c:v>-0.81944444444444464</c:v>
                </c:pt>
                <c:pt idx="795">
                  <c:v>-1.2361111111111116</c:v>
                </c:pt>
                <c:pt idx="796">
                  <c:v>-1.4444444444444446</c:v>
                </c:pt>
                <c:pt idx="797">
                  <c:v>-1.3472222222222223</c:v>
                </c:pt>
                <c:pt idx="798">
                  <c:v>-0.97222222222222232</c:v>
                </c:pt>
                <c:pt idx="799">
                  <c:v>-0.48611111111111072</c:v>
                </c:pt>
                <c:pt idx="800">
                  <c:v>-0.1388888888888884</c:v>
                </c:pt>
                <c:pt idx="801">
                  <c:v>9.7222222222222321E-2</c:v>
                </c:pt>
                <c:pt idx="802">
                  <c:v>0.47222222222222321</c:v>
                </c:pt>
                <c:pt idx="803">
                  <c:v>0.87499999999999911</c:v>
                </c:pt>
                <c:pt idx="804">
                  <c:v>0.93055555555555447</c:v>
                </c:pt>
                <c:pt idx="805">
                  <c:v>0.59722222222222321</c:v>
                </c:pt>
                <c:pt idx="806">
                  <c:v>0.22222222222222232</c:v>
                </c:pt>
                <c:pt idx="807">
                  <c:v>-2.7777777777778567E-2</c:v>
                </c:pt>
                <c:pt idx="808">
                  <c:v>-0.2361111111111116</c:v>
                </c:pt>
                <c:pt idx="809">
                  <c:v>-0.3888888888888884</c:v>
                </c:pt>
                <c:pt idx="810">
                  <c:v>-0.54166666666666607</c:v>
                </c:pt>
                <c:pt idx="811">
                  <c:v>-0.83333333333333304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-1.1527777777777777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0.61111111111111072</c:v>
                </c:pt>
                <c:pt idx="821">
                  <c:v>0.94444444444444464</c:v>
                </c:pt>
                <c:pt idx="822">
                  <c:v>0.90277777777777768</c:v>
                </c:pt>
                <c:pt idx="823">
                  <c:v>0.83333333333333304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0.52777777777777768</c:v>
                </c:pt>
                <c:pt idx="828">
                  <c:v>0.59722222222222232</c:v>
                </c:pt>
                <c:pt idx="829">
                  <c:v>0.70833333333333304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0.26388888888888928</c:v>
                </c:pt>
                <c:pt idx="833">
                  <c:v>0.13888888888888928</c:v>
                </c:pt>
                <c:pt idx="834">
                  <c:v>0.15277777777777679</c:v>
                </c:pt>
                <c:pt idx="835">
                  <c:v>0.15277777777777679</c:v>
                </c:pt>
                <c:pt idx="836">
                  <c:v>0.12500000000000089</c:v>
                </c:pt>
                <c:pt idx="837">
                  <c:v>0.15277777777777768</c:v>
                </c:pt>
                <c:pt idx="838">
                  <c:v>0.22222222222222143</c:v>
                </c:pt>
                <c:pt idx="839">
                  <c:v>0.22222222222222232</c:v>
                </c:pt>
                <c:pt idx="840">
                  <c:v>0.20833333333333304</c:v>
                </c:pt>
                <c:pt idx="841">
                  <c:v>0.27777777777777857</c:v>
                </c:pt>
                <c:pt idx="842">
                  <c:v>0.33333333333333481</c:v>
                </c:pt>
                <c:pt idx="843">
                  <c:v>0.27777777777777768</c:v>
                </c:pt>
                <c:pt idx="844">
                  <c:v>0.15277777777777679</c:v>
                </c:pt>
                <c:pt idx="845">
                  <c:v>6.9444444444443754E-2</c:v>
                </c:pt>
                <c:pt idx="846">
                  <c:v>5.5555555555556246E-2</c:v>
                </c:pt>
                <c:pt idx="847">
                  <c:v>9.7222222222223209E-2</c:v>
                </c:pt>
                <c:pt idx="848">
                  <c:v>0.20833333333333393</c:v>
                </c:pt>
                <c:pt idx="849">
                  <c:v>0.33333333333333215</c:v>
                </c:pt>
                <c:pt idx="850">
                  <c:v>0.33333333333333215</c:v>
                </c:pt>
                <c:pt idx="851">
                  <c:v>0.22222222222222321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0.13888888888888928</c:v>
                </c:pt>
                <c:pt idx="855">
                  <c:v>6.9444444444444642E-2</c:v>
                </c:pt>
                <c:pt idx="856">
                  <c:v>2.7777777777778567E-2</c:v>
                </c:pt>
                <c:pt idx="857">
                  <c:v>0.15277777777777857</c:v>
                </c:pt>
                <c:pt idx="858">
                  <c:v>0.31944444444444287</c:v>
                </c:pt>
                <c:pt idx="859">
                  <c:v>0.31944444444444287</c:v>
                </c:pt>
                <c:pt idx="860">
                  <c:v>0.22222222222222499</c:v>
                </c:pt>
                <c:pt idx="861">
                  <c:v>0.27777777777777857</c:v>
                </c:pt>
                <c:pt idx="862">
                  <c:v>0.51388888888888573</c:v>
                </c:pt>
                <c:pt idx="863">
                  <c:v>0.48611111111111072</c:v>
                </c:pt>
                <c:pt idx="864">
                  <c:v>0.23611111111111249</c:v>
                </c:pt>
                <c:pt idx="865">
                  <c:v>0.15277777777777857</c:v>
                </c:pt>
                <c:pt idx="866">
                  <c:v>0.25</c:v>
                </c:pt>
                <c:pt idx="867">
                  <c:v>0.36111111111111072</c:v>
                </c:pt>
                <c:pt idx="868">
                  <c:v>0.27777777777777679</c:v>
                </c:pt>
                <c:pt idx="869">
                  <c:v>6.9444444444444642E-2</c:v>
                </c:pt>
                <c:pt idx="870">
                  <c:v>-5.5555555555553582E-2</c:v>
                </c:pt>
                <c:pt idx="871">
                  <c:v>-9.7222222222223209E-2</c:v>
                </c:pt>
                <c:pt idx="872">
                  <c:v>-0.11111111111111072</c:v>
                </c:pt>
                <c:pt idx="873">
                  <c:v>-0.13888888888888928</c:v>
                </c:pt>
                <c:pt idx="874">
                  <c:v>-0.20833333333333393</c:v>
                </c:pt>
                <c:pt idx="875">
                  <c:v>-0.2916666666666643</c:v>
                </c:pt>
                <c:pt idx="876">
                  <c:v>-0.36111111111111249</c:v>
                </c:pt>
                <c:pt idx="877">
                  <c:v>-0.31944444444444464</c:v>
                </c:pt>
                <c:pt idx="878">
                  <c:v>-0.18055555555555536</c:v>
                </c:pt>
                <c:pt idx="879">
                  <c:v>-5.5555555555557135E-2</c:v>
                </c:pt>
                <c:pt idx="880">
                  <c:v>-0.13888888888888751</c:v>
                </c:pt>
                <c:pt idx="881">
                  <c:v>-0.27777777777777679</c:v>
                </c:pt>
                <c:pt idx="882">
                  <c:v>-0.13888888888888928</c:v>
                </c:pt>
                <c:pt idx="883">
                  <c:v>0</c:v>
                </c:pt>
                <c:pt idx="884">
                  <c:v>1.3888888888887507E-2</c:v>
                </c:pt>
                <c:pt idx="885">
                  <c:v>5.5555555555555358E-2</c:v>
                </c:pt>
                <c:pt idx="886">
                  <c:v>6.9444444444444642E-2</c:v>
                </c:pt>
                <c:pt idx="887">
                  <c:v>4.1666666666666075E-2</c:v>
                </c:pt>
                <c:pt idx="888">
                  <c:v>-1.3888888888887507E-2</c:v>
                </c:pt>
                <c:pt idx="889">
                  <c:v>-8.3333333333333925E-2</c:v>
                </c:pt>
                <c:pt idx="890">
                  <c:v>-0.16666666666666785</c:v>
                </c:pt>
                <c:pt idx="891">
                  <c:v>-0.26388888888888751</c:v>
                </c:pt>
                <c:pt idx="892">
                  <c:v>-0.34722222222222143</c:v>
                </c:pt>
                <c:pt idx="893">
                  <c:v>-0.36111111111111072</c:v>
                </c:pt>
                <c:pt idx="894">
                  <c:v>-0.30555555555555536</c:v>
                </c:pt>
                <c:pt idx="895">
                  <c:v>-0.20833333333333393</c:v>
                </c:pt>
                <c:pt idx="896">
                  <c:v>-9.7222222222223209E-2</c:v>
                </c:pt>
                <c:pt idx="897">
                  <c:v>-2.7777777777778567E-2</c:v>
                </c:pt>
                <c:pt idx="898">
                  <c:v>-1.3888888888889284E-2</c:v>
                </c:pt>
                <c:pt idx="899">
                  <c:v>-5.5555555555555358E-2</c:v>
                </c:pt>
                <c:pt idx="900">
                  <c:v>-0.125</c:v>
                </c:pt>
                <c:pt idx="901">
                  <c:v>-0.25</c:v>
                </c:pt>
                <c:pt idx="902">
                  <c:v>-0.87499999999999911</c:v>
                </c:pt>
                <c:pt idx="903">
                  <c:v>-1.4444444444444446</c:v>
                </c:pt>
                <c:pt idx="904">
                  <c:v>-1.3472222222222223</c:v>
                </c:pt>
                <c:pt idx="905">
                  <c:v>-0.97222222222222232</c:v>
                </c:pt>
                <c:pt idx="906">
                  <c:v>-0.48611111111111072</c:v>
                </c:pt>
                <c:pt idx="907">
                  <c:v>-0.1388888888888884</c:v>
                </c:pt>
                <c:pt idx="908">
                  <c:v>9.7222222222222321E-2</c:v>
                </c:pt>
                <c:pt idx="909">
                  <c:v>0.47222222222222321</c:v>
                </c:pt>
                <c:pt idx="910">
                  <c:v>0.87499999999999911</c:v>
                </c:pt>
                <c:pt idx="911">
                  <c:v>0.93055555555555447</c:v>
                </c:pt>
                <c:pt idx="912">
                  <c:v>0.59722222222222321</c:v>
                </c:pt>
                <c:pt idx="913">
                  <c:v>0.3611111111111116</c:v>
                </c:pt>
                <c:pt idx="914">
                  <c:v>0.59722222222222143</c:v>
                </c:pt>
                <c:pt idx="915">
                  <c:v>0.56944444444444464</c:v>
                </c:pt>
                <c:pt idx="916">
                  <c:v>0.30555555555555713</c:v>
                </c:pt>
                <c:pt idx="917">
                  <c:v>0.125</c:v>
                </c:pt>
                <c:pt idx="918">
                  <c:v>-1.3888888888889284E-2</c:v>
                </c:pt>
                <c:pt idx="919">
                  <c:v>6.9444444444444642E-2</c:v>
                </c:pt>
                <c:pt idx="920">
                  <c:v>0.19444444444444287</c:v>
                </c:pt>
                <c:pt idx="921">
                  <c:v>0.38888888888888751</c:v>
                </c:pt>
                <c:pt idx="922">
                  <c:v>0.47222222222222321</c:v>
                </c:pt>
                <c:pt idx="923">
                  <c:v>0.38888888888888928</c:v>
                </c:pt>
                <c:pt idx="924">
                  <c:v>2.7777777777776791E-2</c:v>
                </c:pt>
                <c:pt idx="925">
                  <c:v>-0.33333333333333215</c:v>
                </c:pt>
                <c:pt idx="926">
                  <c:v>-0.29166666666666607</c:v>
                </c:pt>
                <c:pt idx="927">
                  <c:v>-0.19444444444444642</c:v>
                </c:pt>
                <c:pt idx="928">
                  <c:v>-0.15277777777777857</c:v>
                </c:pt>
                <c:pt idx="929">
                  <c:v>-0.11111111111111072</c:v>
                </c:pt>
                <c:pt idx="930">
                  <c:v>-9.7222222222221433E-2</c:v>
                </c:pt>
                <c:pt idx="931">
                  <c:v>-9.7222222222221433E-2</c:v>
                </c:pt>
                <c:pt idx="932">
                  <c:v>-0.11111111111111072</c:v>
                </c:pt>
                <c:pt idx="933">
                  <c:v>-0.16666666666666607</c:v>
                </c:pt>
                <c:pt idx="934">
                  <c:v>-0.26388888888888928</c:v>
                </c:pt>
                <c:pt idx="935">
                  <c:v>-0.27777777777777857</c:v>
                </c:pt>
                <c:pt idx="936">
                  <c:v>-0.20833333333333304</c:v>
                </c:pt>
                <c:pt idx="937">
                  <c:v>-0.15277777777777768</c:v>
                </c:pt>
                <c:pt idx="938">
                  <c:v>-0.13888888888888928</c:v>
                </c:pt>
                <c:pt idx="939">
                  <c:v>-0.15277777777777768</c:v>
                </c:pt>
                <c:pt idx="940">
                  <c:v>-0.12499999999999911</c:v>
                </c:pt>
                <c:pt idx="941">
                  <c:v>-5.5555555555555358E-2</c:v>
                </c:pt>
                <c:pt idx="942">
                  <c:v>-2.7777777777778567E-2</c:v>
                </c:pt>
                <c:pt idx="943">
                  <c:v>-1.3888888888889284E-2</c:v>
                </c:pt>
                <c:pt idx="944">
                  <c:v>1.3888888888889284E-2</c:v>
                </c:pt>
                <c:pt idx="945">
                  <c:v>4.1666666666666963E-2</c:v>
                </c:pt>
                <c:pt idx="946">
                  <c:v>0.1388888888888884</c:v>
                </c:pt>
                <c:pt idx="947">
                  <c:v>0.22222222222222143</c:v>
                </c:pt>
                <c:pt idx="948">
                  <c:v>0.16666666666666696</c:v>
                </c:pt>
                <c:pt idx="949">
                  <c:v>4.1666666666667851E-2</c:v>
                </c:pt>
                <c:pt idx="950">
                  <c:v>-0.15277777777777768</c:v>
                </c:pt>
                <c:pt idx="951">
                  <c:v>-0.47222222222222232</c:v>
                </c:pt>
                <c:pt idx="952">
                  <c:v>-0.93055555555555625</c:v>
                </c:pt>
                <c:pt idx="953">
                  <c:v>-1.333333333333333</c:v>
                </c:pt>
                <c:pt idx="954">
                  <c:v>-1.4722222222222223</c:v>
                </c:pt>
                <c:pt idx="955">
                  <c:v>-1.4722222222222232</c:v>
                </c:pt>
                <c:pt idx="956">
                  <c:v>-1.4722222222222214</c:v>
                </c:pt>
                <c:pt idx="957">
                  <c:v>-1.0277777777777772</c:v>
                </c:pt>
                <c:pt idx="958">
                  <c:v>-0.16666666666666652</c:v>
                </c:pt>
                <c:pt idx="959">
                  <c:v>0.58333333333333348</c:v>
                </c:pt>
                <c:pt idx="960">
                  <c:v>1.1944444444444442</c:v>
                </c:pt>
                <c:pt idx="961">
                  <c:v>1.5416666666666661</c:v>
                </c:pt>
                <c:pt idx="962">
                  <c:v>1.4861111111111107</c:v>
                </c:pt>
                <c:pt idx="963">
                  <c:v>1.1944444444444446</c:v>
                </c:pt>
                <c:pt idx="964">
                  <c:v>0.80555555555555625</c:v>
                </c:pt>
                <c:pt idx="965">
                  <c:v>0.43055555555555536</c:v>
                </c:pt>
                <c:pt idx="966">
                  <c:v>0.15277777777777768</c:v>
                </c:pt>
                <c:pt idx="967">
                  <c:v>0</c:v>
                </c:pt>
                <c:pt idx="968">
                  <c:v>-6.9444444444444642E-2</c:v>
                </c:pt>
                <c:pt idx="969">
                  <c:v>-0.16666666666666696</c:v>
                </c:pt>
                <c:pt idx="970">
                  <c:v>-0.34722222222222143</c:v>
                </c:pt>
                <c:pt idx="971">
                  <c:v>-0.69444444444444375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-1.4722222222222223</c:v>
                </c:pt>
                <c:pt idx="976">
                  <c:v>-1.4861111111111112</c:v>
                </c:pt>
                <c:pt idx="977">
                  <c:v>-1.208333333333333</c:v>
                </c:pt>
                <c:pt idx="978">
                  <c:v>-0.84722222222222254</c:v>
                </c:pt>
                <c:pt idx="979">
                  <c:v>-0.73611111111111138</c:v>
                </c:pt>
                <c:pt idx="980">
                  <c:v>-0.61111111111111094</c:v>
                </c:pt>
                <c:pt idx="981">
                  <c:v>-0.48611111111111094</c:v>
                </c:pt>
                <c:pt idx="982">
                  <c:v>-0.45833333333333348</c:v>
                </c:pt>
                <c:pt idx="983">
                  <c:v>-0.55555555555555558</c:v>
                </c:pt>
                <c:pt idx="984">
                  <c:v>-0.61111111111111105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1.3611111111111107</c:v>
                </c:pt>
                <c:pt idx="1032">
                  <c:v>1.1388888888888888</c:v>
                </c:pt>
                <c:pt idx="1033">
                  <c:v>1.0138888888888893</c:v>
                </c:pt>
                <c:pt idx="1034">
                  <c:v>0.9444444444444442</c:v>
                </c:pt>
                <c:pt idx="1035">
                  <c:v>0.81944444444444464</c:v>
                </c:pt>
                <c:pt idx="1036">
                  <c:v>0.65277777777777857</c:v>
                </c:pt>
                <c:pt idx="1037">
                  <c:v>0.54166666666666607</c:v>
                </c:pt>
                <c:pt idx="1038">
                  <c:v>0.54166666666666607</c:v>
                </c:pt>
                <c:pt idx="1039">
                  <c:v>0.625</c:v>
                </c:pt>
                <c:pt idx="1040">
                  <c:v>0.66666666666666607</c:v>
                </c:pt>
                <c:pt idx="1041">
                  <c:v>0.625</c:v>
                </c:pt>
                <c:pt idx="1042">
                  <c:v>0.4861111111111116</c:v>
                </c:pt>
                <c:pt idx="1043">
                  <c:v>0.29166666666666696</c:v>
                </c:pt>
                <c:pt idx="1044">
                  <c:v>0.125</c:v>
                </c:pt>
                <c:pt idx="1045">
                  <c:v>4.1666666666666075E-2</c:v>
                </c:pt>
                <c:pt idx="1046">
                  <c:v>4.1666666666666963E-2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-0.1388888888888884</c:v>
                </c:pt>
                <c:pt idx="1050">
                  <c:v>-0.33333333333333304</c:v>
                </c:pt>
                <c:pt idx="1051">
                  <c:v>-0.4861111111111116</c:v>
                </c:pt>
                <c:pt idx="1052">
                  <c:v>-0.58333333333333393</c:v>
                </c:pt>
                <c:pt idx="1053">
                  <c:v>-0.69444444444444375</c:v>
                </c:pt>
                <c:pt idx="1054">
                  <c:v>-0.8611111111111116</c:v>
                </c:pt>
                <c:pt idx="1055">
                  <c:v>-1.083333333333333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-1.3472222222222219</c:v>
                </c:pt>
                <c:pt idx="1059">
                  <c:v>-1.2083333333333335</c:v>
                </c:pt>
                <c:pt idx="1060">
                  <c:v>-1.0555555555555554</c:v>
                </c:pt>
                <c:pt idx="1061">
                  <c:v>-0.65277777777777768</c:v>
                </c:pt>
                <c:pt idx="1062">
                  <c:v>-0.1805555555555558</c:v>
                </c:pt>
                <c:pt idx="1063">
                  <c:v>0.11111111111111138</c:v>
                </c:pt>
                <c:pt idx="1064">
                  <c:v>0.48611111111111116</c:v>
                </c:pt>
                <c:pt idx="1065">
                  <c:v>0.98611111111111094</c:v>
                </c:pt>
                <c:pt idx="1066">
                  <c:v>1.083333333333333</c:v>
                </c:pt>
                <c:pt idx="1067">
                  <c:v>0.65277777777777812</c:v>
                </c:pt>
                <c:pt idx="1068">
                  <c:v>0.25000000000000044</c:v>
                </c:pt>
                <c:pt idx="1069">
                  <c:v>0.24999999999999956</c:v>
                </c:pt>
                <c:pt idx="1070">
                  <c:v>0.5</c:v>
                </c:pt>
                <c:pt idx="1071">
                  <c:v>0.75000000000000044</c:v>
                </c:pt>
                <c:pt idx="1072">
                  <c:v>0.90277777777777768</c:v>
                </c:pt>
                <c:pt idx="1073">
                  <c:v>1.0694444444444438</c:v>
                </c:pt>
                <c:pt idx="1074">
                  <c:v>1.2777777777777777</c:v>
                </c:pt>
                <c:pt idx="1075">
                  <c:v>1.3611111111111107</c:v>
                </c:pt>
                <c:pt idx="1076">
                  <c:v>1.2222222222222214</c:v>
                </c:pt>
                <c:pt idx="1077">
                  <c:v>0.9861111111111116</c:v>
                </c:pt>
                <c:pt idx="1078">
                  <c:v>0.77777777777777857</c:v>
                </c:pt>
                <c:pt idx="1079">
                  <c:v>0.66666666666666696</c:v>
                </c:pt>
                <c:pt idx="1080">
                  <c:v>0.51388888888888928</c:v>
                </c:pt>
                <c:pt idx="1081">
                  <c:v>0.25</c:v>
                </c:pt>
                <c:pt idx="1082">
                  <c:v>-1.3888888888889284E-2</c:v>
                </c:pt>
                <c:pt idx="1083">
                  <c:v>-0.29166666666666785</c:v>
                </c:pt>
                <c:pt idx="1084">
                  <c:v>-0.44444444444444464</c:v>
                </c:pt>
                <c:pt idx="1085">
                  <c:v>-0.31944444444444287</c:v>
                </c:pt>
                <c:pt idx="1086">
                  <c:v>-9.7222222222221433E-2</c:v>
                </c:pt>
                <c:pt idx="1087">
                  <c:v>1.3888888888889284E-2</c:v>
                </c:pt>
                <c:pt idx="1088">
                  <c:v>2.7777777777776791E-2</c:v>
                </c:pt>
                <c:pt idx="1089">
                  <c:v>1.3888888888887507E-2</c:v>
                </c:pt>
                <c:pt idx="1090">
                  <c:v>0</c:v>
                </c:pt>
                <c:pt idx="1091">
                  <c:v>4.1666666666667851E-2</c:v>
                </c:pt>
                <c:pt idx="1092">
                  <c:v>0.18055555555555536</c:v>
                </c:pt>
                <c:pt idx="1093">
                  <c:v>0.36111111111111072</c:v>
                </c:pt>
                <c:pt idx="1094">
                  <c:v>0.40277777777777857</c:v>
                </c:pt>
                <c:pt idx="1095">
                  <c:v>0.27777777777777857</c:v>
                </c:pt>
                <c:pt idx="1096">
                  <c:v>0.125</c:v>
                </c:pt>
                <c:pt idx="1097">
                  <c:v>-2.7777777777778567E-2</c:v>
                </c:pt>
                <c:pt idx="1098">
                  <c:v>-0.22222222222222321</c:v>
                </c:pt>
                <c:pt idx="1099">
                  <c:v>-0.44444444444444464</c:v>
                </c:pt>
                <c:pt idx="1100">
                  <c:v>-0.47222222222222143</c:v>
                </c:pt>
                <c:pt idx="1101">
                  <c:v>-0.26388888888888928</c:v>
                </c:pt>
                <c:pt idx="1102">
                  <c:v>-1.3888888888889284E-2</c:v>
                </c:pt>
                <c:pt idx="1103">
                  <c:v>0.25</c:v>
                </c:pt>
                <c:pt idx="1104">
                  <c:v>0.48611111111111072</c:v>
                </c:pt>
                <c:pt idx="1105">
                  <c:v>0.51388888888888928</c:v>
                </c:pt>
                <c:pt idx="1106">
                  <c:v>0.30555555555555713</c:v>
                </c:pt>
                <c:pt idx="1107">
                  <c:v>6.9444444444444642E-2</c:v>
                </c:pt>
                <c:pt idx="1108">
                  <c:v>-0.13888888888888928</c:v>
                </c:pt>
                <c:pt idx="1109">
                  <c:v>-0.33333333333333393</c:v>
                </c:pt>
                <c:pt idx="1110">
                  <c:v>-0.31944444444444464</c:v>
                </c:pt>
                <c:pt idx="1111">
                  <c:v>-9.7222222222223209E-2</c:v>
                </c:pt>
                <c:pt idx="1112">
                  <c:v>0.19444444444444464</c:v>
                </c:pt>
                <c:pt idx="1113">
                  <c:v>0.55555555555555713</c:v>
                </c:pt>
                <c:pt idx="1114">
                  <c:v>0.75</c:v>
                </c:pt>
                <c:pt idx="1115">
                  <c:v>0.56944444444444464</c:v>
                </c:pt>
                <c:pt idx="1116">
                  <c:v>0.23611111111111072</c:v>
                </c:pt>
                <c:pt idx="1117">
                  <c:v>-1.3888888888889284E-2</c:v>
                </c:pt>
                <c:pt idx="1118">
                  <c:v>-0.22222222222222321</c:v>
                </c:pt>
                <c:pt idx="1119">
                  <c:v>-0.33333333333333215</c:v>
                </c:pt>
                <c:pt idx="1120">
                  <c:v>-0.26388888888888751</c:v>
                </c:pt>
                <c:pt idx="1121">
                  <c:v>-0.16666666666666785</c:v>
                </c:pt>
                <c:pt idx="1122">
                  <c:v>-0.18055555555555536</c:v>
                </c:pt>
                <c:pt idx="1123">
                  <c:v>-0.34722222222222143</c:v>
                </c:pt>
                <c:pt idx="1124">
                  <c:v>-0.63888888888888928</c:v>
                </c:pt>
                <c:pt idx="1125">
                  <c:v>-1.0277777777777795</c:v>
                </c:pt>
                <c:pt idx="1126">
                  <c:v>-1.3611111111111116</c:v>
                </c:pt>
                <c:pt idx="1127">
                  <c:v>-1.4722222222222214</c:v>
                </c:pt>
                <c:pt idx="1128">
                  <c:v>-1.4444444444444438</c:v>
                </c:pt>
                <c:pt idx="1129">
                  <c:v>-1.25</c:v>
                </c:pt>
                <c:pt idx="1130">
                  <c:v>-1.0000000000000009</c:v>
                </c:pt>
                <c:pt idx="1131">
                  <c:v>-0.8888888888888884</c:v>
                </c:pt>
                <c:pt idx="1132">
                  <c:v>-0.87499999999999911</c:v>
                </c:pt>
                <c:pt idx="1133">
                  <c:v>-0.94444444444444509</c:v>
                </c:pt>
                <c:pt idx="1134">
                  <c:v>-1.0000000000000004</c:v>
                </c:pt>
                <c:pt idx="1135">
                  <c:v>-0.93055555555555536</c:v>
                </c:pt>
                <c:pt idx="1136">
                  <c:v>-0.66666666666666652</c:v>
                </c:pt>
                <c:pt idx="1137">
                  <c:v>-0.29166666666666674</c:v>
                </c:pt>
                <c:pt idx="1138">
                  <c:v>-4.1666666666666519E-2</c:v>
                </c:pt>
                <c:pt idx="1139">
                  <c:v>5.555555555555558E-2</c:v>
                </c:pt>
                <c:pt idx="1140">
                  <c:v>0.11111111111111116</c:v>
                </c:pt>
                <c:pt idx="1141">
                  <c:v>0.25</c:v>
                </c:pt>
                <c:pt idx="1142">
                  <c:v>0.5555555555555558</c:v>
                </c:pt>
                <c:pt idx="1143">
                  <c:v>0.84722222222222232</c:v>
                </c:pt>
                <c:pt idx="1144">
                  <c:v>0.73611111111111027</c:v>
                </c:pt>
                <c:pt idx="1145">
                  <c:v>0.31944444444444464</c:v>
                </c:pt>
                <c:pt idx="1146">
                  <c:v>-0.23611111111111072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-0.75</c:v>
                </c:pt>
                <c:pt idx="1150">
                  <c:v>-0.25000000000000022</c:v>
                </c:pt>
                <c:pt idx="1151">
                  <c:v>0</c:v>
                </c:pt>
                <c:pt idx="1152">
                  <c:v>0.26388888888888906</c:v>
                </c:pt>
                <c:pt idx="1153">
                  <c:v>0.94444444444444464</c:v>
                </c:pt>
                <c:pt idx="1154">
                  <c:v>1.5555555555555556</c:v>
                </c:pt>
                <c:pt idx="1155">
                  <c:v>1.5277777777777781</c:v>
                </c:pt>
                <c:pt idx="1156">
                  <c:v>1.2083333333333326</c:v>
                </c:pt>
                <c:pt idx="1157">
                  <c:v>1.166666666666667</c:v>
                </c:pt>
                <c:pt idx="1158">
                  <c:v>1.3333333333333339</c:v>
                </c:pt>
                <c:pt idx="1159">
                  <c:v>1.4861111111111098</c:v>
                </c:pt>
                <c:pt idx="1160">
                  <c:v>1.4444444444444438</c:v>
                </c:pt>
                <c:pt idx="1161">
                  <c:v>1.2361111111111107</c:v>
                </c:pt>
                <c:pt idx="1162">
                  <c:v>1.0694444444444446</c:v>
                </c:pt>
                <c:pt idx="1163">
                  <c:v>1</c:v>
                </c:pt>
                <c:pt idx="1164">
                  <c:v>0.95833333333333393</c:v>
                </c:pt>
                <c:pt idx="1165">
                  <c:v>0.91666666666666607</c:v>
                </c:pt>
                <c:pt idx="1166">
                  <c:v>0.63888888888888928</c:v>
                </c:pt>
                <c:pt idx="1167">
                  <c:v>0.37500000000000178</c:v>
                </c:pt>
                <c:pt idx="1168">
                  <c:v>0.44444444444444464</c:v>
                </c:pt>
                <c:pt idx="1169">
                  <c:v>0.5</c:v>
                </c:pt>
                <c:pt idx="1170">
                  <c:v>0.45833333333333215</c:v>
                </c:pt>
                <c:pt idx="1171">
                  <c:v>0.43055555555555536</c:v>
                </c:pt>
                <c:pt idx="1172">
                  <c:v>0.38888888888888928</c:v>
                </c:pt>
                <c:pt idx="1173">
                  <c:v>0.34722222222222143</c:v>
                </c:pt>
                <c:pt idx="1174">
                  <c:v>0.31944444444444287</c:v>
                </c:pt>
                <c:pt idx="1175">
                  <c:v>0.27777777777777857</c:v>
                </c:pt>
                <c:pt idx="1176">
                  <c:v>0.23611111111111249</c:v>
                </c:pt>
                <c:pt idx="1177">
                  <c:v>0.22222222222222143</c:v>
                </c:pt>
                <c:pt idx="1178">
                  <c:v>0.25</c:v>
                </c:pt>
                <c:pt idx="1179">
                  <c:v>0.27777777777777679</c:v>
                </c:pt>
                <c:pt idx="1180">
                  <c:v>0.27777777777777679</c:v>
                </c:pt>
                <c:pt idx="1181">
                  <c:v>0.26388888888889106</c:v>
                </c:pt>
                <c:pt idx="1182">
                  <c:v>0.22222222222222321</c:v>
                </c:pt>
                <c:pt idx="1183">
                  <c:v>0.18055555555555358</c:v>
                </c:pt>
                <c:pt idx="1184">
                  <c:v>0.15277777777777679</c:v>
                </c:pt>
                <c:pt idx="1185">
                  <c:v>0.11111111111111072</c:v>
                </c:pt>
                <c:pt idx="1186">
                  <c:v>4.1666666666666075E-2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1.388888888889106E-2</c:v>
                </c:pt>
                <c:pt idx="1196">
                  <c:v>1.388888888889106E-2</c:v>
                </c:pt>
                <c:pt idx="1197">
                  <c:v>1.3888888888887507E-2</c:v>
                </c:pt>
                <c:pt idx="1198">
                  <c:v>6.9444444444444642E-2</c:v>
                </c:pt>
                <c:pt idx="1199">
                  <c:v>0.12500000000000178</c:v>
                </c:pt>
                <c:pt idx="1200">
                  <c:v>0.18055555555555536</c:v>
                </c:pt>
                <c:pt idx="1201">
                  <c:v>0.22222222222222143</c:v>
                </c:pt>
                <c:pt idx="1202">
                  <c:v>0.19444444444444464</c:v>
                </c:pt>
                <c:pt idx="1203">
                  <c:v>0.13888888888888751</c:v>
                </c:pt>
                <c:pt idx="1204">
                  <c:v>8.3333333333332149E-2</c:v>
                </c:pt>
                <c:pt idx="1205">
                  <c:v>4.1666666666667851E-2</c:v>
                </c:pt>
                <c:pt idx="1206">
                  <c:v>2.7777777777778567E-2</c:v>
                </c:pt>
                <c:pt idx="1207">
                  <c:v>2.7777777777776791E-2</c:v>
                </c:pt>
                <c:pt idx="1208">
                  <c:v>2.7777777777778567E-2</c:v>
                </c:pt>
                <c:pt idx="1209">
                  <c:v>1.388888888889106E-2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-1.388888888889106E-2</c:v>
                </c:pt>
                <c:pt idx="1213">
                  <c:v>-1.388888888889106E-2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-1.3888888888887507E-2</c:v>
                </c:pt>
                <c:pt idx="1217">
                  <c:v>-2.7777777777776791E-2</c:v>
                </c:pt>
                <c:pt idx="1218">
                  <c:v>-2.7777777777778567E-2</c:v>
                </c:pt>
                <c:pt idx="1219">
                  <c:v>-2.7777777777776791E-2</c:v>
                </c:pt>
                <c:pt idx="1220">
                  <c:v>-4.1666666666666075E-2</c:v>
                </c:pt>
                <c:pt idx="1221">
                  <c:v>-6.9444444444444642E-2</c:v>
                </c:pt>
                <c:pt idx="1222">
                  <c:v>-8.3333333333333925E-2</c:v>
                </c:pt>
                <c:pt idx="1223">
                  <c:v>-9.7222222222223209E-2</c:v>
                </c:pt>
                <c:pt idx="1224">
                  <c:v>-8.3333333333332149E-2</c:v>
                </c:pt>
                <c:pt idx="1225">
                  <c:v>-5.5555555555555358E-2</c:v>
                </c:pt>
                <c:pt idx="1226">
                  <c:v>-4.1666666666667851E-2</c:v>
                </c:pt>
                <c:pt idx="1227">
                  <c:v>-4.1666666666666075E-2</c:v>
                </c:pt>
                <c:pt idx="1228">
                  <c:v>-4.1666666666666075E-2</c:v>
                </c:pt>
                <c:pt idx="1229">
                  <c:v>-4.1666666666666075E-2</c:v>
                </c:pt>
                <c:pt idx="1230">
                  <c:v>-5.5555555555555358E-2</c:v>
                </c:pt>
                <c:pt idx="1231">
                  <c:v>-4.1666666666667851E-2</c:v>
                </c:pt>
                <c:pt idx="1232">
                  <c:v>-1.3888888888889284E-2</c:v>
                </c:pt>
                <c:pt idx="1233">
                  <c:v>-1.3888888888889284E-2</c:v>
                </c:pt>
                <c:pt idx="1234">
                  <c:v>-1.3888888888889284E-2</c:v>
                </c:pt>
                <c:pt idx="1235">
                  <c:v>-2.7777777777778567E-2</c:v>
                </c:pt>
                <c:pt idx="1236">
                  <c:v>-5.5555555555553582E-2</c:v>
                </c:pt>
                <c:pt idx="1237">
                  <c:v>-9.7222222222219656E-2</c:v>
                </c:pt>
                <c:pt idx="1238">
                  <c:v>-0.15277777777778034</c:v>
                </c:pt>
                <c:pt idx="1239">
                  <c:v>-0.19444444444444642</c:v>
                </c:pt>
                <c:pt idx="1240">
                  <c:v>-0.20833333333333215</c:v>
                </c:pt>
                <c:pt idx="1241">
                  <c:v>-0.19444444444444464</c:v>
                </c:pt>
                <c:pt idx="1242">
                  <c:v>-0.18055555555555536</c:v>
                </c:pt>
                <c:pt idx="1243">
                  <c:v>-0.18055555555555536</c:v>
                </c:pt>
                <c:pt idx="1244">
                  <c:v>-0.18055555555555536</c:v>
                </c:pt>
                <c:pt idx="1245">
                  <c:v>-0.16666666666666607</c:v>
                </c:pt>
                <c:pt idx="1246">
                  <c:v>-0.18055555555555536</c:v>
                </c:pt>
                <c:pt idx="1247">
                  <c:v>-0.19444444444444464</c:v>
                </c:pt>
                <c:pt idx="1248">
                  <c:v>-0.19444444444444464</c:v>
                </c:pt>
                <c:pt idx="1249">
                  <c:v>-0.19444444444444464</c:v>
                </c:pt>
                <c:pt idx="1250">
                  <c:v>-0.18055555555555536</c:v>
                </c:pt>
                <c:pt idx="1251">
                  <c:v>-0.16666666666666607</c:v>
                </c:pt>
                <c:pt idx="1252">
                  <c:v>-0.16666666666666785</c:v>
                </c:pt>
                <c:pt idx="1253">
                  <c:v>-0.16666666666666607</c:v>
                </c:pt>
                <c:pt idx="1254">
                  <c:v>-0.16666666666666607</c:v>
                </c:pt>
                <c:pt idx="1255">
                  <c:v>-0.16666666666666607</c:v>
                </c:pt>
                <c:pt idx="1256">
                  <c:v>-0.16666666666666785</c:v>
                </c:pt>
                <c:pt idx="1257">
                  <c:v>-0.16666666666666785</c:v>
                </c:pt>
                <c:pt idx="1258">
                  <c:v>-0.1666666666666643</c:v>
                </c:pt>
                <c:pt idx="1259">
                  <c:v>-0.15277777777777679</c:v>
                </c:pt>
                <c:pt idx="1260">
                  <c:v>-0.12500000000000178</c:v>
                </c:pt>
                <c:pt idx="1261">
                  <c:v>-9.7222222222223209E-2</c:v>
                </c:pt>
                <c:pt idx="1262">
                  <c:v>-4.1666666666666075E-2</c:v>
                </c:pt>
                <c:pt idx="1263">
                  <c:v>1.3888888888889284E-2</c:v>
                </c:pt>
                <c:pt idx="1264">
                  <c:v>5.5555555555555358E-2</c:v>
                </c:pt>
                <c:pt idx="1265">
                  <c:v>8.3333333333333925E-2</c:v>
                </c:pt>
                <c:pt idx="1266">
                  <c:v>6.9444444444444642E-2</c:v>
                </c:pt>
                <c:pt idx="1267">
                  <c:v>5.5555555555553582E-2</c:v>
                </c:pt>
                <c:pt idx="1268">
                  <c:v>2.7777777777776791E-2</c:v>
                </c:pt>
                <c:pt idx="1269">
                  <c:v>-2.7777777777776791E-2</c:v>
                </c:pt>
                <c:pt idx="1270">
                  <c:v>-6.9444444444444642E-2</c:v>
                </c:pt>
                <c:pt idx="1271">
                  <c:v>-9.7222222222221433E-2</c:v>
                </c:pt>
                <c:pt idx="1272">
                  <c:v>-0.11111111111111072</c:v>
                </c:pt>
                <c:pt idx="1273">
                  <c:v>-9.7222222222223209E-2</c:v>
                </c:pt>
                <c:pt idx="1274">
                  <c:v>-8.3333333333332149E-2</c:v>
                </c:pt>
                <c:pt idx="1275">
                  <c:v>-6.9444444444444642E-2</c:v>
                </c:pt>
                <c:pt idx="1276">
                  <c:v>-2.7777777777778567E-2</c:v>
                </c:pt>
                <c:pt idx="1277">
                  <c:v>1.3888888888889284E-2</c:v>
                </c:pt>
                <c:pt idx="1278">
                  <c:v>2.7777777777778567E-2</c:v>
                </c:pt>
                <c:pt idx="1279">
                  <c:v>4.1666666666666075E-2</c:v>
                </c:pt>
                <c:pt idx="1280">
                  <c:v>5.5555555555555358E-2</c:v>
                </c:pt>
                <c:pt idx="1281">
                  <c:v>2.7777777777778567E-2</c:v>
                </c:pt>
                <c:pt idx="1282">
                  <c:v>1.3888888888889284E-2</c:v>
                </c:pt>
                <c:pt idx="1283">
                  <c:v>1.3888888888889284E-2</c:v>
                </c:pt>
                <c:pt idx="1284">
                  <c:v>0</c:v>
                </c:pt>
                <c:pt idx="1285">
                  <c:v>-2.7777777777778567E-2</c:v>
                </c:pt>
                <c:pt idx="1286">
                  <c:v>-5.5555555555555358E-2</c:v>
                </c:pt>
                <c:pt idx="1287">
                  <c:v>-6.9444444444444642E-2</c:v>
                </c:pt>
                <c:pt idx="1288">
                  <c:v>-9.7222222222223209E-2</c:v>
                </c:pt>
                <c:pt idx="1289">
                  <c:v>-0.11111111111111072</c:v>
                </c:pt>
                <c:pt idx="1290">
                  <c:v>-9.7222222222223209E-2</c:v>
                </c:pt>
                <c:pt idx="1291">
                  <c:v>-9.7222222222221433E-2</c:v>
                </c:pt>
                <c:pt idx="1292">
                  <c:v>-0.12499999999999822</c:v>
                </c:pt>
                <c:pt idx="1293">
                  <c:v>-0.13888888888888928</c:v>
                </c:pt>
                <c:pt idx="1294">
                  <c:v>-0.13888888888888928</c:v>
                </c:pt>
                <c:pt idx="1295">
                  <c:v>-0.11111111111111072</c:v>
                </c:pt>
                <c:pt idx="1296">
                  <c:v>-5.5555555555555358E-2</c:v>
                </c:pt>
                <c:pt idx="1297">
                  <c:v>0</c:v>
                </c:pt>
                <c:pt idx="1298">
                  <c:v>4.1666666666666075E-2</c:v>
                </c:pt>
                <c:pt idx="1299">
                  <c:v>6.9444444444444642E-2</c:v>
                </c:pt>
                <c:pt idx="1300">
                  <c:v>6.9444444444444642E-2</c:v>
                </c:pt>
                <c:pt idx="1301">
                  <c:v>5.5555555555553582E-2</c:v>
                </c:pt>
                <c:pt idx="1302">
                  <c:v>5.5555555555555358E-2</c:v>
                </c:pt>
                <c:pt idx="1303">
                  <c:v>6.9444444444444642E-2</c:v>
                </c:pt>
                <c:pt idx="1304">
                  <c:v>5.5555555555557135E-2</c:v>
                </c:pt>
                <c:pt idx="1305">
                  <c:v>2.7777777777778567E-2</c:v>
                </c:pt>
                <c:pt idx="1306">
                  <c:v>1.3888888888887507E-2</c:v>
                </c:pt>
                <c:pt idx="1307">
                  <c:v>0</c:v>
                </c:pt>
                <c:pt idx="1308">
                  <c:v>-1.3888888888887507E-2</c:v>
                </c:pt>
                <c:pt idx="1309">
                  <c:v>-1.3888888888887507E-2</c:v>
                </c:pt>
                <c:pt idx="1310">
                  <c:v>-1.388888888889106E-2</c:v>
                </c:pt>
                <c:pt idx="1311">
                  <c:v>-2.7777777777778567E-2</c:v>
                </c:pt>
                <c:pt idx="1312">
                  <c:v>-4.1666666666666075E-2</c:v>
                </c:pt>
                <c:pt idx="1313">
                  <c:v>-6.9444444444444642E-2</c:v>
                </c:pt>
                <c:pt idx="1314">
                  <c:v>-6.9444444444444642E-2</c:v>
                </c:pt>
                <c:pt idx="1315">
                  <c:v>-6.9444444444444642E-2</c:v>
                </c:pt>
                <c:pt idx="1316">
                  <c:v>-0.125</c:v>
                </c:pt>
                <c:pt idx="1317">
                  <c:v>-0.13888888888888928</c:v>
                </c:pt>
                <c:pt idx="1318">
                  <c:v>-0.11111111111111072</c:v>
                </c:pt>
                <c:pt idx="1319">
                  <c:v>-2.7777777777776791E-2</c:v>
                </c:pt>
                <c:pt idx="1320">
                  <c:v>9.7222222222221433E-2</c:v>
                </c:pt>
                <c:pt idx="1321">
                  <c:v>0.19444444444444464</c:v>
                </c:pt>
                <c:pt idx="1322">
                  <c:v>0.29166666666666607</c:v>
                </c:pt>
                <c:pt idx="1323">
                  <c:v>0.38888888888888751</c:v>
                </c:pt>
                <c:pt idx="1324">
                  <c:v>0.43055555555555713</c:v>
                </c:pt>
                <c:pt idx="1325">
                  <c:v>0.36111111111111072</c:v>
                </c:pt>
                <c:pt idx="1326">
                  <c:v>0.22222222222222143</c:v>
                </c:pt>
                <c:pt idx="1327">
                  <c:v>9.7222222222223209E-2</c:v>
                </c:pt>
                <c:pt idx="1328">
                  <c:v>2.7777777777778567E-2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-1.3888888888887507E-2</c:v>
                </c:pt>
                <c:pt idx="1333">
                  <c:v>-5.5555555555557135E-2</c:v>
                </c:pt>
                <c:pt idx="1334">
                  <c:v>-8.3333333333335702E-2</c:v>
                </c:pt>
                <c:pt idx="1335">
                  <c:v>-8.3333333333332149E-2</c:v>
                </c:pt>
                <c:pt idx="1336">
                  <c:v>-5.5555555555553582E-2</c:v>
                </c:pt>
                <c:pt idx="1337">
                  <c:v>-2.7777777777778567E-2</c:v>
                </c:pt>
                <c:pt idx="1338">
                  <c:v>-1.388888888889106E-2</c:v>
                </c:pt>
                <c:pt idx="1339">
                  <c:v>0</c:v>
                </c:pt>
                <c:pt idx="1340">
                  <c:v>1.388888888889106E-2</c:v>
                </c:pt>
                <c:pt idx="1341">
                  <c:v>2.7777777777778567E-2</c:v>
                </c:pt>
                <c:pt idx="1342">
                  <c:v>6.9444444444444642E-2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9.7222222222223209E-2</c:v>
                </c:pt>
                <c:pt idx="1346">
                  <c:v>5.5555555555553582E-2</c:v>
                </c:pt>
                <c:pt idx="1347">
                  <c:v>1.3888888888887507E-2</c:v>
                </c:pt>
                <c:pt idx="1348">
                  <c:v>-2.7777777777776791E-2</c:v>
                </c:pt>
                <c:pt idx="1349">
                  <c:v>-0.12499999999999822</c:v>
                </c:pt>
                <c:pt idx="1350">
                  <c:v>-0.25</c:v>
                </c:pt>
                <c:pt idx="1351">
                  <c:v>-0.34722222222222321</c:v>
                </c:pt>
                <c:pt idx="1352">
                  <c:v>-0.38888888888888928</c:v>
                </c:pt>
                <c:pt idx="1353">
                  <c:v>-0.40277777777777857</c:v>
                </c:pt>
                <c:pt idx="1354">
                  <c:v>-0.41666666666666607</c:v>
                </c:pt>
                <c:pt idx="1355">
                  <c:v>-0.44444444444444464</c:v>
                </c:pt>
                <c:pt idx="1356">
                  <c:v>-0.5</c:v>
                </c:pt>
                <c:pt idx="1357">
                  <c:v>-0.5416666666666643</c:v>
                </c:pt>
                <c:pt idx="1358">
                  <c:v>-0.56944444444444464</c:v>
                </c:pt>
                <c:pt idx="1359">
                  <c:v>-0.61111111111111249</c:v>
                </c:pt>
                <c:pt idx="1360">
                  <c:v>-0.625</c:v>
                </c:pt>
                <c:pt idx="1361">
                  <c:v>-0.5</c:v>
                </c:pt>
                <c:pt idx="1362">
                  <c:v>-0.25</c:v>
                </c:pt>
                <c:pt idx="1363">
                  <c:v>2.7777777777778567E-2</c:v>
                </c:pt>
                <c:pt idx="1364">
                  <c:v>0.27777777777777679</c:v>
                </c:pt>
                <c:pt idx="1365">
                  <c:v>0.30555555555555536</c:v>
                </c:pt>
                <c:pt idx="1366">
                  <c:v>0.12500000000000178</c:v>
                </c:pt>
                <c:pt idx="1367">
                  <c:v>-9.7222222222223209E-2</c:v>
                </c:pt>
                <c:pt idx="1368">
                  <c:v>-0.375</c:v>
                </c:pt>
                <c:pt idx="1369">
                  <c:v>-0.48611111111111072</c:v>
                </c:pt>
                <c:pt idx="1370">
                  <c:v>-0.30555555555555713</c:v>
                </c:pt>
                <c:pt idx="1371">
                  <c:v>-8.3333333333333925E-2</c:v>
                </c:pt>
                <c:pt idx="1372">
                  <c:v>0</c:v>
                </c:pt>
                <c:pt idx="1373">
                  <c:v>-6.9444444444443754E-2</c:v>
                </c:pt>
                <c:pt idx="1374">
                  <c:v>-0.22222222222222143</c:v>
                </c:pt>
                <c:pt idx="1375">
                  <c:v>-0.41666666666666696</c:v>
                </c:pt>
                <c:pt idx="1376">
                  <c:v>-0.75</c:v>
                </c:pt>
                <c:pt idx="1377">
                  <c:v>-1.2222222222222214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-1.0555555555555558</c:v>
                </c:pt>
                <c:pt idx="1382">
                  <c:v>-4.1666666666666963E-2</c:v>
                </c:pt>
                <c:pt idx="1383">
                  <c:v>0.77777777777777724</c:v>
                </c:pt>
                <c:pt idx="1384">
                  <c:v>0.875</c:v>
                </c:pt>
                <c:pt idx="1385">
                  <c:v>0.52777777777777857</c:v>
                </c:pt>
                <c:pt idx="1386">
                  <c:v>0.27777777777777768</c:v>
                </c:pt>
                <c:pt idx="1387">
                  <c:v>0.375</c:v>
                </c:pt>
                <c:pt idx="1388">
                  <c:v>0.68055555555555536</c:v>
                </c:pt>
                <c:pt idx="1389">
                  <c:v>0.98611111111111072</c:v>
                </c:pt>
                <c:pt idx="1390">
                  <c:v>1.0694444444444446</c:v>
                </c:pt>
                <c:pt idx="1391">
                  <c:v>0.875</c:v>
                </c:pt>
                <c:pt idx="1392">
                  <c:v>0.56944444444444375</c:v>
                </c:pt>
                <c:pt idx="1393">
                  <c:v>0.29166666666666696</c:v>
                </c:pt>
                <c:pt idx="1394">
                  <c:v>8.3333333333333925E-2</c:v>
                </c:pt>
                <c:pt idx="1395">
                  <c:v>-2.7777777777777679E-2</c:v>
                </c:pt>
                <c:pt idx="1396">
                  <c:v>-0.11111111111111072</c:v>
                </c:pt>
                <c:pt idx="1397">
                  <c:v>-0.20833333333333304</c:v>
                </c:pt>
                <c:pt idx="1398">
                  <c:v>-0.27777777777777857</c:v>
                </c:pt>
                <c:pt idx="1399">
                  <c:v>-0.34722222222222232</c:v>
                </c:pt>
                <c:pt idx="1400">
                  <c:v>-0.41666666666666607</c:v>
                </c:pt>
                <c:pt idx="1401">
                  <c:v>-0.45833333333333393</c:v>
                </c:pt>
                <c:pt idx="1402">
                  <c:v>-0.54166666666666696</c:v>
                </c:pt>
                <c:pt idx="1403">
                  <c:v>-0.77777777777777768</c:v>
                </c:pt>
                <c:pt idx="1404">
                  <c:v>-1.208333333333333</c:v>
                </c:pt>
                <c:pt idx="1405">
                  <c:v>-1.4722222222222223</c:v>
                </c:pt>
                <c:pt idx="1406">
                  <c:v>-1.2361111111111112</c:v>
                </c:pt>
                <c:pt idx="1407">
                  <c:v>-0.59722222222222232</c:v>
                </c:pt>
                <c:pt idx="1408">
                  <c:v>-4.1666666666666963E-2</c:v>
                </c:pt>
                <c:pt idx="1409">
                  <c:v>8.3333333333333481E-2</c:v>
                </c:pt>
                <c:pt idx="1410">
                  <c:v>1.388888888888884E-2</c:v>
                </c:pt>
                <c:pt idx="1411">
                  <c:v>-5.5555555555555358E-2</c:v>
                </c:pt>
                <c:pt idx="1412">
                  <c:v>-9.7222222222222321E-2</c:v>
                </c:pt>
                <c:pt idx="1413">
                  <c:v>-4.1666666666666519E-2</c:v>
                </c:pt>
                <c:pt idx="1414">
                  <c:v>0.20833333333333348</c:v>
                </c:pt>
                <c:pt idx="1415">
                  <c:v>0.59722222222222232</c:v>
                </c:pt>
                <c:pt idx="1416">
                  <c:v>0.91666666666666652</c:v>
                </c:pt>
                <c:pt idx="1417">
                  <c:v>1.0138888888888884</c:v>
                </c:pt>
                <c:pt idx="1418">
                  <c:v>0.84722222222222232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-0.47222222222222321</c:v>
                </c:pt>
                <c:pt idx="1422">
                  <c:v>-0.77777777777777768</c:v>
                </c:pt>
                <c:pt idx="1423">
                  <c:v>-0.55555555555555536</c:v>
                </c:pt>
                <c:pt idx="1424">
                  <c:v>-9.7222222222222321E-2</c:v>
                </c:pt>
                <c:pt idx="1425">
                  <c:v>0.27777777777777768</c:v>
                </c:pt>
                <c:pt idx="1426">
                  <c:v>0.68055555555555536</c:v>
                </c:pt>
                <c:pt idx="1427">
                  <c:v>0.76388888888888928</c:v>
                </c:pt>
                <c:pt idx="1428">
                  <c:v>0.41666666666666696</c:v>
                </c:pt>
                <c:pt idx="1429">
                  <c:v>1.3888888888888395E-2</c:v>
                </c:pt>
                <c:pt idx="1430">
                  <c:v>-0.33333333333333304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-1.4722222222222219</c:v>
                </c:pt>
                <c:pt idx="1434">
                  <c:v>-1.4861111111111112</c:v>
                </c:pt>
                <c:pt idx="1435">
                  <c:v>-0.95833333333333304</c:v>
                </c:pt>
                <c:pt idx="1436">
                  <c:v>-0.125</c:v>
                </c:pt>
                <c:pt idx="1437">
                  <c:v>0.27777777777777768</c:v>
                </c:pt>
                <c:pt idx="1438">
                  <c:v>0.3194444444444442</c:v>
                </c:pt>
                <c:pt idx="1439">
                  <c:v>0.13888888888888884</c:v>
                </c:pt>
                <c:pt idx="1440">
                  <c:v>-8.3333333333333481E-2</c:v>
                </c:pt>
                <c:pt idx="1441">
                  <c:v>-0.34722222222222232</c:v>
                </c:pt>
                <c:pt idx="1442">
                  <c:v>-0.43055555555555536</c:v>
                </c:pt>
                <c:pt idx="1443">
                  <c:v>-0.22222222222222232</c:v>
                </c:pt>
                <c:pt idx="1444">
                  <c:v>0</c:v>
                </c:pt>
                <c:pt idx="1445">
                  <c:v>6.9444444444444198E-2</c:v>
                </c:pt>
                <c:pt idx="1446">
                  <c:v>-5.5555555555555802E-2</c:v>
                </c:pt>
                <c:pt idx="1447">
                  <c:v>-0.48611111111111072</c:v>
                </c:pt>
                <c:pt idx="1448">
                  <c:v>-1.1111111111111107</c:v>
                </c:pt>
                <c:pt idx="1449">
                  <c:v>-1.4444444444444446</c:v>
                </c:pt>
                <c:pt idx="1450">
                  <c:v>-1.2083333333333333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0.48611111111111116</c:v>
                </c:pt>
                <c:pt idx="1482">
                  <c:v>0.40277777777777768</c:v>
                </c:pt>
                <c:pt idx="1483">
                  <c:v>0.3472222222222221</c:v>
                </c:pt>
                <c:pt idx="1484">
                  <c:v>0.31944444444444442</c:v>
                </c:pt>
                <c:pt idx="1485">
                  <c:v>0.34722222222222232</c:v>
                </c:pt>
                <c:pt idx="1486">
                  <c:v>0.44444444444444442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0.84722222222222232</c:v>
                </c:pt>
                <c:pt idx="1490">
                  <c:v>0.95833333333333304</c:v>
                </c:pt>
                <c:pt idx="1491">
                  <c:v>1.0277777777777772</c:v>
                </c:pt>
                <c:pt idx="1492">
                  <c:v>1.0277777777777786</c:v>
                </c:pt>
                <c:pt idx="1493">
                  <c:v>0.97222222222222232</c:v>
                </c:pt>
                <c:pt idx="1494">
                  <c:v>0.90277777777777768</c:v>
                </c:pt>
                <c:pt idx="1495">
                  <c:v>0.80555555555555536</c:v>
                </c:pt>
                <c:pt idx="1496">
                  <c:v>0.70833333333333304</c:v>
                </c:pt>
                <c:pt idx="1497">
                  <c:v>0.6111111111111116</c:v>
                </c:pt>
                <c:pt idx="1498">
                  <c:v>0.49999999999999911</c:v>
                </c:pt>
                <c:pt idx="1499">
                  <c:v>0.3888888888888884</c:v>
                </c:pt>
                <c:pt idx="1500">
                  <c:v>0.27777777777777768</c:v>
                </c:pt>
                <c:pt idx="1501">
                  <c:v>0.22222222222222232</c:v>
                </c:pt>
                <c:pt idx="1502">
                  <c:v>0.19444444444444553</c:v>
                </c:pt>
                <c:pt idx="1503">
                  <c:v>0.18055555555555536</c:v>
                </c:pt>
                <c:pt idx="1504">
                  <c:v>0.18055555555555536</c:v>
                </c:pt>
                <c:pt idx="1505">
                  <c:v>0.15277777777777857</c:v>
                </c:pt>
                <c:pt idx="1506">
                  <c:v>0.1388888888888884</c:v>
                </c:pt>
                <c:pt idx="1507">
                  <c:v>0.15277777777777768</c:v>
                </c:pt>
                <c:pt idx="1508">
                  <c:v>0.18055555555555536</c:v>
                </c:pt>
                <c:pt idx="1509">
                  <c:v>0.22222222222222232</c:v>
                </c:pt>
                <c:pt idx="1510">
                  <c:v>0.30555555555555625</c:v>
                </c:pt>
                <c:pt idx="1511">
                  <c:v>0.41666666666666607</c:v>
                </c:pt>
                <c:pt idx="1512">
                  <c:v>0.52777777777777679</c:v>
                </c:pt>
                <c:pt idx="1513">
                  <c:v>0.625</c:v>
                </c:pt>
                <c:pt idx="1514">
                  <c:v>0.66666666666666607</c:v>
                </c:pt>
                <c:pt idx="1515">
                  <c:v>0.625</c:v>
                </c:pt>
                <c:pt idx="1516">
                  <c:v>0.50000000000000178</c:v>
                </c:pt>
                <c:pt idx="1517">
                  <c:v>0.37500000000000178</c:v>
                </c:pt>
                <c:pt idx="1518">
                  <c:v>0.27777777777777857</c:v>
                </c:pt>
                <c:pt idx="1519">
                  <c:v>0.20833333333333215</c:v>
                </c:pt>
                <c:pt idx="1520">
                  <c:v>0.15277777777777679</c:v>
                </c:pt>
                <c:pt idx="1521">
                  <c:v>9.7222222222221433E-2</c:v>
                </c:pt>
                <c:pt idx="1522">
                  <c:v>2.7777777777776791E-2</c:v>
                </c:pt>
                <c:pt idx="1523">
                  <c:v>-6.9444444444444642E-2</c:v>
                </c:pt>
                <c:pt idx="1524">
                  <c:v>-0.20833333333333215</c:v>
                </c:pt>
                <c:pt idx="1525">
                  <c:v>-0.38888888888888928</c:v>
                </c:pt>
                <c:pt idx="1526">
                  <c:v>-0.54166666666666785</c:v>
                </c:pt>
                <c:pt idx="1527">
                  <c:v>-0.63888888888888751</c:v>
                </c:pt>
                <c:pt idx="1528">
                  <c:v>-0.63888888888888751</c:v>
                </c:pt>
                <c:pt idx="1529">
                  <c:v>-0.55555555555555536</c:v>
                </c:pt>
                <c:pt idx="1530">
                  <c:v>-0.43055555555555713</c:v>
                </c:pt>
                <c:pt idx="1531">
                  <c:v>-0.27777777777777857</c:v>
                </c:pt>
                <c:pt idx="1532">
                  <c:v>-0.12499999999999822</c:v>
                </c:pt>
                <c:pt idx="1533">
                  <c:v>2.7777777777778567E-2</c:v>
                </c:pt>
                <c:pt idx="1534">
                  <c:v>0.19444444444444287</c:v>
                </c:pt>
                <c:pt idx="1535">
                  <c:v>0.38888888888888928</c:v>
                </c:pt>
                <c:pt idx="1536">
                  <c:v>0.58333333333333393</c:v>
                </c:pt>
                <c:pt idx="1537">
                  <c:v>0.72222222222222143</c:v>
                </c:pt>
                <c:pt idx="1538">
                  <c:v>0.83333333333333215</c:v>
                </c:pt>
                <c:pt idx="1539">
                  <c:v>0.90277777777777857</c:v>
                </c:pt>
                <c:pt idx="1540">
                  <c:v>0.94444444444444642</c:v>
                </c:pt>
                <c:pt idx="1541">
                  <c:v>0.95833333333333215</c:v>
                </c:pt>
                <c:pt idx="1542">
                  <c:v>0.90277777777777857</c:v>
                </c:pt>
                <c:pt idx="1543">
                  <c:v>0.77777777777777857</c:v>
                </c:pt>
                <c:pt idx="1544">
                  <c:v>0.56944444444444287</c:v>
                </c:pt>
                <c:pt idx="1545">
                  <c:v>0.36111111111111072</c:v>
                </c:pt>
                <c:pt idx="1546">
                  <c:v>0.22222222222222143</c:v>
                </c:pt>
                <c:pt idx="1547">
                  <c:v>0.13888888888888928</c:v>
                </c:pt>
                <c:pt idx="1548">
                  <c:v>0.125</c:v>
                </c:pt>
                <c:pt idx="1549">
                  <c:v>0.13888888888888751</c:v>
                </c:pt>
                <c:pt idx="1550">
                  <c:v>0.16666666666666785</c:v>
                </c:pt>
                <c:pt idx="1551">
                  <c:v>0.19444444444444642</c:v>
                </c:pt>
                <c:pt idx="1552">
                  <c:v>0.20833333333333393</c:v>
                </c:pt>
                <c:pt idx="1553">
                  <c:v>0.20833333333333215</c:v>
                </c:pt>
                <c:pt idx="1554">
                  <c:v>0.20833333333333215</c:v>
                </c:pt>
                <c:pt idx="1555">
                  <c:v>0.23611111111111072</c:v>
                </c:pt>
                <c:pt idx="1556">
                  <c:v>0.27777777777777857</c:v>
                </c:pt>
                <c:pt idx="1557">
                  <c:v>0.31944444444444464</c:v>
                </c:pt>
                <c:pt idx="1558">
                  <c:v>0.375</c:v>
                </c:pt>
                <c:pt idx="1559">
                  <c:v>0.43055555555555536</c:v>
                </c:pt>
                <c:pt idx="1560">
                  <c:v>0.44444444444444287</c:v>
                </c:pt>
                <c:pt idx="1561">
                  <c:v>0.44444444444444464</c:v>
                </c:pt>
                <c:pt idx="1562">
                  <c:v>0.44444444444444464</c:v>
                </c:pt>
                <c:pt idx="1563">
                  <c:v>0.45833333333333393</c:v>
                </c:pt>
                <c:pt idx="1564">
                  <c:v>0.47222222222222321</c:v>
                </c:pt>
                <c:pt idx="1565">
                  <c:v>0.47222222222222321</c:v>
                </c:pt>
                <c:pt idx="1566">
                  <c:v>0.48611111111111072</c:v>
                </c:pt>
                <c:pt idx="1567">
                  <c:v>0.47222222222222143</c:v>
                </c:pt>
                <c:pt idx="1568">
                  <c:v>0.43055555555555536</c:v>
                </c:pt>
                <c:pt idx="1569">
                  <c:v>0.40277777777777857</c:v>
                </c:pt>
                <c:pt idx="1570">
                  <c:v>0.375</c:v>
                </c:pt>
                <c:pt idx="1571">
                  <c:v>0.34722222222222143</c:v>
                </c:pt>
                <c:pt idx="1572">
                  <c:v>0.31944444444444287</c:v>
                </c:pt>
                <c:pt idx="1573">
                  <c:v>0.26388888888888573</c:v>
                </c:pt>
                <c:pt idx="1574">
                  <c:v>0.19444444444444642</c:v>
                </c:pt>
                <c:pt idx="1575">
                  <c:v>0.13888888888888928</c:v>
                </c:pt>
                <c:pt idx="1576">
                  <c:v>6.9444444444446418E-2</c:v>
                </c:pt>
                <c:pt idx="1577">
                  <c:v>0</c:v>
                </c:pt>
                <c:pt idx="1578">
                  <c:v>-5.5555555555557135E-2</c:v>
                </c:pt>
                <c:pt idx="1579">
                  <c:v>-8.3333333333332149E-2</c:v>
                </c:pt>
                <c:pt idx="1580">
                  <c:v>-0.11111111111111072</c:v>
                </c:pt>
                <c:pt idx="1581">
                  <c:v>-0.125</c:v>
                </c:pt>
                <c:pt idx="1582">
                  <c:v>-0.13888888888888928</c:v>
                </c:pt>
                <c:pt idx="1583">
                  <c:v>-0.18055555555555358</c:v>
                </c:pt>
                <c:pt idx="1584">
                  <c:v>-0.20833333333333215</c:v>
                </c:pt>
                <c:pt idx="1585">
                  <c:v>-0.23611111111111427</c:v>
                </c:pt>
                <c:pt idx="1586">
                  <c:v>-0.26388888888889284</c:v>
                </c:pt>
                <c:pt idx="1587">
                  <c:v>-0.27777777777777501</c:v>
                </c:pt>
                <c:pt idx="1588">
                  <c:v>-0.26388888888888573</c:v>
                </c:pt>
                <c:pt idx="1589">
                  <c:v>-0.22222222222222143</c:v>
                </c:pt>
                <c:pt idx="1590">
                  <c:v>-0.18055555555555536</c:v>
                </c:pt>
                <c:pt idx="1591">
                  <c:v>-0.13888888888889106</c:v>
                </c:pt>
                <c:pt idx="1592">
                  <c:v>-0.11111111111111249</c:v>
                </c:pt>
                <c:pt idx="1593">
                  <c:v>-8.3333333333332149E-2</c:v>
                </c:pt>
                <c:pt idx="1594">
                  <c:v>-5.5555555555555358E-2</c:v>
                </c:pt>
                <c:pt idx="1595">
                  <c:v>-8.3333333333333925E-2</c:v>
                </c:pt>
                <c:pt idx="1596">
                  <c:v>-0.11111111111111072</c:v>
                </c:pt>
                <c:pt idx="1597">
                  <c:v>-0.15277777777777679</c:v>
                </c:pt>
                <c:pt idx="1598">
                  <c:v>-0.20833333333333215</c:v>
                </c:pt>
                <c:pt idx="1599">
                  <c:v>-0.23611111111111249</c:v>
                </c:pt>
                <c:pt idx="1600">
                  <c:v>-0.26388888888889106</c:v>
                </c:pt>
                <c:pt idx="1601">
                  <c:v>-0.27777777777777679</c:v>
                </c:pt>
                <c:pt idx="1602">
                  <c:v>-0.24999999999999822</c:v>
                </c:pt>
                <c:pt idx="1603">
                  <c:v>-0.19444444444444642</c:v>
                </c:pt>
                <c:pt idx="1604">
                  <c:v>-0.15277777777778034</c:v>
                </c:pt>
                <c:pt idx="1605">
                  <c:v>-9.7222222222219656E-2</c:v>
                </c:pt>
                <c:pt idx="1606">
                  <c:v>-5.5555555555553582E-2</c:v>
                </c:pt>
                <c:pt idx="1607">
                  <c:v>-2.7777777777778567E-2</c:v>
                </c:pt>
                <c:pt idx="1608">
                  <c:v>0</c:v>
                </c:pt>
                <c:pt idx="1609">
                  <c:v>2.7777777777778567E-2</c:v>
                </c:pt>
                <c:pt idx="1610">
                  <c:v>4.1666666666666075E-2</c:v>
                </c:pt>
                <c:pt idx="1611">
                  <c:v>5.5555555555553582E-2</c:v>
                </c:pt>
                <c:pt idx="1612">
                  <c:v>9.7222222222223209E-2</c:v>
                </c:pt>
                <c:pt idx="1613">
                  <c:v>0.13888888888888928</c:v>
                </c:pt>
                <c:pt idx="1614">
                  <c:v>0.18055555555555536</c:v>
                </c:pt>
                <c:pt idx="1615">
                  <c:v>0.22222222222222321</c:v>
                </c:pt>
                <c:pt idx="1616">
                  <c:v>0.27777777777777679</c:v>
                </c:pt>
                <c:pt idx="1617">
                  <c:v>0.31944444444444464</c:v>
                </c:pt>
                <c:pt idx="1618">
                  <c:v>0.34722222222222321</c:v>
                </c:pt>
                <c:pt idx="1619">
                  <c:v>0.33333333333333215</c:v>
                </c:pt>
                <c:pt idx="1620">
                  <c:v>0.29166666666666607</c:v>
                </c:pt>
                <c:pt idx="1621">
                  <c:v>0.25</c:v>
                </c:pt>
                <c:pt idx="1622">
                  <c:v>0.19444444444444287</c:v>
                </c:pt>
                <c:pt idx="1623">
                  <c:v>0.11111111111111072</c:v>
                </c:pt>
                <c:pt idx="1624">
                  <c:v>1.3888888888889284E-2</c:v>
                </c:pt>
                <c:pt idx="1625">
                  <c:v>-6.9444444444442865E-2</c:v>
                </c:pt>
                <c:pt idx="1626">
                  <c:v>-0.19444444444444287</c:v>
                </c:pt>
                <c:pt idx="1627">
                  <c:v>-0.33333333333333393</c:v>
                </c:pt>
                <c:pt idx="1628">
                  <c:v>-0.44444444444444464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-0.43055555555555536</c:v>
                </c:pt>
                <c:pt idx="1632">
                  <c:v>-0.30555555555555536</c:v>
                </c:pt>
                <c:pt idx="1633">
                  <c:v>-0.16666666666666785</c:v>
                </c:pt>
                <c:pt idx="1634">
                  <c:v>-5.5555555555555358E-2</c:v>
                </c:pt>
                <c:pt idx="1635">
                  <c:v>-1.3888888888887507E-2</c:v>
                </c:pt>
                <c:pt idx="1636">
                  <c:v>-1.3888888888889284E-2</c:v>
                </c:pt>
                <c:pt idx="1637">
                  <c:v>-5.5555555555555358E-2</c:v>
                </c:pt>
                <c:pt idx="1638">
                  <c:v>-9.7222222222221433E-2</c:v>
                </c:pt>
                <c:pt idx="1639">
                  <c:v>-0.125</c:v>
                </c:pt>
                <c:pt idx="1640">
                  <c:v>-0.125</c:v>
                </c:pt>
                <c:pt idx="1641">
                  <c:v>-8.3333333333333925E-2</c:v>
                </c:pt>
                <c:pt idx="1642">
                  <c:v>-1.3888888888889284E-2</c:v>
                </c:pt>
                <c:pt idx="1643">
                  <c:v>8.3333333333333925E-2</c:v>
                </c:pt>
                <c:pt idx="1644">
                  <c:v>0.16666666666666607</c:v>
                </c:pt>
                <c:pt idx="1645">
                  <c:v>0.23611111111111072</c:v>
                </c:pt>
                <c:pt idx="1646">
                  <c:v>0.29166666666666785</c:v>
                </c:pt>
                <c:pt idx="1647">
                  <c:v>0.33333333333333393</c:v>
                </c:pt>
                <c:pt idx="1648">
                  <c:v>0.375</c:v>
                </c:pt>
                <c:pt idx="1649">
                  <c:v>0.38888888888888751</c:v>
                </c:pt>
                <c:pt idx="1650">
                  <c:v>0.38888888888888928</c:v>
                </c:pt>
                <c:pt idx="1651">
                  <c:v>0.36111111111111249</c:v>
                </c:pt>
                <c:pt idx="1652">
                  <c:v>0.31944444444444287</c:v>
                </c:pt>
                <c:pt idx="1653">
                  <c:v>0.29166666666666607</c:v>
                </c:pt>
                <c:pt idx="1654">
                  <c:v>0.25</c:v>
                </c:pt>
                <c:pt idx="1655">
                  <c:v>0.22222222222222143</c:v>
                </c:pt>
                <c:pt idx="1656">
                  <c:v>0.22222222222222499</c:v>
                </c:pt>
                <c:pt idx="1657">
                  <c:v>0.22222222222222499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0.20833333333333215</c:v>
                </c:pt>
                <c:pt idx="1662">
                  <c:v>0.20833333333333215</c:v>
                </c:pt>
                <c:pt idx="1663">
                  <c:v>0.20833333333333215</c:v>
                </c:pt>
                <c:pt idx="1664">
                  <c:v>0.18055555555555713</c:v>
                </c:pt>
                <c:pt idx="1665">
                  <c:v>0.16666666666666785</c:v>
                </c:pt>
                <c:pt idx="1666">
                  <c:v>0.13888888888888928</c:v>
                </c:pt>
                <c:pt idx="1667">
                  <c:v>0.11111111111111072</c:v>
                </c:pt>
                <c:pt idx="1668">
                  <c:v>9.7222222222221433E-2</c:v>
                </c:pt>
                <c:pt idx="1669">
                  <c:v>8.3333333333335702E-2</c:v>
                </c:pt>
                <c:pt idx="1670">
                  <c:v>6.9444444444442865E-2</c:v>
                </c:pt>
                <c:pt idx="1671">
                  <c:v>4.1666666666664298E-2</c:v>
                </c:pt>
                <c:pt idx="1672">
                  <c:v>2.7777777777778567E-2</c:v>
                </c:pt>
                <c:pt idx="1673">
                  <c:v>2.7777777777778567E-2</c:v>
                </c:pt>
                <c:pt idx="1674">
                  <c:v>1.3888888888889284E-2</c:v>
                </c:pt>
                <c:pt idx="1675">
                  <c:v>0</c:v>
                </c:pt>
                <c:pt idx="1676">
                  <c:v>-1.3888888888889284E-2</c:v>
                </c:pt>
                <c:pt idx="1677">
                  <c:v>-4.1666666666667851E-2</c:v>
                </c:pt>
                <c:pt idx="1678">
                  <c:v>-6.9444444444446418E-2</c:v>
                </c:pt>
                <c:pt idx="1679">
                  <c:v>-8.3333333333332149E-2</c:v>
                </c:pt>
                <c:pt idx="1680">
                  <c:v>-8.3333333333332149E-2</c:v>
                </c:pt>
                <c:pt idx="1681">
                  <c:v>-5.5555555555557135E-2</c:v>
                </c:pt>
                <c:pt idx="1682">
                  <c:v>-1.3888888888889284E-2</c:v>
                </c:pt>
                <c:pt idx="1683">
                  <c:v>2.7777777777778567E-2</c:v>
                </c:pt>
                <c:pt idx="1684">
                  <c:v>8.3333333333335702E-2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0.11111111111111427</c:v>
                </c:pt>
                <c:pt idx="1688">
                  <c:v>8.3333333333332149E-2</c:v>
                </c:pt>
                <c:pt idx="1689">
                  <c:v>5.5555555555553582E-2</c:v>
                </c:pt>
                <c:pt idx="1690">
                  <c:v>4.1666666666667851E-2</c:v>
                </c:pt>
                <c:pt idx="1691">
                  <c:v>2.7777777777778567E-2</c:v>
                </c:pt>
                <c:pt idx="1692">
                  <c:v>2.7777777777775015E-2</c:v>
                </c:pt>
                <c:pt idx="1693">
                  <c:v>2.7777777777775015E-2</c:v>
                </c:pt>
                <c:pt idx="1694">
                  <c:v>2.777777777778212E-2</c:v>
                </c:pt>
                <c:pt idx="1695">
                  <c:v>2.7777777777778567E-2</c:v>
                </c:pt>
                <c:pt idx="1696">
                  <c:v>2.7777777777775015E-2</c:v>
                </c:pt>
                <c:pt idx="1697">
                  <c:v>2.7777777777778567E-2</c:v>
                </c:pt>
                <c:pt idx="1698">
                  <c:v>1.3888888888889284E-2</c:v>
                </c:pt>
                <c:pt idx="1699">
                  <c:v>-1.3888888888889284E-2</c:v>
                </c:pt>
                <c:pt idx="1700">
                  <c:v>-4.1666666666664298E-2</c:v>
                </c:pt>
                <c:pt idx="1701">
                  <c:v>-5.5555555555557135E-2</c:v>
                </c:pt>
                <c:pt idx="1702">
                  <c:v>-5.5555555555557135E-2</c:v>
                </c:pt>
                <c:pt idx="1703">
                  <c:v>-6.9444444444442865E-2</c:v>
                </c:pt>
                <c:pt idx="1704">
                  <c:v>-6.9444444444442865E-2</c:v>
                </c:pt>
                <c:pt idx="1705">
                  <c:v>-5.5555555555553582E-2</c:v>
                </c:pt>
                <c:pt idx="1706">
                  <c:v>-5.5555555555557135E-2</c:v>
                </c:pt>
                <c:pt idx="1707">
                  <c:v>-4.1666666666667851E-2</c:v>
                </c:pt>
                <c:pt idx="1708">
                  <c:v>-2.7777777777778567E-2</c:v>
                </c:pt>
                <c:pt idx="1709">
                  <c:v>-2.7777777777778567E-2</c:v>
                </c:pt>
                <c:pt idx="1710">
                  <c:v>0</c:v>
                </c:pt>
                <c:pt idx="1711">
                  <c:v>2.7777777777778567E-2</c:v>
                </c:pt>
                <c:pt idx="1712">
                  <c:v>4.1666666666664298E-2</c:v>
                </c:pt>
                <c:pt idx="1713">
                  <c:v>6.9444444444446418E-2</c:v>
                </c:pt>
                <c:pt idx="1714">
                  <c:v>8.3333333333335702E-2</c:v>
                </c:pt>
                <c:pt idx="1715">
                  <c:v>9.722222222221788E-2</c:v>
                </c:pt>
                <c:pt idx="1716">
                  <c:v>0.11111111111111072</c:v>
                </c:pt>
                <c:pt idx="1717">
                  <c:v>0.12500000000000355</c:v>
                </c:pt>
                <c:pt idx="1718">
                  <c:v>0.13888888888888928</c:v>
                </c:pt>
                <c:pt idx="1719">
                  <c:v>0.15277777777777501</c:v>
                </c:pt>
                <c:pt idx="1720">
                  <c:v>0.15277777777777857</c:v>
                </c:pt>
                <c:pt idx="1721">
                  <c:v>0.125</c:v>
                </c:pt>
                <c:pt idx="1722">
                  <c:v>8.3333333333332149E-2</c:v>
                </c:pt>
                <c:pt idx="1723">
                  <c:v>4.1666666666667851E-2</c:v>
                </c:pt>
                <c:pt idx="1724">
                  <c:v>0</c:v>
                </c:pt>
                <c:pt idx="1725">
                  <c:v>-8.3333333333335702E-2</c:v>
                </c:pt>
                <c:pt idx="1726">
                  <c:v>-0.19444444444444287</c:v>
                </c:pt>
                <c:pt idx="1727">
                  <c:v>-0.31944444444444287</c:v>
                </c:pt>
                <c:pt idx="1728">
                  <c:v>-0.4583333333333357</c:v>
                </c:pt>
                <c:pt idx="1729">
                  <c:v>-0.59722222222222143</c:v>
                </c:pt>
                <c:pt idx="1730">
                  <c:v>-0.68055555555555358</c:v>
                </c:pt>
                <c:pt idx="1731">
                  <c:v>-0.70833333333333215</c:v>
                </c:pt>
                <c:pt idx="1732">
                  <c:v>-0.7083333333333357</c:v>
                </c:pt>
                <c:pt idx="1733">
                  <c:v>-0.68055555555555713</c:v>
                </c:pt>
                <c:pt idx="1734">
                  <c:v>-0.65277777777777679</c:v>
                </c:pt>
                <c:pt idx="1735">
                  <c:v>-0.63888888888888928</c:v>
                </c:pt>
                <c:pt idx="1736">
                  <c:v>-0.65277777777777857</c:v>
                </c:pt>
                <c:pt idx="1737">
                  <c:v>-0.65277777777777679</c:v>
                </c:pt>
                <c:pt idx="1738">
                  <c:v>-0.63888888888888751</c:v>
                </c:pt>
                <c:pt idx="1739">
                  <c:v>-0.61111111111111072</c:v>
                </c:pt>
                <c:pt idx="1740">
                  <c:v>-0.54166666666666785</c:v>
                </c:pt>
                <c:pt idx="1741">
                  <c:v>-0.44444444444444464</c:v>
                </c:pt>
                <c:pt idx="1742">
                  <c:v>-0.37499999999999822</c:v>
                </c:pt>
                <c:pt idx="1743">
                  <c:v>-0.33333333333333393</c:v>
                </c:pt>
                <c:pt idx="1744">
                  <c:v>-0.29166666666666785</c:v>
                </c:pt>
                <c:pt idx="1745">
                  <c:v>-0.27777777777777857</c:v>
                </c:pt>
                <c:pt idx="1746">
                  <c:v>-0.27777777777777679</c:v>
                </c:pt>
                <c:pt idx="1747">
                  <c:v>-0.24999999999999822</c:v>
                </c:pt>
                <c:pt idx="1748">
                  <c:v>-0.22222222222222143</c:v>
                </c:pt>
                <c:pt idx="1749">
                  <c:v>-0.19444444444444642</c:v>
                </c:pt>
                <c:pt idx="1750">
                  <c:v>-0.15277777777778034</c:v>
                </c:pt>
                <c:pt idx="1751">
                  <c:v>-0.13888888888888928</c:v>
                </c:pt>
                <c:pt idx="1752">
                  <c:v>-0.13888888888888751</c:v>
                </c:pt>
                <c:pt idx="1753">
                  <c:v>-0.13888888888888751</c:v>
                </c:pt>
                <c:pt idx="1754">
                  <c:v>-0.13888888888888928</c:v>
                </c:pt>
                <c:pt idx="1755">
                  <c:v>-0.13888888888888928</c:v>
                </c:pt>
                <c:pt idx="1756">
                  <c:v>-0.13888888888888928</c:v>
                </c:pt>
                <c:pt idx="1757">
                  <c:v>-0.15277777777777679</c:v>
                </c:pt>
                <c:pt idx="1758">
                  <c:v>-0.15277777777777679</c:v>
                </c:pt>
                <c:pt idx="1759">
                  <c:v>-0.15277777777777679</c:v>
                </c:pt>
                <c:pt idx="1760">
                  <c:v>-0.16666666666666785</c:v>
                </c:pt>
                <c:pt idx="1761">
                  <c:v>-0.16666666666666785</c:v>
                </c:pt>
                <c:pt idx="1762">
                  <c:v>-0.16666666666666607</c:v>
                </c:pt>
                <c:pt idx="1763">
                  <c:v>-0.16666666666666607</c:v>
                </c:pt>
                <c:pt idx="1764">
                  <c:v>-0.18055555555555536</c:v>
                </c:pt>
                <c:pt idx="1765">
                  <c:v>-0.22222222222222143</c:v>
                </c:pt>
                <c:pt idx="1766">
                  <c:v>-0.30555555555555536</c:v>
                </c:pt>
                <c:pt idx="1767">
                  <c:v>-0.41666666666666785</c:v>
                </c:pt>
                <c:pt idx="1768">
                  <c:v>-0.55555555555555536</c:v>
                </c:pt>
                <c:pt idx="1769">
                  <c:v>-0.70833333333333393</c:v>
                </c:pt>
                <c:pt idx="1770">
                  <c:v>-0.83333333333333393</c:v>
                </c:pt>
                <c:pt idx="1771">
                  <c:v>-0.88888888888888751</c:v>
                </c:pt>
                <c:pt idx="1772">
                  <c:v>-0.88888888888888751</c:v>
                </c:pt>
                <c:pt idx="1773">
                  <c:v>-0.86111111111111249</c:v>
                </c:pt>
                <c:pt idx="1774">
                  <c:v>-0.79166666666666785</c:v>
                </c:pt>
                <c:pt idx="1775">
                  <c:v>-0.70833333333333304</c:v>
                </c:pt>
                <c:pt idx="1776">
                  <c:v>-0.66666666666666607</c:v>
                </c:pt>
                <c:pt idx="1777">
                  <c:v>-0.68055555555555536</c:v>
                </c:pt>
                <c:pt idx="1778">
                  <c:v>-0.75000000000000089</c:v>
                </c:pt>
                <c:pt idx="1779">
                  <c:v>-0.8611111111111116</c:v>
                </c:pt>
                <c:pt idx="1780">
                  <c:v>-0.95833333333333304</c:v>
                </c:pt>
                <c:pt idx="1781">
                  <c:v>-0.98611111111111072</c:v>
                </c:pt>
                <c:pt idx="1782">
                  <c:v>-0.93055555555555447</c:v>
                </c:pt>
                <c:pt idx="1783">
                  <c:v>-0.81944444444444464</c:v>
                </c:pt>
                <c:pt idx="1784">
                  <c:v>-0.68055555555555625</c:v>
                </c:pt>
                <c:pt idx="1785">
                  <c:v>-0.58333333333333304</c:v>
                </c:pt>
                <c:pt idx="1786">
                  <c:v>-0.54166666666666696</c:v>
                </c:pt>
                <c:pt idx="1787">
                  <c:v>-0.52777777777777768</c:v>
                </c:pt>
                <c:pt idx="1788">
                  <c:v>-0.54166666666666607</c:v>
                </c:pt>
                <c:pt idx="1789">
                  <c:v>-0.59722222222222232</c:v>
                </c:pt>
                <c:pt idx="1790">
                  <c:v>-0.69444444444444464</c:v>
                </c:pt>
                <c:pt idx="1791">
                  <c:v>-0.8194444444444442</c:v>
                </c:pt>
                <c:pt idx="1792">
                  <c:v>-0.94444444444444442</c:v>
                </c:pt>
                <c:pt idx="1793">
                  <c:v>-0.98611111111111127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31-4240-A897-C434F1A2C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4155648"/>
        <c:axId val="1874150240"/>
      </c:lineChart>
      <c:catAx>
        <c:axId val="1874155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4150240"/>
        <c:crosses val="autoZero"/>
        <c:auto val="1"/>
        <c:lblAlgn val="ctr"/>
        <c:lblOffset val="100"/>
        <c:noMultiLvlLbl val="0"/>
      </c:catAx>
      <c:valAx>
        <c:axId val="187415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4155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Shows Tractive Energy and Braking Energy for every Second of Driving Time</a:t>
            </a:r>
            <a:endParaRPr lang="en-GB"/>
          </a:p>
        </c:rich>
      </c:tx>
      <c:layout>
        <c:manualLayout>
          <c:xMode val="edge"/>
          <c:yMode val="edge"/>
          <c:x val="0.10971522309711287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713707624678108"/>
          <c:y val="0.23095216776832661"/>
          <c:w val="0.84321010133289731"/>
          <c:h val="0.6081794983960338"/>
        </c:manualLayout>
      </c:layout>
      <c:lineChart>
        <c:grouping val="standard"/>
        <c:varyColors val="0"/>
        <c:ser>
          <c:idx val="0"/>
          <c:order val="0"/>
          <c:tx>
            <c:v>Tractive Energy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Spreadsheet!$P$4:$P$1804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8.0606230336934175</c:v>
                </c:pt>
                <c:pt idx="13">
                  <c:v>68.559526816968898</c:v>
                </c:pt>
                <c:pt idx="14">
                  <c:v>219.07237218750004</c:v>
                </c:pt>
                <c:pt idx="15">
                  <c:v>407.85528996093763</c:v>
                </c:pt>
                <c:pt idx="16">
                  <c:v>548.48932360805691</c:v>
                </c:pt>
                <c:pt idx="17">
                  <c:v>725.18143608523019</c:v>
                </c:pt>
                <c:pt idx="18">
                  <c:v>967.85481735837857</c:v>
                </c:pt>
                <c:pt idx="19">
                  <c:v>1208.3265244341567</c:v>
                </c:pt>
                <c:pt idx="20">
                  <c:v>1298.1846990941681</c:v>
                </c:pt>
                <c:pt idx="21">
                  <c:v>1335.0665979859505</c:v>
                </c:pt>
                <c:pt idx="22">
                  <c:v>1347.4831148207629</c:v>
                </c:pt>
                <c:pt idx="23">
                  <c:v>1378.7966400000003</c:v>
                </c:pt>
                <c:pt idx="24">
                  <c:v>1397.7736202387157</c:v>
                </c:pt>
                <c:pt idx="25">
                  <c:v>1508.0630292489714</c:v>
                </c:pt>
                <c:pt idx="26">
                  <c:v>1582.0079943172905</c:v>
                </c:pt>
                <c:pt idx="27">
                  <c:v>1736.3136422857194</c:v>
                </c:pt>
                <c:pt idx="28">
                  <c:v>1922.6666906597225</c:v>
                </c:pt>
                <c:pt idx="29">
                  <c:v>2121.549582060346</c:v>
                </c:pt>
                <c:pt idx="30">
                  <c:v>2307.6108641954411</c:v>
                </c:pt>
                <c:pt idx="31">
                  <c:v>2413.6765151387281</c:v>
                </c:pt>
                <c:pt idx="32">
                  <c:v>2486.243465587545</c:v>
                </c:pt>
                <c:pt idx="33">
                  <c:v>2541.6632877779384</c:v>
                </c:pt>
                <c:pt idx="34">
                  <c:v>2588.5072452777777</c:v>
                </c:pt>
                <c:pt idx="35">
                  <c:v>2597.9487783363879</c:v>
                </c:pt>
                <c:pt idx="36">
                  <c:v>2569.6970850450111</c:v>
                </c:pt>
                <c:pt idx="37">
                  <c:v>2431.6774803068747</c:v>
                </c:pt>
                <c:pt idx="38">
                  <c:v>2187.9781966449655</c:v>
                </c:pt>
                <c:pt idx="39">
                  <c:v>1953.6237090727882</c:v>
                </c:pt>
                <c:pt idx="40">
                  <c:v>1772.6229459709364</c:v>
                </c:pt>
                <c:pt idx="41">
                  <c:v>1609.4174375895384</c:v>
                </c:pt>
                <c:pt idx="42">
                  <c:v>1391.4320935892492</c:v>
                </c:pt>
                <c:pt idx="43">
                  <c:v>1155.9615406798164</c:v>
                </c:pt>
                <c:pt idx="44">
                  <c:v>994.60419315972229</c:v>
                </c:pt>
                <c:pt idx="45">
                  <c:v>925.67105190956158</c:v>
                </c:pt>
                <c:pt idx="46">
                  <c:v>899.68003972222232</c:v>
                </c:pt>
                <c:pt idx="47">
                  <c:v>853.59558843315995</c:v>
                </c:pt>
                <c:pt idx="48">
                  <c:v>798.4410606584363</c:v>
                </c:pt>
                <c:pt idx="49">
                  <c:v>768.87543981352906</c:v>
                </c:pt>
                <c:pt idx="50">
                  <c:v>768.87543981352906</c:v>
                </c:pt>
                <c:pt idx="51">
                  <c:v>749.36075621527789</c:v>
                </c:pt>
                <c:pt idx="52">
                  <c:v>668.08224736416548</c:v>
                </c:pt>
                <c:pt idx="53">
                  <c:v>548.48932360805691</c:v>
                </c:pt>
                <c:pt idx="54">
                  <c:v>503.83623036763765</c:v>
                </c:pt>
                <c:pt idx="55">
                  <c:v>499.40827777777787</c:v>
                </c:pt>
                <c:pt idx="56">
                  <c:v>499.40827777777787</c:v>
                </c:pt>
                <c:pt idx="57">
                  <c:v>499.40827777777787</c:v>
                </c:pt>
                <c:pt idx="58">
                  <c:v>512.71207374565984</c:v>
                </c:pt>
                <c:pt idx="59">
                  <c:v>526.07650593750009</c:v>
                </c:pt>
                <c:pt idx="60">
                  <c:v>621.44957586371538</c:v>
                </c:pt>
                <c:pt idx="61">
                  <c:v>649.32904957031258</c:v>
                </c:pt>
                <c:pt idx="62">
                  <c:v>677.51022546440993</c:v>
                </c:pt>
                <c:pt idx="63">
                  <c:v>691.71764906250007</c:v>
                </c:pt>
                <c:pt idx="64">
                  <c:v>734.82500964843757</c:v>
                </c:pt>
                <c:pt idx="65">
                  <c:v>768.87543981352906</c:v>
                </c:pt>
                <c:pt idx="66">
                  <c:v>783.61363577851739</c:v>
                </c:pt>
                <c:pt idx="67">
                  <c:v>798.4410606584363</c:v>
                </c:pt>
                <c:pt idx="68">
                  <c:v>894.51557885111265</c:v>
                </c:pt>
                <c:pt idx="69">
                  <c:v>1049.0217999176955</c:v>
                </c:pt>
                <c:pt idx="70">
                  <c:v>1237.9140808537488</c:v>
                </c:pt>
                <c:pt idx="71">
                  <c:v>1442.6136831005663</c:v>
                </c:pt>
                <c:pt idx="72">
                  <c:v>1630.1600986586936</c:v>
                </c:pt>
                <c:pt idx="73">
                  <c:v>1758.0427511934158</c:v>
                </c:pt>
                <c:pt idx="74">
                  <c:v>1839.1782850638183</c:v>
                </c:pt>
                <c:pt idx="75">
                  <c:v>1907.3086870473253</c:v>
                </c:pt>
                <c:pt idx="76">
                  <c:v>1984.9049970846195</c:v>
                </c:pt>
                <c:pt idx="77">
                  <c:v>2072.6291743143975</c:v>
                </c:pt>
                <c:pt idx="78">
                  <c:v>2138.027137417535</c:v>
                </c:pt>
                <c:pt idx="79">
                  <c:v>2154.5907994992608</c:v>
                </c:pt>
                <c:pt idx="80">
                  <c:v>2113.3429574652782</c:v>
                </c:pt>
                <c:pt idx="81">
                  <c:v>2072.6291743143975</c:v>
                </c:pt>
                <c:pt idx="82">
                  <c:v>1977.0540830933323</c:v>
                </c:pt>
                <c:pt idx="83">
                  <c:v>1953.6237090727882</c:v>
                </c:pt>
                <c:pt idx="84">
                  <c:v>1930.3757367015501</c:v>
                </c:pt>
                <c:pt idx="85">
                  <c:v>1869.2616379193996</c:v>
                </c:pt>
                <c:pt idx="86">
                  <c:v>1824.2534990623396</c:v>
                </c:pt>
                <c:pt idx="87">
                  <c:v>1772.6229459709364</c:v>
                </c:pt>
                <c:pt idx="88">
                  <c:v>1743.5379271875004</c:v>
                </c:pt>
                <c:pt idx="89">
                  <c:v>1582.0079943172905</c:v>
                </c:pt>
                <c:pt idx="90">
                  <c:v>1286.0118226605905</c:v>
                </c:pt>
                <c:pt idx="91">
                  <c:v>983.86834593621415</c:v>
                </c:pt>
                <c:pt idx="92">
                  <c:v>729.99856696887878</c:v>
                </c:pt>
                <c:pt idx="93">
                  <c:v>598.43861224408442</c:v>
                </c:pt>
                <c:pt idx="94">
                  <c:v>499.40827777777787</c:v>
                </c:pt>
                <c:pt idx="95">
                  <c:v>373.63453417261456</c:v>
                </c:pt>
                <c:pt idx="96">
                  <c:v>235.53716874871401</c:v>
                </c:pt>
                <c:pt idx="97">
                  <c:v>145.51583250000002</c:v>
                </c:pt>
                <c:pt idx="98">
                  <c:v>88.763257845936238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8.0606230336934175</c:v>
                </c:pt>
                <c:pt idx="139">
                  <c:v>76.637842262892249</c:v>
                </c:pt>
                <c:pt idx="140">
                  <c:v>247.91893259564688</c:v>
                </c:pt>
                <c:pt idx="141">
                  <c:v>486.16363910156252</c:v>
                </c:pt>
                <c:pt idx="142">
                  <c:v>701.23354147119346</c:v>
                </c:pt>
                <c:pt idx="143">
                  <c:v>823.35573878906246</c:v>
                </c:pt>
                <c:pt idx="144">
                  <c:v>873.96838141219791</c:v>
                </c:pt>
                <c:pt idx="145">
                  <c:v>920.45017251028821</c:v>
                </c:pt>
                <c:pt idx="146">
                  <c:v>1027.1053302777777</c:v>
                </c:pt>
                <c:pt idx="147">
                  <c:v>1173.2908260198049</c:v>
                </c:pt>
                <c:pt idx="148">
                  <c:v>1310.4178283248136</c:v>
                </c:pt>
                <c:pt idx="149">
                  <c:v>1404.1310864917698</c:v>
                </c:pt>
                <c:pt idx="150">
                  <c:v>1442.6136831005663</c:v>
                </c:pt>
                <c:pt idx="151">
                  <c:v>1416.8940569097224</c:v>
                </c:pt>
                <c:pt idx="152">
                  <c:v>1279.9478423045268</c:v>
                </c:pt>
                <c:pt idx="153">
                  <c:v>1016.2222471283438</c:v>
                </c:pt>
                <c:pt idx="154">
                  <c:v>744.50604949636715</c:v>
                </c:pt>
                <c:pt idx="155">
                  <c:v>557.50429617203588</c:v>
                </c:pt>
                <c:pt idx="156">
                  <c:v>499.40827777777787</c:v>
                </c:pt>
                <c:pt idx="157">
                  <c:v>526.07650593750009</c:v>
                </c:pt>
                <c:pt idx="158">
                  <c:v>593.85997288628482</c:v>
                </c:pt>
                <c:pt idx="159">
                  <c:v>739.660818899177</c:v>
                </c:pt>
                <c:pt idx="160">
                  <c:v>884.21996047309051</c:v>
                </c:pt>
                <c:pt idx="161">
                  <c:v>1060.0560628125002</c:v>
                </c:pt>
                <c:pt idx="162">
                  <c:v>1179.0950072699654</c:v>
                </c:pt>
                <c:pt idx="163">
                  <c:v>1304.2937047222226</c:v>
                </c:pt>
                <c:pt idx="164">
                  <c:v>1423.2996706251611</c:v>
                </c:pt>
                <c:pt idx="165">
                  <c:v>1528.024321090696</c:v>
                </c:pt>
                <c:pt idx="166">
                  <c:v>1595.677550230035</c:v>
                </c:pt>
                <c:pt idx="167">
                  <c:v>1672.1290316563793</c:v>
                </c:pt>
                <c:pt idx="168">
                  <c:v>1816.820136954733</c:v>
                </c:pt>
                <c:pt idx="169">
                  <c:v>1969.2236002777784</c:v>
                </c:pt>
                <c:pt idx="170">
                  <c:v>2032.4426031378605</c:v>
                </c:pt>
                <c:pt idx="171">
                  <c:v>1984.9049970846195</c:v>
                </c:pt>
                <c:pt idx="172">
                  <c:v>1809.4060557421878</c:v>
                </c:pt>
                <c:pt idx="173">
                  <c:v>1521.3535950681585</c:v>
                </c:pt>
                <c:pt idx="174">
                  <c:v>1273.8987608219202</c:v>
                </c:pt>
                <c:pt idx="175">
                  <c:v>1167.5005576882395</c:v>
                </c:pt>
                <c:pt idx="176">
                  <c:v>1155.9615406798164</c:v>
                </c:pt>
                <c:pt idx="177">
                  <c:v>1202.4519569619663</c:v>
                </c:pt>
                <c:pt idx="178">
                  <c:v>1316.5571246772122</c:v>
                </c:pt>
                <c:pt idx="179">
                  <c:v>1404.1310864917698</c:v>
                </c:pt>
                <c:pt idx="180">
                  <c:v>1429.721443045268</c:v>
                </c:pt>
                <c:pt idx="181">
                  <c:v>1423.2996706251611</c:v>
                </c:pt>
                <c:pt idx="182">
                  <c:v>1404.1310864917698</c:v>
                </c:pt>
                <c:pt idx="183">
                  <c:v>1347.4831148207629</c:v>
                </c:pt>
                <c:pt idx="184">
                  <c:v>1214.2153334765626</c:v>
                </c:pt>
                <c:pt idx="185">
                  <c:v>1071.1415953600824</c:v>
                </c:pt>
                <c:pt idx="186">
                  <c:v>930.90337934027787</c:v>
                </c:pt>
                <c:pt idx="187">
                  <c:v>823.35573878906246</c:v>
                </c:pt>
                <c:pt idx="188">
                  <c:v>734.82500964843757</c:v>
                </c:pt>
                <c:pt idx="189">
                  <c:v>668.08224736416548</c:v>
                </c:pt>
                <c:pt idx="190">
                  <c:v>612.22141794865627</c:v>
                </c:pt>
                <c:pt idx="191">
                  <c:v>575.62210083317268</c:v>
                </c:pt>
                <c:pt idx="192">
                  <c:v>539.50305328559045</c:v>
                </c:pt>
                <c:pt idx="193">
                  <c:v>521.61486655655233</c:v>
                </c:pt>
                <c:pt idx="194">
                  <c:v>508.27081076517493</c:v>
                </c:pt>
                <c:pt idx="195">
                  <c:v>499.40827777777787</c:v>
                </c:pt>
                <c:pt idx="196">
                  <c:v>499.40827777777787</c:v>
                </c:pt>
                <c:pt idx="197">
                  <c:v>499.40827777777787</c:v>
                </c:pt>
                <c:pt idx="198">
                  <c:v>499.40827777777787</c:v>
                </c:pt>
                <c:pt idx="199">
                  <c:v>521.61486655655233</c:v>
                </c:pt>
                <c:pt idx="200">
                  <c:v>543.99262805426974</c:v>
                </c:pt>
                <c:pt idx="201">
                  <c:v>589.28905684156393</c:v>
                </c:pt>
                <c:pt idx="202">
                  <c:v>635.35233940972239</c:v>
                </c:pt>
                <c:pt idx="203">
                  <c:v>706.00493500434038</c:v>
                </c:pt>
                <c:pt idx="204">
                  <c:v>828.36951289223271</c:v>
                </c:pt>
                <c:pt idx="205">
                  <c:v>941.40259739711939</c:v>
                </c:pt>
                <c:pt idx="206">
                  <c:v>1082.278835762603</c:v>
                </c:pt>
                <c:pt idx="207">
                  <c:v>1261.8450753759967</c:v>
                </c:pt>
                <c:pt idx="208">
                  <c:v>1429.721443045268</c:v>
                </c:pt>
                <c:pt idx="209">
                  <c:v>1588.834008230453</c:v>
                </c:pt>
                <c:pt idx="210">
                  <c:v>1816.820136954733</c:v>
                </c:pt>
                <c:pt idx="211">
                  <c:v>1992.77639702691</c:v>
                </c:pt>
                <c:pt idx="212">
                  <c:v>2129.7776237860085</c:v>
                </c:pt>
                <c:pt idx="213">
                  <c:v>2238.716047851563</c:v>
                </c:pt>
                <c:pt idx="214">
                  <c:v>2333.8181800823049</c:v>
                </c:pt>
                <c:pt idx="215">
                  <c:v>2467.9605173291225</c:v>
                </c:pt>
                <c:pt idx="216">
                  <c:v>2645.5231640625007</c:v>
                </c:pt>
                <c:pt idx="217">
                  <c:v>2852.1444788324661</c:v>
                </c:pt>
                <c:pt idx="218">
                  <c:v>3048.8773745820472</c:v>
                </c:pt>
                <c:pt idx="219">
                  <c:v>3222.0470115059161</c:v>
                </c:pt>
                <c:pt idx="220">
                  <c:v>3356.5683056957305</c:v>
                </c:pt>
                <c:pt idx="221">
                  <c:v>3460.1354043198635</c:v>
                </c:pt>
                <c:pt idx="222">
                  <c:v>3506.9133830859378</c:v>
                </c:pt>
                <c:pt idx="223">
                  <c:v>3554.1567325464575</c:v>
                </c:pt>
                <c:pt idx="224">
                  <c:v>3589.8967530079731</c:v>
                </c:pt>
                <c:pt idx="225">
                  <c:v>3637.9629365753608</c:v>
                </c:pt>
                <c:pt idx="226">
                  <c:v>3710.9539533230459</c:v>
                </c:pt>
                <c:pt idx="227">
                  <c:v>3772.6047618259709</c:v>
                </c:pt>
                <c:pt idx="228">
                  <c:v>3835.0128384374998</c:v>
                </c:pt>
                <c:pt idx="229">
                  <c:v>3885.4891338876032</c:v>
                </c:pt>
                <c:pt idx="230">
                  <c:v>3923.6693926303697</c:v>
                </c:pt>
                <c:pt idx="231">
                  <c:v>3923.6693926303697</c:v>
                </c:pt>
                <c:pt idx="232">
                  <c:v>3885.4891338876032</c:v>
                </c:pt>
                <c:pt idx="233">
                  <c:v>3723.2238622265631</c:v>
                </c:pt>
                <c:pt idx="234">
                  <c:v>3483.4664414671747</c:v>
                </c:pt>
                <c:pt idx="235">
                  <c:v>3266.4393081597227</c:v>
                </c:pt>
                <c:pt idx="236">
                  <c:v>3134.5892943402778</c:v>
                </c:pt>
                <c:pt idx="237">
                  <c:v>3070.143219722223</c:v>
                </c:pt>
                <c:pt idx="238">
                  <c:v>2985.7222435288063</c:v>
                </c:pt>
                <c:pt idx="239">
                  <c:v>2831.9840534174059</c:v>
                </c:pt>
                <c:pt idx="240">
                  <c:v>2579.090032439075</c:v>
                </c:pt>
                <c:pt idx="241">
                  <c:v>2325.0596946413648</c:v>
                </c:pt>
                <c:pt idx="242">
                  <c:v>2154.5907994992608</c:v>
                </c:pt>
                <c:pt idx="243">
                  <c:v>1953.6237090727882</c:v>
                </c:pt>
                <c:pt idx="244">
                  <c:v>1772.6229459709364</c:v>
                </c:pt>
                <c:pt idx="245">
                  <c:v>1609.4174375895384</c:v>
                </c:pt>
                <c:pt idx="246">
                  <c:v>1391.4320935892492</c:v>
                </c:pt>
                <c:pt idx="247">
                  <c:v>1155.9615406798164</c:v>
                </c:pt>
                <c:pt idx="248">
                  <c:v>994.60419315972229</c:v>
                </c:pt>
                <c:pt idx="249">
                  <c:v>925.67105190956158</c:v>
                </c:pt>
                <c:pt idx="250">
                  <c:v>899.68003972222232</c:v>
                </c:pt>
                <c:pt idx="251">
                  <c:v>853.59558843315995</c:v>
                </c:pt>
                <c:pt idx="252">
                  <c:v>798.4410606584363</c:v>
                </c:pt>
                <c:pt idx="253">
                  <c:v>768.87543981352906</c:v>
                </c:pt>
                <c:pt idx="254">
                  <c:v>768.87543981352906</c:v>
                </c:pt>
                <c:pt idx="255">
                  <c:v>749.36075621527789</c:v>
                </c:pt>
                <c:pt idx="256">
                  <c:v>668.08224736416548</c:v>
                </c:pt>
                <c:pt idx="257">
                  <c:v>612.22141794865627</c:v>
                </c:pt>
                <c:pt idx="258">
                  <c:v>654.00464115612158</c:v>
                </c:pt>
                <c:pt idx="259">
                  <c:v>773.77834877009388</c:v>
                </c:pt>
                <c:pt idx="260">
                  <c:v>910.04253870498985</c:v>
                </c:pt>
                <c:pt idx="261">
                  <c:v>1049.0217999176955</c:v>
                </c:pt>
                <c:pt idx="262">
                  <c:v>1190.7453276271542</c:v>
                </c:pt>
                <c:pt idx="263">
                  <c:v>1372.5026035096771</c:v>
                </c:pt>
                <c:pt idx="264">
                  <c:v>1623.2280945979617</c:v>
                </c:pt>
                <c:pt idx="265">
                  <c:v>1884.4210811778235</c:v>
                </c:pt>
                <c:pt idx="266">
                  <c:v>2113.3429574652782</c:v>
                </c:pt>
                <c:pt idx="267">
                  <c:v>2264.3837177777777</c:v>
                </c:pt>
                <c:pt idx="268">
                  <c:v>2449.772001636285</c:v>
                </c:pt>
                <c:pt idx="269">
                  <c:v>2588.5072452777777</c:v>
                </c:pt>
                <c:pt idx="270">
                  <c:v>2732.714538398438</c:v>
                </c:pt>
                <c:pt idx="271">
                  <c:v>2742.5274477880662</c:v>
                </c:pt>
                <c:pt idx="272">
                  <c:v>2703.4264422222227</c:v>
                </c:pt>
                <c:pt idx="273">
                  <c:v>2674.3631437543404</c:v>
                </c:pt>
                <c:pt idx="274">
                  <c:v>2523.0944126097934</c:v>
                </c:pt>
                <c:pt idx="275">
                  <c:v>2264.3837177777777</c:v>
                </c:pt>
                <c:pt idx="276">
                  <c:v>2032.4426031378605</c:v>
                </c:pt>
                <c:pt idx="277">
                  <c:v>1758.0427511934158</c:v>
                </c:pt>
                <c:pt idx="278">
                  <c:v>1514.6998493793401</c:v>
                </c:pt>
                <c:pt idx="279">
                  <c:v>1179.0950072699654</c:v>
                </c:pt>
                <c:pt idx="280">
                  <c:v>951.94826488297326</c:v>
                </c:pt>
                <c:pt idx="281">
                  <c:v>889.36223735982526</c:v>
                </c:pt>
                <c:pt idx="282">
                  <c:v>1032.565577607221</c:v>
                </c:pt>
                <c:pt idx="283">
                  <c:v>1243.8749193762865</c:v>
                </c:pt>
                <c:pt idx="284">
                  <c:v>1468.5944777790642</c:v>
                </c:pt>
                <c:pt idx="285">
                  <c:v>1736.3136422857194</c:v>
                </c:pt>
                <c:pt idx="286">
                  <c:v>1984.9049970846195</c:v>
                </c:pt>
                <c:pt idx="287">
                  <c:v>2255.8055525258815</c:v>
                </c:pt>
                <c:pt idx="288">
                  <c:v>2550.9837674897121</c:v>
                </c:pt>
                <c:pt idx="289">
                  <c:v>2872.4081008563207</c:v>
                </c:pt>
                <c:pt idx="290">
                  <c:v>3070.143219722223</c:v>
                </c:pt>
                <c:pt idx="291">
                  <c:v>3134.5892943402778</c:v>
                </c:pt>
                <c:pt idx="292">
                  <c:v>3070.143219722223</c:v>
                </c:pt>
                <c:pt idx="293">
                  <c:v>2954.5033190829158</c:v>
                </c:pt>
                <c:pt idx="294">
                  <c:v>2872.4081008563207</c:v>
                </c:pt>
                <c:pt idx="295">
                  <c:v>2821.9424024999998</c:v>
                </c:pt>
                <c:pt idx="296">
                  <c:v>2811.9263864089835</c:v>
                </c:pt>
                <c:pt idx="297">
                  <c:v>2821.9424024999998</c:v>
                </c:pt>
                <c:pt idx="298">
                  <c:v>2852.1444788324661</c:v>
                </c:pt>
                <c:pt idx="299">
                  <c:v>2872.4081008563207</c:v>
                </c:pt>
                <c:pt idx="300">
                  <c:v>2872.4081008563207</c:v>
                </c:pt>
                <c:pt idx="301">
                  <c:v>2852.1444788324661</c:v>
                </c:pt>
                <c:pt idx="302">
                  <c:v>2801.9359503690853</c:v>
                </c:pt>
                <c:pt idx="303">
                  <c:v>2722.9267708577677</c:v>
                </c:pt>
                <c:pt idx="304">
                  <c:v>2626.4198465843624</c:v>
                </c:pt>
                <c:pt idx="305">
                  <c:v>2486.243465587545</c:v>
                </c:pt>
                <c:pt idx="306">
                  <c:v>2351.4035652764924</c:v>
                </c:pt>
                <c:pt idx="307">
                  <c:v>2264.3837177777777</c:v>
                </c:pt>
                <c:pt idx="308">
                  <c:v>2221.7152791147441</c:v>
                </c:pt>
                <c:pt idx="309">
                  <c:v>2204.8028081132657</c:v>
                </c:pt>
                <c:pt idx="310">
                  <c:v>2171.2410065076842</c:v>
                </c:pt>
                <c:pt idx="311">
                  <c:v>2129.7776237860085</c:v>
                </c:pt>
                <c:pt idx="312">
                  <c:v>2072.6291743143975</c:v>
                </c:pt>
                <c:pt idx="313">
                  <c:v>1984.9049970846195</c:v>
                </c:pt>
                <c:pt idx="314">
                  <c:v>1876.8315000000005</c:v>
                </c:pt>
                <c:pt idx="315">
                  <c:v>1758.0427511934158</c:v>
                </c:pt>
                <c:pt idx="316">
                  <c:v>1658.0672300347223</c:v>
                </c:pt>
                <c:pt idx="317">
                  <c:v>1568.4083316491449</c:v>
                </c:pt>
                <c:pt idx="318">
                  <c:v>1455.5712152777783</c:v>
                </c:pt>
                <c:pt idx="319">
                  <c:v>1328.8814547325105</c:v>
                </c:pt>
                <c:pt idx="320">
                  <c:v>1214.2153334765626</c:v>
                </c:pt>
                <c:pt idx="321">
                  <c:v>1184.9131562139919</c:v>
                </c:pt>
                <c:pt idx="322">
                  <c:v>1144.4775180425347</c:v>
                </c:pt>
                <c:pt idx="323">
                  <c:v>1144.4775180425347</c:v>
                </c:pt>
                <c:pt idx="324">
                  <c:v>1110.3510343359376</c:v>
                </c:pt>
                <c:pt idx="325">
                  <c:v>1087.8669833476404</c:v>
                </c:pt>
                <c:pt idx="326">
                  <c:v>1087.8669833476404</c:v>
                </c:pt>
                <c:pt idx="327">
                  <c:v>1071.1415953600824</c:v>
                </c:pt>
                <c:pt idx="328">
                  <c:v>1054.5325500461358</c:v>
                </c:pt>
                <c:pt idx="329">
                  <c:v>904.8556747484248</c:v>
                </c:pt>
                <c:pt idx="330">
                  <c:v>754.22499383117929</c:v>
                </c:pt>
                <c:pt idx="331">
                  <c:v>725.18143608523019</c:v>
                </c:pt>
                <c:pt idx="332">
                  <c:v>715.57489060458465</c:v>
                </c:pt>
                <c:pt idx="333">
                  <c:v>677.51022546440993</c:v>
                </c:pt>
                <c:pt idx="334">
                  <c:v>663.38118527777783</c:v>
                </c:pt>
                <c:pt idx="335">
                  <c:v>635.35233940972239</c:v>
                </c:pt>
                <c:pt idx="336">
                  <c:v>612.22141794865627</c:v>
                </c:pt>
                <c:pt idx="337">
                  <c:v>603.02502969023294</c:v>
                </c:pt>
                <c:pt idx="338">
                  <c:v>612.22141794865627</c:v>
                </c:pt>
                <c:pt idx="339">
                  <c:v>654.00464115612158</c:v>
                </c:pt>
                <c:pt idx="340">
                  <c:v>768.87543981352906</c:v>
                </c:pt>
                <c:pt idx="341">
                  <c:v>936.14720957770737</c:v>
                </c:pt>
                <c:pt idx="342">
                  <c:v>1099.0826071616193</c:v>
                </c:pt>
                <c:pt idx="343">
                  <c:v>1150.212682452418</c:v>
                </c:pt>
                <c:pt idx="344">
                  <c:v>1167.5005576882395</c:v>
                </c:pt>
                <c:pt idx="345">
                  <c:v>1179.0950072699654</c:v>
                </c:pt>
                <c:pt idx="346">
                  <c:v>1231.9677577777779</c:v>
                </c:pt>
                <c:pt idx="347">
                  <c:v>1243.8749193762865</c:v>
                </c:pt>
                <c:pt idx="348">
                  <c:v>1273.8987608219202</c:v>
                </c:pt>
                <c:pt idx="349">
                  <c:v>1310.4178283248136</c:v>
                </c:pt>
                <c:pt idx="350">
                  <c:v>1335.0665979859505</c:v>
                </c:pt>
                <c:pt idx="351">
                  <c:v>1341.2671330902779</c:v>
                </c:pt>
                <c:pt idx="352">
                  <c:v>1335.0665979859505</c:v>
                </c:pt>
                <c:pt idx="353">
                  <c:v>1328.8814547325105</c:v>
                </c:pt>
                <c:pt idx="354">
                  <c:v>1322.7116485546874</c:v>
                </c:pt>
                <c:pt idx="355">
                  <c:v>1322.7116485546874</c:v>
                </c:pt>
                <c:pt idx="356">
                  <c:v>1335.0665979859505</c:v>
                </c:pt>
                <c:pt idx="357">
                  <c:v>1341.2671330902779</c:v>
                </c:pt>
                <c:pt idx="358">
                  <c:v>1328.8814547325105</c:v>
                </c:pt>
                <c:pt idx="359">
                  <c:v>1261.8450753759967</c:v>
                </c:pt>
                <c:pt idx="360">
                  <c:v>1150.212682452418</c:v>
                </c:pt>
                <c:pt idx="361">
                  <c:v>1049.0217999176955</c:v>
                </c:pt>
                <c:pt idx="362">
                  <c:v>978.51852555121548</c:v>
                </c:pt>
                <c:pt idx="363">
                  <c:v>936.14720957770737</c:v>
                </c:pt>
                <c:pt idx="364">
                  <c:v>915.24068636718766</c:v>
                </c:pt>
                <c:pt idx="365">
                  <c:v>915.24068636718766</c:v>
                </c:pt>
                <c:pt idx="366">
                  <c:v>920.45017251028821</c:v>
                </c:pt>
                <c:pt idx="367">
                  <c:v>941.40259739711939</c:v>
                </c:pt>
                <c:pt idx="368">
                  <c:v>989.23021688062647</c:v>
                </c:pt>
                <c:pt idx="369">
                  <c:v>1065.5923929920591</c:v>
                </c:pt>
                <c:pt idx="370">
                  <c:v>1110.3510343359376</c:v>
                </c:pt>
                <c:pt idx="371">
                  <c:v>1121.6727030727561</c:v>
                </c:pt>
                <c:pt idx="372">
                  <c:v>1082.278835762603</c:v>
                </c:pt>
                <c:pt idx="373">
                  <c:v>946.66959757378504</c:v>
                </c:pt>
                <c:pt idx="374">
                  <c:v>763.98228085503479</c:v>
                </c:pt>
                <c:pt idx="375">
                  <c:v>607.61928000000012</c:v>
                </c:pt>
                <c:pt idx="376">
                  <c:v>494.98689822032537</c:v>
                </c:pt>
                <c:pt idx="377">
                  <c:v>420.77604246527784</c:v>
                </c:pt>
                <c:pt idx="378">
                  <c:v>365.13028622669117</c:v>
                </c:pt>
                <c:pt idx="379">
                  <c:v>327.09615637860088</c:v>
                </c:pt>
                <c:pt idx="380">
                  <c:v>293.58726000000007</c:v>
                </c:pt>
                <c:pt idx="381">
                  <c:v>247.91893259564688</c:v>
                </c:pt>
                <c:pt idx="382">
                  <c:v>198.55751762458212</c:v>
                </c:pt>
                <c:pt idx="383">
                  <c:v>149.58259695907282</c:v>
                </c:pt>
                <c:pt idx="384">
                  <c:v>92.807400118473524</c:v>
                </c:pt>
                <c:pt idx="385">
                  <c:v>36.279130195312504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20.152516151459626</c:v>
                </c:pt>
                <c:pt idx="393">
                  <c:v>84.720320629340307</c:v>
                </c:pt>
                <c:pt idx="394">
                  <c:v>194.46281777777781</c:v>
                </c:pt>
                <c:pt idx="395">
                  <c:v>339.73278955713101</c:v>
                </c:pt>
                <c:pt idx="396">
                  <c:v>512.71207374565984</c:v>
                </c:pt>
                <c:pt idx="397">
                  <c:v>710.78536645704753</c:v>
                </c:pt>
                <c:pt idx="398">
                  <c:v>925.67105190956158</c:v>
                </c:pt>
                <c:pt idx="399">
                  <c:v>1104.7101929411008</c:v>
                </c:pt>
                <c:pt idx="400">
                  <c:v>1184.9131562139919</c:v>
                </c:pt>
                <c:pt idx="401">
                  <c:v>1184.9131562139919</c:v>
                </c:pt>
                <c:pt idx="402">
                  <c:v>1144.4775180425347</c:v>
                </c:pt>
                <c:pt idx="403">
                  <c:v>1054.5325500461358</c:v>
                </c:pt>
                <c:pt idx="404">
                  <c:v>962.54082000000017</c:v>
                </c:pt>
                <c:pt idx="405">
                  <c:v>889.36223735982526</c:v>
                </c:pt>
                <c:pt idx="406">
                  <c:v>813.35919338557744</c:v>
                </c:pt>
                <c:pt idx="407">
                  <c:v>729.99856696887878</c:v>
                </c:pt>
                <c:pt idx="408">
                  <c:v>649.32904957031258</c:v>
                </c:pt>
                <c:pt idx="409">
                  <c:v>598.43861224408442</c:v>
                </c:pt>
                <c:pt idx="410">
                  <c:v>584.72580933465156</c:v>
                </c:pt>
                <c:pt idx="411">
                  <c:v>589.28905684156393</c:v>
                </c:pt>
                <c:pt idx="412">
                  <c:v>598.43861224408442</c:v>
                </c:pt>
                <c:pt idx="413">
                  <c:v>612.22141794865627</c:v>
                </c:pt>
                <c:pt idx="414">
                  <c:v>630.70994163757086</c:v>
                </c:pt>
                <c:pt idx="415">
                  <c:v>677.51022546440993</c:v>
                </c:pt>
                <c:pt idx="416">
                  <c:v>749.36075621527789</c:v>
                </c:pt>
                <c:pt idx="417">
                  <c:v>813.35919338557744</c:v>
                </c:pt>
                <c:pt idx="418">
                  <c:v>833.39369429671456</c:v>
                </c:pt>
                <c:pt idx="419">
                  <c:v>818.35231721193429</c:v>
                </c:pt>
                <c:pt idx="420">
                  <c:v>759.09881711934179</c:v>
                </c:pt>
                <c:pt idx="421">
                  <c:v>710.78536645704753</c:v>
                </c:pt>
                <c:pt idx="422">
                  <c:v>691.71764906250007</c:v>
                </c:pt>
                <c:pt idx="423">
                  <c:v>701.23354147119346</c:v>
                </c:pt>
                <c:pt idx="424">
                  <c:v>739.660818899177</c:v>
                </c:pt>
                <c:pt idx="425">
                  <c:v>833.39369429671456</c:v>
                </c:pt>
                <c:pt idx="426">
                  <c:v>1016.2222471283438</c:v>
                </c:pt>
                <c:pt idx="427">
                  <c:v>1292.0907566653807</c:v>
                </c:pt>
                <c:pt idx="428">
                  <c:v>1561.6345733436219</c:v>
                </c:pt>
                <c:pt idx="429">
                  <c:v>1686.263574836677</c:v>
                </c:pt>
                <c:pt idx="430">
                  <c:v>1693.3582614494924</c:v>
                </c:pt>
                <c:pt idx="431">
                  <c:v>1644.0777317695474</c:v>
                </c:pt>
                <c:pt idx="432">
                  <c:v>1582.0079943172905</c:v>
                </c:pt>
                <c:pt idx="433">
                  <c:v>1541.4169332380084</c:v>
                </c:pt>
                <c:pt idx="434">
                  <c:v>1528.024321090696</c:v>
                </c:pt>
                <c:pt idx="435">
                  <c:v>1494.8399465625002</c:v>
                </c:pt>
                <c:pt idx="436">
                  <c:v>1404.1310864917698</c:v>
                </c:pt>
                <c:pt idx="437">
                  <c:v>1249.8503281206597</c:v>
                </c:pt>
                <c:pt idx="438">
                  <c:v>1038.0383684735084</c:v>
                </c:pt>
                <c:pt idx="439">
                  <c:v>788.54612338091579</c:v>
                </c:pt>
                <c:pt idx="440">
                  <c:v>539.50305328559045</c:v>
                </c:pt>
                <c:pt idx="441">
                  <c:v>314.49896139451522</c:v>
                </c:pt>
                <c:pt idx="442">
                  <c:v>153.65138810313789</c:v>
                </c:pt>
                <c:pt idx="443">
                  <c:v>52.413631878054282</c:v>
                </c:pt>
                <c:pt idx="444">
                  <c:v>8.0606230336934175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20.152516151459626</c:v>
                </c:pt>
                <c:pt idx="513">
                  <c:v>100.89951893245244</c:v>
                </c:pt>
                <c:pt idx="514">
                  <c:v>268.6227618402778</c:v>
                </c:pt>
                <c:pt idx="515">
                  <c:v>490.57203692001031</c:v>
                </c:pt>
                <c:pt idx="516">
                  <c:v>720.37356222222252</c:v>
                </c:pt>
                <c:pt idx="517">
                  <c:v>904.8556747484248</c:v>
                </c:pt>
                <c:pt idx="518">
                  <c:v>978.51852555121548</c:v>
                </c:pt>
                <c:pt idx="519">
                  <c:v>978.51852555121548</c:v>
                </c:pt>
                <c:pt idx="520">
                  <c:v>946.66959757378504</c:v>
                </c:pt>
                <c:pt idx="521">
                  <c:v>894.51557885111265</c:v>
                </c:pt>
                <c:pt idx="522">
                  <c:v>838.42833777777787</c:v>
                </c:pt>
                <c:pt idx="523">
                  <c:v>768.87543981352906</c:v>
                </c:pt>
                <c:pt idx="524">
                  <c:v>658.68866813351997</c:v>
                </c:pt>
                <c:pt idx="525">
                  <c:v>494.98689822032537</c:v>
                </c:pt>
                <c:pt idx="526">
                  <c:v>310.30840482510291</c:v>
                </c:pt>
                <c:pt idx="527">
                  <c:v>161.79526954732515</c:v>
                </c:pt>
                <c:pt idx="528">
                  <c:v>80.678533693415645</c:v>
                </c:pt>
                <c:pt idx="529">
                  <c:v>40.311879211676967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8.0606230336934175</c:v>
                </c:pt>
                <c:pt idx="534">
                  <c:v>48.379075277777787</c:v>
                </c:pt>
                <c:pt idx="535">
                  <c:v>129.2679460082305</c:v>
                </c:pt>
                <c:pt idx="536">
                  <c:v>210.85794019547328</c:v>
                </c:pt>
                <c:pt idx="537">
                  <c:v>335.51610518389924</c:v>
                </c:pt>
                <c:pt idx="538">
                  <c:v>543.99262805426974</c:v>
                </c:pt>
                <c:pt idx="539">
                  <c:v>818.35231721193429</c:v>
                </c:pt>
                <c:pt idx="540">
                  <c:v>1043.5237576519098</c:v>
                </c:pt>
                <c:pt idx="541">
                  <c:v>1121.6727030727561</c:v>
                </c:pt>
                <c:pt idx="542">
                  <c:v>1121.6727030727561</c:v>
                </c:pt>
                <c:pt idx="543">
                  <c:v>1110.3510343359376</c:v>
                </c:pt>
                <c:pt idx="544">
                  <c:v>1071.1415953600824</c:v>
                </c:pt>
                <c:pt idx="545">
                  <c:v>999.99032954877202</c:v>
                </c:pt>
                <c:pt idx="546">
                  <c:v>884.21996047309051</c:v>
                </c:pt>
                <c:pt idx="547">
                  <c:v>803.40361988409859</c:v>
                </c:pt>
                <c:pt idx="548">
                  <c:v>739.660818899177</c:v>
                </c:pt>
                <c:pt idx="549">
                  <c:v>696.4711310823368</c:v>
                </c:pt>
                <c:pt idx="550">
                  <c:v>654.00464115612158</c:v>
                </c:pt>
                <c:pt idx="551">
                  <c:v>621.44957586371538</c:v>
                </c:pt>
                <c:pt idx="552">
                  <c:v>603.02502969023294</c:v>
                </c:pt>
                <c:pt idx="553">
                  <c:v>575.62210083317268</c:v>
                </c:pt>
                <c:pt idx="554">
                  <c:v>557.50429617203588</c:v>
                </c:pt>
                <c:pt idx="555">
                  <c:v>548.48932360805691</c:v>
                </c:pt>
                <c:pt idx="556">
                  <c:v>548.48932360805691</c:v>
                </c:pt>
                <c:pt idx="557">
                  <c:v>557.50429617203588</c:v>
                </c:pt>
                <c:pt idx="558">
                  <c:v>580.17017559027795</c:v>
                </c:pt>
                <c:pt idx="559">
                  <c:v>612.22141794865627</c:v>
                </c:pt>
                <c:pt idx="560">
                  <c:v>706.00493500434038</c:v>
                </c:pt>
                <c:pt idx="561">
                  <c:v>729.99856696887878</c:v>
                </c:pt>
                <c:pt idx="562">
                  <c:v>729.99856696887878</c:v>
                </c:pt>
                <c:pt idx="563">
                  <c:v>729.99856696887878</c:v>
                </c:pt>
                <c:pt idx="564">
                  <c:v>654.00464115612158</c:v>
                </c:pt>
                <c:pt idx="565">
                  <c:v>416.46361091997818</c:v>
                </c:pt>
                <c:pt idx="566">
                  <c:v>194.46281777777781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40.311879211676967</c:v>
                </c:pt>
                <c:pt idx="602">
                  <c:v>84.720320629340307</c:v>
                </c:pt>
                <c:pt idx="603">
                  <c:v>194.46281777777781</c:v>
                </c:pt>
                <c:pt idx="604">
                  <c:v>373.63453417261456</c:v>
                </c:pt>
                <c:pt idx="605">
                  <c:v>598.43861224408442</c:v>
                </c:pt>
                <c:pt idx="606">
                  <c:v>868.85896968750023</c:v>
                </c:pt>
                <c:pt idx="607">
                  <c:v>1179.0950072699654</c:v>
                </c:pt>
                <c:pt idx="608">
                  <c:v>1488.2535744558579</c:v>
                </c:pt>
                <c:pt idx="609">
                  <c:v>1787.2789497222225</c:v>
                </c:pt>
                <c:pt idx="610">
                  <c:v>2096.9937405658438</c:v>
                </c:pt>
                <c:pt idx="611">
                  <c:v>2449.772001636285</c:v>
                </c:pt>
                <c:pt idx="612">
                  <c:v>2782.0315993415634</c:v>
                </c:pt>
                <c:pt idx="613">
                  <c:v>2975.2894971831602</c:v>
                </c:pt>
                <c:pt idx="614">
                  <c:v>3017.1797690510875</c:v>
                </c:pt>
                <c:pt idx="615">
                  <c:v>2996.1815011051635</c:v>
                </c:pt>
                <c:pt idx="616">
                  <c:v>2985.7222435288063</c:v>
                </c:pt>
                <c:pt idx="617">
                  <c:v>2964.8832072929531</c:v>
                </c:pt>
                <c:pt idx="618">
                  <c:v>2923.5215167811211</c:v>
                </c:pt>
                <c:pt idx="619">
                  <c:v>2842.0513939364714</c:v>
                </c:pt>
                <c:pt idx="620">
                  <c:v>2732.714538398438</c:v>
                </c:pt>
                <c:pt idx="621">
                  <c:v>2635.9592082753024</c:v>
                </c:pt>
                <c:pt idx="622">
                  <c:v>2588.5072452777777</c:v>
                </c:pt>
                <c:pt idx="623">
                  <c:v>2579.090032439075</c:v>
                </c:pt>
                <c:pt idx="624">
                  <c:v>2597.9487783363879</c:v>
                </c:pt>
                <c:pt idx="625">
                  <c:v>2655.1117687212263</c:v>
                </c:pt>
                <c:pt idx="626">
                  <c:v>2713.164090390786</c:v>
                </c:pt>
                <c:pt idx="627">
                  <c:v>2742.5274477880662</c:v>
                </c:pt>
                <c:pt idx="628">
                  <c:v>2742.5274477880662</c:v>
                </c:pt>
                <c:pt idx="629">
                  <c:v>2742.5274477880662</c:v>
                </c:pt>
                <c:pt idx="630">
                  <c:v>2752.3655538019229</c:v>
                </c:pt>
                <c:pt idx="631">
                  <c:v>2811.9263864089835</c:v>
                </c:pt>
                <c:pt idx="632">
                  <c:v>2913.2466875390628</c:v>
                </c:pt>
                <c:pt idx="633">
                  <c:v>3038.2847392230901</c:v>
                </c:pt>
                <c:pt idx="634">
                  <c:v>3189.0440017388441</c:v>
                </c:pt>
                <c:pt idx="635">
                  <c:v>3333.8669102777785</c:v>
                </c:pt>
                <c:pt idx="636">
                  <c:v>3448.5132129848253</c:v>
                </c:pt>
                <c:pt idx="637">
                  <c:v>3495.1753968299899</c:v>
                </c:pt>
                <c:pt idx="638">
                  <c:v>3495.1753968299899</c:v>
                </c:pt>
                <c:pt idx="639">
                  <c:v>3483.4664414671747</c:v>
                </c:pt>
                <c:pt idx="640">
                  <c:v>3460.1354043198635</c:v>
                </c:pt>
                <c:pt idx="641">
                  <c:v>3448.5132129848253</c:v>
                </c:pt>
                <c:pt idx="642">
                  <c:v>3506.9133830859378</c:v>
                </c:pt>
                <c:pt idx="643">
                  <c:v>3650.0535660199653</c:v>
                </c:pt>
                <c:pt idx="644">
                  <c:v>3760.2142377777786</c:v>
                </c:pt>
                <c:pt idx="645">
                  <c:v>3797.4767368706598</c:v>
                </c:pt>
                <c:pt idx="646">
                  <c:v>3847.5859284608091</c:v>
                </c:pt>
                <c:pt idx="647">
                  <c:v>3898.18503006639</c:v>
                </c:pt>
                <c:pt idx="648">
                  <c:v>3949.2775473046881</c:v>
                </c:pt>
                <c:pt idx="649">
                  <c:v>3975.0099322915066</c:v>
                </c:pt>
                <c:pt idx="650">
                  <c:v>3962.1281836213993</c:v>
                </c:pt>
                <c:pt idx="651">
                  <c:v>3860.1896378600827</c:v>
                </c:pt>
                <c:pt idx="652">
                  <c:v>3637.9629365753608</c:v>
                </c:pt>
                <c:pt idx="653">
                  <c:v>3390.8333376850246</c:v>
                </c:pt>
                <c:pt idx="654">
                  <c:v>3167.1798463237851</c:v>
                </c:pt>
                <c:pt idx="655">
                  <c:v>2862.2633628806584</c:v>
                </c:pt>
                <c:pt idx="656">
                  <c:v>2477.0901600000007</c:v>
                </c:pt>
                <c:pt idx="657">
                  <c:v>2129.7776237860085</c:v>
                </c:pt>
                <c:pt idx="658">
                  <c:v>1914.977692366738</c:v>
                </c:pt>
                <c:pt idx="659">
                  <c:v>1750.7809452316421</c:v>
                </c:pt>
                <c:pt idx="660">
                  <c:v>1521.3535950681585</c:v>
                </c:pt>
                <c:pt idx="661">
                  <c:v>1208.3265244341567</c:v>
                </c:pt>
                <c:pt idx="662">
                  <c:v>915.24068636718766</c:v>
                </c:pt>
                <c:pt idx="663">
                  <c:v>654.00464115612158</c:v>
                </c:pt>
                <c:pt idx="664">
                  <c:v>548.48932360805691</c:v>
                </c:pt>
                <c:pt idx="665">
                  <c:v>499.40827777777787</c:v>
                </c:pt>
                <c:pt idx="666">
                  <c:v>521.61486655655233</c:v>
                </c:pt>
                <c:pt idx="667">
                  <c:v>589.28905684156393</c:v>
                </c:pt>
                <c:pt idx="668">
                  <c:v>828.36951289223271</c:v>
                </c:pt>
                <c:pt idx="669">
                  <c:v>1049.0217999176955</c:v>
                </c:pt>
                <c:pt idx="670">
                  <c:v>1328.8814547325105</c:v>
                </c:pt>
                <c:pt idx="671">
                  <c:v>1588.834008230453</c:v>
                </c:pt>
                <c:pt idx="672">
                  <c:v>1729.1080357510291</c:v>
                </c:pt>
                <c:pt idx="673">
                  <c:v>1876.8315000000005</c:v>
                </c:pt>
                <c:pt idx="674">
                  <c:v>2032.4426031378605</c:v>
                </c:pt>
                <c:pt idx="675">
                  <c:v>2196.379547325103</c:v>
                </c:pt>
                <c:pt idx="676">
                  <c:v>2221.7152791147441</c:v>
                </c:pt>
                <c:pt idx="677">
                  <c:v>2238.716047851563</c:v>
                </c:pt>
                <c:pt idx="678">
                  <c:v>2113.3429574652782</c:v>
                </c:pt>
                <c:pt idx="679">
                  <c:v>1854.1808519487854</c:v>
                </c:pt>
                <c:pt idx="680">
                  <c:v>1575.1994537152782</c:v>
                </c:pt>
                <c:pt idx="681">
                  <c:v>1273.8987608219202</c:v>
                </c:pt>
                <c:pt idx="682">
                  <c:v>1027.1053302777777</c:v>
                </c:pt>
                <c:pt idx="683">
                  <c:v>936.14720957770737</c:v>
                </c:pt>
                <c:pt idx="684">
                  <c:v>823.35573878906246</c:v>
                </c:pt>
                <c:pt idx="685">
                  <c:v>823.35573878906246</c:v>
                </c:pt>
                <c:pt idx="686">
                  <c:v>946.66959757378504</c:v>
                </c:pt>
                <c:pt idx="687">
                  <c:v>1087.8669833476404</c:v>
                </c:pt>
                <c:pt idx="688">
                  <c:v>1202.4519569619663</c:v>
                </c:pt>
                <c:pt idx="689">
                  <c:v>1353.7145979526751</c:v>
                </c:pt>
                <c:pt idx="690">
                  <c:v>1475.1308948394098</c:v>
                </c:pt>
                <c:pt idx="691">
                  <c:v>1514.6998493793401</c:v>
                </c:pt>
                <c:pt idx="692">
                  <c:v>1528.024321090696</c:v>
                </c:pt>
                <c:pt idx="693">
                  <c:v>1575.1994537152782</c:v>
                </c:pt>
                <c:pt idx="694">
                  <c:v>1637.1099594574657</c:v>
                </c:pt>
                <c:pt idx="695">
                  <c:v>1672.1290316563793</c:v>
                </c:pt>
                <c:pt idx="696">
                  <c:v>1616.3138925000003</c:v>
                </c:pt>
                <c:pt idx="697">
                  <c:v>1347.4831148207629</c:v>
                </c:pt>
                <c:pt idx="698">
                  <c:v>1196.5915762847226</c:v>
                </c:pt>
                <c:pt idx="699">
                  <c:v>1043.5237576519098</c:v>
                </c:pt>
                <c:pt idx="700">
                  <c:v>973.18070095036023</c:v>
                </c:pt>
                <c:pt idx="701">
                  <c:v>941.40259739711939</c:v>
                </c:pt>
                <c:pt idx="702">
                  <c:v>930.90337934027787</c:v>
                </c:pt>
                <c:pt idx="703">
                  <c:v>930.90337934027787</c:v>
                </c:pt>
                <c:pt idx="704">
                  <c:v>925.67105190956158</c:v>
                </c:pt>
                <c:pt idx="705">
                  <c:v>873.96838141219791</c:v>
                </c:pt>
                <c:pt idx="706">
                  <c:v>773.77834877009388</c:v>
                </c:pt>
                <c:pt idx="707">
                  <c:v>640.00295347238307</c:v>
                </c:pt>
                <c:pt idx="708">
                  <c:v>535.02054452674918</c:v>
                </c:pt>
                <c:pt idx="709">
                  <c:v>499.40827777777787</c:v>
                </c:pt>
                <c:pt idx="710">
                  <c:v>552.99319472222237</c:v>
                </c:pt>
                <c:pt idx="711">
                  <c:v>734.82500964843757</c:v>
                </c:pt>
                <c:pt idx="712">
                  <c:v>936.14720957770737</c:v>
                </c:pt>
                <c:pt idx="713">
                  <c:v>973.18070095036023</c:v>
                </c:pt>
                <c:pt idx="714">
                  <c:v>941.40259739711939</c:v>
                </c:pt>
                <c:pt idx="715">
                  <c:v>803.40361988409859</c:v>
                </c:pt>
                <c:pt idx="716">
                  <c:v>584.72580933465156</c:v>
                </c:pt>
                <c:pt idx="717">
                  <c:v>499.40827777777787</c:v>
                </c:pt>
                <c:pt idx="718">
                  <c:v>499.40827777777787</c:v>
                </c:pt>
                <c:pt idx="719">
                  <c:v>543.99262805426974</c:v>
                </c:pt>
                <c:pt idx="720">
                  <c:v>682.23725102880678</c:v>
                </c:pt>
                <c:pt idx="721">
                  <c:v>803.40361988409859</c:v>
                </c:pt>
                <c:pt idx="722">
                  <c:v>910.04253870498985</c:v>
                </c:pt>
                <c:pt idx="723">
                  <c:v>1010.7993017578128</c:v>
                </c:pt>
                <c:pt idx="724">
                  <c:v>1093.4682222222223</c:v>
                </c:pt>
                <c:pt idx="725">
                  <c:v>1243.8749193762865</c:v>
                </c:pt>
                <c:pt idx="726">
                  <c:v>1449.0842602862979</c:v>
                </c:pt>
                <c:pt idx="727">
                  <c:v>1787.2789497222225</c:v>
                </c:pt>
                <c:pt idx="728">
                  <c:v>2016.5140603124999</c:v>
                </c:pt>
                <c:pt idx="729">
                  <c:v>2213.2480337847232</c:v>
                </c:pt>
                <c:pt idx="730">
                  <c:v>2333.8181800823049</c:v>
                </c:pt>
                <c:pt idx="731">
                  <c:v>2360.2305745802792</c:v>
                </c:pt>
                <c:pt idx="732">
                  <c:v>2369.0805347222222</c:v>
                </c:pt>
                <c:pt idx="733">
                  <c:v>2386.8495266216569</c:v>
                </c:pt>
                <c:pt idx="734">
                  <c:v>2404.7109791769544</c:v>
                </c:pt>
                <c:pt idx="735">
                  <c:v>2431.6774803068747</c:v>
                </c:pt>
                <c:pt idx="736">
                  <c:v>2467.9605173291225</c:v>
                </c:pt>
                <c:pt idx="737">
                  <c:v>2523.0944126097934</c:v>
                </c:pt>
                <c:pt idx="738">
                  <c:v>2550.9837674897121</c:v>
                </c:pt>
                <c:pt idx="739">
                  <c:v>2560.3283483203131</c:v>
                </c:pt>
                <c:pt idx="740">
                  <c:v>2674.3631437543404</c:v>
                </c:pt>
                <c:pt idx="741">
                  <c:v>2782.0315993415634</c:v>
                </c:pt>
                <c:pt idx="742">
                  <c:v>2862.2633628806584</c:v>
                </c:pt>
                <c:pt idx="743">
                  <c:v>2872.4081008563207</c:v>
                </c:pt>
                <c:pt idx="744">
                  <c:v>2882.5787475347224</c:v>
                </c:pt>
                <c:pt idx="745">
                  <c:v>2882.5787475347224</c:v>
                </c:pt>
                <c:pt idx="746">
                  <c:v>2892.7753576911336</c:v>
                </c:pt>
                <c:pt idx="747">
                  <c:v>2933.8225286022707</c:v>
                </c:pt>
                <c:pt idx="748">
                  <c:v>3006.6673246875002</c:v>
                </c:pt>
                <c:pt idx="749">
                  <c:v>3091.5168625938791</c:v>
                </c:pt>
                <c:pt idx="750">
                  <c:v>3134.5892943402778</c:v>
                </c:pt>
                <c:pt idx="751">
                  <c:v>3134.5892943402778</c:v>
                </c:pt>
                <c:pt idx="752">
                  <c:v>3123.7804062151176</c:v>
                </c:pt>
                <c:pt idx="753">
                  <c:v>3080.8165390539803</c:v>
                </c:pt>
                <c:pt idx="754">
                  <c:v>2996.1815011051635</c:v>
                </c:pt>
                <c:pt idx="755">
                  <c:v>2902.9979861008233</c:v>
                </c:pt>
                <c:pt idx="756">
                  <c:v>2772.117574803402</c:v>
                </c:pt>
                <c:pt idx="757">
                  <c:v>2523.0944126097934</c:v>
                </c:pt>
                <c:pt idx="758">
                  <c:v>2138.027137417535</c:v>
                </c:pt>
                <c:pt idx="759">
                  <c:v>1736.3136422857194</c:v>
                </c:pt>
                <c:pt idx="760">
                  <c:v>1391.4320935892492</c:v>
                </c:pt>
                <c:pt idx="761">
                  <c:v>1076.7037246918403</c:v>
                </c:pt>
                <c:pt idx="762">
                  <c:v>798.4410606584363</c:v>
                </c:pt>
                <c:pt idx="763">
                  <c:v>603.02502969023294</c:v>
                </c:pt>
                <c:pt idx="764">
                  <c:v>499.40827777777787</c:v>
                </c:pt>
                <c:pt idx="765">
                  <c:v>535.02054452674918</c:v>
                </c:pt>
                <c:pt idx="766">
                  <c:v>682.23725102880678</c:v>
                </c:pt>
                <c:pt idx="767">
                  <c:v>833.39369429671456</c:v>
                </c:pt>
                <c:pt idx="768">
                  <c:v>1005.3886808230453</c:v>
                </c:pt>
                <c:pt idx="769">
                  <c:v>1184.9131562139919</c:v>
                </c:pt>
                <c:pt idx="770">
                  <c:v>1462.0746028502765</c:v>
                </c:pt>
                <c:pt idx="771">
                  <c:v>1824.2534990623396</c:v>
                </c:pt>
                <c:pt idx="772">
                  <c:v>2187.9781966449655</c:v>
                </c:pt>
                <c:pt idx="773">
                  <c:v>2597.9487783363879</c:v>
                </c:pt>
                <c:pt idx="774">
                  <c:v>2892.7753576911336</c:v>
                </c:pt>
                <c:pt idx="775">
                  <c:v>3255.2994678528485</c:v>
                </c:pt>
                <c:pt idx="776">
                  <c:v>3625.9019953271295</c:v>
                </c:pt>
                <c:pt idx="777">
                  <c:v>3898.18503006639</c:v>
                </c:pt>
                <c:pt idx="778">
                  <c:v>4132.0376180959047</c:v>
                </c:pt>
                <c:pt idx="779">
                  <c:v>4362.3607322903808</c:v>
                </c:pt>
                <c:pt idx="780">
                  <c:v>4544.8632752284275</c:v>
                </c:pt>
                <c:pt idx="781">
                  <c:v>4689.0923319140638</c:v>
                </c:pt>
                <c:pt idx="782">
                  <c:v>4792.0733313065848</c:v>
                </c:pt>
                <c:pt idx="783">
                  <c:v>4866.66205859809</c:v>
                </c:pt>
                <c:pt idx="784">
                  <c:v>4911.8309297222231</c:v>
                </c:pt>
                <c:pt idx="785">
                  <c:v>4972.5440658436228</c:v>
                </c:pt>
                <c:pt idx="786">
                  <c:v>5080.143825558288</c:v>
                </c:pt>
                <c:pt idx="787">
                  <c:v>5158.0628892695477</c:v>
                </c:pt>
                <c:pt idx="788">
                  <c:v>5173.7536233389601</c:v>
                </c:pt>
                <c:pt idx="789">
                  <c:v>5173.7536233389601</c:v>
                </c:pt>
                <c:pt idx="790">
                  <c:v>5189.4801256597239</c:v>
                </c:pt>
                <c:pt idx="791">
                  <c:v>5236.8747898828133</c:v>
                </c:pt>
                <c:pt idx="792">
                  <c:v>5284.5933402777782</c:v>
                </c:pt>
                <c:pt idx="793">
                  <c:v>5221.040654156378</c:v>
                </c:pt>
                <c:pt idx="794">
                  <c:v>4896.7398753094476</c:v>
                </c:pt>
                <c:pt idx="795">
                  <c:v>4348.5528981293401</c:v>
                </c:pt>
                <c:pt idx="796">
                  <c:v>3686.5041312847225</c:v>
                </c:pt>
                <c:pt idx="797">
                  <c:v>3080.8165390539803</c:v>
                </c:pt>
                <c:pt idx="798">
                  <c:v>2635.9592082753024</c:v>
                </c:pt>
                <c:pt idx="799">
                  <c:v>2395.7686679296871</c:v>
                </c:pt>
                <c:pt idx="800">
                  <c:v>2316.3239409375001</c:v>
                </c:pt>
                <c:pt idx="801">
                  <c:v>2307.6108641954411</c:v>
                </c:pt>
                <c:pt idx="802">
                  <c:v>2377.9535004775921</c:v>
                </c:pt>
                <c:pt idx="803">
                  <c:v>2616.9050242144103</c:v>
                </c:pt>
                <c:pt idx="804">
                  <c:v>2985.7222435288063</c:v>
                </c:pt>
                <c:pt idx="805">
                  <c:v>3311.2785710172325</c:v>
                </c:pt>
                <c:pt idx="806">
                  <c:v>3460.1354043198635</c:v>
                </c:pt>
                <c:pt idx="807">
                  <c:v>3495.1753968299899</c:v>
                </c:pt>
                <c:pt idx="808">
                  <c:v>3436.9198334418402</c:v>
                </c:pt>
                <c:pt idx="809">
                  <c:v>3300.0266605078123</c:v>
                </c:pt>
                <c:pt idx="810">
                  <c:v>3123.7804062151176</c:v>
                </c:pt>
                <c:pt idx="811">
                  <c:v>2882.5787475347224</c:v>
                </c:pt>
                <c:pt idx="812">
                  <c:v>2523.0944126097934</c:v>
                </c:pt>
                <c:pt idx="813">
                  <c:v>2171.2410065076842</c:v>
                </c:pt>
                <c:pt idx="814">
                  <c:v>1839.1782850638183</c:v>
                </c:pt>
                <c:pt idx="815">
                  <c:v>1528.024321090696</c:v>
                </c:pt>
                <c:pt idx="816">
                  <c:v>1226.0358953731034</c:v>
                </c:pt>
                <c:pt idx="817">
                  <c:v>978.51852555121548</c:v>
                </c:pt>
                <c:pt idx="818">
                  <c:v>778.69106250000016</c:v>
                </c:pt>
                <c:pt idx="819">
                  <c:v>729.99856696887878</c:v>
                </c:pt>
                <c:pt idx="820">
                  <c:v>778.69106250000016</c:v>
                </c:pt>
                <c:pt idx="821">
                  <c:v>951.94826488297326</c:v>
                </c:pt>
                <c:pt idx="822">
                  <c:v>1138.7559926748975</c:v>
                </c:pt>
                <c:pt idx="823">
                  <c:v>1322.7116485546874</c:v>
                </c:pt>
                <c:pt idx="824">
                  <c:v>1508.0630292489714</c:v>
                </c:pt>
                <c:pt idx="825">
                  <c:v>1658.0672300347223</c:v>
                </c:pt>
                <c:pt idx="826">
                  <c:v>1809.4060557421878</c:v>
                </c:pt>
                <c:pt idx="827">
                  <c:v>1961.4134938626867</c:v>
                </c:pt>
                <c:pt idx="828">
                  <c:v>2105.1576952255341</c:v>
                </c:pt>
                <c:pt idx="829">
                  <c:v>2316.3239409375001</c:v>
                </c:pt>
                <c:pt idx="830">
                  <c:v>2550.9837674897121</c:v>
                </c:pt>
                <c:pt idx="831">
                  <c:v>2772.117574803402</c:v>
                </c:pt>
                <c:pt idx="832">
                  <c:v>2913.2466875390628</c:v>
                </c:pt>
                <c:pt idx="833">
                  <c:v>2964.8832072929531</c:v>
                </c:pt>
                <c:pt idx="834">
                  <c:v>3017.1797690510875</c:v>
                </c:pt>
                <c:pt idx="835">
                  <c:v>3080.8165390539803</c:v>
                </c:pt>
                <c:pt idx="836">
                  <c:v>3134.5892943402778</c:v>
                </c:pt>
                <c:pt idx="837">
                  <c:v>3178.0981754385293</c:v>
                </c:pt>
                <c:pt idx="838">
                  <c:v>3255.2994678528485</c:v>
                </c:pt>
                <c:pt idx="839">
                  <c:v>3356.5683056957305</c:v>
                </c:pt>
                <c:pt idx="840">
                  <c:v>3436.9198334418402</c:v>
                </c:pt>
                <c:pt idx="841">
                  <c:v>3530.4766673783115</c:v>
                </c:pt>
                <c:pt idx="842">
                  <c:v>3674.3241085993768</c:v>
                </c:pt>
                <c:pt idx="843">
                  <c:v>3822.4703130148869</c:v>
                </c:pt>
                <c:pt idx="844">
                  <c:v>3923.6693926303697</c:v>
                </c:pt>
                <c:pt idx="845">
                  <c:v>3962.1281836213993</c:v>
                </c:pt>
                <c:pt idx="846">
                  <c:v>3987.922848090278</c:v>
                </c:pt>
                <c:pt idx="847">
                  <c:v>4013.8424001748981</c:v>
                </c:pt>
                <c:pt idx="848">
                  <c:v>4079.1905394069904</c:v>
                </c:pt>
                <c:pt idx="849">
                  <c:v>4212.2640645918545</c:v>
                </c:pt>
                <c:pt idx="850">
                  <c:v>4403.9809875435631</c:v>
                </c:pt>
                <c:pt idx="851">
                  <c:v>4544.8632752284275</c:v>
                </c:pt>
                <c:pt idx="852">
                  <c:v>4630.9955913424328</c:v>
                </c:pt>
                <c:pt idx="853">
                  <c:v>4718.3445757550471</c:v>
                </c:pt>
                <c:pt idx="854">
                  <c:v>4806.9220599246082</c:v>
                </c:pt>
                <c:pt idx="855">
                  <c:v>4866.66205859809</c:v>
                </c:pt>
                <c:pt idx="856">
                  <c:v>4881.683603193158</c:v>
                </c:pt>
                <c:pt idx="857">
                  <c:v>4896.7398753094476</c:v>
                </c:pt>
                <c:pt idx="858">
                  <c:v>5049.2246606987874</c:v>
                </c:pt>
                <c:pt idx="859">
                  <c:v>5252.7449129616771</c:v>
                </c:pt>
                <c:pt idx="860">
                  <c:v>5413.4374986934154</c:v>
                </c:pt>
                <c:pt idx="861">
                  <c:v>5511.6058587744365</c:v>
                </c:pt>
                <c:pt idx="862">
                  <c:v>5745.8544095473262</c:v>
                </c:pt>
                <c:pt idx="863">
                  <c:v>6146.7963666796868</c:v>
                </c:pt>
                <c:pt idx="864">
                  <c:v>6364.1197933637159</c:v>
                </c:pt>
                <c:pt idx="865">
                  <c:v>6456.3488963786021</c:v>
                </c:pt>
                <c:pt idx="866">
                  <c:v>6568.3403436123981</c:v>
                </c:pt>
                <c:pt idx="867">
                  <c:v>6796.6772147466563</c:v>
                </c:pt>
                <c:pt idx="868">
                  <c:v>7070.513825102882</c:v>
                </c:pt>
                <c:pt idx="869">
                  <c:v>7190.3613606700092</c:v>
                </c:pt>
                <c:pt idx="870">
                  <c:v>7170.282196289063</c:v>
                </c:pt>
                <c:pt idx="871">
                  <c:v>7110.2959025347236</c:v>
                </c:pt>
                <c:pt idx="872">
                  <c:v>7030.8982644920261</c:v>
                </c:pt>
                <c:pt idx="873">
                  <c:v>6952.1649409246429</c:v>
                </c:pt>
                <c:pt idx="874">
                  <c:v>6835.3028766769539</c:v>
                </c:pt>
                <c:pt idx="875">
                  <c:v>6662.7716863601163</c:v>
                </c:pt>
                <c:pt idx="876">
                  <c:v>6437.8235420834972</c:v>
                </c:pt>
                <c:pt idx="877">
                  <c:v>6182.6249294442832</c:v>
                </c:pt>
                <c:pt idx="878">
                  <c:v>6022.620295637862</c:v>
                </c:pt>
                <c:pt idx="879">
                  <c:v>5952.5121051954739</c:v>
                </c:pt>
                <c:pt idx="880">
                  <c:v>5952.5121051954739</c:v>
                </c:pt>
                <c:pt idx="881">
                  <c:v>5779.9179487847241</c:v>
                </c:pt>
                <c:pt idx="882">
                  <c:v>5611.1032860082314</c:v>
                </c:pt>
                <c:pt idx="883">
                  <c:v>5611.1032860082314</c:v>
                </c:pt>
                <c:pt idx="884">
                  <c:v>5611.1032860082314</c:v>
                </c:pt>
                <c:pt idx="885">
                  <c:v>5627.816236167534</c:v>
                </c:pt>
                <c:pt idx="886">
                  <c:v>5678.1791175000017</c:v>
                </c:pt>
                <c:pt idx="887">
                  <c:v>5711.9416118531381</c:v>
                </c:pt>
                <c:pt idx="888">
                  <c:v>5728.8791953949658</c:v>
                </c:pt>
                <c:pt idx="889">
                  <c:v>5695.0416041465742</c:v>
                </c:pt>
                <c:pt idx="890">
                  <c:v>5627.816236167534</c:v>
                </c:pt>
                <c:pt idx="891">
                  <c:v>5495.1524886199522</c:v>
                </c:pt>
                <c:pt idx="892">
                  <c:v>5316.586374306843</c:v>
                </c:pt>
                <c:pt idx="893">
                  <c:v>5095.6565399999999</c:v>
                </c:pt>
                <c:pt idx="894">
                  <c:v>4911.8309297222231</c:v>
                </c:pt>
                <c:pt idx="895">
                  <c:v>4762.4790159040658</c:v>
                </c:pt>
                <c:pt idx="896">
                  <c:v>4689.0923319140638</c:v>
                </c:pt>
                <c:pt idx="897">
                  <c:v>4659.9761498439111</c:v>
                </c:pt>
                <c:pt idx="898">
                  <c:v>4659.9761498439111</c:v>
                </c:pt>
                <c:pt idx="899">
                  <c:v>4645.4689450347214</c:v>
                </c:pt>
                <c:pt idx="900">
                  <c:v>4602.1502182074646</c:v>
                </c:pt>
                <c:pt idx="901">
                  <c:v>4516.4208289800345</c:v>
                </c:pt>
                <c:pt idx="902">
                  <c:v>4348.5528981293401</c:v>
                </c:pt>
                <c:pt idx="903">
                  <c:v>3686.5041312847225</c:v>
                </c:pt>
                <c:pt idx="904">
                  <c:v>3080.8165390539803</c:v>
                </c:pt>
                <c:pt idx="905">
                  <c:v>2635.9592082753024</c:v>
                </c:pt>
                <c:pt idx="906">
                  <c:v>2395.7686679296871</c:v>
                </c:pt>
                <c:pt idx="907">
                  <c:v>2316.3239409375001</c:v>
                </c:pt>
                <c:pt idx="908">
                  <c:v>2307.6108641954411</c:v>
                </c:pt>
                <c:pt idx="909">
                  <c:v>2377.9535004775921</c:v>
                </c:pt>
                <c:pt idx="910">
                  <c:v>2616.9050242144103</c:v>
                </c:pt>
                <c:pt idx="911">
                  <c:v>2985.7222435288063</c:v>
                </c:pt>
                <c:pt idx="912">
                  <c:v>3311.2785710172325</c:v>
                </c:pt>
                <c:pt idx="913">
                  <c:v>3460.1354043198635</c:v>
                </c:pt>
                <c:pt idx="914">
                  <c:v>3613.8706875000007</c:v>
                </c:pt>
                <c:pt idx="915">
                  <c:v>3987.922848090278</c:v>
                </c:pt>
                <c:pt idx="916">
                  <c:v>4132.0376180959047</c:v>
                </c:pt>
                <c:pt idx="917">
                  <c:v>4280.0031443621419</c:v>
                </c:pt>
                <c:pt idx="918">
                  <c:v>4252.8106150012873</c:v>
                </c:pt>
                <c:pt idx="919">
                  <c:v>4266.3906935894101</c:v>
                </c:pt>
                <c:pt idx="920">
                  <c:v>4321.0352775406709</c:v>
                </c:pt>
                <c:pt idx="921">
                  <c:v>4459.9357959547006</c:v>
                </c:pt>
                <c:pt idx="922">
                  <c:v>4718.3445757550471</c:v>
                </c:pt>
                <c:pt idx="923">
                  <c:v>4957.313334492188</c:v>
                </c:pt>
                <c:pt idx="924">
                  <c:v>5142.4078686762159</c:v>
                </c:pt>
                <c:pt idx="925">
                  <c:v>4987.8098533678949</c:v>
                </c:pt>
                <c:pt idx="926">
                  <c:v>4777.2590015581609</c:v>
                </c:pt>
                <c:pt idx="927">
                  <c:v>4674.5172605452681</c:v>
                </c:pt>
                <c:pt idx="928">
                  <c:v>4573.4395922368494</c:v>
                </c:pt>
                <c:pt idx="929">
                  <c:v>4516.4208289800345</c:v>
                </c:pt>
                <c:pt idx="930">
                  <c:v>4459.9357959547006</c:v>
                </c:pt>
                <c:pt idx="931">
                  <c:v>4417.9201728022126</c:v>
                </c:pt>
                <c:pt idx="932">
                  <c:v>4362.3607322903808</c:v>
                </c:pt>
                <c:pt idx="933">
                  <c:v>4307.3253815625012</c:v>
                </c:pt>
                <c:pt idx="934">
                  <c:v>4198.8129269894553</c:v>
                </c:pt>
                <c:pt idx="935">
                  <c:v>4052.9568511485663</c:v>
                </c:pt>
                <c:pt idx="936">
                  <c:v>3936.457968566101</c:v>
                </c:pt>
                <c:pt idx="937">
                  <c:v>3860.1896378600827</c:v>
                </c:pt>
                <c:pt idx="938">
                  <c:v>3797.4767368706598</c:v>
                </c:pt>
                <c:pt idx="939">
                  <c:v>3735.5238427533441</c:v>
                </c:pt>
                <c:pt idx="940">
                  <c:v>3662.1739384362145</c:v>
                </c:pt>
                <c:pt idx="941">
                  <c:v>3625.9019953271295</c:v>
                </c:pt>
                <c:pt idx="942">
                  <c:v>3613.8706875000007</c:v>
                </c:pt>
                <c:pt idx="943">
                  <c:v>3601.8689583187052</c:v>
                </c:pt>
                <c:pt idx="944">
                  <c:v>3601.8689583187052</c:v>
                </c:pt>
                <c:pt idx="945">
                  <c:v>3613.8706875000007</c:v>
                </c:pt>
                <c:pt idx="946">
                  <c:v>3637.9629365753608</c:v>
                </c:pt>
                <c:pt idx="947">
                  <c:v>3735.5238427533441</c:v>
                </c:pt>
                <c:pt idx="948">
                  <c:v>3835.0128384374998</c:v>
                </c:pt>
                <c:pt idx="949">
                  <c:v>3885.4891338876032</c:v>
                </c:pt>
                <c:pt idx="950">
                  <c:v>3872.8240214105913</c:v>
                </c:pt>
                <c:pt idx="951">
                  <c:v>3747.8539496786593</c:v>
                </c:pt>
                <c:pt idx="952">
                  <c:v>3460.1354043198635</c:v>
                </c:pt>
                <c:pt idx="953">
                  <c:v>2985.7222435288063</c:v>
                </c:pt>
                <c:pt idx="954">
                  <c:v>2467.9605173291225</c:v>
                </c:pt>
                <c:pt idx="955">
                  <c:v>2016.5140603124999</c:v>
                </c:pt>
                <c:pt idx="956">
                  <c:v>1623.2280945979617</c:v>
                </c:pt>
                <c:pt idx="957">
                  <c:v>1279.9478423045268</c:v>
                </c:pt>
                <c:pt idx="958">
                  <c:v>1155.9615406798164</c:v>
                </c:pt>
                <c:pt idx="959">
                  <c:v>1208.3265244341567</c:v>
                </c:pt>
                <c:pt idx="960">
                  <c:v>1410.5045471236822</c:v>
                </c:pt>
                <c:pt idx="961">
                  <c:v>1772.6229459709364</c:v>
                </c:pt>
                <c:pt idx="962">
                  <c:v>2230.2045988786008</c:v>
                </c:pt>
                <c:pt idx="963">
                  <c:v>2674.3631437543404</c:v>
                </c:pt>
                <c:pt idx="964">
                  <c:v>3048.8773745820472</c:v>
                </c:pt>
                <c:pt idx="965">
                  <c:v>3277.6070838543283</c:v>
                </c:pt>
                <c:pt idx="966">
                  <c:v>3390.8333376850246</c:v>
                </c:pt>
                <c:pt idx="967">
                  <c:v>3402.3120178125005</c:v>
                </c:pt>
                <c:pt idx="968">
                  <c:v>3390.8333376850246</c:v>
                </c:pt>
                <c:pt idx="969">
                  <c:v>3345.2034485794438</c:v>
                </c:pt>
                <c:pt idx="970">
                  <c:v>3255.2994678528485</c:v>
                </c:pt>
                <c:pt idx="971">
                  <c:v>3070.143219722223</c:v>
                </c:pt>
                <c:pt idx="972">
                  <c:v>2732.714538398438</c:v>
                </c:pt>
                <c:pt idx="973">
                  <c:v>2247.2496808088999</c:v>
                </c:pt>
                <c:pt idx="974">
                  <c:v>1824.2534990623396</c:v>
                </c:pt>
                <c:pt idx="975">
                  <c:v>1455.5712152777783</c:v>
                </c:pt>
                <c:pt idx="976">
                  <c:v>1133.0480515742349</c:v>
                </c:pt>
                <c:pt idx="977">
                  <c:v>843.4734981106933</c:v>
                </c:pt>
                <c:pt idx="978">
                  <c:v>682.23725102880678</c:v>
                </c:pt>
                <c:pt idx="979">
                  <c:v>552.99319472222237</c:v>
                </c:pt>
                <c:pt idx="980">
                  <c:v>442.42310186037173</c:v>
                </c:pt>
                <c:pt idx="981">
                  <c:v>360.88550213991778</c:v>
                </c:pt>
                <c:pt idx="982">
                  <c:v>293.58726000000007</c:v>
                </c:pt>
                <c:pt idx="983">
                  <c:v>223.18399759275337</c:v>
                </c:pt>
                <c:pt idx="984">
                  <c:v>129.2679460082305</c:v>
                </c:pt>
                <c:pt idx="985">
                  <c:v>44.345175980742042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32.24687415637861</c:v>
                </c:pt>
                <c:pt idx="1028">
                  <c:v>145.51583250000002</c:v>
                </c:pt>
                <c:pt idx="1029">
                  <c:v>352.41033986239717</c:v>
                </c:pt>
                <c:pt idx="1030">
                  <c:v>616.83149831147125</c:v>
                </c:pt>
                <c:pt idx="1031">
                  <c:v>879.08869341563798</c:v>
                </c:pt>
                <c:pt idx="1032">
                  <c:v>1116.0051861213992</c:v>
                </c:pt>
                <c:pt idx="1033">
                  <c:v>1341.2671330902779</c:v>
                </c:pt>
                <c:pt idx="1034">
                  <c:v>1568.4083316491449</c:v>
                </c:pt>
                <c:pt idx="1035">
                  <c:v>1802.0112006494344</c:v>
                </c:pt>
                <c:pt idx="1036">
                  <c:v>2000.6683376954736</c:v>
                </c:pt>
                <c:pt idx="1037">
                  <c:v>2171.2410065076842</c:v>
                </c:pt>
                <c:pt idx="1038">
                  <c:v>2325.0596946413648</c:v>
                </c:pt>
                <c:pt idx="1039">
                  <c:v>2513.8459076028807</c:v>
                </c:pt>
                <c:pt idx="1040">
                  <c:v>2742.5274477880662</c:v>
                </c:pt>
                <c:pt idx="1041">
                  <c:v>2985.7222435288063</c:v>
                </c:pt>
                <c:pt idx="1042">
                  <c:v>3211.0183649972678</c:v>
                </c:pt>
                <c:pt idx="1043">
                  <c:v>3367.9615364019101</c:v>
                </c:pt>
                <c:pt idx="1044">
                  <c:v>3448.5132129848253</c:v>
                </c:pt>
                <c:pt idx="1045">
                  <c:v>3471.7864622222223</c:v>
                </c:pt>
                <c:pt idx="1046">
                  <c:v>3483.4664414671747</c:v>
                </c:pt>
                <c:pt idx="1047">
                  <c:v>3506.9133830859378</c:v>
                </c:pt>
                <c:pt idx="1048">
                  <c:v>3530.4766673783115</c:v>
                </c:pt>
                <c:pt idx="1049">
                  <c:v>3506.9133830859378</c:v>
                </c:pt>
                <c:pt idx="1050">
                  <c:v>3413.8192906309478</c:v>
                </c:pt>
                <c:pt idx="1051">
                  <c:v>3233.1033743012158</c:v>
                </c:pt>
                <c:pt idx="1052">
                  <c:v>3027.7188889711933</c:v>
                </c:pt>
                <c:pt idx="1053">
                  <c:v>2791.9710396050355</c:v>
                </c:pt>
                <c:pt idx="1054">
                  <c:v>2532.3668544097222</c:v>
                </c:pt>
                <c:pt idx="1055">
                  <c:v>2221.7152791147441</c:v>
                </c:pt>
                <c:pt idx="1056">
                  <c:v>1876.8315000000005</c:v>
                </c:pt>
                <c:pt idx="1057">
                  <c:v>1501.4430799017812</c:v>
                </c:pt>
                <c:pt idx="1058">
                  <c:v>1173.2908260198049</c:v>
                </c:pt>
                <c:pt idx="1059">
                  <c:v>930.90337934027787</c:v>
                </c:pt>
                <c:pt idx="1060">
                  <c:v>715.57489060458465</c:v>
                </c:pt>
                <c:pt idx="1061">
                  <c:v>562.02268273276763</c:v>
                </c:pt>
                <c:pt idx="1062">
                  <c:v>499.40827777777787</c:v>
                </c:pt>
                <c:pt idx="1063">
                  <c:v>503.83623036763765</c:v>
                </c:pt>
                <c:pt idx="1064">
                  <c:v>535.02054452674918</c:v>
                </c:pt>
                <c:pt idx="1065">
                  <c:v>663.38118527777783</c:v>
                </c:pt>
                <c:pt idx="1066">
                  <c:v>873.96838141219791</c:v>
                </c:pt>
                <c:pt idx="1067">
                  <c:v>1060.0560628125002</c:v>
                </c:pt>
                <c:pt idx="1068">
                  <c:v>1127.353639965278</c:v>
                </c:pt>
                <c:pt idx="1069">
                  <c:v>1161.7241475000001</c:v>
                </c:pt>
                <c:pt idx="1070">
                  <c:v>1231.9677577777779</c:v>
                </c:pt>
                <c:pt idx="1071">
                  <c:v>1378.7966400000003</c:v>
                </c:pt>
                <c:pt idx="1072">
                  <c:v>1575.1994537152782</c:v>
                </c:pt>
                <c:pt idx="1073">
                  <c:v>1824.2534990623396</c:v>
                </c:pt>
                <c:pt idx="1074">
                  <c:v>2154.5907994992608</c:v>
                </c:pt>
                <c:pt idx="1075">
                  <c:v>2597.9487783363879</c:v>
                </c:pt>
                <c:pt idx="1076">
                  <c:v>3080.8165390539803</c:v>
                </c:pt>
                <c:pt idx="1077">
                  <c:v>3530.4766673783115</c:v>
                </c:pt>
                <c:pt idx="1078">
                  <c:v>3910.9117647222224</c:v>
                </c:pt>
                <c:pt idx="1079">
                  <c:v>4239.262853822499</c:v>
                </c:pt>
                <c:pt idx="1080">
                  <c:v>4559.1346725000012</c:v>
                </c:pt>
                <c:pt idx="1081">
                  <c:v>4762.4790159040658</c:v>
                </c:pt>
                <c:pt idx="1082">
                  <c:v>4821.8052421875009</c:v>
                </c:pt>
                <c:pt idx="1083">
                  <c:v>4747.7333195690262</c:v>
                </c:pt>
                <c:pt idx="1084">
                  <c:v>4516.4208289800345</c:v>
                </c:pt>
                <c:pt idx="1085">
                  <c:v>4293.6480220947469</c:v>
                </c:pt>
                <c:pt idx="1086">
                  <c:v>4198.8129269894553</c:v>
                </c:pt>
                <c:pt idx="1087">
                  <c:v>4198.8129269894553</c:v>
                </c:pt>
                <c:pt idx="1088">
                  <c:v>4212.2640645918545</c:v>
                </c:pt>
                <c:pt idx="1089">
                  <c:v>4225.7473552777774</c:v>
                </c:pt>
                <c:pt idx="1090">
                  <c:v>4225.7473552777774</c:v>
                </c:pt>
                <c:pt idx="1091">
                  <c:v>4225.7473552777774</c:v>
                </c:pt>
                <c:pt idx="1092">
                  <c:v>4266.3906935894101</c:v>
                </c:pt>
                <c:pt idx="1093">
                  <c:v>4403.9809875435631</c:v>
                </c:pt>
                <c:pt idx="1094">
                  <c:v>4630.9955913424328</c:v>
                </c:pt>
                <c:pt idx="1095">
                  <c:v>4821.8052421875009</c:v>
                </c:pt>
                <c:pt idx="1096">
                  <c:v>4926.9568212067607</c:v>
                </c:pt>
                <c:pt idx="1097">
                  <c:v>4957.313334492188</c:v>
                </c:pt>
                <c:pt idx="1098">
                  <c:v>4896.7398753094476</c:v>
                </c:pt>
                <c:pt idx="1099">
                  <c:v>4718.3445757550471</c:v>
                </c:pt>
                <c:pt idx="1100">
                  <c:v>4431.8923327734383</c:v>
                </c:pt>
                <c:pt idx="1101">
                  <c:v>4239.262853822499</c:v>
                </c:pt>
                <c:pt idx="1102">
                  <c:v>4172.0068919341575</c:v>
                </c:pt>
                <c:pt idx="1103">
                  <c:v>4225.7473552777774</c:v>
                </c:pt>
                <c:pt idx="1104">
                  <c:v>4417.9201728022126</c:v>
                </c:pt>
                <c:pt idx="1105">
                  <c:v>4718.3445757550471</c:v>
                </c:pt>
                <c:pt idx="1106">
                  <c:v>4957.313334492188</c:v>
                </c:pt>
                <c:pt idx="1107">
                  <c:v>5049.2246606987874</c:v>
                </c:pt>
                <c:pt idx="1108">
                  <c:v>5033.8181007304538</c:v>
                </c:pt>
                <c:pt idx="1109">
                  <c:v>4896.7398753094476</c:v>
                </c:pt>
                <c:pt idx="1110">
                  <c:v>4674.5172605452681</c:v>
                </c:pt>
                <c:pt idx="1111">
                  <c:v>4559.1346725000012</c:v>
                </c:pt>
                <c:pt idx="1112">
                  <c:v>4573.4395922368494</c:v>
                </c:pt>
                <c:pt idx="1113">
                  <c:v>4762.4790159040658</c:v>
                </c:pt>
                <c:pt idx="1114">
                  <c:v>5173.7536233389601</c:v>
                </c:pt>
                <c:pt idx="1115">
                  <c:v>5611.1032860082314</c:v>
                </c:pt>
                <c:pt idx="1116">
                  <c:v>5848.4990046977891</c:v>
                </c:pt>
                <c:pt idx="1117">
                  <c:v>5900.3337523120827</c:v>
                </c:pt>
                <c:pt idx="1118">
                  <c:v>5831.2968566015634</c:v>
                </c:pt>
                <c:pt idx="1119">
                  <c:v>5627.816236167534</c:v>
                </c:pt>
                <c:pt idx="1120">
                  <c:v>5429.7070978168422</c:v>
                </c:pt>
                <c:pt idx="1121">
                  <c:v>5316.586374306843</c:v>
                </c:pt>
                <c:pt idx="1122">
                  <c:v>5236.8747898828133</c:v>
                </c:pt>
                <c:pt idx="1123">
                  <c:v>5111.2047488167127</c:v>
                </c:pt>
                <c:pt idx="1124">
                  <c:v>4851.6751867489729</c:v>
                </c:pt>
                <c:pt idx="1125">
                  <c:v>4431.8923327734383</c:v>
                </c:pt>
                <c:pt idx="1126">
                  <c:v>3835.0128384374998</c:v>
                </c:pt>
                <c:pt idx="1127">
                  <c:v>3211.0183649972678</c:v>
                </c:pt>
                <c:pt idx="1128">
                  <c:v>2664.7250770267497</c:v>
                </c:pt>
                <c:pt idx="1129">
                  <c:v>2204.8028081132657</c:v>
                </c:pt>
                <c:pt idx="1130">
                  <c:v>1892.0304362281381</c:v>
                </c:pt>
                <c:pt idx="1131">
                  <c:v>1651.0634703702096</c:v>
                </c:pt>
                <c:pt idx="1132">
                  <c:v>1442.6136831005663</c:v>
                </c:pt>
                <c:pt idx="1133">
                  <c:v>1243.8749193762865</c:v>
                </c:pt>
                <c:pt idx="1134">
                  <c:v>1038.0383684735084</c:v>
                </c:pt>
                <c:pt idx="1135">
                  <c:v>848.52923007073048</c:v>
                </c:pt>
                <c:pt idx="1136">
                  <c:v>696.4711310823368</c:v>
                </c:pt>
                <c:pt idx="1137">
                  <c:v>616.83149831147125</c:v>
                </c:pt>
                <c:pt idx="1138">
                  <c:v>598.43861224408442</c:v>
                </c:pt>
                <c:pt idx="1139">
                  <c:v>603.02502969023294</c:v>
                </c:pt>
                <c:pt idx="1140">
                  <c:v>616.83149831147125</c:v>
                </c:pt>
                <c:pt idx="1141">
                  <c:v>640.00295347238307</c:v>
                </c:pt>
                <c:pt idx="1142">
                  <c:v>701.23354147119346</c:v>
                </c:pt>
                <c:pt idx="1143">
                  <c:v>833.39369429671456</c:v>
                </c:pt>
                <c:pt idx="1144">
                  <c:v>1010.7993017578128</c:v>
                </c:pt>
                <c:pt idx="1145">
                  <c:v>1116.0051861213992</c:v>
                </c:pt>
                <c:pt idx="1146">
                  <c:v>1138.7559926748975</c:v>
                </c:pt>
                <c:pt idx="1147">
                  <c:v>1021.6575717099088</c:v>
                </c:pt>
                <c:pt idx="1148">
                  <c:v>749.36075621527789</c:v>
                </c:pt>
                <c:pt idx="1149">
                  <c:v>580.17017559027795</c:v>
                </c:pt>
                <c:pt idx="1150">
                  <c:v>499.40827777777787</c:v>
                </c:pt>
                <c:pt idx="1151">
                  <c:v>499.40827777777787</c:v>
                </c:pt>
                <c:pt idx="1152">
                  <c:v>499.40827777777787</c:v>
                </c:pt>
                <c:pt idx="1153">
                  <c:v>584.72580933465156</c:v>
                </c:pt>
                <c:pt idx="1154">
                  <c:v>818.35231721193429</c:v>
                </c:pt>
                <c:pt idx="1155">
                  <c:v>1155.9615406798164</c:v>
                </c:pt>
                <c:pt idx="1156">
                  <c:v>1442.6136831005663</c:v>
                </c:pt>
                <c:pt idx="1157">
                  <c:v>1714.7526386818415</c:v>
                </c:pt>
                <c:pt idx="1158">
                  <c:v>2048.4544043737151</c:v>
                </c:pt>
                <c:pt idx="1159">
                  <c:v>2495.420488867027</c:v>
                </c:pt>
                <c:pt idx="1160">
                  <c:v>3038.2847392230901</c:v>
                </c:pt>
                <c:pt idx="1161">
                  <c:v>3589.8967530079731</c:v>
                </c:pt>
                <c:pt idx="1162">
                  <c:v>4092.3547641448044</c:v>
                </c:pt>
                <c:pt idx="1163">
                  <c:v>4602.1502182074646</c:v>
                </c:pt>
                <c:pt idx="1164">
                  <c:v>5126.7885067836933</c:v>
                </c:pt>
                <c:pt idx="1165">
                  <c:v>5678.1791175000017</c:v>
                </c:pt>
                <c:pt idx="1166">
                  <c:v>6236.6608212860074</c:v>
                </c:pt>
                <c:pt idx="1167">
                  <c:v>6493.5192889339005</c:v>
                </c:pt>
                <c:pt idx="1168">
                  <c:v>6739.0450525490314</c:v>
                </c:pt>
                <c:pt idx="1169">
                  <c:v>7110.2959025347236</c:v>
                </c:pt>
                <c:pt idx="1170">
                  <c:v>7455.2286007955581</c:v>
                </c:pt>
                <c:pt idx="1171">
                  <c:v>7791.1311830512159</c:v>
                </c:pt>
                <c:pt idx="1172">
                  <c:v>8116.1601328125016</c:v>
                </c:pt>
                <c:pt idx="1173">
                  <c:v>8405.9202135186806</c:v>
                </c:pt>
                <c:pt idx="1174">
                  <c:v>8680.1503255730768</c:v>
                </c:pt>
                <c:pt idx="1175">
                  <c:v>8937.3113934374978</c:v>
                </c:pt>
                <c:pt idx="1176">
                  <c:v>9151.8832060546883</c:v>
                </c:pt>
                <c:pt idx="1177">
                  <c:v>9345.797098787456</c:v>
                </c:pt>
                <c:pt idx="1178">
                  <c:v>9542.7363392362713</c:v>
                </c:pt>
                <c:pt idx="1179">
                  <c:v>9793.2075097336365</c:v>
                </c:pt>
                <c:pt idx="1180">
                  <c:v>10048.504381523433</c:v>
                </c:pt>
                <c:pt idx="1181">
                  <c:v>10308.68172987574</c:v>
                </c:pt>
                <c:pt idx="1182">
                  <c:v>10547.059422614455</c:v>
                </c:pt>
                <c:pt idx="1183">
                  <c:v>10735.253597563498</c:v>
                </c:pt>
                <c:pt idx="1184">
                  <c:v>10898.521106281667</c:v>
                </c:pt>
                <c:pt idx="1185">
                  <c:v>11035.967194732508</c:v>
                </c:pt>
                <c:pt idx="1186">
                  <c:v>11119.044387008262</c:v>
                </c:pt>
                <c:pt idx="1187">
                  <c:v>11119.044387008262</c:v>
                </c:pt>
                <c:pt idx="1188">
                  <c:v>11119.044387008262</c:v>
                </c:pt>
                <c:pt idx="1189">
                  <c:v>11119.044387008262</c:v>
                </c:pt>
                <c:pt idx="1190">
                  <c:v>11119.044387008262</c:v>
                </c:pt>
                <c:pt idx="1191">
                  <c:v>11119.044387008262</c:v>
                </c:pt>
                <c:pt idx="1192">
                  <c:v>11119.044387008262</c:v>
                </c:pt>
                <c:pt idx="1193">
                  <c:v>11119.044387008262</c:v>
                </c:pt>
                <c:pt idx="1194">
                  <c:v>11119.044387008262</c:v>
                </c:pt>
                <c:pt idx="1195">
                  <c:v>11119.044387008262</c:v>
                </c:pt>
                <c:pt idx="1196">
                  <c:v>11146.838702952677</c:v>
                </c:pt>
                <c:pt idx="1197">
                  <c:v>11146.838702952677</c:v>
                </c:pt>
                <c:pt idx="1198">
                  <c:v>11174.684069448784</c:v>
                </c:pt>
                <c:pt idx="1199">
                  <c:v>11286.577136455602</c:v>
                </c:pt>
                <c:pt idx="1200">
                  <c:v>11427.598680659725</c:v>
                </c:pt>
                <c:pt idx="1201">
                  <c:v>11655.919111529067</c:v>
                </c:pt>
                <c:pt idx="1202">
                  <c:v>11887.56987881816</c:v>
                </c:pt>
                <c:pt idx="1203">
                  <c:v>12063.510358343623</c:v>
                </c:pt>
                <c:pt idx="1204">
                  <c:v>12181.85934823045</c:v>
                </c:pt>
                <c:pt idx="1205">
                  <c:v>12241.351758841309</c:v>
                </c:pt>
                <c:pt idx="1206">
                  <c:v>12271.177634777039</c:v>
                </c:pt>
                <c:pt idx="1207">
                  <c:v>12301.056697500002</c:v>
                </c:pt>
                <c:pt idx="1208">
                  <c:v>12330.98900178546</c:v>
                </c:pt>
                <c:pt idx="1209">
                  <c:v>12360.974602408698</c:v>
                </c:pt>
                <c:pt idx="1210">
                  <c:v>12360.974602408698</c:v>
                </c:pt>
                <c:pt idx="1211">
                  <c:v>12360.974602408698</c:v>
                </c:pt>
                <c:pt idx="1212">
                  <c:v>12360.974602408698</c:v>
                </c:pt>
                <c:pt idx="1213">
                  <c:v>12330.98900178546</c:v>
                </c:pt>
                <c:pt idx="1214">
                  <c:v>12330.98900178546</c:v>
                </c:pt>
                <c:pt idx="1215">
                  <c:v>12330.98900178546</c:v>
                </c:pt>
                <c:pt idx="1216">
                  <c:v>12330.98900178546</c:v>
                </c:pt>
                <c:pt idx="1217">
                  <c:v>12301.056697500002</c:v>
                </c:pt>
                <c:pt idx="1218">
                  <c:v>12271.177634777039</c:v>
                </c:pt>
                <c:pt idx="1219">
                  <c:v>12241.351758841309</c:v>
                </c:pt>
                <c:pt idx="1220">
                  <c:v>12211.579014917537</c:v>
                </c:pt>
                <c:pt idx="1221">
                  <c:v>12152.192704004792</c:v>
                </c:pt>
                <c:pt idx="1222">
                  <c:v>12063.510358343623</c:v>
                </c:pt>
                <c:pt idx="1223">
                  <c:v>11975.303242925507</c:v>
                </c:pt>
                <c:pt idx="1224">
                  <c:v>11858.430446566841</c:v>
                </c:pt>
                <c:pt idx="1225">
                  <c:v>11800.308787089285</c:v>
                </c:pt>
                <c:pt idx="1226">
                  <c:v>11742.39636914336</c:v>
                </c:pt>
                <c:pt idx="1227">
                  <c:v>11713.518488806583</c:v>
                </c:pt>
                <c:pt idx="1228">
                  <c:v>11655.919111529067</c:v>
                </c:pt>
                <c:pt idx="1229">
                  <c:v>11627.197505037775</c:v>
                </c:pt>
                <c:pt idx="1230">
                  <c:v>11569.910182473801</c:v>
                </c:pt>
                <c:pt idx="1231">
                  <c:v>11512.830348632813</c:v>
                </c:pt>
                <c:pt idx="1232">
                  <c:v>11484.368103045268</c:v>
                </c:pt>
                <c:pt idx="1233">
                  <c:v>11484.368103045268</c:v>
                </c:pt>
                <c:pt idx="1234">
                  <c:v>11455.957565312659</c:v>
                </c:pt>
                <c:pt idx="1235">
                  <c:v>11455.957565312659</c:v>
                </c:pt>
                <c:pt idx="1236">
                  <c:v>11399.29139431118</c:v>
                </c:pt>
                <c:pt idx="1237">
                  <c:v>11342.831397426218</c:v>
                </c:pt>
                <c:pt idx="1238">
                  <c:v>11202.580541271867</c:v>
                </c:pt>
                <c:pt idx="1239">
                  <c:v>11035.967194732508</c:v>
                </c:pt>
                <c:pt idx="1240">
                  <c:v>10816.660582304527</c:v>
                </c:pt>
                <c:pt idx="1241">
                  <c:v>10627.413900541251</c:v>
                </c:pt>
                <c:pt idx="1242">
                  <c:v>10440.617700034722</c:v>
                </c:pt>
                <c:pt idx="1243">
                  <c:v>10282.442812500003</c:v>
                </c:pt>
                <c:pt idx="1244">
                  <c:v>10100.147660260256</c:v>
                </c:pt>
                <c:pt idx="1245">
                  <c:v>9945.8030430351409</c:v>
                </c:pt>
                <c:pt idx="1246">
                  <c:v>9793.2075097336365</c:v>
                </c:pt>
                <c:pt idx="1247">
                  <c:v>9617.3742508783453</c:v>
                </c:pt>
                <c:pt idx="1248">
                  <c:v>9443.8867977387163</c:v>
                </c:pt>
                <c:pt idx="1249">
                  <c:v>9272.7263623971212</c:v>
                </c:pt>
                <c:pt idx="1250">
                  <c:v>9103.8741569359245</c:v>
                </c:pt>
                <c:pt idx="1251">
                  <c:v>8960.9666160997003</c:v>
                </c:pt>
                <c:pt idx="1252">
                  <c:v>8819.7292827981946</c:v>
                </c:pt>
                <c:pt idx="1253">
                  <c:v>8680.1503255730768</c:v>
                </c:pt>
                <c:pt idx="1254">
                  <c:v>8542.217912966018</c:v>
                </c:pt>
                <c:pt idx="1255">
                  <c:v>8405.9202135186806</c:v>
                </c:pt>
                <c:pt idx="1256">
                  <c:v>8271.2453957727321</c:v>
                </c:pt>
                <c:pt idx="1257">
                  <c:v>8138.1816282698364</c:v>
                </c:pt>
                <c:pt idx="1258">
                  <c:v>8006.7170795516658</c:v>
                </c:pt>
                <c:pt idx="1259">
                  <c:v>7876.8399181598852</c:v>
                </c:pt>
                <c:pt idx="1260">
                  <c:v>7769.8130020614735</c:v>
                </c:pt>
                <c:pt idx="1261">
                  <c:v>7684.9746459940843</c:v>
                </c:pt>
                <c:pt idx="1262">
                  <c:v>7621.8004315221524</c:v>
                </c:pt>
                <c:pt idx="1263">
                  <c:v>7621.8004315221524</c:v>
                </c:pt>
                <c:pt idx="1264">
                  <c:v>7642.8153218415655</c:v>
                </c:pt>
                <c:pt idx="1265">
                  <c:v>7706.1191893777332</c:v>
                </c:pt>
                <c:pt idx="1266">
                  <c:v>7769.8130020614735</c:v>
                </c:pt>
                <c:pt idx="1267">
                  <c:v>7812.4929103806589</c:v>
                </c:pt>
                <c:pt idx="1268">
                  <c:v>7855.3472231597216</c:v>
                </c:pt>
                <c:pt idx="1269">
                  <c:v>7855.3472231597216</c:v>
                </c:pt>
                <c:pt idx="1270">
                  <c:v>7812.4929103806589</c:v>
                </c:pt>
                <c:pt idx="1271">
                  <c:v>7748.5383126361567</c:v>
                </c:pt>
                <c:pt idx="1272">
                  <c:v>7663.8733750737865</c:v>
                </c:pt>
                <c:pt idx="1273">
                  <c:v>7579.8999205206719</c:v>
                </c:pt>
                <c:pt idx="1274">
                  <c:v>7517.3715064827684</c:v>
                </c:pt>
                <c:pt idx="1275">
                  <c:v>7455.2286007955581</c:v>
                </c:pt>
                <c:pt idx="1276">
                  <c:v>7414.0134379730898</c:v>
                </c:pt>
                <c:pt idx="1277">
                  <c:v>7414.0134379730898</c:v>
                </c:pt>
                <c:pt idx="1278">
                  <c:v>7434.5997118042706</c:v>
                </c:pt>
                <c:pt idx="1279">
                  <c:v>7455.2286007955581</c:v>
                </c:pt>
                <c:pt idx="1280">
                  <c:v>7496.6144433595355</c:v>
                </c:pt>
                <c:pt idx="1281">
                  <c:v>7538.1714038671889</c:v>
                </c:pt>
                <c:pt idx="1282">
                  <c:v>7538.1714038671889</c:v>
                </c:pt>
                <c:pt idx="1283">
                  <c:v>7559.0141902880678</c:v>
                </c:pt>
                <c:pt idx="1284">
                  <c:v>7559.0141902880678</c:v>
                </c:pt>
                <c:pt idx="1285">
                  <c:v>7559.0141902880678</c:v>
                </c:pt>
                <c:pt idx="1286">
                  <c:v>7517.3715064827684</c:v>
                </c:pt>
                <c:pt idx="1287">
                  <c:v>7475.900159722225</c:v>
                </c:pt>
                <c:pt idx="1288">
                  <c:v>7414.0134379730898</c:v>
                </c:pt>
                <c:pt idx="1289">
                  <c:v>7332.093398744053</c:v>
                </c:pt>
                <c:pt idx="1290">
                  <c:v>7250.8508200551378</c:v>
                </c:pt>
                <c:pt idx="1291">
                  <c:v>7190.3613606700092</c:v>
                </c:pt>
                <c:pt idx="1292">
                  <c:v>7110.2959025347236</c:v>
                </c:pt>
                <c:pt idx="1293">
                  <c:v>7011.1527910562963</c:v>
                </c:pt>
                <c:pt idx="1294">
                  <c:v>6913.0463015637879</c:v>
                </c:pt>
                <c:pt idx="1295">
                  <c:v>6815.9695871484382</c:v>
                </c:pt>
                <c:pt idx="1296">
                  <c:v>6758.215002222224</c:v>
                </c:pt>
                <c:pt idx="1297">
                  <c:v>6739.0450525490314</c:v>
                </c:pt>
                <c:pt idx="1298">
                  <c:v>6758.215002222224</c:v>
                </c:pt>
                <c:pt idx="1299">
                  <c:v>6796.6772147466563</c:v>
                </c:pt>
                <c:pt idx="1300">
                  <c:v>6854.6771381074805</c:v>
                </c:pt>
                <c:pt idx="1301">
                  <c:v>6893.548795775625</c:v>
                </c:pt>
                <c:pt idx="1302">
                  <c:v>6932.5849983550343</c:v>
                </c:pt>
                <c:pt idx="1303">
                  <c:v>6971.7861840478718</c:v>
                </c:pt>
                <c:pt idx="1304">
                  <c:v>7030.8982644920261</c:v>
                </c:pt>
                <c:pt idx="1305">
                  <c:v>7050.6852575824687</c:v>
                </c:pt>
                <c:pt idx="1306">
                  <c:v>7070.513825102882</c:v>
                </c:pt>
                <c:pt idx="1307">
                  <c:v>7070.513825102882</c:v>
                </c:pt>
                <c:pt idx="1308">
                  <c:v>7070.513825102882</c:v>
                </c:pt>
                <c:pt idx="1309">
                  <c:v>7050.6852575824687</c:v>
                </c:pt>
                <c:pt idx="1310">
                  <c:v>7050.6852575824687</c:v>
                </c:pt>
                <c:pt idx="1311">
                  <c:v>7030.8982644920261</c:v>
                </c:pt>
                <c:pt idx="1312">
                  <c:v>7011.1527910562963</c:v>
                </c:pt>
                <c:pt idx="1313">
                  <c:v>6971.7861840478718</c:v>
                </c:pt>
                <c:pt idx="1314">
                  <c:v>6913.0463015637879</c:v>
                </c:pt>
                <c:pt idx="1315">
                  <c:v>6874.0924262152766</c:v>
                </c:pt>
                <c:pt idx="1316">
                  <c:v>6815.9695871484382</c:v>
                </c:pt>
                <c:pt idx="1317">
                  <c:v>6700.82719250434</c:v>
                </c:pt>
                <c:pt idx="1318">
                  <c:v>6624.8780959141914</c:v>
                </c:pt>
                <c:pt idx="1319">
                  <c:v>6549.5749093086106</c:v>
                </c:pt>
                <c:pt idx="1320">
                  <c:v>6587.1459829644118</c:v>
                </c:pt>
                <c:pt idx="1321">
                  <c:v>6681.7791725823045</c:v>
                </c:pt>
                <c:pt idx="1322">
                  <c:v>6854.6771381074805</c:v>
                </c:pt>
                <c:pt idx="1323">
                  <c:v>7090.3840218285422</c:v>
                </c:pt>
                <c:pt idx="1324">
                  <c:v>7414.0134379730898</c:v>
                </c:pt>
                <c:pt idx="1325">
                  <c:v>7727.3070600000019</c:v>
                </c:pt>
                <c:pt idx="1326">
                  <c:v>7963.2489003210185</c:v>
                </c:pt>
                <c:pt idx="1327">
                  <c:v>8072.2501910288065</c:v>
                </c:pt>
                <c:pt idx="1328">
                  <c:v>8116.1601328125016</c:v>
                </c:pt>
                <c:pt idx="1329">
                  <c:v>8116.1601328125016</c:v>
                </c:pt>
                <c:pt idx="1330">
                  <c:v>8116.1601328125016</c:v>
                </c:pt>
                <c:pt idx="1331">
                  <c:v>8116.1601328125016</c:v>
                </c:pt>
                <c:pt idx="1332">
                  <c:v>8116.1601328125016</c:v>
                </c:pt>
                <c:pt idx="1333">
                  <c:v>8094.1830053239164</c:v>
                </c:pt>
                <c:pt idx="1334">
                  <c:v>8028.5172829179519</c:v>
                </c:pt>
                <c:pt idx="1335">
                  <c:v>7963.2489003210185</c:v>
                </c:pt>
                <c:pt idx="1336">
                  <c:v>7898.376378600824</c:v>
                </c:pt>
                <c:pt idx="1337">
                  <c:v>7876.8399181598852</c:v>
                </c:pt>
                <c:pt idx="1338">
                  <c:v>7855.3472231597216</c:v>
                </c:pt>
                <c:pt idx="1339">
                  <c:v>7855.3472231597216</c:v>
                </c:pt>
                <c:pt idx="1340">
                  <c:v>7855.3472231597216</c:v>
                </c:pt>
                <c:pt idx="1341">
                  <c:v>7876.8399181598852</c:v>
                </c:pt>
                <c:pt idx="1342">
                  <c:v>7898.376378600824</c:v>
                </c:pt>
                <c:pt idx="1343">
                  <c:v>7984.9609702777807</c:v>
                </c:pt>
                <c:pt idx="1344">
                  <c:v>8072.2501910288065</c:v>
                </c:pt>
                <c:pt idx="1345">
                  <c:v>8160.2475464711961</c:v>
                </c:pt>
                <c:pt idx="1346">
                  <c:v>8226.7123852920868</c:v>
                </c:pt>
                <c:pt idx="1347">
                  <c:v>8248.9565422222222</c:v>
                </c:pt>
                <c:pt idx="1348">
                  <c:v>8248.9565422222222</c:v>
                </c:pt>
                <c:pt idx="1349">
                  <c:v>8204.5128702070488</c:v>
                </c:pt>
                <c:pt idx="1350">
                  <c:v>8050.3616351519122</c:v>
                </c:pt>
                <c:pt idx="1351">
                  <c:v>7812.4929103806589</c:v>
                </c:pt>
                <c:pt idx="1352">
                  <c:v>7517.3715064827684</c:v>
                </c:pt>
                <c:pt idx="1353">
                  <c:v>7230.6456177777782</c:v>
                </c:pt>
                <c:pt idx="1354">
                  <c:v>6932.5849983550343</c:v>
                </c:pt>
                <c:pt idx="1355">
                  <c:v>6643.8046790625012</c:v>
                </c:pt>
                <c:pt idx="1356">
                  <c:v>6327.5057532264336</c:v>
                </c:pt>
                <c:pt idx="1357">
                  <c:v>5987.4892959375011</c:v>
                </c:pt>
                <c:pt idx="1358">
                  <c:v>5644.5664882857527</c:v>
                </c:pt>
                <c:pt idx="1359">
                  <c:v>5300.5717540655551</c:v>
                </c:pt>
                <c:pt idx="1360">
                  <c:v>4942.1176045383236</c:v>
                </c:pt>
                <c:pt idx="1361">
                  <c:v>4616.5560339917702</c:v>
                </c:pt>
                <c:pt idx="1362">
                  <c:v>4417.9201728022126</c:v>
                </c:pt>
                <c:pt idx="1363">
                  <c:v>4362.3607322903808</c:v>
                </c:pt>
                <c:pt idx="1364">
                  <c:v>4445.8975222325116</c:v>
                </c:pt>
                <c:pt idx="1365">
                  <c:v>4645.4689450347214</c:v>
                </c:pt>
                <c:pt idx="1366">
                  <c:v>4762.4790159040658</c:v>
                </c:pt>
                <c:pt idx="1367">
                  <c:v>4777.2590015581609</c:v>
                </c:pt>
                <c:pt idx="1368">
                  <c:v>4659.9761498439111</c:v>
                </c:pt>
                <c:pt idx="1369">
                  <c:v>4390.0747222222235</c:v>
                </c:pt>
                <c:pt idx="1370">
                  <c:v>4172.0068919341575</c:v>
                </c:pt>
                <c:pt idx="1371">
                  <c:v>4092.3547641448044</c:v>
                </c:pt>
                <c:pt idx="1372">
                  <c:v>4092.3547641448044</c:v>
                </c:pt>
                <c:pt idx="1373">
                  <c:v>4092.3547641448044</c:v>
                </c:pt>
                <c:pt idx="1374">
                  <c:v>4026.849146011285</c:v>
                </c:pt>
                <c:pt idx="1375">
                  <c:v>3885.4891338876032</c:v>
                </c:pt>
                <c:pt idx="1376">
                  <c:v>3650.0535660199653</c:v>
                </c:pt>
                <c:pt idx="1377">
                  <c:v>3244.1875081584367</c:v>
                </c:pt>
                <c:pt idx="1378">
                  <c:v>2693.7137715768076</c:v>
                </c:pt>
                <c:pt idx="1379">
                  <c:v>2213.2480337847232</c:v>
                </c:pt>
                <c:pt idx="1380">
                  <c:v>1794.6355169012029</c:v>
                </c:pt>
                <c:pt idx="1381">
                  <c:v>1429.721443045268</c:v>
                </c:pt>
                <c:pt idx="1382">
                  <c:v>1286.0118226605905</c:v>
                </c:pt>
                <c:pt idx="1383">
                  <c:v>1410.5045471236822</c:v>
                </c:pt>
                <c:pt idx="1384">
                  <c:v>1651.0634703702096</c:v>
                </c:pt>
                <c:pt idx="1385">
                  <c:v>1846.6698185082307</c:v>
                </c:pt>
                <c:pt idx="1386">
                  <c:v>1930.3757367015501</c:v>
                </c:pt>
                <c:pt idx="1387">
                  <c:v>2000.6683376954736</c:v>
                </c:pt>
                <c:pt idx="1388">
                  <c:v>2146.2981777301957</c:v>
                </c:pt>
                <c:pt idx="1389">
                  <c:v>2413.6765151387281</c:v>
                </c:pt>
                <c:pt idx="1390">
                  <c:v>2791.9710396050355</c:v>
                </c:pt>
                <c:pt idx="1391">
                  <c:v>3178.0981754385293</c:v>
                </c:pt>
                <c:pt idx="1392">
                  <c:v>3471.7864622222223</c:v>
                </c:pt>
                <c:pt idx="1393">
                  <c:v>3650.0535660199653</c:v>
                </c:pt>
                <c:pt idx="1394">
                  <c:v>3723.2238622265631</c:v>
                </c:pt>
                <c:pt idx="1395">
                  <c:v>3723.2238622265631</c:v>
                </c:pt>
                <c:pt idx="1396">
                  <c:v>3698.7140612675225</c:v>
                </c:pt>
                <c:pt idx="1397">
                  <c:v>3625.9019953271295</c:v>
                </c:pt>
                <c:pt idx="1398">
                  <c:v>3518.6804550102888</c:v>
                </c:pt>
                <c:pt idx="1399">
                  <c:v>3390.8333376850246</c:v>
                </c:pt>
                <c:pt idx="1400">
                  <c:v>3233.1033743012158</c:v>
                </c:pt>
                <c:pt idx="1401">
                  <c:v>3059.4968498233352</c:v>
                </c:pt>
                <c:pt idx="1402">
                  <c:v>2882.5787475347224</c:v>
                </c:pt>
                <c:pt idx="1403">
                  <c:v>2664.7250770267497</c:v>
                </c:pt>
                <c:pt idx="1404">
                  <c:v>2351.4035652764924</c:v>
                </c:pt>
                <c:pt idx="1405">
                  <c:v>1914.977692366738</c:v>
                </c:pt>
                <c:pt idx="1406">
                  <c:v>1534.7120822222225</c:v>
                </c:pt>
                <c:pt idx="1407">
                  <c:v>1304.2937047222226</c:v>
                </c:pt>
                <c:pt idx="1408">
                  <c:v>1261.8450753759967</c:v>
                </c:pt>
                <c:pt idx="1409">
                  <c:v>1286.0118226605905</c:v>
                </c:pt>
                <c:pt idx="1410">
                  <c:v>1298.1846990941681</c:v>
                </c:pt>
                <c:pt idx="1411">
                  <c:v>1292.0907566653807</c:v>
                </c:pt>
                <c:pt idx="1412">
                  <c:v>1273.8987608219202</c:v>
                </c:pt>
                <c:pt idx="1413">
                  <c:v>1249.8503281206597</c:v>
                </c:pt>
                <c:pt idx="1414">
                  <c:v>1255.8403618621403</c:v>
                </c:pt>
                <c:pt idx="1415">
                  <c:v>1341.2671330902779</c:v>
                </c:pt>
                <c:pt idx="1416">
                  <c:v>1528.024321090696</c:v>
                </c:pt>
                <c:pt idx="1417">
                  <c:v>1787.2789497222225</c:v>
                </c:pt>
                <c:pt idx="1418">
                  <c:v>2064.5499022222225</c:v>
                </c:pt>
                <c:pt idx="1419">
                  <c:v>2272.9842313398599</c:v>
                </c:pt>
                <c:pt idx="1420">
                  <c:v>2342.5994520355907</c:v>
                </c:pt>
                <c:pt idx="1421">
                  <c:v>2272.9842313398599</c:v>
                </c:pt>
                <c:pt idx="1422">
                  <c:v>2056.4916638337513</c:v>
                </c:pt>
                <c:pt idx="1423">
                  <c:v>1824.2534990623396</c:v>
                </c:pt>
                <c:pt idx="1424">
                  <c:v>1750.7809452316421</c:v>
                </c:pt>
                <c:pt idx="1425">
                  <c:v>1772.6229459709364</c:v>
                </c:pt>
                <c:pt idx="1426">
                  <c:v>1899.6596199262153</c:v>
                </c:pt>
                <c:pt idx="1427">
                  <c:v>2154.5907994992608</c:v>
                </c:pt>
                <c:pt idx="1428">
                  <c:v>2351.4035652764924</c:v>
                </c:pt>
                <c:pt idx="1429">
                  <c:v>2413.6765151387281</c:v>
                </c:pt>
                <c:pt idx="1430">
                  <c:v>2360.2305745802792</c:v>
                </c:pt>
                <c:pt idx="1431">
                  <c:v>2204.8028081132657</c:v>
                </c:pt>
                <c:pt idx="1432">
                  <c:v>1922.6666906597225</c:v>
                </c:pt>
                <c:pt idx="1433">
                  <c:v>1541.4169332380084</c:v>
                </c:pt>
                <c:pt idx="1434">
                  <c:v>1208.3265244341567</c:v>
                </c:pt>
                <c:pt idx="1435">
                  <c:v>910.04253870498985</c:v>
                </c:pt>
                <c:pt idx="1436">
                  <c:v>833.39369429671456</c:v>
                </c:pt>
                <c:pt idx="1437">
                  <c:v>863.76040346627462</c:v>
                </c:pt>
                <c:pt idx="1438">
                  <c:v>936.14720957770737</c:v>
                </c:pt>
                <c:pt idx="1439">
                  <c:v>983.86834593621415</c:v>
                </c:pt>
                <c:pt idx="1440">
                  <c:v>989.23021688062647</c:v>
                </c:pt>
                <c:pt idx="1441">
                  <c:v>951.94826488297326</c:v>
                </c:pt>
                <c:pt idx="1442">
                  <c:v>858.67262797325122</c:v>
                </c:pt>
                <c:pt idx="1443">
                  <c:v>793.48858008246543</c:v>
                </c:pt>
                <c:pt idx="1444">
                  <c:v>778.69106250000016</c:v>
                </c:pt>
                <c:pt idx="1445">
                  <c:v>793.48858008246543</c:v>
                </c:pt>
                <c:pt idx="1446">
                  <c:v>803.40361988409859</c:v>
                </c:pt>
                <c:pt idx="1447">
                  <c:v>773.77834877009388</c:v>
                </c:pt>
                <c:pt idx="1448">
                  <c:v>635.35233940972239</c:v>
                </c:pt>
                <c:pt idx="1449">
                  <c:v>407.85528996093763</c:v>
                </c:pt>
                <c:pt idx="1450">
                  <c:v>186.2812509477881</c:v>
                </c:pt>
                <c:pt idx="1451">
                  <c:v>48.379075277777787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88.763257845936238</c:v>
                </c:pt>
                <c:pt idx="1480">
                  <c:v>178.10976276748977</c:v>
                </c:pt>
                <c:pt idx="1481">
                  <c:v>256.19005699218758</c:v>
                </c:pt>
                <c:pt idx="1482">
                  <c:v>322.89278239599417</c:v>
                </c:pt>
                <c:pt idx="1483">
                  <c:v>377.89410758230457</c:v>
                </c:pt>
                <c:pt idx="1484">
                  <c:v>429.41772156378607</c:v>
                </c:pt>
                <c:pt idx="1485">
                  <c:v>477.36601480918858</c:v>
                </c:pt>
                <c:pt idx="1486">
                  <c:v>539.50305328559045</c:v>
                </c:pt>
                <c:pt idx="1487">
                  <c:v>621.44957586371538</c:v>
                </c:pt>
                <c:pt idx="1488">
                  <c:v>729.99856696887878</c:v>
                </c:pt>
                <c:pt idx="1489">
                  <c:v>868.85896968750023</c:v>
                </c:pt>
                <c:pt idx="1490">
                  <c:v>1043.5237576519098</c:v>
                </c:pt>
                <c:pt idx="1491">
                  <c:v>1249.8503281206597</c:v>
                </c:pt>
                <c:pt idx="1492">
                  <c:v>1488.2535744558579</c:v>
                </c:pt>
                <c:pt idx="1493">
                  <c:v>1736.3136422857194</c:v>
                </c:pt>
                <c:pt idx="1494">
                  <c:v>1992.77639702691</c:v>
                </c:pt>
                <c:pt idx="1495">
                  <c:v>2247.2496808088999</c:v>
                </c:pt>
                <c:pt idx="1496">
                  <c:v>2486.243465587545</c:v>
                </c:pt>
                <c:pt idx="1497">
                  <c:v>2713.164090390786</c:v>
                </c:pt>
                <c:pt idx="1498">
                  <c:v>2913.2466875390628</c:v>
                </c:pt>
                <c:pt idx="1499">
                  <c:v>3080.8165390539803</c:v>
                </c:pt>
                <c:pt idx="1500">
                  <c:v>3211.0183649972678</c:v>
                </c:pt>
                <c:pt idx="1501">
                  <c:v>3300.0266605078123</c:v>
                </c:pt>
                <c:pt idx="1502">
                  <c:v>3390.8333376850246</c:v>
                </c:pt>
                <c:pt idx="1503">
                  <c:v>3460.1354043198635</c:v>
                </c:pt>
                <c:pt idx="1504">
                  <c:v>3542.3020749652778</c:v>
                </c:pt>
                <c:pt idx="1505">
                  <c:v>3613.8706875000007</c:v>
                </c:pt>
                <c:pt idx="1506">
                  <c:v>3674.3241085993768</c:v>
                </c:pt>
                <c:pt idx="1507">
                  <c:v>3735.5238427533441</c:v>
                </c:pt>
                <c:pt idx="1508">
                  <c:v>3809.958297417696</c:v>
                </c:pt>
                <c:pt idx="1509">
                  <c:v>3898.18503006639</c:v>
                </c:pt>
                <c:pt idx="1510">
                  <c:v>4013.8424001748981</c:v>
                </c:pt>
                <c:pt idx="1511">
                  <c:v>4185.3938876953134</c:v>
                </c:pt>
                <c:pt idx="1512">
                  <c:v>4417.9201728022126</c:v>
                </c:pt>
                <c:pt idx="1513">
                  <c:v>4718.3445757550471</c:v>
                </c:pt>
                <c:pt idx="1514">
                  <c:v>5080.143825558288</c:v>
                </c:pt>
                <c:pt idx="1515">
                  <c:v>5462.3562848059728</c:v>
                </c:pt>
                <c:pt idx="1516">
                  <c:v>5814.1326677674906</c:v>
                </c:pt>
                <c:pt idx="1517">
                  <c:v>6075.6061455525023</c:v>
                </c:pt>
                <c:pt idx="1518">
                  <c:v>6291.049684968013</c:v>
                </c:pt>
                <c:pt idx="1519">
                  <c:v>6437.8235420834972</c:v>
                </c:pt>
                <c:pt idx="1520">
                  <c:v>6568.3403436123981</c:v>
                </c:pt>
                <c:pt idx="1521">
                  <c:v>6643.8046790625012</c:v>
                </c:pt>
                <c:pt idx="1522">
                  <c:v>6700.82719250434</c:v>
                </c:pt>
                <c:pt idx="1523">
                  <c:v>6681.7791725823045</c:v>
                </c:pt>
                <c:pt idx="1524">
                  <c:v>6605.9918821399178</c:v>
                </c:pt>
                <c:pt idx="1525">
                  <c:v>6400.8922435820159</c:v>
                </c:pt>
                <c:pt idx="1526">
                  <c:v>6093.3454747222213</c:v>
                </c:pt>
                <c:pt idx="1527">
                  <c:v>5711.9416118531381</c:v>
                </c:pt>
                <c:pt idx="1528">
                  <c:v>5316.586374306843</c:v>
                </c:pt>
                <c:pt idx="1529">
                  <c:v>4972.5440658436228</c:v>
                </c:pt>
                <c:pt idx="1530">
                  <c:v>4703.7014187255663</c:v>
                </c:pt>
                <c:pt idx="1531">
                  <c:v>4516.4208289800345</c:v>
                </c:pt>
                <c:pt idx="1532">
                  <c:v>4417.9201728022126</c:v>
                </c:pt>
                <c:pt idx="1533">
                  <c:v>4390.0747222222235</c:v>
                </c:pt>
                <c:pt idx="1534">
                  <c:v>4445.8975222325116</c:v>
                </c:pt>
                <c:pt idx="1535">
                  <c:v>4587.7780892142482</c:v>
                </c:pt>
                <c:pt idx="1536">
                  <c:v>4851.6751867489729</c:v>
                </c:pt>
                <c:pt idx="1537">
                  <c:v>5221.040654156378</c:v>
                </c:pt>
                <c:pt idx="1538">
                  <c:v>5678.1791175000017</c:v>
                </c:pt>
                <c:pt idx="1539">
                  <c:v>6236.6608212860074</c:v>
                </c:pt>
                <c:pt idx="1540">
                  <c:v>6854.6771381074805</c:v>
                </c:pt>
                <c:pt idx="1541">
                  <c:v>7559.0141902880678</c:v>
                </c:pt>
                <c:pt idx="1542">
                  <c:v>8293.5790007188789</c:v>
                </c:pt>
                <c:pt idx="1543">
                  <c:v>9008.4163001605921</c:v>
                </c:pt>
                <c:pt idx="1544">
                  <c:v>9617.3742508783453</c:v>
                </c:pt>
                <c:pt idx="1545">
                  <c:v>10022.755976691102</c:v>
                </c:pt>
                <c:pt idx="1546">
                  <c:v>10282.442812500003</c:v>
                </c:pt>
                <c:pt idx="1547">
                  <c:v>10440.617700034722</c:v>
                </c:pt>
                <c:pt idx="1548">
                  <c:v>10547.059422614455</c:v>
                </c:pt>
                <c:pt idx="1549">
                  <c:v>10681.233510308159</c:v>
                </c:pt>
                <c:pt idx="1550">
                  <c:v>10816.660582304527</c:v>
                </c:pt>
                <c:pt idx="1551">
                  <c:v>11008.37653324219</c:v>
                </c:pt>
                <c:pt idx="1552">
                  <c:v>11202.580541271867</c:v>
                </c:pt>
                <c:pt idx="1553">
                  <c:v>11427.598680659725</c:v>
                </c:pt>
                <c:pt idx="1554">
                  <c:v>11627.197505037775</c:v>
                </c:pt>
                <c:pt idx="1555">
                  <c:v>11858.430446566841</c:v>
                </c:pt>
                <c:pt idx="1556">
                  <c:v>12122.579027465279</c:v>
                </c:pt>
                <c:pt idx="1557">
                  <c:v>12451.251730057711</c:v>
                </c:pt>
                <c:pt idx="1558">
                  <c:v>12817.191419473218</c:v>
                </c:pt>
                <c:pt idx="1559">
                  <c:v>13285.597103508233</c:v>
                </c:pt>
                <c:pt idx="1560">
                  <c:v>13798.872965277778</c:v>
                </c:pt>
                <c:pt idx="1561">
                  <c:v>14326.451745565841</c:v>
                </c:pt>
                <c:pt idx="1562">
                  <c:v>14868.557803878602</c:v>
                </c:pt>
                <c:pt idx="1563">
                  <c:v>15425.415499722221</c:v>
                </c:pt>
                <c:pt idx="1564">
                  <c:v>16033.491169797297</c:v>
                </c:pt>
                <c:pt idx="1565">
                  <c:v>16658.742447429271</c:v>
                </c:pt>
                <c:pt idx="1566">
                  <c:v>17301.438443519972</c:v>
                </c:pt>
                <c:pt idx="1567">
                  <c:v>18001.253298910593</c:v>
                </c:pt>
                <c:pt idx="1568">
                  <c:v>18640.241034684772</c:v>
                </c:pt>
                <c:pt idx="1569">
                  <c:v>19253.971535473251</c:v>
                </c:pt>
                <c:pt idx="1570">
                  <c:v>19839.770398715282</c:v>
                </c:pt>
                <c:pt idx="1571">
                  <c:v>20395.085918455025</c:v>
                </c:pt>
                <c:pt idx="1572">
                  <c:v>20917.500588148312</c:v>
                </c:pt>
                <c:pt idx="1573">
                  <c:v>21404.741781840272</c:v>
                </c:pt>
                <c:pt idx="1574">
                  <c:v>21764.165287894797</c:v>
                </c:pt>
                <c:pt idx="1575">
                  <c:v>22036.551871934156</c:v>
                </c:pt>
                <c:pt idx="1576">
                  <c:v>22219.491860277773</c:v>
                </c:pt>
                <c:pt idx="1577">
                  <c:v>22265.395976010008</c:v>
                </c:pt>
                <c:pt idx="1578">
                  <c:v>22219.491860277773</c:v>
                </c:pt>
                <c:pt idx="1579">
                  <c:v>22082.185507382816</c:v>
                </c:pt>
                <c:pt idx="1580">
                  <c:v>21945.486995659721</c:v>
                </c:pt>
                <c:pt idx="1581">
                  <c:v>21719.002884094494</c:v>
                </c:pt>
                <c:pt idx="1582">
                  <c:v>21539.023718198783</c:v>
                </c:pt>
                <c:pt idx="1583">
                  <c:v>21271.060291992191</c:v>
                </c:pt>
                <c:pt idx="1584">
                  <c:v>20961.46357786009</c:v>
                </c:pt>
                <c:pt idx="1585">
                  <c:v>20611.607777777786</c:v>
                </c:pt>
                <c:pt idx="1586">
                  <c:v>20223.046975707461</c:v>
                </c:pt>
                <c:pt idx="1587">
                  <c:v>19797.508564565804</c:v>
                </c:pt>
                <c:pt idx="1588">
                  <c:v>19378.439112818451</c:v>
                </c:pt>
                <c:pt idx="1589">
                  <c:v>19006.762294767239</c:v>
                </c:pt>
                <c:pt idx="1590">
                  <c:v>18721.246706488721</c:v>
                </c:pt>
                <c:pt idx="1591">
                  <c:v>18478.987123511291</c:v>
                </c:pt>
                <c:pt idx="1592">
                  <c:v>18318.740200902615</c:v>
                </c:pt>
                <c:pt idx="1593">
                  <c:v>18159.49676124148</c:v>
                </c:pt>
                <c:pt idx="1594">
                  <c:v>18080.250252010839</c:v>
                </c:pt>
                <c:pt idx="1595">
                  <c:v>18001.253298910593</c:v>
                </c:pt>
                <c:pt idx="1596">
                  <c:v>17844.006308292664</c:v>
                </c:pt>
                <c:pt idx="1597">
                  <c:v>17687.75228377042</c:v>
                </c:pt>
                <c:pt idx="1598">
                  <c:v>17416.686521284726</c:v>
                </c:pt>
                <c:pt idx="1599">
                  <c:v>17110.583454119089</c:v>
                </c:pt>
                <c:pt idx="1600">
                  <c:v>16770.884110078285</c:v>
                </c:pt>
                <c:pt idx="1601">
                  <c:v>16399.18869390191</c:v>
                </c:pt>
                <c:pt idx="1602">
                  <c:v>16033.491169797297</c:v>
                </c:pt>
                <c:pt idx="1603">
                  <c:v>15745.21482382379</c:v>
                </c:pt>
                <c:pt idx="1604">
                  <c:v>15531.486802617184</c:v>
                </c:pt>
                <c:pt idx="1605">
                  <c:v>15354.993889026488</c:v>
                </c:pt>
                <c:pt idx="1606">
                  <c:v>15284.805840082308</c:v>
                </c:pt>
                <c:pt idx="1607">
                  <c:v>15214.8509146875</c:v>
                </c:pt>
                <c:pt idx="1608">
                  <c:v>15214.8509146875</c:v>
                </c:pt>
                <c:pt idx="1609">
                  <c:v>15214.8509146875</c:v>
                </c:pt>
                <c:pt idx="1610">
                  <c:v>15284.805840082308</c:v>
                </c:pt>
                <c:pt idx="1611">
                  <c:v>15319.87069672309</c:v>
                </c:pt>
                <c:pt idx="1612">
                  <c:v>15425.415499722221</c:v>
                </c:pt>
                <c:pt idx="1613">
                  <c:v>15566.961159176957</c:v>
                </c:pt>
                <c:pt idx="1614">
                  <c:v>15781.04231654964</c:v>
                </c:pt>
                <c:pt idx="1615">
                  <c:v>16033.491169797297</c:v>
                </c:pt>
                <c:pt idx="1616">
                  <c:v>16362.349940140179</c:v>
                </c:pt>
                <c:pt idx="1617">
                  <c:v>16770.884110078285</c:v>
                </c:pt>
                <c:pt idx="1618">
                  <c:v>17224.91295060491</c:v>
                </c:pt>
                <c:pt idx="1619">
                  <c:v>17726.722891042955</c:v>
                </c:pt>
                <c:pt idx="1620">
                  <c:v>18159.49676124148</c:v>
                </c:pt>
                <c:pt idx="1621">
                  <c:v>18559.487986426346</c:v>
                </c:pt>
                <c:pt idx="1622">
                  <c:v>18884.017673541828</c:v>
                </c:pt>
                <c:pt idx="1623">
                  <c:v>19130.079755766939</c:v>
                </c:pt>
                <c:pt idx="1624">
                  <c:v>19212.610371089406</c:v>
                </c:pt>
                <c:pt idx="1625">
                  <c:v>19171.313129445727</c:v>
                </c:pt>
                <c:pt idx="1626">
                  <c:v>19006.762294767239</c:v>
                </c:pt>
                <c:pt idx="1627">
                  <c:v>18599.832960000003</c:v>
                </c:pt>
                <c:pt idx="1628">
                  <c:v>18040.720608332049</c:v>
                </c:pt>
                <c:pt idx="1629">
                  <c:v>17339.79310288066</c:v>
                </c:pt>
                <c:pt idx="1630">
                  <c:v>16621.482690941841</c:v>
                </c:pt>
                <c:pt idx="1631">
                  <c:v>15961.066591801216</c:v>
                </c:pt>
                <c:pt idx="1632">
                  <c:v>15496.071110371659</c:v>
                </c:pt>
                <c:pt idx="1633">
                  <c:v>15179.96073638294</c:v>
                </c:pt>
                <c:pt idx="1634">
                  <c:v>15075.638681737395</c:v>
                </c:pt>
                <c:pt idx="1635">
                  <c:v>15040.980641027363</c:v>
                </c:pt>
                <c:pt idx="1636">
                  <c:v>15040.980641027363</c:v>
                </c:pt>
                <c:pt idx="1637">
                  <c:v>15006.380497777776</c:v>
                </c:pt>
                <c:pt idx="1638">
                  <c:v>14902.926905039063</c:v>
                </c:pt>
                <c:pt idx="1639">
                  <c:v>14765.796022800769</c:v>
                </c:pt>
                <c:pt idx="1640">
                  <c:v>14595.674842500001</c:v>
                </c:pt>
                <c:pt idx="1641">
                  <c:v>14460.607563786009</c:v>
                </c:pt>
                <c:pt idx="1642">
                  <c:v>14393.415941215279</c:v>
                </c:pt>
                <c:pt idx="1643">
                  <c:v>14426.983296747845</c:v>
                </c:pt>
                <c:pt idx="1644">
                  <c:v>14595.674842500001</c:v>
                </c:pt>
                <c:pt idx="1645">
                  <c:v>14834.246326302246</c:v>
                </c:pt>
                <c:pt idx="1646">
                  <c:v>15179.96073638294</c:v>
                </c:pt>
                <c:pt idx="1647">
                  <c:v>15566.961159176957</c:v>
                </c:pt>
                <c:pt idx="1648">
                  <c:v>16033.491169797297</c:v>
                </c:pt>
                <c:pt idx="1649">
                  <c:v>16547.144045908728</c:v>
                </c:pt>
                <c:pt idx="1650">
                  <c:v>17072.595734292532</c:v>
                </c:pt>
                <c:pt idx="1651">
                  <c:v>17609.996538289772</c:v>
                </c:pt>
                <c:pt idx="1652">
                  <c:v>18080.250252010839</c:v>
                </c:pt>
                <c:pt idx="1653">
                  <c:v>18519.206059188531</c:v>
                </c:pt>
                <c:pt idx="1654">
                  <c:v>18924.868989711937</c:v>
                </c:pt>
                <c:pt idx="1655">
                  <c:v>19253.971535473251</c:v>
                </c:pt>
                <c:pt idx="1656">
                  <c:v>19587.168642222223</c:v>
                </c:pt>
                <c:pt idx="1657">
                  <c:v>19924.488354897127</c:v>
                </c:pt>
                <c:pt idx="1658">
                  <c:v>20265.958718436221</c:v>
                </c:pt>
                <c:pt idx="1659">
                  <c:v>20611.607777777786</c:v>
                </c:pt>
                <c:pt idx="1660">
                  <c:v>20961.46357786009</c:v>
                </c:pt>
                <c:pt idx="1661">
                  <c:v>21315.554163621404</c:v>
                </c:pt>
                <c:pt idx="1662">
                  <c:v>21628.879320836069</c:v>
                </c:pt>
                <c:pt idx="1663">
                  <c:v>21990.985719618217</c:v>
                </c:pt>
                <c:pt idx="1664">
                  <c:v>22311.367848751284</c:v>
                </c:pt>
                <c:pt idx="1665">
                  <c:v>22588.625049804534</c:v>
                </c:pt>
                <c:pt idx="1666">
                  <c:v>22868.335306552213</c:v>
                </c:pt>
                <c:pt idx="1667">
                  <c:v>23056.177462465286</c:v>
                </c:pt>
                <c:pt idx="1668">
                  <c:v>23245.11862939686</c:v>
                </c:pt>
                <c:pt idx="1669">
                  <c:v>23387.547839424351</c:v>
                </c:pt>
                <c:pt idx="1670">
                  <c:v>23530.598693991778</c:v>
                </c:pt>
                <c:pt idx="1671">
                  <c:v>23626.312018784723</c:v>
                </c:pt>
                <c:pt idx="1672">
                  <c:v>23674.272672031413</c:v>
                </c:pt>
                <c:pt idx="1673">
                  <c:v>23722.302725545269</c:v>
                </c:pt>
                <c:pt idx="1674">
                  <c:v>23770.402234101566</c:v>
                </c:pt>
                <c:pt idx="1675">
                  <c:v>23770.402234101566</c:v>
                </c:pt>
                <c:pt idx="1676">
                  <c:v>23770.402234101566</c:v>
                </c:pt>
                <c:pt idx="1677">
                  <c:v>23722.302725545269</c:v>
                </c:pt>
                <c:pt idx="1678">
                  <c:v>23626.312018784723</c:v>
                </c:pt>
                <c:pt idx="1679">
                  <c:v>23482.845912894958</c:v>
                </c:pt>
                <c:pt idx="1680">
                  <c:v>23340.002437500003</c:v>
                </c:pt>
                <c:pt idx="1681">
                  <c:v>23197.780113667533</c:v>
                </c:pt>
                <c:pt idx="1682">
                  <c:v>23150.510450452675</c:v>
                </c:pt>
                <c:pt idx="1683">
                  <c:v>23150.510450452675</c:v>
                </c:pt>
                <c:pt idx="1684">
                  <c:v>23245.11862939686</c:v>
                </c:pt>
                <c:pt idx="1685">
                  <c:v>23435.162312964254</c:v>
                </c:pt>
                <c:pt idx="1686">
                  <c:v>23626.312018784723</c:v>
                </c:pt>
                <c:pt idx="1687">
                  <c:v>23818.571252475573</c:v>
                </c:pt>
                <c:pt idx="1688">
                  <c:v>24011.943519654076</c:v>
                </c:pt>
                <c:pt idx="1689">
                  <c:v>24109.048136306585</c:v>
                </c:pt>
                <c:pt idx="1690">
                  <c:v>24206.432325937501</c:v>
                </c:pt>
                <c:pt idx="1691">
                  <c:v>24255.229397558036</c:v>
                </c:pt>
                <c:pt idx="1692">
                  <c:v>24304.096526748977</c:v>
                </c:pt>
                <c:pt idx="1693">
                  <c:v>24353.033768285586</c:v>
                </c:pt>
                <c:pt idx="1694">
                  <c:v>24402.041176943156</c:v>
                </c:pt>
                <c:pt idx="1695">
                  <c:v>24451.118807496954</c:v>
                </c:pt>
                <c:pt idx="1696">
                  <c:v>24500.266714722224</c:v>
                </c:pt>
                <c:pt idx="1697">
                  <c:v>24549.484953394262</c:v>
                </c:pt>
                <c:pt idx="1698">
                  <c:v>24598.773578288325</c:v>
                </c:pt>
                <c:pt idx="1699">
                  <c:v>24598.773578288325</c:v>
                </c:pt>
                <c:pt idx="1700">
                  <c:v>24549.484953394262</c:v>
                </c:pt>
                <c:pt idx="1701">
                  <c:v>24451.118807496954</c:v>
                </c:pt>
                <c:pt idx="1702">
                  <c:v>24353.033768285586</c:v>
                </c:pt>
                <c:pt idx="1703">
                  <c:v>24255.229397558036</c:v>
                </c:pt>
                <c:pt idx="1704">
                  <c:v>24109.048136306585</c:v>
                </c:pt>
                <c:pt idx="1705">
                  <c:v>24011.943519654076</c:v>
                </c:pt>
                <c:pt idx="1706">
                  <c:v>23915.118037777786</c:v>
                </c:pt>
                <c:pt idx="1707">
                  <c:v>23818.571252475573</c:v>
                </c:pt>
                <c:pt idx="1708">
                  <c:v>23770.402234101566</c:v>
                </c:pt>
                <c:pt idx="1709">
                  <c:v>23722.302725545269</c:v>
                </c:pt>
                <c:pt idx="1710">
                  <c:v>23674.272672031413</c:v>
                </c:pt>
                <c:pt idx="1711">
                  <c:v>23722.302725545269</c:v>
                </c:pt>
                <c:pt idx="1712">
                  <c:v>23770.402234101566</c:v>
                </c:pt>
                <c:pt idx="1713">
                  <c:v>23866.809835442542</c:v>
                </c:pt>
                <c:pt idx="1714">
                  <c:v>24011.943519654076</c:v>
                </c:pt>
                <c:pt idx="1715">
                  <c:v>24157.705257112109</c:v>
                </c:pt>
                <c:pt idx="1716">
                  <c:v>24353.033768285586</c:v>
                </c:pt>
                <c:pt idx="1717">
                  <c:v>24549.484953394262</c:v>
                </c:pt>
                <c:pt idx="1718">
                  <c:v>24796.63303559029</c:v>
                </c:pt>
                <c:pt idx="1719">
                  <c:v>25045.54762024579</c:v>
                </c:pt>
                <c:pt idx="1720">
                  <c:v>25346.586545526457</c:v>
                </c:pt>
                <c:pt idx="1721">
                  <c:v>25599.411536711683</c:v>
                </c:pt>
                <c:pt idx="1722">
                  <c:v>25802.958858056838</c:v>
                </c:pt>
                <c:pt idx="1723">
                  <c:v>25905.16283325103</c:v>
                </c:pt>
                <c:pt idx="1724">
                  <c:v>25956.372591191972</c:v>
                </c:pt>
                <c:pt idx="1725">
                  <c:v>25905.16283325103</c:v>
                </c:pt>
                <c:pt idx="1726">
                  <c:v>25650.190925355739</c:v>
                </c:pt>
                <c:pt idx="1727">
                  <c:v>25195.747140533698</c:v>
                </c:pt>
                <c:pt idx="1728">
                  <c:v>24500.266714722224</c:v>
                </c:pt>
                <c:pt idx="1729">
                  <c:v>23578.420711029932</c:v>
                </c:pt>
                <c:pt idx="1730">
                  <c:v>22449.69055678225</c:v>
                </c:pt>
                <c:pt idx="1731">
                  <c:v>21315.554163621404</c:v>
                </c:pt>
                <c:pt idx="1732">
                  <c:v>20180.200470325362</c:v>
                </c:pt>
                <c:pt idx="1733">
                  <c:v>19130.079755766939</c:v>
                </c:pt>
                <c:pt idx="1734">
                  <c:v>18159.49676124148</c:v>
                </c:pt>
                <c:pt idx="1735">
                  <c:v>17263.145077686473</c:v>
                </c:pt>
                <c:pt idx="1736">
                  <c:v>16399.18869390191</c:v>
                </c:pt>
                <c:pt idx="1737">
                  <c:v>15531.486802617184</c:v>
                </c:pt>
                <c:pt idx="1738">
                  <c:v>14731.657087325106</c:v>
                </c:pt>
                <c:pt idx="1739">
                  <c:v>13962.194343553081</c:v>
                </c:pt>
                <c:pt idx="1740">
                  <c:v>13285.597103508233</c:v>
                </c:pt>
                <c:pt idx="1741">
                  <c:v>12724.978862431841</c:v>
                </c:pt>
                <c:pt idx="1742">
                  <c:v>12301.056697500002</c:v>
                </c:pt>
                <c:pt idx="1743">
                  <c:v>11916.761785778197</c:v>
                </c:pt>
                <c:pt idx="1744">
                  <c:v>11598.527880277779</c:v>
                </c:pt>
                <c:pt idx="1745">
                  <c:v>11314.678577339248</c:v>
                </c:pt>
                <c:pt idx="1746">
                  <c:v>11035.967194732508</c:v>
                </c:pt>
                <c:pt idx="1747">
                  <c:v>10762.338957187501</c:v>
                </c:pt>
                <c:pt idx="1748">
                  <c:v>10547.059422614455</c:v>
                </c:pt>
                <c:pt idx="1749">
                  <c:v>10334.969999769806</c:v>
                </c:pt>
                <c:pt idx="1750">
                  <c:v>10177.979572674894</c:v>
                </c:pt>
                <c:pt idx="1751">
                  <c:v>10048.504381523433</c:v>
                </c:pt>
                <c:pt idx="1752">
                  <c:v>9920.249309512601</c:v>
                </c:pt>
                <c:pt idx="1753">
                  <c:v>9793.2075097336365</c:v>
                </c:pt>
                <c:pt idx="1754">
                  <c:v>9667.3721352777793</c:v>
                </c:pt>
                <c:pt idx="1755">
                  <c:v>9542.7363392362713</c:v>
                </c:pt>
                <c:pt idx="1756">
                  <c:v>9419.2932747003579</c:v>
                </c:pt>
                <c:pt idx="1757">
                  <c:v>9297.0360947612844</c:v>
                </c:pt>
                <c:pt idx="1758">
                  <c:v>9151.8832060546883</c:v>
                </c:pt>
                <c:pt idx="1759">
                  <c:v>9032.2108711098244</c:v>
                </c:pt>
                <c:pt idx="1760">
                  <c:v>8890.1399129732545</c:v>
                </c:pt>
                <c:pt idx="1761">
                  <c:v>8749.7332466422322</c:v>
                </c:pt>
                <c:pt idx="1762">
                  <c:v>8610.979040658438</c:v>
                </c:pt>
                <c:pt idx="1763">
                  <c:v>8473.8654635635285</c:v>
                </c:pt>
                <c:pt idx="1764">
                  <c:v>8338.3806838991804</c:v>
                </c:pt>
                <c:pt idx="1765">
                  <c:v>8182.3579421918403</c:v>
                </c:pt>
                <c:pt idx="1766">
                  <c:v>7984.9609702777807</c:v>
                </c:pt>
                <c:pt idx="1767">
                  <c:v>7706.1191893777332</c:v>
                </c:pt>
                <c:pt idx="1768">
                  <c:v>7352.5097596875021</c:v>
                </c:pt>
                <c:pt idx="1769">
                  <c:v>6893.548795775625</c:v>
                </c:pt>
                <c:pt idx="1770">
                  <c:v>6364.1197933637159</c:v>
                </c:pt>
                <c:pt idx="1771">
                  <c:v>5797.0063834202992</c:v>
                </c:pt>
                <c:pt idx="1772">
                  <c:v>5268.6510781682437</c:v>
                </c:pt>
                <c:pt idx="1773">
                  <c:v>4777.2590015581609</c:v>
                </c:pt>
                <c:pt idx="1774">
                  <c:v>4348.5528981293401</c:v>
                </c:pt>
                <c:pt idx="1775">
                  <c:v>3987.922848090278</c:v>
                </c:pt>
                <c:pt idx="1776">
                  <c:v>3686.5041312847225</c:v>
                </c:pt>
                <c:pt idx="1777">
                  <c:v>3402.3120178125005</c:v>
                </c:pt>
                <c:pt idx="1778">
                  <c:v>3123.7804062151176</c:v>
                </c:pt>
                <c:pt idx="1779">
                  <c:v>2821.9424024999998</c:v>
                </c:pt>
                <c:pt idx="1780">
                  <c:v>2504.6212846137155</c:v>
                </c:pt>
                <c:pt idx="1781">
                  <c:v>2187.9781966449655</c:v>
                </c:pt>
                <c:pt idx="1782">
                  <c:v>1907.3086870473253</c:v>
                </c:pt>
                <c:pt idx="1783">
                  <c:v>1672.1290316563793</c:v>
                </c:pt>
                <c:pt idx="1784">
                  <c:v>1488.2535744558579</c:v>
                </c:pt>
                <c:pt idx="1785">
                  <c:v>1347.4831148207629</c:v>
                </c:pt>
                <c:pt idx="1786">
                  <c:v>1226.0358953731034</c:v>
                </c:pt>
                <c:pt idx="1787">
                  <c:v>1116.0051861213992</c:v>
                </c:pt>
                <c:pt idx="1788">
                  <c:v>1010.7993017578128</c:v>
                </c:pt>
                <c:pt idx="1789">
                  <c:v>904.8556747484248</c:v>
                </c:pt>
                <c:pt idx="1790">
                  <c:v>788.54612338091579</c:v>
                </c:pt>
                <c:pt idx="1791">
                  <c:v>658.68866813351997</c:v>
                </c:pt>
                <c:pt idx="1792">
                  <c:v>512.71207374565984</c:v>
                </c:pt>
                <c:pt idx="1793">
                  <c:v>356.64553827690975</c:v>
                </c:pt>
                <c:pt idx="1794">
                  <c:v>210.85794019547328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F5-4105-A056-D10AA7A726FB}"/>
            </c:ext>
          </c:extLst>
        </c:ser>
        <c:ser>
          <c:idx val="1"/>
          <c:order val="1"/>
          <c:tx>
            <c:v>Braking Energy</c:v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Spreadsheet!$Q$4:$Q$1804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1970.0112482883067</c:v>
                </c:pt>
                <c:pt idx="37">
                  <c:v>8045.1431215449957</c:v>
                </c:pt>
                <c:pt idx="38">
                  <c:v>10789.219720021722</c:v>
                </c:pt>
                <c:pt idx="39">
                  <c:v>9235.8786057420202</c:v>
                </c:pt>
                <c:pt idx="40">
                  <c:v>7506.5043688438755</c:v>
                </c:pt>
                <c:pt idx="41">
                  <c:v>8711.6288587067556</c:v>
                </c:pt>
                <c:pt idx="42">
                  <c:v>10522.734573077412</c:v>
                </c:pt>
                <c:pt idx="43">
                  <c:v>8583.070866727594</c:v>
                </c:pt>
                <c:pt idx="44">
                  <c:v>4325.687473506945</c:v>
                </c:pt>
                <c:pt idx="45">
                  <c:v>1220.9331147571052</c:v>
                </c:pt>
                <c:pt idx="46">
                  <c:v>729.95884916666444</c:v>
                </c:pt>
                <c:pt idx="47">
                  <c:v>1371.7516337890618</c:v>
                </c:pt>
                <c:pt idx="48">
                  <c:v>986.40153193415665</c:v>
                </c:pt>
                <c:pt idx="49">
                  <c:v>0</c:v>
                </c:pt>
                <c:pt idx="50">
                  <c:v>0</c:v>
                </c:pt>
                <c:pt idx="51">
                  <c:v>1335.6184104513907</c:v>
                </c:pt>
                <c:pt idx="52">
                  <c:v>3184.0508544876857</c:v>
                </c:pt>
                <c:pt idx="53">
                  <c:v>2142.469009725276</c:v>
                </c:pt>
                <c:pt idx="54">
                  <c:v>255.6348344471777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112.00426475693624</c:v>
                </c:pt>
                <c:pt idx="81">
                  <c:v>1661.9599460559807</c:v>
                </c:pt>
                <c:pt idx="82">
                  <c:v>1215.4632780177876</c:v>
                </c:pt>
                <c:pt idx="83">
                  <c:v>0</c:v>
                </c:pt>
                <c:pt idx="84">
                  <c:v>373.14393922437461</c:v>
                </c:pt>
                <c:pt idx="85">
                  <c:v>998.58326948801027</c:v>
                </c:pt>
                <c:pt idx="86">
                  <c:v>794.2383990858059</c:v>
                </c:pt>
                <c:pt idx="87">
                  <c:v>399.0877021772103</c:v>
                </c:pt>
                <c:pt idx="88">
                  <c:v>3525.3995728124996</c:v>
                </c:pt>
                <c:pt idx="89">
                  <c:v>10977.509366793822</c:v>
                </c:pt>
                <c:pt idx="90">
                  <c:v>14135.64442733941</c:v>
                </c:pt>
                <c:pt idx="91">
                  <c:v>11945.969617026749</c:v>
                </c:pt>
                <c:pt idx="92">
                  <c:v>6836.1819885866771</c:v>
                </c:pt>
                <c:pt idx="93">
                  <c:v>3452.834535904065</c:v>
                </c:pt>
                <c:pt idx="94">
                  <c:v>2992.675055555555</c:v>
                </c:pt>
                <c:pt idx="95">
                  <c:v>2845.7011139755336</c:v>
                </c:pt>
                <c:pt idx="96">
                  <c:v>1584.6827386586929</c:v>
                </c:pt>
                <c:pt idx="97">
                  <c:v>593.98416749999978</c:v>
                </c:pt>
                <c:pt idx="98">
                  <c:v>363.15340882073042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2944.7864986458385</c:v>
                </c:pt>
                <c:pt idx="152">
                  <c:v>9273.9040095473229</c:v>
                </c:pt>
                <c:pt idx="153">
                  <c:v>11750.42358620499</c:v>
                </c:pt>
                <c:pt idx="154">
                  <c:v>8435.9071449480762</c:v>
                </c:pt>
                <c:pt idx="155">
                  <c:v>3464.6681575316688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4203.8426881005626</c:v>
                </c:pt>
                <c:pt idx="172">
                  <c:v>11008.593944257804</c:v>
                </c:pt>
                <c:pt idx="173">
                  <c:v>12629.572330857769</c:v>
                </c:pt>
                <c:pt idx="174">
                  <c:v>7540.1880447336343</c:v>
                </c:pt>
                <c:pt idx="175">
                  <c:v>1719.74481268213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595.25780239712253</c:v>
                </c:pt>
                <c:pt idx="183">
                  <c:v>3658.4069314755311</c:v>
                </c:pt>
                <c:pt idx="184">
                  <c:v>5785.3575831901026</c:v>
                </c:pt>
                <c:pt idx="185">
                  <c:v>5796.6222935288079</c:v>
                </c:pt>
                <c:pt idx="186">
                  <c:v>4700.9368984375024</c:v>
                </c:pt>
                <c:pt idx="187">
                  <c:v>3382.5505112109354</c:v>
                </c:pt>
                <c:pt idx="188">
                  <c:v>2387.5083236848936</c:v>
                </c:pt>
                <c:pt idx="189">
                  <c:v>1661.1145118950938</c:v>
                </c:pt>
                <c:pt idx="190">
                  <c:v>1042.5239524217136</c:v>
                </c:pt>
                <c:pt idx="191">
                  <c:v>675.13715842608576</c:v>
                </c:pt>
                <c:pt idx="192">
                  <c:v>343.78861338107549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1245.3627179642504</c:v>
                </c:pt>
                <c:pt idx="233">
                  <c:v>6614.3698877734505</c:v>
                </c:pt>
                <c:pt idx="234">
                  <c:v>8288.6203640883869</c:v>
                </c:pt>
                <c:pt idx="235">
                  <c:v>5754.775969618051</c:v>
                </c:pt>
                <c:pt idx="236">
                  <c:v>1980.2857056597036</c:v>
                </c:pt>
                <c:pt idx="237">
                  <c:v>860.16233583333644</c:v>
                </c:pt>
                <c:pt idx="238">
                  <c:v>3366.2175712860289</c:v>
                </c:pt>
                <c:pt idx="239">
                  <c:v>8140.1189558418555</c:v>
                </c:pt>
                <c:pt idx="240">
                  <c:v>11070.847467560923</c:v>
                </c:pt>
                <c:pt idx="241">
                  <c:v>9041.3291942475134</c:v>
                </c:pt>
                <c:pt idx="242">
                  <c:v>7987.8571171674048</c:v>
                </c:pt>
                <c:pt idx="243">
                  <c:v>8391.387865001283</c:v>
                </c:pt>
                <c:pt idx="244">
                  <c:v>7506.5043688438755</c:v>
                </c:pt>
                <c:pt idx="245">
                  <c:v>8711.6288587067556</c:v>
                </c:pt>
                <c:pt idx="246">
                  <c:v>10522.734573077412</c:v>
                </c:pt>
                <c:pt idx="247">
                  <c:v>8583.070866727594</c:v>
                </c:pt>
                <c:pt idx="248">
                  <c:v>4325.687473506945</c:v>
                </c:pt>
                <c:pt idx="249">
                  <c:v>1220.9331147571052</c:v>
                </c:pt>
                <c:pt idx="250">
                  <c:v>729.95884916666444</c:v>
                </c:pt>
                <c:pt idx="251">
                  <c:v>1371.7516337890618</c:v>
                </c:pt>
                <c:pt idx="252">
                  <c:v>986.40153193415665</c:v>
                </c:pt>
                <c:pt idx="253">
                  <c:v>0</c:v>
                </c:pt>
                <c:pt idx="254">
                  <c:v>0</c:v>
                </c:pt>
                <c:pt idx="255">
                  <c:v>1335.6184104513907</c:v>
                </c:pt>
                <c:pt idx="256">
                  <c:v>1929.8679841173148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2236.8069951345392</c:v>
                </c:pt>
                <c:pt idx="274">
                  <c:v>8697.7910040568731</c:v>
                </c:pt>
                <c:pt idx="275">
                  <c:v>11005.532948888893</c:v>
                </c:pt>
                <c:pt idx="276">
                  <c:v>11844.59443389917</c:v>
                </c:pt>
                <c:pt idx="277">
                  <c:v>12178.336878436221</c:v>
                </c:pt>
                <c:pt idx="278">
                  <c:v>14177.421678398438</c:v>
                </c:pt>
                <c:pt idx="279">
                  <c:v>12643.734853841144</c:v>
                </c:pt>
                <c:pt idx="280">
                  <c:v>5519.81793882073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1702.3706691666582</c:v>
                </c:pt>
                <c:pt idx="293">
                  <c:v>2260.2270049911835</c:v>
                </c:pt>
                <c:pt idx="294">
                  <c:v>636.22268618072951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654.77006814944707</c:v>
                </c:pt>
                <c:pt idx="303">
                  <c:v>1981.1148958089154</c:v>
                </c:pt>
                <c:pt idx="304">
                  <c:v>3764.3208941563803</c:v>
                </c:pt>
                <c:pt idx="305">
                  <c:v>4925.8745899679989</c:v>
                </c:pt>
                <c:pt idx="306">
                  <c:v>3611.3857865753612</c:v>
                </c:pt>
                <c:pt idx="307">
                  <c:v>1227.6996155555648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554.33348732510706</c:v>
                </c:pt>
                <c:pt idx="312">
                  <c:v>1881.6416590189501</c:v>
                </c:pt>
                <c:pt idx="313">
                  <c:v>3350.2223177301962</c:v>
                </c:pt>
                <c:pt idx="314">
                  <c:v>4285.6684999999907</c:v>
                </c:pt>
                <c:pt idx="315">
                  <c:v>4130.5683599176991</c:v>
                </c:pt>
                <c:pt idx="316">
                  <c:v>3425.9952699652772</c:v>
                </c:pt>
                <c:pt idx="317">
                  <c:v>3858.0152794619576</c:v>
                </c:pt>
                <c:pt idx="318">
                  <c:v>4878.1093402777778</c:v>
                </c:pt>
                <c:pt idx="319">
                  <c:v>4902.0907674897153</c:v>
                </c:pt>
                <c:pt idx="320">
                  <c:v>2360.0346665234338</c:v>
                </c:pt>
                <c:pt idx="321">
                  <c:v>567.97573267489997</c:v>
                </c:pt>
                <c:pt idx="322">
                  <c:v>0</c:v>
                </c:pt>
                <c:pt idx="323">
                  <c:v>0</c:v>
                </c:pt>
                <c:pt idx="324">
                  <c:v>276.21146566406185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3066.924625879788</c:v>
                </c:pt>
                <c:pt idx="329">
                  <c:v>5879.6003437700965</c:v>
                </c:pt>
                <c:pt idx="330">
                  <c:v>2840.5666728354904</c:v>
                </c:pt>
                <c:pt idx="331">
                  <c:v>46.272267618473684</c:v>
                </c:pt>
                <c:pt idx="332">
                  <c:v>237.33020198800449</c:v>
                </c:pt>
                <c:pt idx="333">
                  <c:v>320.47241342447848</c:v>
                </c:pt>
                <c:pt idx="334">
                  <c:v>137.74381472222208</c:v>
                </c:pt>
                <c:pt idx="335">
                  <c:v>306.1407161458327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748.10928600823297</c:v>
                </c:pt>
                <c:pt idx="359">
                  <c:v>3342.9118690684454</c:v>
                </c:pt>
                <c:pt idx="360">
                  <c:v>4127.8544471772111</c:v>
                </c:pt>
                <c:pt idx="361">
                  <c:v>3054.7467186008248</c:v>
                </c:pt>
                <c:pt idx="362">
                  <c:v>1645.6793911154462</c:v>
                </c:pt>
                <c:pt idx="363">
                  <c:v>508.61667931118035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3263.4248679410975</c:v>
                </c:pt>
                <c:pt idx="373">
                  <c:v>6467.1602635373274</c:v>
                </c:pt>
                <c:pt idx="374">
                  <c:v>6204.7781358116335</c:v>
                </c:pt>
                <c:pt idx="375">
                  <c:v>4158.0473866666653</c:v>
                </c:pt>
                <c:pt idx="376">
                  <c:v>2356.8811573352309</c:v>
                </c:pt>
                <c:pt idx="377">
                  <c:v>1325.2656242013879</c:v>
                </c:pt>
                <c:pt idx="378">
                  <c:v>752.10813969923402</c:v>
                </c:pt>
                <c:pt idx="379">
                  <c:v>448.92236213991788</c:v>
                </c:pt>
                <c:pt idx="380">
                  <c:v>486.99607333333375</c:v>
                </c:pt>
                <c:pt idx="381">
                  <c:v>552.63546555250127</c:v>
                </c:pt>
                <c:pt idx="382">
                  <c:v>472.47026015319534</c:v>
                </c:pt>
                <c:pt idx="383">
                  <c:v>399.33638452240871</c:v>
                </c:pt>
                <c:pt idx="384">
                  <c:v>274.66019247411907</c:v>
                </c:pt>
                <c:pt idx="385">
                  <c:v>81.835453138020824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2123.3592875130221</c:v>
                </c:pt>
                <c:pt idx="403">
                  <c:v>3332.8250888427501</c:v>
                </c:pt>
                <c:pt idx="404">
                  <c:v>2858.2091800000021</c:v>
                </c:pt>
                <c:pt idx="405">
                  <c:v>2453.2234107883255</c:v>
                </c:pt>
                <c:pt idx="406">
                  <c:v>2601.1222880959012</c:v>
                </c:pt>
                <c:pt idx="407">
                  <c:v>2568.0801367348226</c:v>
                </c:pt>
                <c:pt idx="408">
                  <c:v>1795.1292837630217</c:v>
                </c:pt>
                <c:pt idx="409">
                  <c:v>535.91786923739687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790.74490501028913</c:v>
                </c:pt>
                <c:pt idx="420">
                  <c:v>1450.2715532510274</c:v>
                </c:pt>
                <c:pt idx="421">
                  <c:v>615.29333724665753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1350.4407867489722</c:v>
                </c:pt>
                <c:pt idx="432">
                  <c:v>1148.3218667938163</c:v>
                </c:pt>
                <c:pt idx="433">
                  <c:v>0</c:v>
                </c:pt>
                <c:pt idx="434">
                  <c:v>0</c:v>
                </c:pt>
                <c:pt idx="435">
                  <c:v>1822.6392201041715</c:v>
                </c:pt>
                <c:pt idx="436">
                  <c:v>5093.8828023971228</c:v>
                </c:pt>
                <c:pt idx="437">
                  <c:v>8195.8927274348971</c:v>
                </c:pt>
                <c:pt idx="438">
                  <c:v>10117.227835230193</c:v>
                </c:pt>
                <c:pt idx="439">
                  <c:v>9700.2571173598244</c:v>
                </c:pt>
                <c:pt idx="440">
                  <c:v>7189.2990300477441</c:v>
                </c:pt>
                <c:pt idx="441">
                  <c:v>3683.7082145314107</c:v>
                </c:pt>
                <c:pt idx="442">
                  <c:v>1234.0523156005659</c:v>
                </c:pt>
                <c:pt idx="443">
                  <c:v>214.62803478861238</c:v>
                </c:pt>
                <c:pt idx="444">
                  <c:v>6.7750251144547322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997.94151353732332</c:v>
                </c:pt>
                <c:pt idx="521">
                  <c:v>1537.9601155933344</c:v>
                </c:pt>
                <c:pt idx="522">
                  <c:v>1900.4605511111117</c:v>
                </c:pt>
                <c:pt idx="523">
                  <c:v>2989.1083564827672</c:v>
                </c:pt>
                <c:pt idx="524">
                  <c:v>4559.4652670516671</c:v>
                </c:pt>
                <c:pt idx="525">
                  <c:v>4869.241111038933</c:v>
                </c:pt>
                <c:pt idx="526">
                  <c:v>3115.5851136934152</c:v>
                </c:pt>
                <c:pt idx="527">
                  <c:v>1116.352878600823</c:v>
                </c:pt>
                <c:pt idx="528">
                  <c:v>261.68257741769543</c:v>
                </c:pt>
                <c:pt idx="529">
                  <c:v>73.808491158693414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137.5552156640623</c:v>
                </c:pt>
                <c:pt idx="544">
                  <c:v>1622.0991453806575</c:v>
                </c:pt>
                <c:pt idx="545">
                  <c:v>3453.5571241549283</c:v>
                </c:pt>
                <c:pt idx="546">
                  <c:v>3474.0369839713571</c:v>
                </c:pt>
                <c:pt idx="547">
                  <c:v>2257.8753153010889</c:v>
                </c:pt>
                <c:pt idx="548">
                  <c:v>1419.4965885082288</c:v>
                </c:pt>
                <c:pt idx="549">
                  <c:v>977.67470225099646</c:v>
                </c:pt>
                <c:pt idx="550">
                  <c:v>751.95832180684192</c:v>
                </c:pt>
                <c:pt idx="551">
                  <c:v>301.21361858072851</c:v>
                </c:pt>
                <c:pt idx="552">
                  <c:v>212.93561845791501</c:v>
                </c:pt>
                <c:pt idx="553">
                  <c:v>206.10243620386407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822.03847006815886</c:v>
                </c:pt>
                <c:pt idx="564">
                  <c:v>5409.2106366216576</c:v>
                </c:pt>
                <c:pt idx="565">
                  <c:v>5692.3998150059488</c:v>
                </c:pt>
                <c:pt idx="566">
                  <c:v>2571.8149599999997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349.45070544110615</c:v>
                </c:pt>
                <c:pt idx="619">
                  <c:v>2253.423143100556</c:v>
                </c:pt>
                <c:pt idx="620">
                  <c:v>2767.3167116015675</c:v>
                </c:pt>
                <c:pt idx="621">
                  <c:v>1207.0442639469302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4447.7733251028712</c:v>
                </c:pt>
                <c:pt idx="652">
                  <c:v>8423.4190078690917</c:v>
                </c:pt>
                <c:pt idx="653">
                  <c:v>8797.7928197223864</c:v>
                </c:pt>
                <c:pt idx="654">
                  <c:v>10840.525014787321</c:v>
                </c:pt>
                <c:pt idx="655">
                  <c:v>15721.097748230448</c:v>
                </c:pt>
                <c:pt idx="656">
                  <c:v>17242.909839999993</c:v>
                </c:pt>
                <c:pt idx="657">
                  <c:v>12856.509413251026</c:v>
                </c:pt>
                <c:pt idx="658">
                  <c:v>8290.2364280036418</c:v>
                </c:pt>
                <c:pt idx="659">
                  <c:v>9013.6229899535465</c:v>
                </c:pt>
                <c:pt idx="660">
                  <c:v>13160.232053079983</c:v>
                </c:pt>
                <c:pt idx="661">
                  <c:v>14072.391068158437</c:v>
                </c:pt>
                <c:pt idx="662">
                  <c:v>11604.905146966148</c:v>
                </c:pt>
                <c:pt idx="663">
                  <c:v>6024.3194329179532</c:v>
                </c:pt>
                <c:pt idx="664">
                  <c:v>1992.9713245400917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765.50270214841873</c:v>
                </c:pt>
                <c:pt idx="678">
                  <c:v>8568.3237092013787</c:v>
                </c:pt>
                <c:pt idx="679">
                  <c:v>12812.569148051218</c:v>
                </c:pt>
                <c:pt idx="680">
                  <c:v>14029.619990729178</c:v>
                </c:pt>
                <c:pt idx="681">
                  <c:v>12643.080405844752</c:v>
                </c:pt>
                <c:pt idx="682">
                  <c:v>6778.728003055553</c:v>
                </c:pt>
                <c:pt idx="683">
                  <c:v>3759.3354293111847</c:v>
                </c:pt>
                <c:pt idx="684">
                  <c:v>1549.2067612109427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7442.5611075000088</c:v>
                </c:pt>
                <c:pt idx="697">
                  <c:v>9310.2182740681237</c:v>
                </c:pt>
                <c:pt idx="698">
                  <c:v>6458.6028681597181</c:v>
                </c:pt>
                <c:pt idx="699">
                  <c:v>4228.8373534592038</c:v>
                </c:pt>
                <c:pt idx="700">
                  <c:v>1390.2521694200136</c:v>
                </c:pt>
                <c:pt idx="701">
                  <c:v>26.338143343621631</c:v>
                </c:pt>
                <c:pt idx="702">
                  <c:v>0</c:v>
                </c:pt>
                <c:pt idx="703">
                  <c:v>0</c:v>
                </c:pt>
                <c:pt idx="704">
                  <c:v>386.14260549784495</c:v>
                </c:pt>
                <c:pt idx="705">
                  <c:v>2532.5246741433598</c:v>
                </c:pt>
                <c:pt idx="706">
                  <c:v>4128.832762341015</c:v>
                </c:pt>
                <c:pt idx="707">
                  <c:v>3754.2019076387251</c:v>
                </c:pt>
                <c:pt idx="708">
                  <c:v>1729.1276036214006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3050.5279581584368</c:v>
                </c:pt>
                <c:pt idx="715">
                  <c:v>6902.5743893751587</c:v>
                </c:pt>
                <c:pt idx="716">
                  <c:v>4570.66192214683</c:v>
                </c:pt>
                <c:pt idx="717">
                  <c:v>801.56394444444504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294.86401650158092</c:v>
                </c:pt>
                <c:pt idx="754">
                  <c:v>1708.4307674133468</c:v>
                </c:pt>
                <c:pt idx="755">
                  <c:v>3072.3446064917648</c:v>
                </c:pt>
                <c:pt idx="756">
                  <c:v>7531.2400640854739</c:v>
                </c:pt>
                <c:pt idx="757">
                  <c:v>14931.616235538357</c:v>
                </c:pt>
                <c:pt idx="758">
                  <c:v>19389.639529249125</c:v>
                </c:pt>
                <c:pt idx="759">
                  <c:v>18304.935200306874</c:v>
                </c:pt>
                <c:pt idx="760">
                  <c:v>15817.919758262611</c:v>
                </c:pt>
                <c:pt idx="761">
                  <c:v>13257.955997530384</c:v>
                </c:pt>
                <c:pt idx="762">
                  <c:v>9070.6885689711908</c:v>
                </c:pt>
                <c:pt idx="763">
                  <c:v>4619.1231184579146</c:v>
                </c:pt>
                <c:pt idx="764">
                  <c:v>527.67505555555499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4136.8297162139688</c:v>
                </c:pt>
                <c:pt idx="794">
                  <c:v>16480.858504320193</c:v>
                </c:pt>
                <c:pt idx="795">
                  <c:v>25969.235296315117</c:v>
                </c:pt>
                <c:pt idx="796">
                  <c:v>28714.551424270838</c:v>
                </c:pt>
                <c:pt idx="797">
                  <c:v>24205.934618353429</c:v>
                </c:pt>
                <c:pt idx="798">
                  <c:v>15298.056995428402</c:v>
                </c:pt>
                <c:pt idx="799">
                  <c:v>6051.9917487369712</c:v>
                </c:pt>
                <c:pt idx="800">
                  <c:v>45.967725729158019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1655.7016943359474</c:v>
                </c:pt>
                <c:pt idx="809">
                  <c:v>4896.0983394921759</c:v>
                </c:pt>
                <c:pt idx="810">
                  <c:v>7936.1952882293135</c:v>
                </c:pt>
                <c:pt idx="811">
                  <c:v>13345.337919131938</c:v>
                </c:pt>
                <c:pt idx="812">
                  <c:v>16677.08730035316</c:v>
                </c:pt>
                <c:pt idx="813">
                  <c:v>16404.13167867751</c:v>
                </c:pt>
                <c:pt idx="814">
                  <c:v>15581.296251973223</c:v>
                </c:pt>
                <c:pt idx="815">
                  <c:v>14798.035864094491</c:v>
                </c:pt>
                <c:pt idx="816">
                  <c:v>12580.246512034308</c:v>
                </c:pt>
                <c:pt idx="817">
                  <c:v>9393.3113355598944</c:v>
                </c:pt>
                <c:pt idx="818">
                  <c:v>4254.0172708333321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2192.3984525287001</c:v>
                </c:pt>
                <c:pt idx="876">
                  <c:v>4347.69266162025</c:v>
                </c:pt>
                <c:pt idx="877">
                  <c:v>3174.6748390742391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2094.3876067708038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1801.1333910096387</c:v>
                </c:pt>
                <c:pt idx="892">
                  <c:v>4126.8742738412839</c:v>
                </c:pt>
                <c:pt idx="893">
                  <c:v>4517.8434599999891</c:v>
                </c:pt>
                <c:pt idx="894">
                  <c:v>3072.0301813888827</c:v>
                </c:pt>
                <c:pt idx="895">
                  <c:v>595.47237298483878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1738.5166710199649</c:v>
                </c:pt>
                <c:pt idx="902">
                  <c:v>17112.353351870639</c:v>
                </c:pt>
                <c:pt idx="903">
                  <c:v>28714.551424270838</c:v>
                </c:pt>
                <c:pt idx="904">
                  <c:v>24205.934618353429</c:v>
                </c:pt>
                <c:pt idx="905">
                  <c:v>15298.056995428402</c:v>
                </c:pt>
                <c:pt idx="906">
                  <c:v>6051.9917487369712</c:v>
                </c:pt>
                <c:pt idx="907">
                  <c:v>45.967725729158019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3790.3290355209629</c:v>
                </c:pt>
                <c:pt idx="926">
                  <c:v>2735.855581775158</c:v>
                </c:pt>
                <c:pt idx="927">
                  <c:v>278.30681352885671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2154.2680915290725</c:v>
                </c:pt>
                <c:pt idx="935">
                  <c:v>2508.9644451477479</c:v>
                </c:pt>
                <c:pt idx="936">
                  <c:v>907.95175365611374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6941.8011429139351</c:v>
                </c:pt>
                <c:pt idx="952">
                  <c:v>16687.245382717188</c:v>
                </c:pt>
                <c:pt idx="953">
                  <c:v>23526.722200915632</c:v>
                </c:pt>
                <c:pt idx="954">
                  <c:v>23600.555686374588</c:v>
                </c:pt>
                <c:pt idx="955">
                  <c:v>20846.360939687514</c:v>
                </c:pt>
                <c:pt idx="956">
                  <c:v>18034.005701698323</c:v>
                </c:pt>
                <c:pt idx="957">
                  <c:v>10205.126231769542</c:v>
                </c:pt>
                <c:pt idx="958">
                  <c:v>562.69123709795986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194.81044030945128</c:v>
                </c:pt>
                <c:pt idx="970">
                  <c:v>4005.609096961949</c:v>
                </c:pt>
                <c:pt idx="971">
                  <c:v>10966.66233583332</c:v>
                </c:pt>
                <c:pt idx="972">
                  <c:v>19791.222961601568</c:v>
                </c:pt>
                <c:pt idx="973">
                  <c:v>22309.171615487401</c:v>
                </c:pt>
                <c:pt idx="974">
                  <c:v>19526.526593530256</c:v>
                </c:pt>
                <c:pt idx="975">
                  <c:v>16689.567673611113</c:v>
                </c:pt>
                <c:pt idx="976">
                  <c:v>13947.388291018358</c:v>
                </c:pt>
                <c:pt idx="977">
                  <c:v>8737.5021963337495</c:v>
                </c:pt>
                <c:pt idx="978">
                  <c:v>4886.8368230452697</c:v>
                </c:pt>
                <c:pt idx="979">
                  <c:v>3438.9373608333344</c:v>
                </c:pt>
                <c:pt idx="980">
                  <c:v>2243.9704166581455</c:v>
                </c:pt>
                <c:pt idx="981">
                  <c:v>1396.5682015637851</c:v>
                </c:pt>
                <c:pt idx="982">
                  <c:v>1062.1627400000004</c:v>
                </c:pt>
                <c:pt idx="983">
                  <c:v>1032.1400764813209</c:v>
                </c:pt>
                <c:pt idx="984">
                  <c:v>674.13946139917698</c:v>
                </c:pt>
                <c:pt idx="985">
                  <c:v>156.50667587110982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3748.3751538134889</c:v>
                </c:pt>
                <c:pt idx="1051">
                  <c:v>6892.2264868099046</c:v>
                </c:pt>
                <c:pt idx="1052">
                  <c:v>8667.3366665843732</c:v>
                </c:pt>
                <c:pt idx="1053">
                  <c:v>10474.522015950506</c:v>
                </c:pt>
                <c:pt idx="1054">
                  <c:v>12962.897034479178</c:v>
                </c:pt>
                <c:pt idx="1055">
                  <c:v>15714.58333199636</c:v>
                </c:pt>
                <c:pt idx="1056">
                  <c:v>17843.168499999996</c:v>
                </c:pt>
                <c:pt idx="1057">
                  <c:v>17067.082383061184</c:v>
                </c:pt>
                <c:pt idx="1058">
                  <c:v>12885.197599906118</c:v>
                </c:pt>
                <c:pt idx="1059">
                  <c:v>9493.9924539930562</c:v>
                </c:pt>
                <c:pt idx="1060">
                  <c:v>6526.503813099117</c:v>
                </c:pt>
                <c:pt idx="1061">
                  <c:v>3031.6277802301947</c:v>
                </c:pt>
                <c:pt idx="1062">
                  <c:v>390.73061111111218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2741.4159859865595</c:v>
                </c:pt>
                <c:pt idx="1084">
                  <c:v>6603.468059908857</c:v>
                </c:pt>
                <c:pt idx="1085">
                  <c:v>3488.7906353126209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900.57493950539367</c:v>
                </c:pt>
                <c:pt idx="1099">
                  <c:v>6657.1739427634748</c:v>
                </c:pt>
                <c:pt idx="1100">
                  <c:v>7266.5868338932087</c:v>
                </c:pt>
                <c:pt idx="1101">
                  <c:v>2146.342470251584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3799.2323469127914</c:v>
                </c:pt>
                <c:pt idx="1110">
                  <c:v>3462.2651468621439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495.53647673179796</c:v>
                </c:pt>
                <c:pt idx="1119">
                  <c:v>3698.1004304990984</c:v>
                </c:pt>
                <c:pt idx="1120">
                  <c:v>1823.2130410720094</c:v>
                </c:pt>
                <c:pt idx="1121">
                  <c:v>0</c:v>
                </c:pt>
                <c:pt idx="1122">
                  <c:v>0</c:v>
                </c:pt>
                <c:pt idx="1123">
                  <c:v>4146.810297479562</c:v>
                </c:pt>
                <c:pt idx="1124">
                  <c:v>11736.861850288074</c:v>
                </c:pt>
                <c:pt idx="1125">
                  <c:v>21029.503500559938</c:v>
                </c:pt>
                <c:pt idx="1126">
                  <c:v>27367.778828229177</c:v>
                </c:pt>
                <c:pt idx="1127">
                  <c:v>27333.298764632349</c:v>
                </c:pt>
                <c:pt idx="1128">
                  <c:v>24158.126774825087</c:v>
                </c:pt>
                <c:pt idx="1129">
                  <c:v>18388.218025220067</c:v>
                </c:pt>
                <c:pt idx="1130">
                  <c:v>12980.136230438544</c:v>
                </c:pt>
                <c:pt idx="1131">
                  <c:v>10363.529122222373</c:v>
                </c:pt>
                <c:pt idx="1132">
                  <c:v>9269.8654835660909</c:v>
                </c:pt>
                <c:pt idx="1133">
                  <c:v>9077.1713769200196</c:v>
                </c:pt>
                <c:pt idx="1134">
                  <c:v>8411.1282981931618</c:v>
                </c:pt>
                <c:pt idx="1135">
                  <c:v>6568.1536402996371</c:v>
                </c:pt>
                <c:pt idx="1136">
                  <c:v>3767.9177578065505</c:v>
                </c:pt>
                <c:pt idx="1137">
                  <c:v>1132.6337794663068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1266.9014147325061</c:v>
                </c:pt>
                <c:pt idx="1147">
                  <c:v>8563.3123356975029</c:v>
                </c:pt>
                <c:pt idx="1148">
                  <c:v>8086.9795215624981</c:v>
                </c:pt>
                <c:pt idx="1149">
                  <c:v>3671.9548244097223</c:v>
                </c:pt>
                <c:pt idx="1150">
                  <c:v>733.09172222222321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238.20086484808863</c:v>
                </c:pt>
                <c:pt idx="1351">
                  <c:v>3542.4839414712237</c:v>
                </c:pt>
                <c:pt idx="1352">
                  <c:v>4976.5266416653903</c:v>
                </c:pt>
                <c:pt idx="1353">
                  <c:v>5477.7988266666889</c:v>
                </c:pt>
                <c:pt idx="1354">
                  <c:v>5957.3108349782779</c:v>
                </c:pt>
                <c:pt idx="1355">
                  <c:v>6831.5286542708382</c:v>
                </c:pt>
                <c:pt idx="1356">
                  <c:v>8483.0359134402315</c:v>
                </c:pt>
                <c:pt idx="1357">
                  <c:v>9634.4482040624298</c:v>
                </c:pt>
                <c:pt idx="1358">
                  <c:v>10310.602493195734</c:v>
                </c:pt>
                <c:pt idx="1359">
                  <c:v>11294.81250519374</c:v>
                </c:pt>
                <c:pt idx="1360">
                  <c:v>11439.861562128342</c:v>
                </c:pt>
                <c:pt idx="1361">
                  <c:v>8037.1106326748959</c:v>
                </c:pt>
                <c:pt idx="1362">
                  <c:v>1765.1214938644544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4876.492600156088</c:v>
                </c:pt>
                <c:pt idx="1369">
                  <c:v>7592.564166666657</c:v>
                </c:pt>
                <c:pt idx="1370">
                  <c:v>3159.0857006584733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1204.4286317664737</c:v>
                </c:pt>
                <c:pt idx="1375">
                  <c:v>5734.8580883346249</c:v>
                </c:pt>
                <c:pt idx="1376">
                  <c:v>13081.133933980032</c:v>
                </c:pt>
                <c:pt idx="1377">
                  <c:v>22263.997677026735</c:v>
                </c:pt>
                <c:pt idx="1378">
                  <c:v>24826.413543237995</c:v>
                </c:pt>
                <c:pt idx="1379">
                  <c:v>22101.238077326394</c:v>
                </c:pt>
                <c:pt idx="1380">
                  <c:v>19314.20939050621</c:v>
                </c:pt>
                <c:pt idx="1381">
                  <c:v>11406.537816213997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1004.5320324506419</c:v>
                </c:pt>
                <c:pt idx="1398">
                  <c:v>2552.5232486934319</c:v>
                </c:pt>
                <c:pt idx="1399">
                  <c:v>4041.2557826853476</c:v>
                </c:pt>
                <c:pt idx="1400">
                  <c:v>5445.7507923654375</c:v>
                </c:pt>
                <c:pt idx="1401">
                  <c:v>6185.9649557322318</c:v>
                </c:pt>
                <c:pt idx="1402">
                  <c:v>7665.5670857986161</c:v>
                </c:pt>
                <c:pt idx="1403">
                  <c:v>11778.348997047324</c:v>
                </c:pt>
                <c:pt idx="1404">
                  <c:v>18399.103379167947</c:v>
                </c:pt>
                <c:pt idx="1405">
                  <c:v>20161.607955781416</c:v>
                </c:pt>
                <c:pt idx="1406">
                  <c:v>14309.76014</c:v>
                </c:pt>
                <c:pt idx="1407">
                  <c:v>5467.609073055557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5661.8051205120082</c:v>
                </c:pt>
                <c:pt idx="1422">
                  <c:v>10181.776854684764</c:v>
                </c:pt>
                <c:pt idx="1423">
                  <c:v>6232.6446490858061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3377.7416476419371</c:v>
                </c:pt>
                <c:pt idx="1431">
                  <c:v>9922.1983492941363</c:v>
                </c:pt>
                <c:pt idx="1432">
                  <c:v>16455.277753784725</c:v>
                </c:pt>
                <c:pt idx="1433">
                  <c:v>17390.011307502729</c:v>
                </c:pt>
                <c:pt idx="1434">
                  <c:v>14665.816994084364</c:v>
                </c:pt>
                <c:pt idx="1435">
                  <c:v>7200.4921835172308</c:v>
                </c:pt>
                <c:pt idx="1436">
                  <c:v>147.47088903661893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2100.7716425244348</c:v>
                </c:pt>
                <c:pt idx="1442">
                  <c:v>2608.3042238785993</c:v>
                </c:pt>
                <c:pt idx="1443">
                  <c:v>877.23364213975742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2801.0422530817546</c:v>
                </c:pt>
                <c:pt idx="1448">
                  <c:v>6211.8698828124989</c:v>
                </c:pt>
                <c:pt idx="1449">
                  <c:v>5467.0613767057303</c:v>
                </c:pt>
                <c:pt idx="1450">
                  <c:v>2097.2673601633232</c:v>
                </c:pt>
                <c:pt idx="1451">
                  <c:v>266.59314694444436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5182.3253490105872</c:v>
                </c:pt>
                <c:pt idx="1526">
                  <c:v>9662.1128586111445</c:v>
                </c:pt>
                <c:pt idx="1527">
                  <c:v>12293.970425183858</c:v>
                </c:pt>
                <c:pt idx="1528">
                  <c:v>12059.381218285711</c:v>
                </c:pt>
                <c:pt idx="1529">
                  <c:v>9634.8633415637796</c:v>
                </c:pt>
                <c:pt idx="1530">
                  <c:v>6298.6434886818806</c:v>
                </c:pt>
                <c:pt idx="1531">
                  <c:v>2433.5097265755394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2738.3164287049949</c:v>
                </c:pt>
                <c:pt idx="1629">
                  <c:v>6305.9476378600966</c:v>
                </c:pt>
                <c:pt idx="1630">
                  <c:v>6623.1249479470625</c:v>
                </c:pt>
                <c:pt idx="1631">
                  <c:v>3195.749380420998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7459.4670204515069</c:v>
                </c:pt>
                <c:pt idx="1730">
                  <c:v>12248.03745247691</c:v>
                </c:pt>
                <c:pt idx="1731">
                  <c:v>14070.89028082298</c:v>
                </c:pt>
                <c:pt idx="1732">
                  <c:v>14449.625918563637</c:v>
                </c:pt>
                <c:pt idx="1733">
                  <c:v>13442.726957196095</c:v>
                </c:pt>
                <c:pt idx="1734">
                  <c:v>12440.16874801773</c:v>
                </c:pt>
                <c:pt idx="1735">
                  <c:v>12081.76695935058</c:v>
                </c:pt>
                <c:pt idx="1736">
                  <c:v>12966.83561165368</c:v>
                </c:pt>
                <c:pt idx="1737">
                  <c:v>13190.898614049434</c:v>
                </c:pt>
                <c:pt idx="1738">
                  <c:v>12775.916986748907</c:v>
                </c:pt>
                <c:pt idx="1739">
                  <c:v>11771.949174965421</c:v>
                </c:pt>
                <c:pt idx="1740">
                  <c:v>9056.8890076029256</c:v>
                </c:pt>
                <c:pt idx="1741">
                  <c:v>5278.6507671977943</c:v>
                </c:pt>
                <c:pt idx="1742">
                  <c:v>2673.8183024999275</c:v>
                </c:pt>
                <c:pt idx="1743">
                  <c:v>1216.2104364440477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2107.8445852777691</c:v>
                </c:pt>
                <c:pt idx="1767">
                  <c:v>5834.2627550667476</c:v>
                </c:pt>
                <c:pt idx="1768">
                  <c:v>10313.323573645826</c:v>
                </c:pt>
                <c:pt idx="1769">
                  <c:v>14961.072732002172</c:v>
                </c:pt>
                <c:pt idx="1770">
                  <c:v>18388.588539969638</c:v>
                </c:pt>
                <c:pt idx="1771">
                  <c:v>19437.28991287596</c:v>
                </c:pt>
                <c:pt idx="1772">
                  <c:v>18797.052625535427</c:v>
                </c:pt>
                <c:pt idx="1773">
                  <c:v>17404.317387330764</c:v>
                </c:pt>
                <c:pt idx="1774">
                  <c:v>15068.457518537358</c:v>
                </c:pt>
                <c:pt idx="1775">
                  <c:v>12599.472985243046</c:v>
                </c:pt>
                <c:pt idx="1776">
                  <c:v>11267.829202048595</c:v>
                </c:pt>
                <c:pt idx="1777">
                  <c:v>11192.542148854163</c:v>
                </c:pt>
                <c:pt idx="1778">
                  <c:v>12190.032093784899</c:v>
                </c:pt>
                <c:pt idx="1779">
                  <c:v>13734.640930833342</c:v>
                </c:pt>
                <c:pt idx="1780">
                  <c:v>14621.993298719613</c:v>
                </c:pt>
                <c:pt idx="1781">
                  <c:v>13976.601664466139</c:v>
                </c:pt>
                <c:pt idx="1782">
                  <c:v>12008.529275915622</c:v>
                </c:pt>
                <c:pt idx="1783">
                  <c:v>9504.8200424177012</c:v>
                </c:pt>
                <c:pt idx="1784">
                  <c:v>7039.3911014700761</c:v>
                </c:pt>
                <c:pt idx="1785">
                  <c:v>5434.6904962903436</c:v>
                </c:pt>
                <c:pt idx="1786">
                  <c:v>4626.6272990713442</c:v>
                </c:pt>
                <c:pt idx="1787">
                  <c:v>4174.6151842489689</c:v>
                </c:pt>
                <c:pt idx="1788">
                  <c:v>3996.2319482421813</c:v>
                </c:pt>
                <c:pt idx="1789">
                  <c:v>4124.9996493256504</c:v>
                </c:pt>
                <c:pt idx="1790">
                  <c:v>4403.9307284709375</c:v>
                </c:pt>
                <c:pt idx="1791">
                  <c:v>4559.4652670516643</c:v>
                </c:pt>
                <c:pt idx="1792">
                  <c:v>4259.8018151432298</c:v>
                </c:pt>
                <c:pt idx="1793">
                  <c:v>3167.9621006119792</c:v>
                </c:pt>
                <c:pt idx="1794">
                  <c:v>2370.5448375823044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0F5-4105-A056-D10AA7A726FB}"/>
            </c:ext>
          </c:extLst>
        </c:ser>
        <c:ser>
          <c:idx val="2"/>
          <c:order val="2"/>
          <c:tx>
            <c:v>KER Spikes</c:v>
          </c:tx>
          <c:spPr>
            <a:ln w="1270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Spreadsheet!$AC$4:$AC$1804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10789.219720021722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10522.734573077412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10977.509366793822</c:v>
                </c:pt>
                <c:pt idx="90">
                  <c:v>14135.64442733941</c:v>
                </c:pt>
                <c:pt idx="91">
                  <c:v>11945.969617026749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11750.42358620499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11008.593944257804</c:v>
                </c:pt>
                <c:pt idx="173">
                  <c:v>12629.572330857769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11070.847467560923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10522.734573077412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11005.532948888893</c:v>
                </c:pt>
                <c:pt idx="276">
                  <c:v>11844.59443389917</c:v>
                </c:pt>
                <c:pt idx="277">
                  <c:v>12178.336878436221</c:v>
                </c:pt>
                <c:pt idx="278">
                  <c:v>14177.421678398438</c:v>
                </c:pt>
                <c:pt idx="279">
                  <c:v>12643.734853841144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10117.227835230193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10840.525014787321</c:v>
                </c:pt>
                <c:pt idx="655">
                  <c:v>15721.097748230448</c:v>
                </c:pt>
                <c:pt idx="656">
                  <c:v>17242.909839999993</c:v>
                </c:pt>
                <c:pt idx="657">
                  <c:v>12856.509413251026</c:v>
                </c:pt>
                <c:pt idx="658">
                  <c:v>0</c:v>
                </c:pt>
                <c:pt idx="659">
                  <c:v>0</c:v>
                </c:pt>
                <c:pt idx="660">
                  <c:v>13160.232053079983</c:v>
                </c:pt>
                <c:pt idx="661">
                  <c:v>14072.391068158437</c:v>
                </c:pt>
                <c:pt idx="662">
                  <c:v>11604.905146966148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12812.569148051218</c:v>
                </c:pt>
                <c:pt idx="680">
                  <c:v>14029.619990729178</c:v>
                </c:pt>
                <c:pt idx="681">
                  <c:v>12643.080405844752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14931.616235538357</c:v>
                </c:pt>
                <c:pt idx="758">
                  <c:v>19389.639529249125</c:v>
                </c:pt>
                <c:pt idx="759">
                  <c:v>18304.935200306874</c:v>
                </c:pt>
                <c:pt idx="760">
                  <c:v>15817.919758262611</c:v>
                </c:pt>
                <c:pt idx="761">
                  <c:v>13257.955997530384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16480.858504320193</c:v>
                </c:pt>
                <c:pt idx="795">
                  <c:v>25969.235296315117</c:v>
                </c:pt>
                <c:pt idx="796">
                  <c:v>28714.551424270838</c:v>
                </c:pt>
                <c:pt idx="797">
                  <c:v>24205.934618353429</c:v>
                </c:pt>
                <c:pt idx="798">
                  <c:v>15298.056995428402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13345.337919131938</c:v>
                </c:pt>
                <c:pt idx="812">
                  <c:v>16677.08730035316</c:v>
                </c:pt>
                <c:pt idx="813">
                  <c:v>16404.13167867751</c:v>
                </c:pt>
                <c:pt idx="814">
                  <c:v>15581.296251973223</c:v>
                </c:pt>
                <c:pt idx="815">
                  <c:v>14798.035864094491</c:v>
                </c:pt>
                <c:pt idx="816">
                  <c:v>12580.246512034308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17112.353351870639</c:v>
                </c:pt>
                <c:pt idx="903">
                  <c:v>28714.551424270838</c:v>
                </c:pt>
                <c:pt idx="904">
                  <c:v>24205.934618353429</c:v>
                </c:pt>
                <c:pt idx="905">
                  <c:v>15298.056995428402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16687.245382717188</c:v>
                </c:pt>
                <c:pt idx="953">
                  <c:v>23526.722200915632</c:v>
                </c:pt>
                <c:pt idx="954">
                  <c:v>23600.555686374588</c:v>
                </c:pt>
                <c:pt idx="955">
                  <c:v>20846.360939687514</c:v>
                </c:pt>
                <c:pt idx="956">
                  <c:v>18034.005701698323</c:v>
                </c:pt>
                <c:pt idx="957">
                  <c:v>10205.126231769542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10966.66233583332</c:v>
                </c:pt>
                <c:pt idx="972">
                  <c:v>19791.222961601568</c:v>
                </c:pt>
                <c:pt idx="973">
                  <c:v>22309.171615487401</c:v>
                </c:pt>
                <c:pt idx="974">
                  <c:v>19526.526593530256</c:v>
                </c:pt>
                <c:pt idx="975">
                  <c:v>16689.567673611113</c:v>
                </c:pt>
                <c:pt idx="976">
                  <c:v>13947.388291018358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10474.522015950506</c:v>
                </c:pt>
                <c:pt idx="1054">
                  <c:v>12962.897034479178</c:v>
                </c:pt>
                <c:pt idx="1055">
                  <c:v>15714.58333199636</c:v>
                </c:pt>
                <c:pt idx="1056">
                  <c:v>17843.168499999996</c:v>
                </c:pt>
                <c:pt idx="1057">
                  <c:v>17067.082383061184</c:v>
                </c:pt>
                <c:pt idx="1058">
                  <c:v>12885.197599906118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11736.861850288074</c:v>
                </c:pt>
                <c:pt idx="1125">
                  <c:v>21029.503500559938</c:v>
                </c:pt>
                <c:pt idx="1126">
                  <c:v>27367.778828229177</c:v>
                </c:pt>
                <c:pt idx="1127">
                  <c:v>27333.298764632349</c:v>
                </c:pt>
                <c:pt idx="1128">
                  <c:v>24158.126774825087</c:v>
                </c:pt>
                <c:pt idx="1129">
                  <c:v>18388.218025220067</c:v>
                </c:pt>
                <c:pt idx="1130">
                  <c:v>12980.136230438544</c:v>
                </c:pt>
                <c:pt idx="1131">
                  <c:v>10363.529122222373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10310.602493195734</c:v>
                </c:pt>
                <c:pt idx="1359">
                  <c:v>11294.81250519374</c:v>
                </c:pt>
                <c:pt idx="1360">
                  <c:v>11439.861562128342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13081.133933980032</c:v>
                </c:pt>
                <c:pt idx="1377">
                  <c:v>22263.997677026735</c:v>
                </c:pt>
                <c:pt idx="1378">
                  <c:v>24826.413543237995</c:v>
                </c:pt>
                <c:pt idx="1379">
                  <c:v>22101.238077326394</c:v>
                </c:pt>
                <c:pt idx="1380">
                  <c:v>19314.20939050621</c:v>
                </c:pt>
                <c:pt idx="1381">
                  <c:v>11406.537816213997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11778.348997047324</c:v>
                </c:pt>
                <c:pt idx="1404">
                  <c:v>18399.103379167947</c:v>
                </c:pt>
                <c:pt idx="1405">
                  <c:v>20161.607955781416</c:v>
                </c:pt>
                <c:pt idx="1406">
                  <c:v>14309.76014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10181.776854684764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16455.277753784725</c:v>
                </c:pt>
                <c:pt idx="1433">
                  <c:v>17390.011307502729</c:v>
                </c:pt>
                <c:pt idx="1434">
                  <c:v>14665.816994084364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12293.970425183858</c:v>
                </c:pt>
                <c:pt idx="1528">
                  <c:v>12059.381218285711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12248.03745247691</c:v>
                </c:pt>
                <c:pt idx="1731">
                  <c:v>14070.89028082298</c:v>
                </c:pt>
                <c:pt idx="1732">
                  <c:v>14449.625918563637</c:v>
                </c:pt>
                <c:pt idx="1733">
                  <c:v>13442.726957196095</c:v>
                </c:pt>
                <c:pt idx="1734">
                  <c:v>12440.16874801773</c:v>
                </c:pt>
                <c:pt idx="1735">
                  <c:v>12081.76695935058</c:v>
                </c:pt>
                <c:pt idx="1736">
                  <c:v>12966.83561165368</c:v>
                </c:pt>
                <c:pt idx="1737">
                  <c:v>13190.898614049434</c:v>
                </c:pt>
                <c:pt idx="1738">
                  <c:v>12775.916986748907</c:v>
                </c:pt>
                <c:pt idx="1739">
                  <c:v>11771.949174965421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10313.323573645826</c:v>
                </c:pt>
                <c:pt idx="1769">
                  <c:v>14961.072732002172</c:v>
                </c:pt>
                <c:pt idx="1770">
                  <c:v>18388.588539969638</c:v>
                </c:pt>
                <c:pt idx="1771">
                  <c:v>19437.28991287596</c:v>
                </c:pt>
                <c:pt idx="1772">
                  <c:v>18797.052625535427</c:v>
                </c:pt>
                <c:pt idx="1773">
                  <c:v>17404.317387330764</c:v>
                </c:pt>
                <c:pt idx="1774">
                  <c:v>15068.457518537358</c:v>
                </c:pt>
                <c:pt idx="1775">
                  <c:v>12599.472985243046</c:v>
                </c:pt>
                <c:pt idx="1776">
                  <c:v>11267.829202048595</c:v>
                </c:pt>
                <c:pt idx="1777">
                  <c:v>11192.542148854163</c:v>
                </c:pt>
                <c:pt idx="1778">
                  <c:v>12190.032093784899</c:v>
                </c:pt>
                <c:pt idx="1779">
                  <c:v>13734.640930833342</c:v>
                </c:pt>
                <c:pt idx="1780">
                  <c:v>14621.993298719613</c:v>
                </c:pt>
                <c:pt idx="1781">
                  <c:v>13976.601664466139</c:v>
                </c:pt>
                <c:pt idx="1782">
                  <c:v>12008.529275915622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3C1-4E9F-8950-E38FF32E43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222719"/>
        <c:axId val="229242271"/>
      </c:lineChart>
      <c:catAx>
        <c:axId val="2292227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242271"/>
        <c:crosses val="autoZero"/>
        <c:auto val="1"/>
        <c:lblAlgn val="ctr"/>
        <c:lblOffset val="100"/>
        <c:noMultiLvlLbl val="0"/>
      </c:catAx>
      <c:valAx>
        <c:axId val="22924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222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</a:t>
            </a:r>
            <a:r>
              <a:rPr lang="en-US" baseline="0"/>
              <a:t> Shows How the Power (W) fluctuates over Total Driving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Spreadsheet!$N$4:$N$1804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11.339839929269544</c:v>
                </c:pt>
                <c:pt idx="13">
                  <c:v>435.85251022006815</c:v>
                </c:pt>
                <c:pt idx="14">
                  <c:v>2307.5526278124998</c:v>
                </c:pt>
                <c:pt idx="15">
                  <c:v>3941.8426267057293</c:v>
                </c:pt>
                <c:pt idx="16">
                  <c:v>4683.9296578734229</c:v>
                </c:pt>
                <c:pt idx="17">
                  <c:v>7567.9458787295835</c:v>
                </c:pt>
                <c:pt idx="18">
                  <c:v>10299.819951160143</c:v>
                </c:pt>
                <c:pt idx="19">
                  <c:v>7396.3494014917678</c:v>
                </c:pt>
                <c:pt idx="20">
                  <c:v>1997.040995350274</c:v>
                </c:pt>
                <c:pt idx="21">
                  <c:v>-52.353635022987127</c:v>
                </c:pt>
                <c:pt idx="22">
                  <c:v>-217.12084630224325</c:v>
                </c:pt>
                <c:pt idx="23">
                  <c:v>-64.129973333327825</c:v>
                </c:pt>
                <c:pt idx="24">
                  <c:v>1923.1291575390615</c:v>
                </c:pt>
                <c:pt idx="25">
                  <c:v>3412.8073411213923</c:v>
                </c:pt>
                <c:pt idx="26">
                  <c:v>4424.7177001271621</c:v>
                </c:pt>
                <c:pt idx="27">
                  <c:v>7408.722237343909</c:v>
                </c:pt>
                <c:pt idx="28">
                  <c:v>8519.3471982291558</c:v>
                </c:pt>
                <c:pt idx="29">
                  <c:v>8364.4006494211335</c:v>
                </c:pt>
                <c:pt idx="30">
                  <c:v>5704.7803395082638</c:v>
                </c:pt>
                <c:pt idx="31">
                  <c:v>2436.439225602011</c:v>
                </c:pt>
                <c:pt idx="32">
                  <c:v>972.74496033836806</c:v>
                </c:pt>
                <c:pt idx="33">
                  <c:v>213.77305481465217</c:v>
                </c:pt>
                <c:pt idx="34">
                  <c:v>-1068.4239119444337</c:v>
                </c:pt>
                <c:pt idx="35">
                  <c:v>-3105.7844264845176</c:v>
                </c:pt>
                <c:pt idx="36">
                  <c:v>-7109.4054183783282</c:v>
                </c:pt>
                <c:pt idx="37">
                  <c:v>-12908.498082158745</c:v>
                </c:pt>
                <c:pt idx="38">
                  <c:v>-15165.176113311651</c:v>
                </c:pt>
                <c:pt idx="39">
                  <c:v>-13143.126023887595</c:v>
                </c:pt>
                <c:pt idx="40">
                  <c:v>-11051.75026078575</c:v>
                </c:pt>
                <c:pt idx="41">
                  <c:v>-11930.463733885832</c:v>
                </c:pt>
                <c:pt idx="42">
                  <c:v>-13305.598760255909</c:v>
                </c:pt>
                <c:pt idx="43">
                  <c:v>-10894.993948087225</c:v>
                </c:pt>
                <c:pt idx="44">
                  <c:v>-6314.8958598263898</c:v>
                </c:pt>
                <c:pt idx="45">
                  <c:v>-3072.2752185762283</c:v>
                </c:pt>
                <c:pt idx="46">
                  <c:v>-2529.3189286111087</c:v>
                </c:pt>
                <c:pt idx="47">
                  <c:v>-3078.9428106553814</c:v>
                </c:pt>
                <c:pt idx="48">
                  <c:v>-2583.2836532510291</c:v>
                </c:pt>
                <c:pt idx="49">
                  <c:v>-1378.2782175913048</c:v>
                </c:pt>
                <c:pt idx="50">
                  <c:v>-1175.1439583320494</c:v>
                </c:pt>
                <c:pt idx="51">
                  <c:v>-2834.3399228819467</c:v>
                </c:pt>
                <c:pt idx="52">
                  <c:v>-4520.215349216016</c:v>
                </c:pt>
                <c:pt idx="53">
                  <c:v>-3239.4476569413905</c:v>
                </c:pt>
                <c:pt idx="54">
                  <c:v>-1263.3072951824531</c:v>
                </c:pt>
                <c:pt idx="55">
                  <c:v>-567.88049999999987</c:v>
                </c:pt>
                <c:pt idx="56">
                  <c:v>-499.40827777777787</c:v>
                </c:pt>
                <c:pt idx="57">
                  <c:v>-293.99161111110971</c:v>
                </c:pt>
                <c:pt idx="58">
                  <c:v>-91.60790707899244</c:v>
                </c:pt>
                <c:pt idx="59">
                  <c:v>1199.4234940624983</c:v>
                </c:pt>
                <c:pt idx="60">
                  <c:v>1643.2691741362844</c:v>
                </c:pt>
                <c:pt idx="61">
                  <c:v>398.29595042968919</c:v>
                </c:pt>
                <c:pt idx="62">
                  <c:v>139.02102453559016</c:v>
                </c:pt>
                <c:pt idx="63">
                  <c:v>417.53235093749885</c:v>
                </c:pt>
                <c:pt idx="64">
                  <c:v>826.34165701822974</c:v>
                </c:pt>
                <c:pt idx="65">
                  <c:v>246.79585648276702</c:v>
                </c:pt>
                <c:pt idx="66">
                  <c:v>-163.94002466740849</c:v>
                </c:pt>
                <c:pt idx="67">
                  <c:v>1511.3552356378618</c:v>
                </c:pt>
                <c:pt idx="68">
                  <c:v>4665.4288655933315</c:v>
                </c:pt>
                <c:pt idx="69">
                  <c:v>7158.5152371193381</c:v>
                </c:pt>
                <c:pt idx="70">
                  <c:v>8741.9123080351492</c:v>
                </c:pt>
                <c:pt idx="71">
                  <c:v>8929.7867798623975</c:v>
                </c:pt>
                <c:pt idx="72">
                  <c:v>6926.5852717116695</c:v>
                </c:pt>
                <c:pt idx="73">
                  <c:v>3934.2813228806558</c:v>
                </c:pt>
                <c:pt idx="74">
                  <c:v>2212.0948630843286</c:v>
                </c:pt>
                <c:pt idx="75">
                  <c:v>2038.9737203600746</c:v>
                </c:pt>
                <c:pt idx="76">
                  <c:v>2496.601947359829</c:v>
                </c:pt>
                <c:pt idx="77">
                  <c:v>2101.3233719819054</c:v>
                </c:pt>
                <c:pt idx="78">
                  <c:v>104.4381403602349</c:v>
                </c:pt>
                <c:pt idx="79">
                  <c:v>-2830.7539939436951</c:v>
                </c:pt>
                <c:pt idx="80">
                  <c:v>-4338.6901796874927</c:v>
                </c:pt>
                <c:pt idx="81">
                  <c:v>-5807.2182946847752</c:v>
                </c:pt>
                <c:pt idx="82">
                  <c:v>-5169.5714442044518</c:v>
                </c:pt>
                <c:pt idx="83">
                  <c:v>-3220.3598201838945</c:v>
                </c:pt>
                <c:pt idx="84">
                  <c:v>-4233.8954126274739</c:v>
                </c:pt>
                <c:pt idx="85">
                  <c:v>-4737.1065453268093</c:v>
                </c:pt>
                <c:pt idx="86">
                  <c:v>-4442.745397210485</c:v>
                </c:pt>
                <c:pt idx="87">
                  <c:v>-3944.333594119083</c:v>
                </c:pt>
                <c:pt idx="88">
                  <c:v>-7012.4754271874999</c:v>
                </c:pt>
                <c:pt idx="89">
                  <c:v>-14141.525355428403</c:v>
                </c:pt>
                <c:pt idx="90">
                  <c:v>-16707.668072660588</c:v>
                </c:pt>
                <c:pt idx="91">
                  <c:v>-13913.706308899176</c:v>
                </c:pt>
                <c:pt idx="92">
                  <c:v>-8296.1791225244342</c:v>
                </c:pt>
                <c:pt idx="93">
                  <c:v>-4649.7117603922334</c:v>
                </c:pt>
                <c:pt idx="94">
                  <c:v>-3991.4916111111111</c:v>
                </c:pt>
                <c:pt idx="95">
                  <c:v>-3592.9701823207624</c:v>
                </c:pt>
                <c:pt idx="96">
                  <c:v>-2055.757076156121</c:v>
                </c:pt>
                <c:pt idx="97">
                  <c:v>-885.01583249999999</c:v>
                </c:pt>
                <c:pt idx="98">
                  <c:v>-540.67992451260295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13.622247336676955</c:v>
                </c:pt>
                <c:pt idx="139">
                  <c:v>563.0068336630336</c:v>
                </c:pt>
                <c:pt idx="140">
                  <c:v>3163.1389377747228</c:v>
                </c:pt>
                <c:pt idx="141">
                  <c:v>6390.1592775651025</c:v>
                </c:pt>
                <c:pt idx="142">
                  <c:v>6036.4331251954718</c:v>
                </c:pt>
                <c:pt idx="143">
                  <c:v>2951.1755112109367</c:v>
                </c:pt>
                <c:pt idx="144">
                  <c:v>1283.4772204396572</c:v>
                </c:pt>
                <c:pt idx="145">
                  <c:v>2521.4201978600809</c:v>
                </c:pt>
                <c:pt idx="146">
                  <c:v>4957.3668919444435</c:v>
                </c:pt>
                <c:pt idx="147">
                  <c:v>5928.4198221283414</c:v>
                </c:pt>
                <c:pt idx="148">
                  <c:v>4695.7372642677774</c:v>
                </c:pt>
                <c:pt idx="149">
                  <c:v>2094.7994690637947</c:v>
                </c:pt>
                <c:pt idx="150">
                  <c:v>-1102.5349793968639</c:v>
                </c:pt>
                <c:pt idx="151">
                  <c:v>-5778.5746124652842</c:v>
                </c:pt>
                <c:pt idx="152">
                  <c:v>-11833.799694156376</c:v>
                </c:pt>
                <c:pt idx="153">
                  <c:v>-13782.868080461678</c:v>
                </c:pt>
                <c:pt idx="154">
                  <c:v>-9924.9192439408107</c:v>
                </c:pt>
                <c:pt idx="155">
                  <c:v>-4579.6767498757399</c:v>
                </c:pt>
                <c:pt idx="156">
                  <c:v>-978.71383333333358</c:v>
                </c:pt>
                <c:pt idx="157">
                  <c:v>983.73599406250025</c:v>
                </c:pt>
                <c:pt idx="158">
                  <c:v>3107.0636382248258</c:v>
                </c:pt>
                <c:pt idx="159">
                  <c:v>5148.9502922119364</c:v>
                </c:pt>
                <c:pt idx="160">
                  <c:v>6226.6203173046861</c:v>
                </c:pt>
                <c:pt idx="161">
                  <c:v>6150.0689371874942</c:v>
                </c:pt>
                <c:pt idx="162">
                  <c:v>4932.0508260633742</c:v>
                </c:pt>
                <c:pt idx="163">
                  <c:v>4995.1507397222249</c:v>
                </c:pt>
                <c:pt idx="164">
                  <c:v>4468.1644497452098</c:v>
                </c:pt>
                <c:pt idx="165">
                  <c:v>3085.8622529833733</c:v>
                </c:pt>
                <c:pt idx="166">
                  <c:v>2250.7495331033019</c:v>
                </c:pt>
                <c:pt idx="167">
                  <c:v>4200.50522760289</c:v>
                </c:pt>
                <c:pt idx="168">
                  <c:v>6217.2539371193388</c:v>
                </c:pt>
                <c:pt idx="169">
                  <c:v>3974.1652886111033</c:v>
                </c:pt>
                <c:pt idx="170">
                  <c:v>-1598.7851957304686</c:v>
                </c:pt>
                <c:pt idx="171">
                  <c:v>-8173.6526822698015</c:v>
                </c:pt>
                <c:pt idx="172">
                  <c:v>-14627.40605574218</c:v>
                </c:pt>
                <c:pt idx="173">
                  <c:v>-15672.279520994085</c:v>
                </c:pt>
                <c:pt idx="174">
                  <c:v>-10087.985566377474</c:v>
                </c:pt>
                <c:pt idx="175">
                  <c:v>-4054.745928058609</c:v>
                </c:pt>
                <c:pt idx="176">
                  <c:v>-296.63515179093048</c:v>
                </c:pt>
                <c:pt idx="177">
                  <c:v>2787.766793038033</c:v>
                </c:pt>
                <c:pt idx="178">
                  <c:v>3918.1442642116785</c:v>
                </c:pt>
                <c:pt idx="179">
                  <c:v>1594.9522468415689</c:v>
                </c:pt>
                <c:pt idx="180">
                  <c:v>-923.02699860081987</c:v>
                </c:pt>
                <c:pt idx="181">
                  <c:v>-2096.6098558103545</c:v>
                </c:pt>
                <c:pt idx="182">
                  <c:v>-3403.5199753806619</c:v>
                </c:pt>
                <c:pt idx="183">
                  <c:v>-6353.373161117057</c:v>
                </c:pt>
                <c:pt idx="184">
                  <c:v>-8213.7882501432287</c:v>
                </c:pt>
                <c:pt idx="185">
                  <c:v>-7938.9054842489722</c:v>
                </c:pt>
                <c:pt idx="186">
                  <c:v>-6562.7436571180588</c:v>
                </c:pt>
                <c:pt idx="187">
                  <c:v>-5029.2619887890605</c:v>
                </c:pt>
                <c:pt idx="188">
                  <c:v>-3857.1583429817692</c:v>
                </c:pt>
                <c:pt idx="189">
                  <c:v>-2997.2790066234252</c:v>
                </c:pt>
                <c:pt idx="190">
                  <c:v>-2266.9667883190259</c:v>
                </c:pt>
                <c:pt idx="191">
                  <c:v>-1826.3813600924311</c:v>
                </c:pt>
                <c:pt idx="192">
                  <c:v>-1422.7947199522564</c:v>
                </c:pt>
                <c:pt idx="193">
                  <c:v>-1020.8914869269244</c:v>
                </c:pt>
                <c:pt idx="194">
                  <c:v>-856.33794039480551</c:v>
                </c:pt>
                <c:pt idx="195">
                  <c:v>-636.3527222222217</c:v>
                </c:pt>
                <c:pt idx="196">
                  <c:v>-499.40827777777787</c:v>
                </c:pt>
                <c:pt idx="197">
                  <c:v>-499.40827777777787</c:v>
                </c:pt>
                <c:pt idx="198">
                  <c:v>-157.04716666666576</c:v>
                </c:pt>
                <c:pt idx="199">
                  <c:v>191.63744825826336</c:v>
                </c:pt>
                <c:pt idx="200">
                  <c:v>568.680983056841</c:v>
                </c:pt>
                <c:pt idx="201">
                  <c:v>1008.3961283436222</c:v>
                </c:pt>
                <c:pt idx="202">
                  <c:v>1504.4046050347213</c:v>
                </c:pt>
                <c:pt idx="203">
                  <c:v>3059.9672872178803</c:v>
                </c:pt>
                <c:pt idx="204">
                  <c:v>4267.1050241448029</c:v>
                </c:pt>
                <c:pt idx="205">
                  <c:v>4865.0418470473223</c:v>
                </c:pt>
                <c:pt idx="206">
                  <c:v>6658.5058864596185</c:v>
                </c:pt>
                <c:pt idx="207">
                  <c:v>7640.6850172166032</c:v>
                </c:pt>
                <c:pt idx="208">
                  <c:v>7184.0841125102961</c:v>
                </c:pt>
                <c:pt idx="209">
                  <c:v>8636.3511769547313</c:v>
                </c:pt>
                <c:pt idx="210">
                  <c:v>9230.0317148971117</c:v>
                </c:pt>
                <c:pt idx="211">
                  <c:v>6566.251380750864</c:v>
                </c:pt>
                <c:pt idx="212">
                  <c:v>4580.5001539917739</c:v>
                </c:pt>
                <c:pt idx="213">
                  <c:v>3307.5339521484316</c:v>
                </c:pt>
                <c:pt idx="214">
                  <c:v>3837.8114495473324</c:v>
                </c:pt>
                <c:pt idx="215">
                  <c:v>5893.6390197079172</c:v>
                </c:pt>
                <c:pt idx="216">
                  <c:v>7625.3101692708296</c:v>
                </c:pt>
                <c:pt idx="217">
                  <c:v>7897.9944100564189</c:v>
                </c:pt>
                <c:pt idx="218">
                  <c:v>6736.9443846772037</c:v>
                </c:pt>
                <c:pt idx="219">
                  <c:v>4862.2400255311104</c:v>
                </c:pt>
                <c:pt idx="220">
                  <c:v>2850.4386387487198</c:v>
                </c:pt>
                <c:pt idx="221">
                  <c:v>449.05788271718933</c:v>
                </c:pt>
                <c:pt idx="222">
                  <c:v>-1082.9967164192801</c:v>
                </c:pt>
                <c:pt idx="223">
                  <c:v>-1417.2527973612898</c:v>
                </c:pt>
                <c:pt idx="224">
                  <c:v>-1441.0101789338974</c:v>
                </c:pt>
                <c:pt idx="225">
                  <c:v>-545.30089953831475</c:v>
                </c:pt>
                <c:pt idx="226">
                  <c:v>-271.36599036008482</c:v>
                </c:pt>
                <c:pt idx="227">
                  <c:v>-617.17652108524169</c:v>
                </c:pt>
                <c:pt idx="228">
                  <c:v>-969.45033843750025</c:v>
                </c:pt>
                <c:pt idx="229">
                  <c:v>-1640.7414487023955</c:v>
                </c:pt>
                <c:pt idx="230">
                  <c:v>-2956.4992537414741</c:v>
                </c:pt>
                <c:pt idx="231">
                  <c:v>-4890.8395315192656</c:v>
                </c:pt>
                <c:pt idx="232">
                  <c:v>-9016.3409857394563</c:v>
                </c:pt>
                <c:pt idx="233">
                  <c:v>-14060.817612226578</c:v>
                </c:pt>
                <c:pt idx="234">
                  <c:v>-15255.553247022735</c:v>
                </c:pt>
                <c:pt idx="235">
                  <c:v>-12287.654585937496</c:v>
                </c:pt>
                <c:pt idx="236">
                  <c:v>-8249.4642943402578</c:v>
                </c:pt>
                <c:pt idx="237">
                  <c:v>-7000.4487752777832</c:v>
                </c:pt>
                <c:pt idx="238">
                  <c:v>-9337.6620583436415</c:v>
                </c:pt>
                <c:pt idx="239">
                  <c:v>-13804.087062676668</c:v>
                </c:pt>
                <c:pt idx="240">
                  <c:v>-16229.027532439073</c:v>
                </c:pt>
                <c:pt idx="241">
                  <c:v>-13691.448583530242</c:v>
                </c:pt>
                <c:pt idx="242">
                  <c:v>-12297.038716165927</c:v>
                </c:pt>
                <c:pt idx="243">
                  <c:v>-12298.635283146859</c:v>
                </c:pt>
                <c:pt idx="244">
                  <c:v>-11051.75026078575</c:v>
                </c:pt>
                <c:pt idx="245">
                  <c:v>-11930.463733885832</c:v>
                </c:pt>
                <c:pt idx="246">
                  <c:v>-13305.598760255909</c:v>
                </c:pt>
                <c:pt idx="247">
                  <c:v>-10894.993948087225</c:v>
                </c:pt>
                <c:pt idx="248">
                  <c:v>-6314.8958598263898</c:v>
                </c:pt>
                <c:pt idx="249">
                  <c:v>-3072.2752185762283</c:v>
                </c:pt>
                <c:pt idx="250">
                  <c:v>-2529.3189286111087</c:v>
                </c:pt>
                <c:pt idx="251">
                  <c:v>-3078.9428106553814</c:v>
                </c:pt>
                <c:pt idx="252">
                  <c:v>-2583.2836532510291</c:v>
                </c:pt>
                <c:pt idx="253">
                  <c:v>-1378.2782175913048</c:v>
                </c:pt>
                <c:pt idx="254">
                  <c:v>-1175.1439583320494</c:v>
                </c:pt>
                <c:pt idx="255">
                  <c:v>-2834.3399228819467</c:v>
                </c:pt>
                <c:pt idx="256">
                  <c:v>-3266.0324788456464</c:v>
                </c:pt>
                <c:pt idx="257">
                  <c:v>-860.4332235042109</c:v>
                </c:pt>
                <c:pt idx="258">
                  <c:v>2333.6666551401722</c:v>
                </c:pt>
                <c:pt idx="259">
                  <c:v>4537.383688266943</c:v>
                </c:pt>
                <c:pt idx="260">
                  <c:v>5319.7884798135292</c:v>
                </c:pt>
                <c:pt idx="261">
                  <c:v>5702.339311193412</c:v>
                </c:pt>
                <c:pt idx="262">
                  <c:v>6874.7118482987698</c:v>
                </c:pt>
                <c:pt idx="263">
                  <c:v>9763.363137231061</c:v>
                </c:pt>
                <c:pt idx="264">
                  <c:v>12099.746442439084</c:v>
                </c:pt>
                <c:pt idx="265">
                  <c:v>11504.751372525892</c:v>
                </c:pt>
                <c:pt idx="266">
                  <c:v>8345.7889869791506</c:v>
                </c:pt>
                <c:pt idx="267">
                  <c:v>6815.0329488888774</c:v>
                </c:pt>
                <c:pt idx="268">
                  <c:v>6362.6029983637136</c:v>
                </c:pt>
                <c:pt idx="269">
                  <c:v>5011.9094213888939</c:v>
                </c:pt>
                <c:pt idx="270">
                  <c:v>1457.7854616015638</c:v>
                </c:pt>
                <c:pt idx="271">
                  <c:v>-3529.9580033436268</c:v>
                </c:pt>
                <c:pt idx="272">
                  <c:v>-4524.7875533333345</c:v>
                </c:pt>
                <c:pt idx="273">
                  <c:v>-7585.5332826432204</c:v>
                </c:pt>
                <c:pt idx="274">
                  <c:v>-13743.979829276459</c:v>
                </c:pt>
                <c:pt idx="275">
                  <c:v>-15534.300384444447</c:v>
                </c:pt>
                <c:pt idx="276">
                  <c:v>-15909.479640174886</c:v>
                </c:pt>
                <c:pt idx="277">
                  <c:v>-15694.422380823053</c:v>
                </c:pt>
                <c:pt idx="278">
                  <c:v>-17206.821377157117</c:v>
                </c:pt>
                <c:pt idx="279">
                  <c:v>-15001.924868381073</c:v>
                </c:pt>
                <c:pt idx="280">
                  <c:v>-7423.714468586677</c:v>
                </c:pt>
                <c:pt idx="281">
                  <c:v>839.56137375128696</c:v>
                </c:pt>
                <c:pt idx="282">
                  <c:v>7330.1751631335228</c:v>
                </c:pt>
                <c:pt idx="283">
                  <c:v>9836.0718398829777</c:v>
                </c:pt>
                <c:pt idx="284">
                  <c:v>11455.537466665386</c:v>
                </c:pt>
                <c:pt idx="285">
                  <c:v>12273.103024380936</c:v>
                </c:pt>
                <c:pt idx="286">
                  <c:v>12099.831114026481</c:v>
                </c:pt>
                <c:pt idx="287">
                  <c:v>13071.701391918568</c:v>
                </c:pt>
                <c:pt idx="288">
                  <c:v>14019.294010288055</c:v>
                </c:pt>
                <c:pt idx="289">
                  <c:v>11162.115047291845</c:v>
                </c:pt>
                <c:pt idx="290">
                  <c:v>3948.2595580555576</c:v>
                </c:pt>
                <c:pt idx="291">
                  <c:v>-3134.5892943402778</c:v>
                </c:pt>
                <c:pt idx="292">
                  <c:v>-7842.6571086111044</c:v>
                </c:pt>
                <c:pt idx="293">
                  <c:v>-8169.2336431570147</c:v>
                </c:pt>
                <c:pt idx="294">
                  <c:v>-6381.0388878933709</c:v>
                </c:pt>
                <c:pt idx="295">
                  <c:v>-4424.1924024999762</c:v>
                </c:pt>
                <c:pt idx="296">
                  <c:v>-2811.9263864089835</c:v>
                </c:pt>
                <c:pt idx="297">
                  <c:v>-1753.775735833337</c:v>
                </c:pt>
                <c:pt idx="298">
                  <c:v>-1508.3771177213509</c:v>
                </c:pt>
                <c:pt idx="299">
                  <c:v>-2332.6187490044881</c:v>
                </c:pt>
                <c:pt idx="300">
                  <c:v>-3412.1974527081534</c:v>
                </c:pt>
                <c:pt idx="301">
                  <c:v>-4733.4187843880063</c:v>
                </c:pt>
                <c:pt idx="302">
                  <c:v>-6258.6419688876167</c:v>
                </c:pt>
                <c:pt idx="303">
                  <c:v>-7426.9684375244497</c:v>
                </c:pt>
                <c:pt idx="304">
                  <c:v>-9017.1605873251046</c:v>
                </c:pt>
                <c:pt idx="305">
                  <c:v>-9898.3615211430897</c:v>
                </c:pt>
                <c:pt idx="306">
                  <c:v>-8314.1929171283464</c:v>
                </c:pt>
                <c:pt idx="307">
                  <c:v>-5756.4670511111199</c:v>
                </c:pt>
                <c:pt idx="308">
                  <c:v>-3831.3831031888049</c:v>
                </c:pt>
                <c:pt idx="309">
                  <c:v>-3577.6708636688022</c:v>
                </c:pt>
                <c:pt idx="310">
                  <c:v>-4210.0014231743517</c:v>
                </c:pt>
                <c:pt idx="311">
                  <c:v>-4813.8887348971248</c:v>
                </c:pt>
                <c:pt idx="312">
                  <c:v>-6026.9000076477441</c:v>
                </c:pt>
                <c:pt idx="313">
                  <c:v>-7320.0323118994356</c:v>
                </c:pt>
                <c:pt idx="314">
                  <c:v>-8039.3314999999911</c:v>
                </c:pt>
                <c:pt idx="315">
                  <c:v>-7646.6538623045308</c:v>
                </c:pt>
                <c:pt idx="316">
                  <c:v>-6742.1297300347233</c:v>
                </c:pt>
                <c:pt idx="317">
                  <c:v>-6994.8319427602482</c:v>
                </c:pt>
                <c:pt idx="318">
                  <c:v>-7789.2517708333344</c:v>
                </c:pt>
                <c:pt idx="319">
                  <c:v>-7559.8536769547363</c:v>
                </c:pt>
                <c:pt idx="320">
                  <c:v>-4788.465333476559</c:v>
                </c:pt>
                <c:pt idx="321">
                  <c:v>-2937.8020451028842</c:v>
                </c:pt>
                <c:pt idx="322">
                  <c:v>-2139.0365458203178</c:v>
                </c:pt>
                <c:pt idx="323">
                  <c:v>-1996.9566847091985</c:v>
                </c:pt>
                <c:pt idx="324">
                  <c:v>-2496.9135343359371</c:v>
                </c:pt>
                <c:pt idx="325">
                  <c:v>-1633.3623537180131</c:v>
                </c:pt>
                <c:pt idx="326">
                  <c:v>-1496.9885111254166</c:v>
                </c:pt>
                <c:pt idx="327">
                  <c:v>-1879.1138175823019</c:v>
                </c:pt>
                <c:pt idx="328">
                  <c:v>-5175.9897259720601</c:v>
                </c:pt>
                <c:pt idx="329">
                  <c:v>-7689.3116932669445</c:v>
                </c:pt>
                <c:pt idx="330">
                  <c:v>-4349.0166604978494</c:v>
                </c:pt>
                <c:pt idx="331">
                  <c:v>-1496.6351397889341</c:v>
                </c:pt>
                <c:pt idx="332">
                  <c:v>-1668.4799831971739</c:v>
                </c:pt>
                <c:pt idx="333">
                  <c:v>-1675.492864353298</c:v>
                </c:pt>
                <c:pt idx="334">
                  <c:v>-1464.5061852777778</c:v>
                </c:pt>
                <c:pt idx="335">
                  <c:v>-1576.8453949652774</c:v>
                </c:pt>
                <c:pt idx="336">
                  <c:v>-1191.3822975782862</c:v>
                </c:pt>
                <c:pt idx="337">
                  <c:v>-603.02502969023294</c:v>
                </c:pt>
                <c:pt idx="338">
                  <c:v>297.88853575504692</c:v>
                </c:pt>
                <c:pt idx="339">
                  <c:v>2245.7939699549902</c:v>
                </c:pt>
                <c:pt idx="340">
                  <c:v>5020.4509490753626</c:v>
                </c:pt>
                <c:pt idx="341">
                  <c:v>6648.8632070889607</c:v>
                </c:pt>
                <c:pt idx="342">
                  <c:v>4264.0041983939345</c:v>
                </c:pt>
                <c:pt idx="343">
                  <c:v>561.59287310313607</c:v>
                </c:pt>
                <c:pt idx="344">
                  <c:v>-445.68921509564962</c:v>
                </c:pt>
                <c:pt idx="345">
                  <c:v>421.443187174478</c:v>
                </c:pt>
                <c:pt idx="346">
                  <c:v>425.06002000000359</c:v>
                </c:pt>
                <c:pt idx="347">
                  <c:v>-181.41427122813712</c:v>
                </c:pt>
                <c:pt idx="348">
                  <c:v>427.06535954844401</c:v>
                </c:pt>
                <c:pt idx="349">
                  <c:v>270.14930130481537</c:v>
                </c:pt>
                <c:pt idx="350">
                  <c:v>-533.37099613409646</c:v>
                </c:pt>
                <c:pt idx="351">
                  <c:v>-1341.2671330902779</c:v>
                </c:pt>
                <c:pt idx="352">
                  <c:v>-1655.74483872669</c:v>
                </c:pt>
                <c:pt idx="353">
                  <c:v>-1648.4184917695516</c:v>
                </c:pt>
                <c:pt idx="354">
                  <c:v>-1481.9095652213587</c:v>
                </c:pt>
                <c:pt idx="355">
                  <c:v>-1004.3158152213504</c:v>
                </c:pt>
                <c:pt idx="356">
                  <c:v>-854.04923687483608</c:v>
                </c:pt>
                <c:pt idx="357">
                  <c:v>-1502.1768553124996</c:v>
                </c:pt>
                <c:pt idx="358">
                  <c:v>-3405.8721954732537</c:v>
                </c:pt>
                <c:pt idx="359">
                  <c:v>-5866.6020198204396</c:v>
                </c:pt>
                <c:pt idx="360">
                  <c:v>-6428.279812082048</c:v>
                </c:pt>
                <c:pt idx="361">
                  <c:v>-5152.7903184362167</c:v>
                </c:pt>
                <c:pt idx="362">
                  <c:v>-3602.7164422178766</c:v>
                </c:pt>
                <c:pt idx="363">
                  <c:v>-2380.9110984665949</c:v>
                </c:pt>
                <c:pt idx="364">
                  <c:v>-1387.6990197005232</c:v>
                </c:pt>
                <c:pt idx="365">
                  <c:v>-797.12610303385475</c:v>
                </c:pt>
                <c:pt idx="366">
                  <c:v>-327.02424658436439</c:v>
                </c:pt>
                <c:pt idx="367">
                  <c:v>631.17610630658623</c:v>
                </c:pt>
                <c:pt idx="368">
                  <c:v>1911.1389960823381</c:v>
                </c:pt>
                <c:pt idx="369">
                  <c:v>1884.419181082013</c:v>
                </c:pt>
                <c:pt idx="370">
                  <c:v>276.21146566406185</c:v>
                </c:pt>
                <c:pt idx="371">
                  <c:v>-1820.6599715912766</c:v>
                </c:pt>
                <c:pt idx="372">
                  <c:v>-5427.9825394663039</c:v>
                </c:pt>
                <c:pt idx="373">
                  <c:v>-8360.4994586848952</c:v>
                </c:pt>
                <c:pt idx="374">
                  <c:v>-7732.7426975217004</c:v>
                </c:pt>
                <c:pt idx="375">
                  <c:v>-5373.285946666665</c:v>
                </c:pt>
                <c:pt idx="376">
                  <c:v>-3346.8549537758813</c:v>
                </c:pt>
                <c:pt idx="377">
                  <c:v>-2166.8177091319435</c:v>
                </c:pt>
                <c:pt idx="378">
                  <c:v>-1482.3687121526166</c:v>
                </c:pt>
                <c:pt idx="379">
                  <c:v>-1103.1146748971196</c:v>
                </c:pt>
                <c:pt idx="380">
                  <c:v>-1074.1705933333337</c:v>
                </c:pt>
                <c:pt idx="381">
                  <c:v>-1048.4733307437948</c:v>
                </c:pt>
                <c:pt idx="382">
                  <c:v>-869.58529540235952</c:v>
                </c:pt>
                <c:pt idx="383">
                  <c:v>-698.50157844055445</c:v>
                </c:pt>
                <c:pt idx="384">
                  <c:v>-460.27499271106615</c:v>
                </c:pt>
                <c:pt idx="385">
                  <c:v>-154.39371352864583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39.760678292984821</c:v>
                </c:pt>
                <c:pt idx="393">
                  <c:v>430.53315159288189</c:v>
                </c:pt>
                <c:pt idx="394">
                  <c:v>1503.6482933333336</c:v>
                </c:pt>
                <c:pt idx="395">
                  <c:v>3212.2637382206481</c:v>
                </c:pt>
                <c:pt idx="396">
                  <c:v>5312.5622318098976</c:v>
                </c:pt>
                <c:pt idx="397">
                  <c:v>7435.126670579989</c:v>
                </c:pt>
                <c:pt idx="398">
                  <c:v>8137.7687629052471</c:v>
                </c:pt>
                <c:pt idx="399">
                  <c:v>5385.3152700218643</c:v>
                </c:pt>
                <c:pt idx="400">
                  <c:v>860.12388082305188</c:v>
                </c:pt>
                <c:pt idx="401">
                  <c:v>-2207.4316747325165</c:v>
                </c:pt>
                <c:pt idx="402">
                  <c:v>-4412.3143235980924</c:v>
                </c:pt>
                <c:pt idx="403">
                  <c:v>-5441.8901889350218</c:v>
                </c:pt>
                <c:pt idx="404">
                  <c:v>-4783.2908200000029</c:v>
                </c:pt>
                <c:pt idx="405">
                  <c:v>-4231.947885507976</c:v>
                </c:pt>
                <c:pt idx="406">
                  <c:v>-4227.8406748670568</c:v>
                </c:pt>
                <c:pt idx="407">
                  <c:v>-4028.0772706725802</c:v>
                </c:pt>
                <c:pt idx="408">
                  <c:v>-3093.7873829036475</c:v>
                </c:pt>
                <c:pt idx="409">
                  <c:v>-1732.7950937255657</c:v>
                </c:pt>
                <c:pt idx="410">
                  <c:v>-743.35312414946577</c:v>
                </c:pt>
                <c:pt idx="411">
                  <c:v>-349.63627906378701</c:v>
                </c:pt>
                <c:pt idx="412">
                  <c:v>-193.31129742926976</c:v>
                </c:pt>
                <c:pt idx="413">
                  <c:v>-33.060538319024701</c:v>
                </c:pt>
                <c:pt idx="414">
                  <c:v>559.56552132539332</c:v>
                </c:pt>
                <c:pt idx="415">
                  <c:v>1590.632135646699</c:v>
                </c:pt>
                <c:pt idx="416">
                  <c:v>2030.6114660069404</c:v>
                </c:pt>
                <c:pt idx="417">
                  <c:v>1000.5840936514631</c:v>
                </c:pt>
                <c:pt idx="418">
                  <c:v>-724.40874059300768</c:v>
                </c:pt>
                <c:pt idx="419">
                  <c:v>-2427.4495394341579</c:v>
                </c:pt>
                <c:pt idx="420">
                  <c:v>-2968.4691874897112</c:v>
                </c:pt>
                <c:pt idx="421">
                  <c:v>-2036.8640701607528</c:v>
                </c:pt>
                <c:pt idx="422">
                  <c:v>-876.59264906250246</c:v>
                </c:pt>
                <c:pt idx="423">
                  <c:v>234.55349556584315</c:v>
                </c:pt>
                <c:pt idx="424">
                  <c:v>1910.214181100826</c:v>
                </c:pt>
                <c:pt idx="425">
                  <c:v>5051.7938057032861</c:v>
                </c:pt>
                <c:pt idx="426">
                  <c:v>9687.1272899086889</c:v>
                </c:pt>
                <c:pt idx="427">
                  <c:v>12778.950910001289</c:v>
                </c:pt>
                <c:pt idx="428">
                  <c:v>9256.9765377674867</c:v>
                </c:pt>
                <c:pt idx="429">
                  <c:v>1934.7757770151679</c:v>
                </c:pt>
                <c:pt idx="430">
                  <c:v>-2840.2679836717102</c:v>
                </c:pt>
                <c:pt idx="431">
                  <c:v>-4638.5962502880666</c:v>
                </c:pt>
                <c:pt idx="432">
                  <c:v>-4312.3378554283972</c:v>
                </c:pt>
                <c:pt idx="433">
                  <c:v>-2970.2039702750399</c:v>
                </c:pt>
                <c:pt idx="434">
                  <c:v>-2770.2245525721787</c:v>
                </c:pt>
                <c:pt idx="435">
                  <c:v>-4812.3191132291713</c:v>
                </c:pt>
                <c:pt idx="436">
                  <c:v>-7902.1449753806619</c:v>
                </c:pt>
                <c:pt idx="437">
                  <c:v>-10695.593383676214</c:v>
                </c:pt>
                <c:pt idx="438">
                  <c:v>-12193.304572177209</c:v>
                </c:pt>
                <c:pt idx="439">
                  <c:v>-11277.349364121656</c:v>
                </c:pt>
                <c:pt idx="440">
                  <c:v>-8268.3051366189229</c:v>
                </c:pt>
                <c:pt idx="441">
                  <c:v>-4312.7061373204406</c:v>
                </c:pt>
                <c:pt idx="442">
                  <c:v>-1541.3550918068413</c:v>
                </c:pt>
                <c:pt idx="443">
                  <c:v>-319.45529854472096</c:v>
                </c:pt>
                <c:pt idx="444">
                  <c:v>-22.896271181841566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51.172715330021852</c:v>
                </c:pt>
                <c:pt idx="513">
                  <c:v>769.26830514162168</c:v>
                </c:pt>
                <c:pt idx="514">
                  <c:v>3233.7314048263884</c:v>
                </c:pt>
                <c:pt idx="515">
                  <c:v>6377.1918519688807</c:v>
                </c:pt>
                <c:pt idx="516">
                  <c:v>7619.5431044444467</c:v>
                </c:pt>
                <c:pt idx="517">
                  <c:v>5060.7866863626841</c:v>
                </c:pt>
                <c:pt idx="518">
                  <c:v>770.94675222656008</c:v>
                </c:pt>
                <c:pt idx="519">
                  <c:v>-1728.2893588845461</c:v>
                </c:pt>
                <c:pt idx="520">
                  <c:v>-2891.2807086848934</c:v>
                </c:pt>
                <c:pt idx="521">
                  <c:v>-3326.9912732955595</c:v>
                </c:pt>
                <c:pt idx="522">
                  <c:v>-3577.3172266666679</c:v>
                </c:pt>
                <c:pt idx="523">
                  <c:v>-4526.8592361098254</c:v>
                </c:pt>
                <c:pt idx="524">
                  <c:v>-5876.8426033187061</c:v>
                </c:pt>
                <c:pt idx="525">
                  <c:v>-5859.2149074795834</c:v>
                </c:pt>
                <c:pt idx="526">
                  <c:v>-3736.2019233436213</c:v>
                </c:pt>
                <c:pt idx="527">
                  <c:v>-1439.9434176954733</c:v>
                </c:pt>
                <c:pt idx="528">
                  <c:v>-423.0396448045268</c:v>
                </c:pt>
                <c:pt idx="529">
                  <c:v>-154.43224958204738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5.6338214107510272</c:v>
                </c:pt>
                <c:pt idx="534">
                  <c:v>157.03759138888887</c:v>
                </c:pt>
                <c:pt idx="535">
                  <c:v>601.10242436214003</c:v>
                </c:pt>
                <c:pt idx="536">
                  <c:v>1272.7068746193413</c:v>
                </c:pt>
                <c:pt idx="537">
                  <c:v>3314.0533392605457</c:v>
                </c:pt>
                <c:pt idx="538">
                  <c:v>7318.9008904642506</c:v>
                </c:pt>
                <c:pt idx="539">
                  <c:v>10016.23564575103</c:v>
                </c:pt>
                <c:pt idx="540">
                  <c:v>6469.5908256814228</c:v>
                </c:pt>
                <c:pt idx="541">
                  <c:v>835.49164877909323</c:v>
                </c:pt>
                <c:pt idx="542">
                  <c:v>-1401.2676104801624</c:v>
                </c:pt>
                <c:pt idx="543">
                  <c:v>-2358.257284335938</c:v>
                </c:pt>
                <c:pt idx="544">
                  <c:v>-3764.3823361008226</c:v>
                </c:pt>
                <c:pt idx="545">
                  <c:v>-5453.5377832524728</c:v>
                </c:pt>
                <c:pt idx="546">
                  <c:v>-5242.4769049175384</c:v>
                </c:pt>
                <c:pt idx="547">
                  <c:v>-3864.6825550692861</c:v>
                </c:pt>
                <c:pt idx="548">
                  <c:v>-2898.8182263065833</c:v>
                </c:pt>
                <c:pt idx="549">
                  <c:v>-2370.6169644156703</c:v>
                </c:pt>
                <c:pt idx="550">
                  <c:v>-2059.9676041190846</c:v>
                </c:pt>
                <c:pt idx="551">
                  <c:v>-1544.112770308159</c:v>
                </c:pt>
                <c:pt idx="552">
                  <c:v>-1418.9856778383808</c:v>
                </c:pt>
                <c:pt idx="553">
                  <c:v>-1357.3466378702094</c:v>
                </c:pt>
                <c:pt idx="554">
                  <c:v>-1012.8445739498134</c:v>
                </c:pt>
                <c:pt idx="555">
                  <c:v>-697.98700879324281</c:v>
                </c:pt>
                <c:pt idx="556">
                  <c:v>-398.99163842287112</c:v>
                </c:pt>
                <c:pt idx="557">
                  <c:v>-26.273972097961298</c:v>
                </c:pt>
                <c:pt idx="558">
                  <c:v>364.74649107638788</c:v>
                </c:pt>
                <c:pt idx="559">
                  <c:v>1621.6848320513423</c:v>
                </c:pt>
                <c:pt idx="560">
                  <c:v>1647.7277038845491</c:v>
                </c:pt>
                <c:pt idx="561">
                  <c:v>-244.98699289480328</c:v>
                </c:pt>
                <c:pt idx="562">
                  <c:v>-729.99856696887878</c:v>
                </c:pt>
                <c:pt idx="563">
                  <c:v>-2282.0356040059164</c:v>
                </c:pt>
                <c:pt idx="564">
                  <c:v>-6717.2199189338999</c:v>
                </c:pt>
                <c:pt idx="565">
                  <c:v>-6525.3270368459043</c:v>
                </c:pt>
                <c:pt idx="566">
                  <c:v>-2960.740595555555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79.514509677211933</c:v>
                </c:pt>
                <c:pt idx="602">
                  <c:v>370.61995714843738</c:v>
                </c:pt>
                <c:pt idx="603">
                  <c:v>1722.7594044444443</c:v>
                </c:pt>
                <c:pt idx="604">
                  <c:v>4507.2937065681253</c:v>
                </c:pt>
                <c:pt idx="605">
                  <c:v>8071.2859247929528</c:v>
                </c:pt>
                <c:pt idx="606">
                  <c:v>11897.786863645833</c:v>
                </c:pt>
                <c:pt idx="607">
                  <c:v>14389.776520507807</c:v>
                </c:pt>
                <c:pt idx="608">
                  <c:v>14696.867953321917</c:v>
                </c:pt>
                <c:pt idx="609">
                  <c:v>14693.984939166665</c:v>
                </c:pt>
                <c:pt idx="610">
                  <c:v>15835.881259434154</c:v>
                </c:pt>
                <c:pt idx="611">
                  <c:v>16154.13077614149</c:v>
                </c:pt>
                <c:pt idx="612">
                  <c:v>11514.968400658436</c:v>
                </c:pt>
                <c:pt idx="613">
                  <c:v>3363.5264750390834</c:v>
                </c:pt>
                <c:pt idx="614">
                  <c:v>-2461.4135653473854</c:v>
                </c:pt>
                <c:pt idx="615">
                  <c:v>-3826.4071955496315</c:v>
                </c:pt>
                <c:pt idx="616">
                  <c:v>-3814.2361324176836</c:v>
                </c:pt>
                <c:pt idx="617">
                  <c:v>-4615.0637628485038</c:v>
                </c:pt>
                <c:pt idx="618">
                  <c:v>-6196.4937390033492</c:v>
                </c:pt>
                <c:pt idx="619">
                  <c:v>-7937.5259309734993</c:v>
                </c:pt>
                <c:pt idx="620">
                  <c:v>-8232.7457883984443</c:v>
                </c:pt>
                <c:pt idx="621">
                  <c:v>-6478.9626804975351</c:v>
                </c:pt>
                <c:pt idx="622">
                  <c:v>-4108.5905786111216</c:v>
                </c:pt>
                <c:pt idx="623">
                  <c:v>-2326.3134120686973</c:v>
                </c:pt>
                <c:pt idx="624">
                  <c:v>-566.60618574376997</c:v>
                </c:pt>
                <c:pt idx="625">
                  <c:v>432.98545350100153</c:v>
                </c:pt>
                <c:pt idx="626">
                  <c:v>-366.27867372413624</c:v>
                </c:pt>
                <c:pt idx="627">
                  <c:v>-1955.0968922325217</c:v>
                </c:pt>
                <c:pt idx="628">
                  <c:v>-2742.5274477880662</c:v>
                </c:pt>
                <c:pt idx="629">
                  <c:v>-2480.0505959362067</c:v>
                </c:pt>
                <c:pt idx="630">
                  <c:v>-911.03337787597832</c:v>
                </c:pt>
                <c:pt idx="631">
                  <c:v>1451.6106506280553</c:v>
                </c:pt>
                <c:pt idx="632">
                  <c:v>3074.6491457942484</c:v>
                </c:pt>
                <c:pt idx="633">
                  <c:v>4216.3472052213456</c:v>
                </c:pt>
                <c:pt idx="634">
                  <c:v>4560.2997482611745</c:v>
                </c:pt>
                <c:pt idx="635">
                  <c:v>3438.035867500003</c:v>
                </c:pt>
                <c:pt idx="636">
                  <c:v>753.39882405219623</c:v>
                </c:pt>
                <c:pt idx="637">
                  <c:v>-2285.4994709040684</c:v>
                </c:pt>
                <c:pt idx="638">
                  <c:v>-3797.5943783114799</c:v>
                </c:pt>
                <c:pt idx="639">
                  <c:v>-4389.0115803560502</c:v>
                </c:pt>
                <c:pt idx="640">
                  <c:v>-4362.2569320976281</c:v>
                </c:pt>
                <c:pt idx="641">
                  <c:v>-2247.9669166885337</c:v>
                </c:pt>
                <c:pt idx="642">
                  <c:v>1643.9095335807199</c:v>
                </c:pt>
                <c:pt idx="643">
                  <c:v>2856.5193506467076</c:v>
                </c:pt>
                <c:pt idx="644">
                  <c:v>19.452428888894541</c:v>
                </c:pt>
                <c:pt idx="645">
                  <c:v>-1580.6885424262339</c:v>
                </c:pt>
                <c:pt idx="646">
                  <c:v>-1295.8544469793369</c:v>
                </c:pt>
                <c:pt idx="647">
                  <c:v>-1328.1942893256385</c:v>
                </c:pt>
                <c:pt idx="648">
                  <c:v>-2008.0900473046743</c:v>
                </c:pt>
                <c:pt idx="649">
                  <c:v>-3650.3374785878145</c:v>
                </c:pt>
                <c:pt idx="650">
                  <c:v>-6879.0448502880663</c:v>
                </c:pt>
                <c:pt idx="651">
                  <c:v>-12168.152600823038</c:v>
                </c:pt>
                <c:pt idx="652">
                  <c:v>-15699.344881019812</c:v>
                </c:pt>
                <c:pt idx="653">
                  <c:v>-15579.459495092435</c:v>
                </c:pt>
                <c:pt idx="654">
                  <c:v>-17174.884707434892</c:v>
                </c:pt>
                <c:pt idx="655">
                  <c:v>-21445.624473991764</c:v>
                </c:pt>
                <c:pt idx="656">
                  <c:v>-22197.090159999992</c:v>
                </c:pt>
                <c:pt idx="657">
                  <c:v>-17116.064660823042</c:v>
                </c:pt>
                <c:pt idx="658">
                  <c:v>-12120.191812737117</c:v>
                </c:pt>
                <c:pt idx="659">
                  <c:v>-12515.184880416831</c:v>
                </c:pt>
                <c:pt idx="660">
                  <c:v>-16202.939243216299</c:v>
                </c:pt>
                <c:pt idx="661">
                  <c:v>-16489.044117026748</c:v>
                </c:pt>
                <c:pt idx="662">
                  <c:v>-13435.386519700522</c:v>
                </c:pt>
                <c:pt idx="663">
                  <c:v>-7332.3287152301955</c:v>
                </c:pt>
                <c:pt idx="664">
                  <c:v>-3089.9499717562057</c:v>
                </c:pt>
                <c:pt idx="665">
                  <c:v>-910.24161111111073</c:v>
                </c:pt>
                <c:pt idx="666">
                  <c:v>904.88976307307803</c:v>
                </c:pt>
                <c:pt idx="667">
                  <c:v>4603.187795010288</c:v>
                </c:pt>
                <c:pt idx="668">
                  <c:v>9145.750857478135</c:v>
                </c:pt>
                <c:pt idx="669">
                  <c:v>10865.144866748969</c:v>
                </c:pt>
                <c:pt idx="670">
                  <c:v>12730.748174897126</c:v>
                </c:pt>
                <c:pt idx="671">
                  <c:v>9366.7215473251053</c:v>
                </c:pt>
                <c:pt idx="672">
                  <c:v>6031.0771494341534</c:v>
                </c:pt>
                <c:pt idx="673">
                  <c:v>6339.8351666666631</c:v>
                </c:pt>
                <c:pt idx="674">
                  <c:v>6640.7055450102844</c:v>
                </c:pt>
                <c:pt idx="675">
                  <c:v>3053.1574897119222</c:v>
                </c:pt>
                <c:pt idx="676">
                  <c:v>-1071.9525476332594</c:v>
                </c:pt>
                <c:pt idx="677">
                  <c:v>-5242.9347978515452</c:v>
                </c:pt>
                <c:pt idx="678">
                  <c:v>-12795.009624131935</c:v>
                </c:pt>
                <c:pt idx="679">
                  <c:v>-16520.930851948786</c:v>
                </c:pt>
                <c:pt idx="680">
                  <c:v>-17180.018898159731</c:v>
                </c:pt>
                <c:pt idx="681">
                  <c:v>-15190.877927488591</c:v>
                </c:pt>
                <c:pt idx="682">
                  <c:v>-8832.9386636111067</c:v>
                </c:pt>
                <c:pt idx="683">
                  <c:v>-5631.6298484665995</c:v>
                </c:pt>
                <c:pt idx="684">
                  <c:v>-3195.9182387890673</c:v>
                </c:pt>
                <c:pt idx="685">
                  <c:v>1764.8942612109417</c:v>
                </c:pt>
                <c:pt idx="686">
                  <c:v>5130.2401246484396</c:v>
                </c:pt>
                <c:pt idx="687">
                  <c:v>5185.329775911614</c:v>
                </c:pt>
                <c:pt idx="688">
                  <c:v>5447.9126263713661</c:v>
                </c:pt>
                <c:pt idx="689">
                  <c:v>5776.526142788065</c:v>
                </c:pt>
                <c:pt idx="690">
                  <c:v>2847.1781329383634</c:v>
                </c:pt>
                <c:pt idx="691">
                  <c:v>-104.1720716015565</c:v>
                </c:pt>
                <c:pt idx="692">
                  <c:v>69.090262242648592</c:v>
                </c:pt>
                <c:pt idx="693">
                  <c:v>1328.0227685069453</c:v>
                </c:pt>
                <c:pt idx="694">
                  <c:v>975.1053183203145</c:v>
                </c:pt>
                <c:pt idx="695">
                  <c:v>-2240.4484761008275</c:v>
                </c:pt>
                <c:pt idx="696">
                  <c:v>-10675.188892500008</c:v>
                </c:pt>
                <c:pt idx="697">
                  <c:v>-12005.184503709648</c:v>
                </c:pt>
                <c:pt idx="698">
                  <c:v>-8851.7860207291633</c:v>
                </c:pt>
                <c:pt idx="699">
                  <c:v>-6315.8848687630243</c:v>
                </c:pt>
                <c:pt idx="700">
                  <c:v>-3336.6135713207341</c:v>
                </c:pt>
                <c:pt idx="701">
                  <c:v>-1909.1433381378604</c:v>
                </c:pt>
                <c:pt idx="702">
                  <c:v>-1170.5561571180547</c:v>
                </c:pt>
                <c:pt idx="703">
                  <c:v>-1050.7297682291664</c:v>
                </c:pt>
                <c:pt idx="704">
                  <c:v>-2237.4847093169683</c:v>
                </c:pt>
                <c:pt idx="705">
                  <c:v>-4280.4614369677565</c:v>
                </c:pt>
                <c:pt idx="706">
                  <c:v>-5676.389459881203</c:v>
                </c:pt>
                <c:pt idx="707">
                  <c:v>-5034.2078145834912</c:v>
                </c:pt>
                <c:pt idx="708">
                  <c:v>-2799.1686926748989</c:v>
                </c:pt>
                <c:pt idx="709">
                  <c:v>-225.51938888888995</c:v>
                </c:pt>
                <c:pt idx="710">
                  <c:v>3288.2984719444448</c:v>
                </c:pt>
                <c:pt idx="711">
                  <c:v>6973.4354070182317</c:v>
                </c:pt>
                <c:pt idx="712">
                  <c:v>4722.5113552371067</c:v>
                </c:pt>
                <c:pt idx="713">
                  <c:v>-848.78949724666097</c:v>
                </c:pt>
                <c:pt idx="714">
                  <c:v>-4933.3331529526768</c:v>
                </c:pt>
                <c:pt idx="715">
                  <c:v>-8509.3816291433541</c:v>
                </c:pt>
                <c:pt idx="716">
                  <c:v>-5740.1135408161326</c:v>
                </c:pt>
                <c:pt idx="717">
                  <c:v>-1800.3805000000007</c:v>
                </c:pt>
                <c:pt idx="718">
                  <c:v>185.31394444444516</c:v>
                </c:pt>
                <c:pt idx="719">
                  <c:v>2423.1370015753614</c:v>
                </c:pt>
                <c:pt idx="720">
                  <c:v>4339.0590452674878</c:v>
                </c:pt>
                <c:pt idx="721">
                  <c:v>4052.4181393751601</c:v>
                </c:pt>
                <c:pt idx="722">
                  <c:v>3791.7167205542719</c:v>
                </c:pt>
                <c:pt idx="723">
                  <c:v>3354.3048649088505</c:v>
                </c:pt>
                <c:pt idx="724">
                  <c:v>4521.2540000000008</c:v>
                </c:pt>
                <c:pt idx="725">
                  <c:v>7711.1505435866802</c:v>
                </c:pt>
                <c:pt idx="726">
                  <c:v>12540.931943417399</c:v>
                </c:pt>
                <c:pt idx="727">
                  <c:v>13899.707161388878</c:v>
                </c:pt>
                <c:pt idx="728">
                  <c:v>9630.6109396875127</c:v>
                </c:pt>
                <c:pt idx="729">
                  <c:v>6503.2658551041795</c:v>
                </c:pt>
                <c:pt idx="730">
                  <c:v>1701.4781162139693</c:v>
                </c:pt>
                <c:pt idx="731">
                  <c:v>-1403.9018708765791</c:v>
                </c:pt>
                <c:pt idx="732">
                  <c:v>-1650.1222013888689</c:v>
                </c:pt>
                <c:pt idx="733">
                  <c:v>-1423.6736006957344</c:v>
                </c:pt>
                <c:pt idx="734">
                  <c:v>-1195.0350532510254</c:v>
                </c:pt>
                <c:pt idx="735">
                  <c:v>-726.14854512167187</c:v>
                </c:pt>
                <c:pt idx="736">
                  <c:v>-8.6665358476493317</c:v>
                </c:pt>
                <c:pt idx="737">
                  <c:v>-278.91732927647598</c:v>
                </c:pt>
                <c:pt idx="738">
                  <c:v>-1546.7245082304564</c:v>
                </c:pt>
                <c:pt idx="739">
                  <c:v>710.93206834635043</c:v>
                </c:pt>
                <c:pt idx="740">
                  <c:v>3270.7375506900903</c:v>
                </c:pt>
                <c:pt idx="741">
                  <c:v>2248.3943265843695</c:v>
                </c:pt>
                <c:pt idx="742">
                  <c:v>-438.34669621399206</c:v>
                </c:pt>
                <c:pt idx="743">
                  <c:v>-2332.6187490044713</c:v>
                </c:pt>
                <c:pt idx="744">
                  <c:v>-2612.1134697569369</c:v>
                </c:pt>
                <c:pt idx="745">
                  <c:v>-2612.1134697569369</c:v>
                </c:pt>
                <c:pt idx="746">
                  <c:v>-1537.5959595429815</c:v>
                </c:pt>
                <c:pt idx="747">
                  <c:v>72.678628805135219</c:v>
                </c:pt>
                <c:pt idx="748">
                  <c:v>1153.0201753124934</c:v>
                </c:pt>
                <c:pt idx="749">
                  <c:v>291.01091518388665</c:v>
                </c:pt>
                <c:pt idx="750">
                  <c:v>-1997.9504054513932</c:v>
                </c:pt>
                <c:pt idx="751">
                  <c:v>-3418.7490165624904</c:v>
                </c:pt>
                <c:pt idx="752">
                  <c:v>-4541.726008066973</c:v>
                </c:pt>
                <c:pt idx="753">
                  <c:v>-6456.4970946095409</c:v>
                </c:pt>
                <c:pt idx="754">
                  <c:v>-7700.7937696236741</c:v>
                </c:pt>
                <c:pt idx="755">
                  <c:v>-8878.3405786934127</c:v>
                </c:pt>
                <c:pt idx="756">
                  <c:v>-13075.47521369228</c:v>
                </c:pt>
                <c:pt idx="757">
                  <c:v>-19977.805060757943</c:v>
                </c:pt>
                <c:pt idx="758">
                  <c:v>-23665.693804084196</c:v>
                </c:pt>
                <c:pt idx="759">
                  <c:v>-21777.562484878308</c:v>
                </c:pt>
                <c:pt idx="760">
                  <c:v>-18600.783945441108</c:v>
                </c:pt>
                <c:pt idx="761">
                  <c:v>-15411.363446914063</c:v>
                </c:pt>
                <c:pt idx="762">
                  <c:v>-10667.570690288065</c:v>
                </c:pt>
                <c:pt idx="763">
                  <c:v>-5825.1731778383801</c:v>
                </c:pt>
                <c:pt idx="764">
                  <c:v>-1526.4916111111106</c:v>
                </c:pt>
                <c:pt idx="765">
                  <c:v>2386.4609369547338</c:v>
                </c:pt>
                <c:pt idx="766">
                  <c:v>5069.429415637861</c:v>
                </c:pt>
                <c:pt idx="767">
                  <c:v>6141.643342740319</c:v>
                </c:pt>
                <c:pt idx="768">
                  <c:v>7302.5742821399162</c:v>
                </c:pt>
                <c:pt idx="769">
                  <c:v>10062.790547489716</c:v>
                </c:pt>
                <c:pt idx="770">
                  <c:v>15197.787665668237</c:v>
                </c:pt>
                <c:pt idx="771">
                  <c:v>17915.146963900617</c:v>
                </c:pt>
                <c:pt idx="772">
                  <c:v>18757.674581132811</c:v>
                </c:pt>
                <c:pt idx="773">
                  <c:v>16699.805851293255</c:v>
                </c:pt>
                <c:pt idx="774">
                  <c:v>14453.520938605154</c:v>
                </c:pt>
                <c:pt idx="775">
                  <c:v>15913.499143258266</c:v>
                </c:pt>
                <c:pt idx="776">
                  <c:v>13043.660504672871</c:v>
                </c:pt>
                <c:pt idx="777">
                  <c:v>8951.7686736373071</c:v>
                </c:pt>
                <c:pt idx="778">
                  <c:v>7471.1510393115141</c:v>
                </c:pt>
                <c:pt idx="779">
                  <c:v>5874.2364899318245</c:v>
                </c:pt>
                <c:pt idx="780">
                  <c:v>3473.8045488456501</c:v>
                </c:pt>
                <c:pt idx="781">
                  <c:v>1334.7514180859266</c:v>
                </c:pt>
                <c:pt idx="782">
                  <c:v>-492.01777575104467</c:v>
                </c:pt>
                <c:pt idx="783">
                  <c:v>-1977.1342808202767</c:v>
                </c:pt>
                <c:pt idx="784">
                  <c:v>-2371.5114852777529</c:v>
                </c:pt>
                <c:pt idx="785">
                  <c:v>-955.50702880661152</c:v>
                </c:pt>
                <c:pt idx="786">
                  <c:v>-649.99104778052663</c:v>
                </c:pt>
                <c:pt idx="787">
                  <c:v>-2925.8684448250879</c:v>
                </c:pt>
                <c:pt idx="788">
                  <c:v>-4801.150614079691</c:v>
                </c:pt>
                <c:pt idx="789">
                  <c:v>-4801.150614079691</c:v>
                </c:pt>
                <c:pt idx="790">
                  <c:v>-3696.7856812152845</c:v>
                </c:pt>
                <c:pt idx="791">
                  <c:v>-2987.5622898828456</c:v>
                </c:pt>
                <c:pt idx="792">
                  <c:v>-5661.1905625000109</c:v>
                </c:pt>
                <c:pt idx="793">
                  <c:v>-14578.911024526729</c:v>
                </c:pt>
                <c:pt idx="794">
                  <c:v>-26274.338254939081</c:v>
                </c:pt>
                <c:pt idx="795">
                  <c:v>-34666.341092573799</c:v>
                </c:pt>
                <c:pt idx="796">
                  <c:v>-36087.559686840279</c:v>
                </c:pt>
                <c:pt idx="797">
                  <c:v>-30367.567696461385</c:v>
                </c:pt>
                <c:pt idx="798">
                  <c:v>-20569.975411979005</c:v>
                </c:pt>
                <c:pt idx="799">
                  <c:v>-10843.529084596346</c:v>
                </c:pt>
                <c:pt idx="800">
                  <c:v>-4678.6156076041589</c:v>
                </c:pt>
                <c:pt idx="801">
                  <c:v>-658.00091049173614</c:v>
                </c:pt>
                <c:pt idx="802">
                  <c:v>5789.6414069298326</c:v>
                </c:pt>
                <c:pt idx="803">
                  <c:v>13451.813725785576</c:v>
                </c:pt>
                <c:pt idx="804">
                  <c:v>15517.754608323025</c:v>
                </c:pt>
                <c:pt idx="805">
                  <c:v>9300.1635586124157</c:v>
                </c:pt>
                <c:pt idx="806">
                  <c:v>1351.1794104949538</c:v>
                </c:pt>
                <c:pt idx="807">
                  <c:v>-4100.0133597929698</c:v>
                </c:pt>
                <c:pt idx="808">
                  <c:v>-8529.541361219628</c:v>
                </c:pt>
                <c:pt idx="809">
                  <c:v>-11496.151660507801</c:v>
                </c:pt>
                <c:pt idx="810">
                  <c:v>-14183.75610065955</c:v>
                </c:pt>
                <c:pt idx="811">
                  <c:v>-19110.495414201381</c:v>
                </c:pt>
                <c:pt idx="812">
                  <c:v>-21723.276125572746</c:v>
                </c:pt>
                <c:pt idx="813">
                  <c:v>-20746.613691692877</c:v>
                </c:pt>
                <c:pt idx="814">
                  <c:v>-19259.652822100859</c:v>
                </c:pt>
                <c:pt idx="815">
                  <c:v>-17854.084506275882</c:v>
                </c:pt>
                <c:pt idx="816">
                  <c:v>-15032.318302780515</c:v>
                </c:pt>
                <c:pt idx="817">
                  <c:v>-11350.348386662325</c:v>
                </c:pt>
                <c:pt idx="818">
                  <c:v>-5811.3993958333322</c:v>
                </c:pt>
                <c:pt idx="819">
                  <c:v>-729.99856696887878</c:v>
                </c:pt>
                <c:pt idx="820">
                  <c:v>3740.4756041666637</c:v>
                </c:pt>
                <c:pt idx="821">
                  <c:v>7351.4498832651761</c:v>
                </c:pt>
                <c:pt idx="822">
                  <c:v>8059.3458591769559</c:v>
                </c:pt>
                <c:pt idx="823">
                  <c:v>8229.1633514453079</c:v>
                </c:pt>
                <c:pt idx="824">
                  <c:v>7454.9508596399191</c:v>
                </c:pt>
                <c:pt idx="825">
                  <c:v>6438.7730477430559</c:v>
                </c:pt>
                <c:pt idx="826">
                  <c:v>6402.1251942578147</c:v>
                </c:pt>
                <c:pt idx="827">
                  <c:v>6082.9314135447185</c:v>
                </c:pt>
                <c:pt idx="828">
                  <c:v>7439.2994807003934</c:v>
                </c:pt>
                <c:pt idx="829">
                  <c:v>9731.3635590624945</c:v>
                </c:pt>
                <c:pt idx="830">
                  <c:v>9751.192158436208</c:v>
                </c:pt>
                <c:pt idx="831">
                  <c:v>7002.8627492706783</c:v>
                </c:pt>
                <c:pt idx="832">
                  <c:v>2258.1178957942784</c:v>
                </c:pt>
                <c:pt idx="833">
                  <c:v>-214.58228136701948</c:v>
                </c:pt>
                <c:pt idx="834">
                  <c:v>39.534351319263237</c:v>
                </c:pt>
                <c:pt idx="835">
                  <c:v>13.557303538592068</c:v>
                </c:pt>
                <c:pt idx="836">
                  <c:v>-577.15179434026004</c:v>
                </c:pt>
                <c:pt idx="837">
                  <c:v>-27.234749512605294</c:v>
                </c:pt>
                <c:pt idx="838">
                  <c:v>1391.682013628616</c:v>
                </c:pt>
                <c:pt idx="839">
                  <c:v>1372.5798424524194</c:v>
                </c:pt>
                <c:pt idx="840">
                  <c:v>1056.569749891486</c:v>
                </c:pt>
                <c:pt idx="841">
                  <c:v>2552.1390733624462</c:v>
                </c:pt>
                <c:pt idx="842">
                  <c:v>3789.1481136228795</c:v>
                </c:pt>
                <c:pt idx="843">
                  <c:v>2534.0343166147418</c:v>
                </c:pt>
                <c:pt idx="844">
                  <c:v>-377.3788833711335</c:v>
                </c:pt>
                <c:pt idx="845">
                  <c:v>-2341.6189243621561</c:v>
                </c:pt>
                <c:pt idx="846">
                  <c:v>-2686.9506258680394</c:v>
                </c:pt>
                <c:pt idx="847">
                  <c:v>-1729.1525853600597</c:v>
                </c:pt>
                <c:pt idx="848">
                  <c:v>859.36848837080117</c:v>
                </c:pt>
                <c:pt idx="849">
                  <c:v>3826.3748242970069</c:v>
                </c:pt>
                <c:pt idx="850">
                  <c:v>3826.3801235675178</c:v>
                </c:pt>
                <c:pt idx="851">
                  <c:v>1033.3404284753003</c:v>
                </c:pt>
                <c:pt idx="852">
                  <c:v>-406.25948023133668</c:v>
                </c:pt>
                <c:pt idx="853">
                  <c:v>-452.52513131061869</c:v>
                </c:pt>
                <c:pt idx="854">
                  <c:v>-1217.8364117764495</c:v>
                </c:pt>
                <c:pt idx="855">
                  <c:v>-3060.7071974869741</c:v>
                </c:pt>
                <c:pt idx="856">
                  <c:v>-4158.1604550449902</c:v>
                </c:pt>
                <c:pt idx="857">
                  <c:v>-911.08594012424066</c:v>
                </c:pt>
                <c:pt idx="858">
                  <c:v>3415.6538115233939</c:v>
                </c:pt>
                <c:pt idx="859">
                  <c:v>3382.7435129642049</c:v>
                </c:pt>
                <c:pt idx="860">
                  <c:v>685.15509389925285</c:v>
                </c:pt>
                <c:pt idx="861">
                  <c:v>2180.1071041885489</c:v>
                </c:pt>
                <c:pt idx="862">
                  <c:v>8779.3863311933255</c:v>
                </c:pt>
                <c:pt idx="863">
                  <c:v>8052.6307166536335</c:v>
                </c:pt>
                <c:pt idx="864">
                  <c:v>649.14756774743603</c:v>
                </c:pt>
                <c:pt idx="865">
                  <c:v>-1886.9692667489483</c:v>
                </c:pt>
                <c:pt idx="866">
                  <c:v>970.45132305426841</c:v>
                </c:pt>
                <c:pt idx="867">
                  <c:v>4270.7163037718501</c:v>
                </c:pt>
                <c:pt idx="868">
                  <c:v>1602.6343230452355</c:v>
                </c:pt>
                <c:pt idx="869">
                  <c:v>-5004.9562680774106</c:v>
                </c:pt>
                <c:pt idx="870">
                  <c:v>-8916.323862955669</c:v>
                </c:pt>
                <c:pt idx="871">
                  <c:v>-10153.886180312533</c:v>
                </c:pt>
                <c:pt idx="872">
                  <c:v>-10491.027894121644</c:v>
                </c:pt>
                <c:pt idx="873">
                  <c:v>-11254.502903887618</c:v>
                </c:pt>
                <c:pt idx="874">
                  <c:v>-13237.455654454749</c:v>
                </c:pt>
                <c:pt idx="875">
                  <c:v>-15517.941825248934</c:v>
                </c:pt>
                <c:pt idx="876">
                  <c:v>-17223.339745787245</c:v>
                </c:pt>
                <c:pt idx="877">
                  <c:v>-15539.924697962808</c:v>
                </c:pt>
                <c:pt idx="878">
                  <c:v>-11244.768443786004</c:v>
                </c:pt>
                <c:pt idx="879">
                  <c:v>-7550.1972903807036</c:v>
                </c:pt>
                <c:pt idx="880">
                  <c:v>-9946.7250681583955</c:v>
                </c:pt>
                <c:pt idx="881">
                  <c:v>-13654.223504340254</c:v>
                </c:pt>
                <c:pt idx="882">
                  <c:v>-9491.1958786008345</c:v>
                </c:pt>
                <c:pt idx="883">
                  <c:v>-5611.1032860082314</c:v>
                </c:pt>
                <c:pt idx="884">
                  <c:v>-5223.0940267490105</c:v>
                </c:pt>
                <c:pt idx="885">
                  <c:v>-4073.4967917230956</c:v>
                </c:pt>
                <c:pt idx="886">
                  <c:v>-3726.7207841666618</c:v>
                </c:pt>
                <c:pt idx="887">
                  <c:v>-4537.6430007420431</c:v>
                </c:pt>
                <c:pt idx="888">
                  <c:v>-6120.8826676171484</c:v>
                </c:pt>
                <c:pt idx="889">
                  <c:v>-8040.2152152577028</c:v>
                </c:pt>
                <c:pt idx="890">
                  <c:v>-10290.7745695009</c:v>
                </c:pt>
                <c:pt idx="891">
                  <c:v>-12791.438368249543</c:v>
                </c:pt>
                <c:pt idx="892">
                  <c:v>-14760.04702245497</c:v>
                </c:pt>
                <c:pt idx="893">
                  <c:v>-14709.156539999991</c:v>
                </c:pt>
                <c:pt idx="894">
                  <c:v>-12895.692040833332</c:v>
                </c:pt>
                <c:pt idx="895">
                  <c:v>-10120.430404792969</c:v>
                </c:pt>
                <c:pt idx="896">
                  <c:v>-7169.4985819140884</c:v>
                </c:pt>
                <c:pt idx="897">
                  <c:v>-5366.3812424365242</c:v>
                </c:pt>
                <c:pt idx="898">
                  <c:v>-5013.1786961402177</c:v>
                </c:pt>
                <c:pt idx="899">
                  <c:v>-6055.9967228124942</c:v>
                </c:pt>
                <c:pt idx="900">
                  <c:v>-7760.4314682074655</c:v>
                </c:pt>
                <c:pt idx="901">
                  <c:v>-10771.358328980034</c:v>
                </c:pt>
                <c:pt idx="902">
                  <c:v>-25809.459148129314</c:v>
                </c:pt>
                <c:pt idx="903">
                  <c:v>-36087.559686840279</c:v>
                </c:pt>
                <c:pt idx="904">
                  <c:v>-30367.567696461385</c:v>
                </c:pt>
                <c:pt idx="905">
                  <c:v>-20569.975411979005</c:v>
                </c:pt>
                <c:pt idx="906">
                  <c:v>-10843.529084596346</c:v>
                </c:pt>
                <c:pt idx="907">
                  <c:v>-4678.6156076041589</c:v>
                </c:pt>
                <c:pt idx="908">
                  <c:v>-658.00091049173614</c:v>
                </c:pt>
                <c:pt idx="909">
                  <c:v>5789.6414069298326</c:v>
                </c:pt>
                <c:pt idx="910">
                  <c:v>13451.813725785576</c:v>
                </c:pt>
                <c:pt idx="911">
                  <c:v>15517.754608323025</c:v>
                </c:pt>
                <c:pt idx="912">
                  <c:v>9300.1635586124157</c:v>
                </c:pt>
                <c:pt idx="913">
                  <c:v>4358.2511697542213</c:v>
                </c:pt>
                <c:pt idx="914">
                  <c:v>9635.5043124999811</c:v>
                </c:pt>
                <c:pt idx="915">
                  <c:v>9347.0424296875026</c:v>
                </c:pt>
                <c:pt idx="916">
                  <c:v>3161.395252274503</c:v>
                </c:pt>
                <c:pt idx="917">
                  <c:v>-1239.8364776954745</c:v>
                </c:pt>
                <c:pt idx="918">
                  <c:v>-4589.4657075938885</c:v>
                </c:pt>
                <c:pt idx="919">
                  <c:v>-2580.2622213671839</c:v>
                </c:pt>
                <c:pt idx="920">
                  <c:v>432.07814838521631</c:v>
                </c:pt>
                <c:pt idx="921">
                  <c:v>5206.0595744156335</c:v>
                </c:pt>
                <c:pt idx="922">
                  <c:v>7368.1438501709017</c:v>
                </c:pt>
                <c:pt idx="923">
                  <c:v>5251.8949988411532</c:v>
                </c:pt>
                <c:pt idx="924">
                  <c:v>-4399.484257565131</c:v>
                </c:pt>
                <c:pt idx="925">
                  <c:v>-13765.948742256751</c:v>
                </c:pt>
                <c:pt idx="926">
                  <c:v>-12290.37358489148</c:v>
                </c:pt>
                <c:pt idx="927">
                  <c:v>-9627.341334619392</c:v>
                </c:pt>
                <c:pt idx="928">
                  <c:v>-8421.0078792739059</c:v>
                </c:pt>
                <c:pt idx="929">
                  <c:v>-7296.3930512022462</c:v>
                </c:pt>
                <c:pt idx="930">
                  <c:v>-6876.4346385472727</c:v>
                </c:pt>
                <c:pt idx="931">
                  <c:v>-6822.4363765058961</c:v>
                </c:pt>
                <c:pt idx="932">
                  <c:v>-7092.1199915496309</c:v>
                </c:pt>
                <c:pt idx="933">
                  <c:v>-8374.5753815624867</c:v>
                </c:pt>
                <c:pt idx="934">
                  <c:v>-10551.893945507984</c:v>
                </c:pt>
                <c:pt idx="935">
                  <c:v>-10614.878147444881</c:v>
                </c:pt>
                <c:pt idx="936">
                  <c:v>-8780.8676907883164</c:v>
                </c:pt>
                <c:pt idx="937">
                  <c:v>-7375.0970452674883</c:v>
                </c:pt>
                <c:pt idx="938">
                  <c:v>-6964.3170146484463</c:v>
                </c:pt>
                <c:pt idx="939">
                  <c:v>-7187.6650464570448</c:v>
                </c:pt>
                <c:pt idx="940">
                  <c:v>-6455.8406051028605</c:v>
                </c:pt>
                <c:pt idx="941">
                  <c:v>-4860.6844027345333</c:v>
                </c:pt>
                <c:pt idx="942">
                  <c:v>-4230.1206875000189</c:v>
                </c:pt>
                <c:pt idx="943">
                  <c:v>-3909.4233564668621</c:v>
                </c:pt>
                <c:pt idx="944">
                  <c:v>-3294.3145601705482</c:v>
                </c:pt>
                <c:pt idx="945">
                  <c:v>-2689.4956874999939</c:v>
                </c:pt>
                <c:pt idx="946">
                  <c:v>-545.30089953833442</c:v>
                </c:pt>
                <c:pt idx="947">
                  <c:v>1285.7724535429343</c:v>
                </c:pt>
                <c:pt idx="948">
                  <c:v>-14.262838437493739</c:v>
                </c:pt>
                <c:pt idx="949">
                  <c:v>-2923.4544116653537</c:v>
                </c:pt>
                <c:pt idx="950">
                  <c:v>-7394.0080491883664</c:v>
                </c:pt>
                <c:pt idx="951">
                  <c:v>-14437.509042271255</c:v>
                </c:pt>
                <c:pt idx="952">
                  <c:v>-23607.516191356914</c:v>
                </c:pt>
                <c:pt idx="953">
                  <c:v>-29498.166687973244</c:v>
                </c:pt>
                <c:pt idx="954">
                  <c:v>-28536.476721032832</c:v>
                </c:pt>
                <c:pt idx="955">
                  <c:v>-24879.389060312511</c:v>
                </c:pt>
                <c:pt idx="956">
                  <c:v>-21280.461890894243</c:v>
                </c:pt>
                <c:pt idx="957">
                  <c:v>-12765.021916378595</c:v>
                </c:pt>
                <c:pt idx="958">
                  <c:v>-2874.6143184575926</c:v>
                </c:pt>
                <c:pt idx="959">
                  <c:v>5022.6456977880671</c:v>
                </c:pt>
                <c:pt idx="960">
                  <c:v>12967.520915839279</c:v>
                </c:pt>
                <c:pt idx="961">
                  <c:v>20141.911776251276</c:v>
                </c:pt>
                <c:pt idx="962">
                  <c:v>22435.772252973242</c:v>
                </c:pt>
                <c:pt idx="963">
                  <c:v>19555.143800690108</c:v>
                </c:pt>
                <c:pt idx="964">
                  <c:v>13167.627255047595</c:v>
                </c:pt>
                <c:pt idx="965">
                  <c:v>5761.2968513308524</c:v>
                </c:pt>
                <c:pt idx="966">
                  <c:v>-120.7141247220638</c:v>
                </c:pt>
                <c:pt idx="967">
                  <c:v>-3402.3120178125005</c:v>
                </c:pt>
                <c:pt idx="968">
                  <c:v>-4877.2511617591026</c:v>
                </c:pt>
                <c:pt idx="969">
                  <c:v>-6885.2173374683389</c:v>
                </c:pt>
                <c:pt idx="970">
                  <c:v>-10516.208032667646</c:v>
                </c:pt>
                <c:pt idx="971">
                  <c:v>-17106.948775277764</c:v>
                </c:pt>
                <c:pt idx="972">
                  <c:v>-25256.652038398443</c:v>
                </c:pt>
                <c:pt idx="973">
                  <c:v>-26803.670977105197</c:v>
                </c:pt>
                <c:pt idx="974">
                  <c:v>-23175.033591654934</c:v>
                </c:pt>
                <c:pt idx="975">
                  <c:v>-19600.710104166668</c:v>
                </c:pt>
                <c:pt idx="976">
                  <c:v>-16213.484394166826</c:v>
                </c:pt>
                <c:pt idx="977">
                  <c:v>-10424.449192555136</c:v>
                </c:pt>
                <c:pt idx="978">
                  <c:v>-6251.3113251028835</c:v>
                </c:pt>
                <c:pt idx="979">
                  <c:v>-4544.9237502777787</c:v>
                </c:pt>
                <c:pt idx="980">
                  <c:v>-3128.8166203788883</c:v>
                </c:pt>
                <c:pt idx="981">
                  <c:v>-2118.3392058436211</c:v>
                </c:pt>
                <c:pt idx="982">
                  <c:v>-1649.3372600000005</c:v>
                </c:pt>
                <c:pt idx="983">
                  <c:v>-1478.5080716668274</c:v>
                </c:pt>
                <c:pt idx="984">
                  <c:v>-932.67535341563791</c:v>
                </c:pt>
                <c:pt idx="985">
                  <c:v>-245.19702783259393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132.08645917695475</c:v>
                </c:pt>
                <c:pt idx="1028">
                  <c:v>1456.7341675</c:v>
                </c:pt>
                <c:pt idx="1029">
                  <c:v>5045.4831786561208</c:v>
                </c:pt>
                <c:pt idx="1030">
                  <c:v>8880.2657239107502</c:v>
                </c:pt>
                <c:pt idx="1031">
                  <c:v>10304.707602880655</c:v>
                </c:pt>
                <c:pt idx="1032">
                  <c:v>10300.596665730451</c:v>
                </c:pt>
                <c:pt idx="1033">
                  <c:v>10405.142589131949</c:v>
                </c:pt>
                <c:pt idx="1034">
                  <c:v>10731.485186869371</c:v>
                </c:pt>
                <c:pt idx="1035">
                  <c:v>9980.9170400913081</c:v>
                </c:pt>
                <c:pt idx="1036">
                  <c:v>8083.0075882304645</c:v>
                </c:pt>
                <c:pt idx="1037">
                  <c:v>6663.3874657145279</c:v>
                </c:pt>
                <c:pt idx="1038">
                  <c:v>6910.1312775808465</c:v>
                </c:pt>
                <c:pt idx="1039">
                  <c:v>8681.3624257304509</c:v>
                </c:pt>
                <c:pt idx="1040">
                  <c:v>9856.3614411008093</c:v>
                </c:pt>
                <c:pt idx="1041">
                  <c:v>9441.9860898045263</c:v>
                </c:pt>
                <c:pt idx="1042">
                  <c:v>6874.3693664842231</c:v>
                </c:pt>
                <c:pt idx="1043">
                  <c:v>2851.0280469314293</c:v>
                </c:pt>
                <c:pt idx="1044">
                  <c:v>-747.28404631815886</c:v>
                </c:pt>
                <c:pt idx="1045">
                  <c:v>-2567.953128888902</c:v>
                </c:pt>
                <c:pt idx="1046">
                  <c:v>-2577.9213025782792</c:v>
                </c:pt>
                <c:pt idx="1047">
                  <c:v>-2294.9550497526093</c:v>
                </c:pt>
                <c:pt idx="1048">
                  <c:v>-3530.4766673783115</c:v>
                </c:pt>
                <c:pt idx="1049">
                  <c:v>-6536.8092164192612</c:v>
                </c:pt>
                <c:pt idx="1050">
                  <c:v>-10576.013735075387</c:v>
                </c:pt>
                <c:pt idx="1051">
                  <c:v>-13358.433235412338</c:v>
                </c:pt>
                <c:pt idx="1052">
                  <c:v>-14722.77444452676</c:v>
                </c:pt>
                <c:pt idx="1053">
                  <c:v>-16058.464095160576</c:v>
                </c:pt>
                <c:pt idx="1054">
                  <c:v>-18027.630743298618</c:v>
                </c:pt>
                <c:pt idx="1055">
                  <c:v>-20158.013890225848</c:v>
                </c:pt>
                <c:pt idx="1056">
                  <c:v>-21596.831499999993</c:v>
                </c:pt>
                <c:pt idx="1057">
                  <c:v>-20069.968542864746</c:v>
                </c:pt>
                <c:pt idx="1058">
                  <c:v>-15231.779251945725</c:v>
                </c:pt>
                <c:pt idx="1059">
                  <c:v>-11355.799212673612</c:v>
                </c:pt>
                <c:pt idx="1060">
                  <c:v>-7957.6535943082854</c:v>
                </c:pt>
                <c:pt idx="1061">
                  <c:v>-4155.6731456957305</c:v>
                </c:pt>
                <c:pt idx="1062">
                  <c:v>-1389.5471666666676</c:v>
                </c:pt>
                <c:pt idx="1063">
                  <c:v>48.506362224956256</c:v>
                </c:pt>
                <c:pt idx="1064">
                  <c:v>2021.2757517695472</c:v>
                </c:pt>
                <c:pt idx="1065">
                  <c:v>5656.6049258333314</c:v>
                </c:pt>
                <c:pt idx="1066">
                  <c:v>7982.9135630322444</c:v>
                </c:pt>
                <c:pt idx="1067">
                  <c:v>5215.4231038541684</c:v>
                </c:pt>
                <c:pt idx="1068">
                  <c:v>1399.2713600347267</c:v>
                </c:pt>
                <c:pt idx="1069">
                  <c:v>1426.5258524999952</c:v>
                </c:pt>
                <c:pt idx="1070">
                  <c:v>4191.0322422222216</c:v>
                </c:pt>
                <c:pt idx="1071">
                  <c:v>7495.203360000005</c:v>
                </c:pt>
                <c:pt idx="1072">
                  <c:v>10219.140824062501</c:v>
                </c:pt>
                <c:pt idx="1073">
                  <c:v>13685.275436122836</c:v>
                </c:pt>
                <c:pt idx="1074">
                  <c:v>18581.080496797036</c:v>
                </c:pt>
                <c:pt idx="1075">
                  <c:v>22285.997980922864</c:v>
                </c:pt>
                <c:pt idx="1076">
                  <c:v>21674.174201686747</c:v>
                </c:pt>
                <c:pt idx="1077">
                  <c:v>18062.80921225133</c:v>
                </c:pt>
                <c:pt idx="1078">
                  <c:v>14110.977124166682</c:v>
                </c:pt>
                <c:pt idx="1079">
                  <c:v>11892.792701733062</c:v>
                </c:pt>
                <c:pt idx="1080">
                  <c:v>8361.5736608333409</c:v>
                </c:pt>
                <c:pt idx="1081">
                  <c:v>1667.0626507626018</c:v>
                </c:pt>
                <c:pt idx="1082">
                  <c:v>-5181.2844088541779</c:v>
                </c:pt>
                <c:pt idx="1083">
                  <c:v>-12236.882625124612</c:v>
                </c:pt>
                <c:pt idx="1084">
                  <c:v>-15636.309717868926</c:v>
                </c:pt>
                <c:pt idx="1085">
                  <c:v>-12076.086679502116</c:v>
                </c:pt>
                <c:pt idx="1086">
                  <c:v>-6539.4217232857336</c:v>
                </c:pt>
                <c:pt idx="1087">
                  <c:v>-3864.4402418042609</c:v>
                </c:pt>
                <c:pt idx="1088">
                  <c:v>-3542.3774905178043</c:v>
                </c:pt>
                <c:pt idx="1089">
                  <c:v>-3890.2334663889224</c:v>
                </c:pt>
                <c:pt idx="1090">
                  <c:v>-4225.7473552777774</c:v>
                </c:pt>
                <c:pt idx="1091">
                  <c:v>-3219.2056886110827</c:v>
                </c:pt>
                <c:pt idx="1092">
                  <c:v>117.54333418836293</c:v>
                </c:pt>
                <c:pt idx="1093">
                  <c:v>4512.2435494934634</c:v>
                </c:pt>
                <c:pt idx="1094">
                  <c:v>5578.7833438427724</c:v>
                </c:pt>
                <c:pt idx="1095">
                  <c:v>2367.7780911458531</c:v>
                </c:pt>
                <c:pt idx="1096">
                  <c:v>-1655.696404540093</c:v>
                </c:pt>
                <c:pt idx="1097">
                  <c:v>-5686.5425011588759</c:v>
                </c:pt>
                <c:pt idx="1098">
                  <c:v>-10694.054690124287</c:v>
                </c:pt>
                <c:pt idx="1099">
                  <c:v>-16093.863094273569</c:v>
                </c:pt>
                <c:pt idx="1100">
                  <c:v>-16130.371499440085</c:v>
                </c:pt>
                <c:pt idx="1101">
                  <c:v>-10624.868177896584</c:v>
                </c:pt>
                <c:pt idx="1102">
                  <c:v>-4505.2383734156474</c:v>
                </c:pt>
                <c:pt idx="1103">
                  <c:v>1813.5026447222217</c:v>
                </c:pt>
                <c:pt idx="1104">
                  <c:v>7604.6608457162965</c:v>
                </c:pt>
                <c:pt idx="1105">
                  <c:v>8434.5987112819967</c:v>
                </c:pt>
                <c:pt idx="1106">
                  <c:v>3064.2074988411864</c:v>
                </c:pt>
                <c:pt idx="1107">
                  <c:v>-3209.0336884765588</c:v>
                </c:pt>
                <c:pt idx="1108">
                  <c:v>-8708.4940266563899</c:v>
                </c:pt>
                <c:pt idx="1109">
                  <c:v>-13592.712097531683</c:v>
                </c:pt>
                <c:pt idx="1110">
                  <c:v>-12811.29966795268</c:v>
                </c:pt>
                <c:pt idx="1111">
                  <c:v>-7003.5930058333588</c:v>
                </c:pt>
                <c:pt idx="1112">
                  <c:v>323.46550035574654</c:v>
                </c:pt>
                <c:pt idx="1113">
                  <c:v>9525.3913544663465</c:v>
                </c:pt>
                <c:pt idx="1114">
                  <c:v>14946.808876661038</c:v>
                </c:pt>
                <c:pt idx="1115">
                  <c:v>10297.276343621405</c:v>
                </c:pt>
                <c:pt idx="1116">
                  <c:v>883.46164345034754</c:v>
                </c:pt>
                <c:pt idx="1117">
                  <c:v>-6298.0432430528354</c:v>
                </c:pt>
                <c:pt idx="1118">
                  <c:v>-12158.130189934926</c:v>
                </c:pt>
                <c:pt idx="1119">
                  <c:v>-14953.732902834166</c:v>
                </c:pt>
                <c:pt idx="1120">
                  <c:v>-12682.627236705694</c:v>
                </c:pt>
                <c:pt idx="1121">
                  <c:v>-9849.4474854179862</c:v>
                </c:pt>
                <c:pt idx="1122">
                  <c:v>-10110.385206549476</c:v>
                </c:pt>
                <c:pt idx="1123">
                  <c:v>-14369.219795112989</c:v>
                </c:pt>
                <c:pt idx="1124">
                  <c:v>-21440.21222378602</c:v>
                </c:pt>
                <c:pt idx="1125">
                  <c:v>-29893.28816610681</c:v>
                </c:pt>
                <c:pt idx="1126">
                  <c:v>-35037.804505104177</c:v>
                </c:pt>
                <c:pt idx="1127">
                  <c:v>-33755.335494626881</c:v>
                </c:pt>
                <c:pt idx="1128">
                  <c:v>-29487.576928878585</c:v>
                </c:pt>
                <c:pt idx="1129">
                  <c:v>-22797.823641446601</c:v>
                </c:pt>
                <c:pt idx="1130">
                  <c:v>-16764.197102894817</c:v>
                </c:pt>
                <c:pt idx="1131">
                  <c:v>-13665.656062962793</c:v>
                </c:pt>
                <c:pt idx="1132">
                  <c:v>-12155.092849767223</c:v>
                </c:pt>
                <c:pt idx="1133">
                  <c:v>-11564.92121567259</c:v>
                </c:pt>
                <c:pt idx="1134">
                  <c:v>-10487.205035140178</c:v>
                </c:pt>
                <c:pt idx="1135">
                  <c:v>-8265.2121004410983</c:v>
                </c:pt>
                <c:pt idx="1136">
                  <c:v>-5160.8600199712246</c:v>
                </c:pt>
                <c:pt idx="1137">
                  <c:v>-2366.2967760892493</c:v>
                </c:pt>
                <c:pt idx="1138">
                  <c:v>-841.51500113297243</c:v>
                </c:pt>
                <c:pt idx="1139">
                  <c:v>-276.64077043097348</c:v>
                </c:pt>
                <c:pt idx="1140">
                  <c:v>49.631464651491918</c:v>
                </c:pt>
                <c:pt idx="1141">
                  <c:v>910.8928798609503</c:v>
                </c:pt>
                <c:pt idx="1142">
                  <c:v>3041.9146066769563</c:v>
                </c:pt>
                <c:pt idx="1143">
                  <c:v>5814.6884816292131</c:v>
                </c:pt>
                <c:pt idx="1144">
                  <c:v>5793.6277815755129</c:v>
                </c:pt>
                <c:pt idx="1145">
                  <c:v>2086.2124064711943</c:v>
                </c:pt>
                <c:pt idx="1146">
                  <c:v>-3544.413400082301</c:v>
                </c:pt>
                <c:pt idx="1147">
                  <c:v>-10606.62747911732</c:v>
                </c:pt>
                <c:pt idx="1148">
                  <c:v>-9585.701033993053</c:v>
                </c:pt>
                <c:pt idx="1149">
                  <c:v>-4832.2951755902777</c:v>
                </c:pt>
                <c:pt idx="1150">
                  <c:v>-1731.9082777777789</c:v>
                </c:pt>
                <c:pt idx="1151">
                  <c:v>-499.40827777777787</c:v>
                </c:pt>
                <c:pt idx="1152">
                  <c:v>801.56394444444504</c:v>
                </c:pt>
                <c:pt idx="1153">
                  <c:v>4808.6028943690535</c:v>
                </c:pt>
                <c:pt idx="1154">
                  <c:v>11196.24027538066</c:v>
                </c:pt>
                <c:pt idx="1155">
                  <c:v>14598.355588949817</c:v>
                </c:pt>
                <c:pt idx="1156">
                  <c:v>13350.809928010536</c:v>
                </c:pt>
                <c:pt idx="1157">
                  <c:v>14485.775139095938</c:v>
                </c:pt>
                <c:pt idx="1158">
                  <c:v>18876.656706737409</c:v>
                </c:pt>
                <c:pt idx="1159">
                  <c:v>24002.188307429245</c:v>
                </c:pt>
                <c:pt idx="1160">
                  <c:v>25980.243038554672</c:v>
                </c:pt>
                <c:pt idx="1161">
                  <c:v>23731.661117362386</c:v>
                </c:pt>
                <c:pt idx="1162">
                  <c:v>21302.85125437372</c:v>
                </c:pt>
                <c:pt idx="1163">
                  <c:v>20664.099781792534</c:v>
                </c:pt>
                <c:pt idx="1164">
                  <c:v>20464.704548771875</c:v>
                </c:pt>
                <c:pt idx="1165">
                  <c:v>20081.070882499986</c:v>
                </c:pt>
                <c:pt idx="1166">
                  <c:v>12556.681771306592</c:v>
                </c:pt>
                <c:pt idx="1167">
                  <c:v>4753.0432110661523</c:v>
                </c:pt>
                <c:pt idx="1168">
                  <c:v>6827.5845770806036</c:v>
                </c:pt>
                <c:pt idx="1169">
                  <c:v>8542.4540974652755</c:v>
                </c:pt>
                <c:pt idx="1170">
                  <c:v>7213.2332047599602</c:v>
                </c:pt>
                <c:pt idx="1171">
                  <c:v>6271.3514558376655</c:v>
                </c:pt>
                <c:pt idx="1172">
                  <c:v>4825.0898671875102</c:v>
                </c:pt>
                <c:pt idx="1173">
                  <c:v>3334.2128883331438</c:v>
                </c:pt>
                <c:pt idx="1174">
                  <c:v>2278.2582392416821</c:v>
                </c:pt>
                <c:pt idx="1175">
                  <c:v>717.27193989586033</c:v>
                </c:pt>
                <c:pt idx="1176">
                  <c:v>-858.18528938797385</c:v>
                </c:pt>
                <c:pt idx="1177">
                  <c:v>-1466.9267284171133</c:v>
                </c:pt>
                <c:pt idx="1178">
                  <c:v>-596.84050590293862</c:v>
                </c:pt>
                <c:pt idx="1179">
                  <c:v>260.79711989595728</c:v>
                </c:pt>
                <c:pt idx="1180">
                  <c:v>119.6206184765278</c:v>
                </c:pt>
                <c:pt idx="1181">
                  <c:v>-540.54862802380762</c:v>
                </c:pt>
                <c:pt idx="1182">
                  <c:v>-2239.0964596514568</c:v>
                </c:pt>
                <c:pt idx="1183">
                  <c:v>-3933.1089216376472</c:v>
                </c:pt>
                <c:pt idx="1184">
                  <c:v>-5105.2005044298521</c:v>
                </c:pt>
                <c:pt idx="1185">
                  <c:v>-6799.8190465843772</c:v>
                </c:pt>
                <c:pt idx="1186">
                  <c:v>-9525.353414786061</c:v>
                </c:pt>
                <c:pt idx="1187">
                  <c:v>-11119.044387008262</c:v>
                </c:pt>
                <c:pt idx="1188">
                  <c:v>-11119.044387008262</c:v>
                </c:pt>
                <c:pt idx="1189">
                  <c:v>-11119.044387008262</c:v>
                </c:pt>
                <c:pt idx="1190">
                  <c:v>-11119.044387008262</c:v>
                </c:pt>
                <c:pt idx="1191">
                  <c:v>-11119.044387008262</c:v>
                </c:pt>
                <c:pt idx="1192">
                  <c:v>-11119.044387008262</c:v>
                </c:pt>
                <c:pt idx="1193">
                  <c:v>-11119.044387008262</c:v>
                </c:pt>
                <c:pt idx="1194">
                  <c:v>-11119.044387008262</c:v>
                </c:pt>
                <c:pt idx="1195">
                  <c:v>-10587.814062934103</c:v>
                </c:pt>
                <c:pt idx="1196">
                  <c:v>-10615.03777702667</c:v>
                </c:pt>
                <c:pt idx="1197">
                  <c:v>-10615.037777026804</c:v>
                </c:pt>
                <c:pt idx="1198">
                  <c:v>-8512.8264305598877</c:v>
                </c:pt>
                <c:pt idx="1199">
                  <c:v>-6474.6917197888679</c:v>
                </c:pt>
                <c:pt idx="1200">
                  <c:v>-4440.0084028819538</c:v>
                </c:pt>
                <c:pt idx="1201">
                  <c:v>-2982.7709633809486</c:v>
                </c:pt>
                <c:pt idx="1202">
                  <c:v>-4234.657841781117</c:v>
                </c:pt>
                <c:pt idx="1203">
                  <c:v>-6562.9085064918272</c:v>
                </c:pt>
                <c:pt idx="1204">
                  <c:v>-8867.8037926749421</c:v>
                </c:pt>
                <c:pt idx="1205">
                  <c:v>-10580.900369952371</c:v>
                </c:pt>
                <c:pt idx="1206">
                  <c:v>-11163.068838480711</c:v>
                </c:pt>
                <c:pt idx="1207">
                  <c:v>-11191.80669750004</c:v>
                </c:pt>
                <c:pt idx="1208">
                  <c:v>-11220.597798081724</c:v>
                </c:pt>
                <c:pt idx="1209">
                  <c:v>-11805.208398704905</c:v>
                </c:pt>
                <c:pt idx="1210">
                  <c:v>-12360.974602408698</c:v>
                </c:pt>
                <c:pt idx="1211">
                  <c:v>-12360.974602408698</c:v>
                </c:pt>
                <c:pt idx="1212">
                  <c:v>-12916.740806112486</c:v>
                </c:pt>
                <c:pt idx="1213">
                  <c:v>-12886.184603637399</c:v>
                </c:pt>
                <c:pt idx="1214">
                  <c:v>-12330.98900178546</c:v>
                </c:pt>
                <c:pt idx="1215">
                  <c:v>-12330.98900178546</c:v>
                </c:pt>
                <c:pt idx="1216">
                  <c:v>-12886.184603637255</c:v>
                </c:pt>
                <c:pt idx="1217">
                  <c:v>-13410.306697499962</c:v>
                </c:pt>
                <c:pt idx="1218">
                  <c:v>-13379.286431073368</c:v>
                </c:pt>
                <c:pt idx="1219">
                  <c:v>-13348.31935143386</c:v>
                </c:pt>
                <c:pt idx="1220">
                  <c:v>-13870.318598250846</c:v>
                </c:pt>
                <c:pt idx="1221">
                  <c:v>-14911.052657708504</c:v>
                </c:pt>
                <c:pt idx="1222">
                  <c:v>-15363.87146945476</c:v>
                </c:pt>
                <c:pt idx="1223">
                  <c:v>-15813.741900332956</c:v>
                </c:pt>
                <c:pt idx="1224">
                  <c:v>-15134.82627990013</c:v>
                </c:pt>
                <c:pt idx="1225">
                  <c:v>-13980.007861163351</c:v>
                </c:pt>
                <c:pt idx="1226">
                  <c:v>-13373.747063587849</c:v>
                </c:pt>
                <c:pt idx="1227">
                  <c:v>-13343.15737769545</c:v>
                </c:pt>
                <c:pt idx="1228">
                  <c:v>-13282.134389306821</c:v>
                </c:pt>
                <c:pt idx="1229">
                  <c:v>-13251.700977259976</c:v>
                </c:pt>
                <c:pt idx="1230">
                  <c:v>-13731.349997288607</c:v>
                </c:pt>
                <c:pt idx="1231">
                  <c:v>-13130.486598632859</c:v>
                </c:pt>
                <c:pt idx="1232">
                  <c:v>-12023.01625119343</c:v>
                </c:pt>
                <c:pt idx="1233">
                  <c:v>-12023.01625119343</c:v>
                </c:pt>
                <c:pt idx="1234">
                  <c:v>-11994.035111608973</c:v>
                </c:pt>
                <c:pt idx="1235">
                  <c:v>-12532.112657905283</c:v>
                </c:pt>
                <c:pt idx="1236">
                  <c:v>-13547.036764681474</c:v>
                </c:pt>
                <c:pt idx="1237">
                  <c:v>-15093.397369648343</c:v>
                </c:pt>
                <c:pt idx="1238">
                  <c:v>-17064.943967197891</c:v>
                </c:pt>
                <c:pt idx="1239">
                  <c:v>-18449.22645399184</c:v>
                </c:pt>
                <c:pt idx="1240">
                  <c:v>-18690.966137860036</c:v>
                </c:pt>
                <c:pt idx="1241">
                  <c:v>-17920.846770911627</c:v>
                </c:pt>
                <c:pt idx="1242">
                  <c:v>-17161.166311145826</c:v>
                </c:pt>
                <c:pt idx="1243">
                  <c:v>-16958.484479166662</c:v>
                </c:pt>
                <c:pt idx="1244">
                  <c:v>-16724.264558408395</c:v>
                </c:pt>
                <c:pt idx="1245">
                  <c:v>-16019.289154146232</c:v>
                </c:pt>
                <c:pt idx="1246">
                  <c:v>-16328.31051899289</c:v>
                </c:pt>
                <c:pt idx="1247">
                  <c:v>-16599.25851013761</c:v>
                </c:pt>
                <c:pt idx="1248">
                  <c:v>-16369.852075516499</c:v>
                </c:pt>
                <c:pt idx="1249">
                  <c:v>-16142.772658693424</c:v>
                </c:pt>
                <c:pt idx="1250">
                  <c:v>-15431.278092121103</c:v>
                </c:pt>
                <c:pt idx="1251">
                  <c:v>-14760.563838321903</c:v>
                </c:pt>
                <c:pt idx="1252">
                  <c:v>-14578.243171687123</c:v>
                </c:pt>
                <c:pt idx="1253">
                  <c:v>-14397.580881128612</c:v>
                </c:pt>
                <c:pt idx="1254">
                  <c:v>-14218.565135188221</c:v>
                </c:pt>
                <c:pt idx="1255">
                  <c:v>-14041.184102407547</c:v>
                </c:pt>
                <c:pt idx="1256">
                  <c:v>-13865.425951328327</c:v>
                </c:pt>
                <c:pt idx="1257">
                  <c:v>-13691.278850492095</c:v>
                </c:pt>
                <c:pt idx="1258">
                  <c:v>-13518.730968440477</c:v>
                </c:pt>
                <c:pt idx="1259">
                  <c:v>-12891.859594085778</c:v>
                </c:pt>
                <c:pt idx="1260">
                  <c:v>-11847.333835394866</c:v>
                </c:pt>
                <c:pt idx="1261">
                  <c:v>-10840.402886734857</c:v>
                </c:pt>
                <c:pt idx="1262">
                  <c:v>-8968.9914037443559</c:v>
                </c:pt>
                <c:pt idx="1263">
                  <c:v>-7172.7367741147327</c:v>
                </c:pt>
                <c:pt idx="1264">
                  <c:v>-5844.2782848045354</c:v>
                </c:pt>
                <c:pt idx="1265">
                  <c:v>-4998.0428004888245</c:v>
                </c:pt>
                <c:pt idx="1266">
                  <c:v>-5504.523650209615</c:v>
                </c:pt>
                <c:pt idx="1267">
                  <c:v>-5995.6966140844279</c:v>
                </c:pt>
                <c:pt idx="1268">
                  <c:v>-6944.6666676041996</c:v>
                </c:pt>
                <c:pt idx="1269">
                  <c:v>-8766.0277787152445</c:v>
                </c:pt>
                <c:pt idx="1270">
                  <c:v>-10083.488280751035</c:v>
                </c:pt>
                <c:pt idx="1271">
                  <c:v>-10915.94919226576</c:v>
                </c:pt>
                <c:pt idx="1272">
                  <c:v>-11265.512263962661</c:v>
                </c:pt>
                <c:pt idx="1273">
                  <c:v>-10715.357096446631</c:v>
                </c:pt>
                <c:pt idx="1274">
                  <c:v>-10194.635395371621</c:v>
                </c:pt>
                <c:pt idx="1275">
                  <c:v>-9677.722813758528</c:v>
                </c:pt>
                <c:pt idx="1276">
                  <c:v>-8300.7287157508927</c:v>
                </c:pt>
                <c:pt idx="1277">
                  <c:v>-6970.6557990841893</c:v>
                </c:pt>
                <c:pt idx="1278">
                  <c:v>-6546.7432303227633</c:v>
                </c:pt>
                <c:pt idx="1279">
                  <c:v>-6121.7320730177998</c:v>
                </c:pt>
                <c:pt idx="1280">
                  <c:v>-5714.0542581743575</c:v>
                </c:pt>
                <c:pt idx="1281">
                  <c:v>-6644.6089038671635</c:v>
                </c:pt>
                <c:pt idx="1282">
                  <c:v>-7091.3901538671753</c:v>
                </c:pt>
                <c:pt idx="1283">
                  <c:v>-7111.6623384362038</c:v>
                </c:pt>
                <c:pt idx="1284">
                  <c:v>-7559.0141902880678</c:v>
                </c:pt>
                <c:pt idx="1285">
                  <c:v>-8453.7178939917958</c:v>
                </c:pt>
                <c:pt idx="1286">
                  <c:v>-9302.2140990753542</c:v>
                </c:pt>
                <c:pt idx="1287">
                  <c:v>-9701.2473819444531</c:v>
                </c:pt>
                <c:pt idx="1288">
                  <c:v>-10517.516910195343</c:v>
                </c:pt>
                <c:pt idx="1289">
                  <c:v>-10860.695250595891</c:v>
                </c:pt>
                <c:pt idx="1290">
                  <c:v>-10322.400588573688</c:v>
                </c:pt>
                <c:pt idx="1291">
                  <c:v>-10249.928490299615</c:v>
                </c:pt>
                <c:pt idx="1292">
                  <c:v>-11023.48340253467</c:v>
                </c:pt>
                <c:pt idx="1293">
                  <c:v>-11330.608809574829</c:v>
                </c:pt>
                <c:pt idx="1294">
                  <c:v>-11203.972227489725</c:v>
                </c:pt>
                <c:pt idx="1295">
                  <c:v>-10225.886253815093</c:v>
                </c:pt>
                <c:pt idx="1296">
                  <c:v>-8456.326113333329</c:v>
                </c:pt>
                <c:pt idx="1297">
                  <c:v>-6739.0450525490314</c:v>
                </c:pt>
                <c:pt idx="1298">
                  <c:v>-5484.6316688889083</c:v>
                </c:pt>
                <c:pt idx="1299">
                  <c:v>-4668.332307339243</c:v>
                </c:pt>
                <c:pt idx="1300">
                  <c:v>-4717.7732029222889</c:v>
                </c:pt>
                <c:pt idx="1301">
                  <c:v>-5179.4608328127233</c:v>
                </c:pt>
                <c:pt idx="1302">
                  <c:v>-5213.9322205772623</c:v>
                </c:pt>
                <c:pt idx="1303">
                  <c:v>-4817.7641933071254</c:v>
                </c:pt>
                <c:pt idx="1304">
                  <c:v>-5300.8334496771622</c:v>
                </c:pt>
                <c:pt idx="1305">
                  <c:v>-6184.5116464713328</c:v>
                </c:pt>
                <c:pt idx="1306">
                  <c:v>-6636.8564176955169</c:v>
                </c:pt>
                <c:pt idx="1307">
                  <c:v>-7070.513825102882</c:v>
                </c:pt>
                <c:pt idx="1308">
                  <c:v>-7504.1712325102453</c:v>
                </c:pt>
                <c:pt idx="1309">
                  <c:v>-7483.7720631379807</c:v>
                </c:pt>
                <c:pt idx="1310">
                  <c:v>-7483.7720631380907</c:v>
                </c:pt>
                <c:pt idx="1311">
                  <c:v>-7895.9306718994585</c:v>
                </c:pt>
                <c:pt idx="1312">
                  <c:v>-8306.9895966118347</c:v>
                </c:pt>
                <c:pt idx="1313">
                  <c:v>-9125.808174788619</c:v>
                </c:pt>
                <c:pt idx="1314">
                  <c:v>-9058.5092645267559</c:v>
                </c:pt>
                <c:pt idx="1315">
                  <c:v>-9013.8493706597274</c:v>
                </c:pt>
                <c:pt idx="1316">
                  <c:v>-10652.12583714844</c:v>
                </c:pt>
                <c:pt idx="1317">
                  <c:v>-10928.986914726574</c:v>
                </c:pt>
                <c:pt idx="1318">
                  <c:v>-9989.1466144326969</c:v>
                </c:pt>
                <c:pt idx="1319">
                  <c:v>-7386.0772241233954</c:v>
                </c:pt>
                <c:pt idx="1320">
                  <c:v>-3651.3994551866572</c:v>
                </c:pt>
                <c:pt idx="1321">
                  <c:v>-770.34398739711412</c:v>
                </c:pt>
                <c:pt idx="1322">
                  <c:v>2120.319389670281</c:v>
                </c:pt>
                <c:pt idx="1323">
                  <c:v>5068.0002374306705</c:v>
                </c:pt>
                <c:pt idx="1324">
                  <c:v>6330.0733675825149</c:v>
                </c:pt>
                <c:pt idx="1325">
                  <c:v>4022.5262733333198</c:v>
                </c:pt>
                <c:pt idx="1326">
                  <c:v>-632.15630772845361</c:v>
                </c:pt>
                <c:pt idx="1327">
                  <c:v>-4844.926116954699</c:v>
                </c:pt>
                <c:pt idx="1328">
                  <c:v>-7191.7851328124743</c:v>
                </c:pt>
                <c:pt idx="1329">
                  <c:v>-8116.1601328125016</c:v>
                </c:pt>
                <c:pt idx="1330">
                  <c:v>-8116.1601328125016</c:v>
                </c:pt>
                <c:pt idx="1331">
                  <c:v>-8116.1601328125016</c:v>
                </c:pt>
                <c:pt idx="1332">
                  <c:v>-8578.3476328124561</c:v>
                </c:pt>
                <c:pt idx="1333">
                  <c:v>-9940.6505979165613</c:v>
                </c:pt>
                <c:pt idx="1334">
                  <c:v>-10787.947838473585</c:v>
                </c:pt>
                <c:pt idx="1335">
                  <c:v>-10712.408622543202</c:v>
                </c:pt>
                <c:pt idx="1336">
                  <c:v>-9724.3023045266855</c:v>
                </c:pt>
                <c:pt idx="1337">
                  <c:v>-8788.6616774191716</c:v>
                </c:pt>
                <c:pt idx="1338">
                  <c:v>-8310.6875009375708</c:v>
                </c:pt>
                <c:pt idx="1339">
                  <c:v>-7855.3472231597216</c:v>
                </c:pt>
                <c:pt idx="1340">
                  <c:v>-7400.0069453818733</c:v>
                </c:pt>
                <c:pt idx="1341">
                  <c:v>-6965.0181589005997</c:v>
                </c:pt>
                <c:pt idx="1342">
                  <c:v>-5615.9689711934097</c:v>
                </c:pt>
                <c:pt idx="1343">
                  <c:v>-4314.8498591666821</c:v>
                </c:pt>
                <c:pt idx="1344">
                  <c:v>-4383.8798206584488</c:v>
                </c:pt>
                <c:pt idx="1345">
                  <c:v>-4916.9466205452363</c:v>
                </c:pt>
                <c:pt idx="1346">
                  <c:v>-6366.5503482551158</c:v>
                </c:pt>
                <c:pt idx="1347">
                  <c:v>-7783.3454311111573</c:v>
                </c:pt>
                <c:pt idx="1348">
                  <c:v>-9180.1787644444103</c:v>
                </c:pt>
                <c:pt idx="1349">
                  <c:v>-12384.742036873657</c:v>
                </c:pt>
                <c:pt idx="1350">
                  <c:v>-16338.924135151912</c:v>
                </c:pt>
                <c:pt idx="1351">
                  <c:v>-19167.469762232544</c:v>
                </c:pt>
                <c:pt idx="1352">
                  <c:v>-20011.269654630927</c:v>
                </c:pt>
                <c:pt idx="1353">
                  <c:v>-19939.090062222247</c:v>
                </c:pt>
                <c:pt idx="1354">
                  <c:v>-19822.480831688346</c:v>
                </c:pt>
                <c:pt idx="1355">
                  <c:v>-20119.138012395841</c:v>
                </c:pt>
                <c:pt idx="1356">
                  <c:v>-21138.047419893097</c:v>
                </c:pt>
                <c:pt idx="1357">
                  <c:v>-21609.42679593743</c:v>
                </c:pt>
                <c:pt idx="1358">
                  <c:v>-21599.735469767242</c:v>
                </c:pt>
                <c:pt idx="1359">
                  <c:v>-21895.956013324852</c:v>
                </c:pt>
                <c:pt idx="1360">
                  <c:v>-21324.096771204986</c:v>
                </c:pt>
                <c:pt idx="1361">
                  <c:v>-17270.222700658436</c:v>
                </c:pt>
                <c:pt idx="1362">
                  <c:v>-10600.961839468879</c:v>
                </c:pt>
                <c:pt idx="1363">
                  <c:v>-3679.9209174755465</c:v>
                </c:pt>
                <c:pt idx="1364">
                  <c:v>2446.9728481378343</c:v>
                </c:pt>
                <c:pt idx="1365">
                  <c:v>3112.4338327430501</c:v>
                </c:pt>
                <c:pt idx="1366">
                  <c:v>-1547.7081825706862</c:v>
                </c:pt>
                <c:pt idx="1367">
                  <c:v>-7281.6305293359646</c:v>
                </c:pt>
                <c:pt idx="1368">
                  <c:v>-14196.444899843909</c:v>
                </c:pt>
                <c:pt idx="1369">
                  <c:v>-16372.713611111105</c:v>
                </c:pt>
                <c:pt idx="1370">
                  <c:v>-11503.099484526787</c:v>
                </c:pt>
                <c:pt idx="1371">
                  <c:v>-6071.2019863670403</c:v>
                </c:pt>
                <c:pt idx="1372">
                  <c:v>-4092.3547641448044</c:v>
                </c:pt>
                <c:pt idx="1373">
                  <c:v>-5741.3941159966389</c:v>
                </c:pt>
                <c:pt idx="1374">
                  <c:v>-9258.1269237890447</c:v>
                </c:pt>
                <c:pt idx="1375">
                  <c:v>-13505.836356109832</c:v>
                </c:pt>
                <c:pt idx="1376">
                  <c:v>-20381.241066019964</c:v>
                </c:pt>
                <c:pt idx="1377">
                  <c:v>-28752.372693343605</c:v>
                </c:pt>
                <c:pt idx="1378">
                  <c:v>-30213.841086391611</c:v>
                </c:pt>
                <c:pt idx="1379">
                  <c:v>-26527.734144895836</c:v>
                </c:pt>
                <c:pt idx="1380">
                  <c:v>-22903.480424308615</c:v>
                </c:pt>
                <c:pt idx="1381">
                  <c:v>-14265.98070230453</c:v>
                </c:pt>
                <c:pt idx="1382">
                  <c:v>-1753.3347393272602</c:v>
                </c:pt>
                <c:pt idx="1383">
                  <c:v>7951.9306380614971</c:v>
                </c:pt>
                <c:pt idx="1384">
                  <c:v>10175.801112963121</c:v>
                </c:pt>
                <c:pt idx="1385">
                  <c:v>5872.4320333436317</c:v>
                </c:pt>
                <c:pt idx="1386">
                  <c:v>2257.8418558910416</c:v>
                </c:pt>
                <c:pt idx="1387">
                  <c:v>3792.0816623045266</c:v>
                </c:pt>
                <c:pt idx="1388">
                  <c:v>8869.7411741216529</c:v>
                </c:pt>
                <c:pt idx="1389">
                  <c:v>14804.234364490894</c:v>
                </c:pt>
                <c:pt idx="1390">
                  <c:v>17638.428265950526</c:v>
                </c:pt>
                <c:pt idx="1391">
                  <c:v>14867.755991228139</c:v>
                </c:pt>
                <c:pt idx="1392">
                  <c:v>8880.6024266666518</c:v>
                </c:pt>
                <c:pt idx="1393">
                  <c:v>2856.5193506467076</c:v>
                </c:pt>
                <c:pt idx="1394">
                  <c:v>-1843.6613622265495</c:v>
                </c:pt>
                <c:pt idx="1395">
                  <c:v>-4349.7446955598944</c:v>
                </c:pt>
                <c:pt idx="1396">
                  <c:v>-6195.6677649712174</c:v>
                </c:pt>
                <c:pt idx="1397">
                  <c:v>-8256.336023104901</c:v>
                </c:pt>
                <c:pt idx="1398">
                  <c:v>-9589.8841587140105</c:v>
                </c:pt>
                <c:pt idx="1399">
                  <c:v>-10822.922458055398</c:v>
                </c:pt>
                <c:pt idx="1400">
                  <c:v>-11911.957540967871</c:v>
                </c:pt>
                <c:pt idx="1401">
                  <c:v>-12304.958655378903</c:v>
                </c:pt>
                <c:pt idx="1402">
                  <c:v>-13430.724580868062</c:v>
                </c:pt>
                <c:pt idx="1403">
                  <c:v>-17107.799151100822</c:v>
                </c:pt>
                <c:pt idx="1404">
                  <c:v>-23101.910509720929</c:v>
                </c:pt>
                <c:pt idx="1405">
                  <c:v>-23991.563340514891</c:v>
                </c:pt>
                <c:pt idx="1406">
                  <c:v>-17379.184304444443</c:v>
                </c:pt>
                <c:pt idx="1407">
                  <c:v>-8076.1964825000023</c:v>
                </c:pt>
                <c:pt idx="1408">
                  <c:v>-1722.3207698204444</c:v>
                </c:pt>
                <c:pt idx="1409">
                  <c:v>-351.36598932725553</c:v>
                </c:pt>
                <c:pt idx="1410">
                  <c:v>-1141.2691898349094</c:v>
                </c:pt>
                <c:pt idx="1411">
                  <c:v>-1917.4703862950082</c:v>
                </c:pt>
                <c:pt idx="1412">
                  <c:v>-2356.3304737848839</c:v>
                </c:pt>
                <c:pt idx="1413">
                  <c:v>-1706.9024114539914</c:v>
                </c:pt>
                <c:pt idx="1414">
                  <c:v>1037.9790825823059</c:v>
                </c:pt>
                <c:pt idx="1415">
                  <c:v>5577.8509224652789</c:v>
                </c:pt>
                <c:pt idx="1416">
                  <c:v>10184.149290020414</c:v>
                </c:pt>
                <c:pt idx="1417">
                  <c:v>12708.290494722214</c:v>
                </c:pt>
                <c:pt idx="1418">
                  <c:v>11301.227875555556</c:v>
                </c:pt>
                <c:pt idx="1419">
                  <c:v>5428.428963104594</c:v>
                </c:pt>
                <c:pt idx="1420">
                  <c:v>-2342.5994520355907</c:v>
                </c:pt>
                <c:pt idx="1421">
                  <c:v>-10207.773583191729</c:v>
                </c:pt>
                <c:pt idx="1422">
                  <c:v>-14294.760182352265</c:v>
                </c:pt>
                <c:pt idx="1423">
                  <c:v>-9881.151647210485</c:v>
                </c:pt>
                <c:pt idx="1424">
                  <c:v>-3120.7959915279393</c:v>
                </c:pt>
                <c:pt idx="1425">
                  <c:v>2175.9418688438773</c:v>
                </c:pt>
                <c:pt idx="1426">
                  <c:v>8249.6355189626684</c:v>
                </c:pt>
                <c:pt idx="1427">
                  <c:v>10241.734431982226</c:v>
                </c:pt>
                <c:pt idx="1428">
                  <c:v>4803.9436569457348</c:v>
                </c:pt>
                <c:pt idx="1429">
                  <c:v>-2171.1707281017002</c:v>
                </c:pt>
                <c:pt idx="1430">
                  <c:v>-8098.2027968024959</c:v>
                </c:pt>
                <c:pt idx="1431">
                  <c:v>-14331.803965520667</c:v>
                </c:pt>
                <c:pt idx="1432">
                  <c:v>-20300.611135104165</c:v>
                </c:pt>
                <c:pt idx="1433">
                  <c:v>-20472.845173978742</c:v>
                </c:pt>
                <c:pt idx="1434">
                  <c:v>-17082.470042952675</c:v>
                </c:pt>
                <c:pt idx="1435">
                  <c:v>-9020.5772609272099</c:v>
                </c:pt>
                <c:pt idx="1436">
                  <c:v>-1814.2582776300483</c:v>
                </c:pt>
                <c:pt idx="1437">
                  <c:v>1384.4108928300211</c:v>
                </c:pt>
                <c:pt idx="1438">
                  <c:v>1832.9835774593282</c:v>
                </c:pt>
                <c:pt idx="1439">
                  <c:v>271.45572813785952</c:v>
                </c:pt>
                <c:pt idx="1440">
                  <c:v>-1745.8482724361834</c:v>
                </c:pt>
                <c:pt idx="1441">
                  <c:v>-4004.6681722903818</c:v>
                </c:pt>
                <c:pt idx="1442">
                  <c:v>-4325.6494798251015</c:v>
                </c:pt>
                <c:pt idx="1443">
                  <c:v>-2464.2108023046881</c:v>
                </c:pt>
                <c:pt idx="1444">
                  <c:v>-778.69106250000016</c:v>
                </c:pt>
                <c:pt idx="1445">
                  <c:v>-271.38788563802279</c:v>
                </c:pt>
                <c:pt idx="1446">
                  <c:v>-1225.6489902544706</c:v>
                </c:pt>
                <c:pt idx="1447">
                  <c:v>-4348.598950621943</c:v>
                </c:pt>
                <c:pt idx="1448">
                  <c:v>-7482.5745616319427</c:v>
                </c:pt>
                <c:pt idx="1449">
                  <c:v>-6282.7719566276046</c:v>
                </c:pt>
                <c:pt idx="1450">
                  <c:v>-2469.8298620588989</c:v>
                </c:pt>
                <c:pt idx="1451">
                  <c:v>-363.35129749999999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463.5793347466564</c:v>
                </c:pt>
                <c:pt idx="1480">
                  <c:v>851.25597797325088</c:v>
                </c:pt>
                <c:pt idx="1481">
                  <c:v>1001.9870263411458</c:v>
                </c:pt>
                <c:pt idx="1482">
                  <c:v>984.35606019659815</c:v>
                </c:pt>
                <c:pt idx="1483">
                  <c:v>934.49015167695416</c:v>
                </c:pt>
                <c:pt idx="1484">
                  <c:v>935.46190806584366</c:v>
                </c:pt>
                <c:pt idx="1485">
                  <c:v>1163.1143092648858</c:v>
                </c:pt>
                <c:pt idx="1486">
                  <c:v>1815.9413911588535</c:v>
                </c:pt>
                <c:pt idx="1487">
                  <c:v>2817.567785247395</c:v>
                </c:pt>
                <c:pt idx="1488">
                  <c:v>4217.119488586678</c:v>
                </c:pt>
                <c:pt idx="1489">
                  <c:v>6022.8701969791673</c:v>
                </c:pt>
                <c:pt idx="1490">
                  <c:v>8051.2991590147549</c:v>
                </c:pt>
                <c:pt idx="1491">
                  <c:v>10024.101060768224</c:v>
                </c:pt>
                <c:pt idx="1492">
                  <c:v>11390.230221840446</c:v>
                </c:pt>
                <c:pt idx="1493">
                  <c:v>11883.952561417987</c:v>
                </c:pt>
                <c:pt idx="1494">
                  <c:v>11915.643741861979</c:v>
                </c:pt>
                <c:pt idx="1495">
                  <c:v>11189.282726598505</c:v>
                </c:pt>
                <c:pt idx="1496">
                  <c:v>10114.357228856894</c:v>
                </c:pt>
                <c:pt idx="1497">
                  <c:v>8760.4979466462592</c:v>
                </c:pt>
                <c:pt idx="1498">
                  <c:v>6885.128312460919</c:v>
                </c:pt>
                <c:pt idx="1499">
                  <c:v>4795.771423908971</c:v>
                </c:pt>
                <c:pt idx="1500">
                  <c:v>2552.0603387064348</c:v>
                </c:pt>
                <c:pt idx="1501">
                  <c:v>1383.4733394921889</c:v>
                </c:pt>
                <c:pt idx="1502">
                  <c:v>771.13656972240608</c:v>
                </c:pt>
                <c:pt idx="1503">
                  <c:v>449.05788271717017</c:v>
                </c:pt>
                <c:pt idx="1504">
                  <c:v>418.81598059027357</c:v>
                </c:pt>
                <c:pt idx="1505">
                  <c:v>-224.49568749998298</c:v>
                </c:pt>
                <c:pt idx="1506">
                  <c:v>-564.54401600679523</c:v>
                </c:pt>
                <c:pt idx="1507">
                  <c:v>-283.38263904964231</c:v>
                </c:pt>
                <c:pt idx="1508">
                  <c:v>314.3518877674851</c:v>
                </c:pt>
                <c:pt idx="1509">
                  <c:v>1241.7964514150929</c:v>
                </c:pt>
                <c:pt idx="1510">
                  <c:v>3166.6113035288231</c:v>
                </c:pt>
                <c:pt idx="1511">
                  <c:v>5828.6686123046711</c:v>
                </c:pt>
                <c:pt idx="1512">
                  <c:v>8635.1677901607254</c:v>
                </c:pt>
                <c:pt idx="1513">
                  <c:v>11278.478340911617</c:v>
                </c:pt>
                <c:pt idx="1514">
                  <c:v>12640.467285552806</c:v>
                </c:pt>
                <c:pt idx="1515">
                  <c:v>11766.966631860691</c:v>
                </c:pt>
                <c:pt idx="1516">
                  <c:v>8400.7006655658934</c:v>
                </c:pt>
                <c:pt idx="1517">
                  <c:v>4816.6126044475486</c:v>
                </c:pt>
                <c:pt idx="1518">
                  <c:v>1914.2049446616402</c:v>
                </c:pt>
                <c:pt idx="1519">
                  <c:v>-215.41034763908672</c:v>
                </c:pt>
                <c:pt idx="1520">
                  <c:v>-1961.3009917605764</c:v>
                </c:pt>
                <c:pt idx="1521">
                  <c:v>-3696.0755123958584</c:v>
                </c:pt>
                <c:pt idx="1522">
                  <c:v>-5855.1952480599266</c:v>
                </c:pt>
                <c:pt idx="1523">
                  <c:v>-8793.0060244341621</c:v>
                </c:pt>
                <c:pt idx="1524">
                  <c:v>-12905.436326584326</c:v>
                </c:pt>
                <c:pt idx="1525">
                  <c:v>-17984.109836174619</c:v>
                </c:pt>
                <c:pt idx="1526">
                  <c:v>-21848.803808055589</c:v>
                </c:pt>
                <c:pt idx="1527">
                  <c:v>-23717.853648890134</c:v>
                </c:pt>
                <c:pt idx="1528">
                  <c:v>-22692.553966899395</c:v>
                </c:pt>
                <c:pt idx="1529">
                  <c:v>-19579.951473251025</c:v>
                </c:pt>
                <c:pt idx="1530">
                  <c:v>-15706.046326133015</c:v>
                </c:pt>
                <c:pt idx="1531">
                  <c:v>-11466.351384535608</c:v>
                </c:pt>
                <c:pt idx="1532">
                  <c:v>-7509.441006135502</c:v>
                </c:pt>
                <c:pt idx="1533">
                  <c:v>-3705.3524999999822</c:v>
                </c:pt>
                <c:pt idx="1534">
                  <c:v>379.1117370267084</c:v>
                </c:pt>
                <c:pt idx="1535">
                  <c:v>5222.0089478227965</c:v>
                </c:pt>
                <c:pt idx="1536">
                  <c:v>10294.3803688066</c:v>
                </c:pt>
                <c:pt idx="1537">
                  <c:v>14243.329716213972</c:v>
                </c:pt>
                <c:pt idx="1538">
                  <c:v>17739.320882499967</c:v>
                </c:pt>
                <c:pt idx="1539">
                  <c:v>20319.149363899196</c:v>
                </c:pt>
                <c:pt idx="1540">
                  <c:v>22207.216380411101</c:v>
                </c:pt>
                <c:pt idx="1541">
                  <c:v>23308.263587489673</c:v>
                </c:pt>
                <c:pt idx="1542">
                  <c:v>22045.321462244108</c:v>
                </c:pt>
                <c:pt idx="1543">
                  <c:v>18120.278144283879</c:v>
                </c:pt>
                <c:pt idx="1544">
                  <c:v>10829.572508380857</c:v>
                </c:pt>
                <c:pt idx="1545">
                  <c:v>3180.9708751607359</c:v>
                </c:pt>
                <c:pt idx="1546">
                  <c:v>-2065.7761458333644</c:v>
                </c:pt>
                <c:pt idx="1547">
                  <c:v>-5270.9649222569287</c:v>
                </c:pt>
                <c:pt idx="1548">
                  <c:v>-5873.8302559477897</c:v>
                </c:pt>
                <c:pt idx="1549">
                  <c:v>-5460.226565863768</c:v>
                </c:pt>
                <c:pt idx="1550">
                  <c:v>-4517.2161378600376</c:v>
                </c:pt>
                <c:pt idx="1551">
                  <c:v>-3603.1056999087805</c:v>
                </c:pt>
                <c:pt idx="1552">
                  <c:v>-3208.4485968273993</c:v>
                </c:pt>
                <c:pt idx="1553">
                  <c:v>-3364.9945139931042</c:v>
                </c:pt>
                <c:pt idx="1554">
                  <c:v>-3504.6801439267119</c:v>
                </c:pt>
                <c:pt idx="1555">
                  <c:v>-2575.3089187890801</c:v>
                </c:pt>
                <c:pt idx="1556">
                  <c:v>-1098.5512496874705</c:v>
                </c:pt>
                <c:pt idx="1557">
                  <c:v>370.74248290525725</c:v>
                </c:pt>
                <c:pt idx="1558">
                  <c:v>2419.5898305267801</c:v>
                </c:pt>
                <c:pt idx="1559">
                  <c:v>4473.8149335287962</c:v>
                </c:pt>
                <c:pt idx="1560">
                  <c:v>4825.5714791665978</c:v>
                </c:pt>
                <c:pt idx="1561">
                  <c:v>4590.1408470267561</c:v>
                </c:pt>
                <c:pt idx="1562">
                  <c:v>4340.1829368621457</c:v>
                </c:pt>
                <c:pt idx="1563">
                  <c:v>4684.8761669444712</c:v>
                </c:pt>
                <c:pt idx="1564">
                  <c:v>5016.0111450175618</c:v>
                </c:pt>
                <c:pt idx="1565">
                  <c:v>4720.5677377559568</c:v>
                </c:pt>
                <c:pt idx="1566">
                  <c:v>5046.1830842577901</c:v>
                </c:pt>
                <c:pt idx="1567">
                  <c:v>4057.0730899782598</c:v>
                </c:pt>
                <c:pt idx="1568">
                  <c:v>1754.7809560559595</c:v>
                </c:pt>
                <c:pt idx="1569">
                  <c:v>73.454390452711266</c:v>
                </c:pt>
                <c:pt idx="1570">
                  <c:v>-1629.5828987152822</c:v>
                </c:pt>
                <c:pt idx="1571">
                  <c:v>-3348.3555943809884</c:v>
                </c:pt>
                <c:pt idx="1572">
                  <c:v>-5077.0225788891339</c:v>
                </c:pt>
                <c:pt idx="1573">
                  <c:v>-8199.873726284879</c:v>
                </c:pt>
                <c:pt idx="1574">
                  <c:v>-11970.355102709513</c:v>
                </c:pt>
                <c:pt idx="1575">
                  <c:v>-15006.737057119326</c:v>
                </c:pt>
                <c:pt idx="1576">
                  <c:v>-18693.172415833225</c:v>
                </c:pt>
                <c:pt idx="1577">
                  <c:v>-22265.395976010008</c:v>
                </c:pt>
                <c:pt idx="1578">
                  <c:v>-25040.547415833407</c:v>
                </c:pt>
                <c:pt idx="1579">
                  <c:v>-26303.498007382754</c:v>
                </c:pt>
                <c:pt idx="1580">
                  <c:v>-27560.209217881918</c:v>
                </c:pt>
                <c:pt idx="1581">
                  <c:v>-28009.888300761162</c:v>
                </c:pt>
                <c:pt idx="1582">
                  <c:v>-28506.072329309914</c:v>
                </c:pt>
                <c:pt idx="1583">
                  <c:v>-30283.716541992089</c:v>
                </c:pt>
                <c:pt idx="1584">
                  <c:v>-31300.769133415582</c:v>
                </c:pt>
                <c:pt idx="1585">
                  <c:v>-32251.885555555724</c:v>
                </c:pt>
                <c:pt idx="1586">
                  <c:v>-33135.196281263205</c:v>
                </c:pt>
                <c:pt idx="1587">
                  <c:v>-33275.124305306403</c:v>
                </c:pt>
                <c:pt idx="1588">
                  <c:v>-32073.759714670152</c:v>
                </c:pt>
                <c:pt idx="1589">
                  <c:v>-29615.39192439683</c:v>
                </c:pt>
                <c:pt idx="1590">
                  <c:v>-27288.833512044268</c:v>
                </c:pt>
                <c:pt idx="1591">
                  <c:v>-25035.202401289171</c:v>
                </c:pt>
                <c:pt idx="1592">
                  <c:v>-23545.453163865644</c:v>
                </c:pt>
                <c:pt idx="1593">
                  <c:v>-22065.837039019203</c:v>
                </c:pt>
                <c:pt idx="1594">
                  <c:v>-20679.912289047868</c:v>
                </c:pt>
                <c:pt idx="1595">
                  <c:v>-21893.899132243954</c:v>
                </c:pt>
                <c:pt idx="1596">
                  <c:v>-23015.941493477829</c:v>
                </c:pt>
                <c:pt idx="1597">
                  <c:v>-24774.056681918519</c:v>
                </c:pt>
                <c:pt idx="1598">
                  <c:v>-27019.915687951339</c:v>
                </c:pt>
                <c:pt idx="1599">
                  <c:v>-27916.641324489523</c:v>
                </c:pt>
                <c:pt idx="1600">
                  <c:v>-28750.669989708011</c:v>
                </c:pt>
                <c:pt idx="1601">
                  <c:v>-28895.369249457421</c:v>
                </c:pt>
                <c:pt idx="1602">
                  <c:v>-27177.345336463884</c:v>
                </c:pt>
                <c:pt idx="1603">
                  <c:v>-24348.7495460461</c:v>
                </c:pt>
                <c:pt idx="1604">
                  <c:v>-22253.747219283967</c:v>
                </c:pt>
                <c:pt idx="1605">
                  <c:v>-19612.824907544895</c:v>
                </c:pt>
                <c:pt idx="1606">
                  <c:v>-17713.287321563705</c:v>
                </c:pt>
                <c:pt idx="1607">
                  <c:v>-16426.809248020869</c:v>
                </c:pt>
                <c:pt idx="1608">
                  <c:v>-15214.8509146875</c:v>
                </c:pt>
                <c:pt idx="1609">
                  <c:v>-14002.892581354134</c:v>
                </c:pt>
                <c:pt idx="1610">
                  <c:v>-13463.444728971223</c:v>
                </c:pt>
                <c:pt idx="1611">
                  <c:v>-12889.106807834289</c:v>
                </c:pt>
                <c:pt idx="1612">
                  <c:v>-11159.596055277732</c:v>
                </c:pt>
                <c:pt idx="1613">
                  <c:v>-9450.1093073250886</c:v>
                </c:pt>
                <c:pt idx="1614">
                  <c:v>-7784.6279646977955</c:v>
                </c:pt>
                <c:pt idx="1615">
                  <c:v>-6127.8430216491042</c:v>
                </c:pt>
                <c:pt idx="1616">
                  <c:v>-3877.5814216217041</c:v>
                </c:pt>
                <c:pt idx="1617">
                  <c:v>-2269.0380452634649</c:v>
                </c:pt>
                <c:pt idx="1618">
                  <c:v>-1290.8562376419027</c:v>
                </c:pt>
                <c:pt idx="1619">
                  <c:v>-2252.0006688207873</c:v>
                </c:pt>
                <c:pt idx="1620">
                  <c:v>-4487.3057890192849</c:v>
                </c:pt>
                <c:pt idx="1621">
                  <c:v>-6737.7588197596779</c:v>
                </c:pt>
                <c:pt idx="1622">
                  <c:v>-9625.4320253937567</c:v>
                </c:pt>
                <c:pt idx="1623">
                  <c:v>-13812.070496507698</c:v>
                </c:pt>
                <c:pt idx="1624">
                  <c:v>-18546.718009978278</c:v>
                </c:pt>
                <c:pt idx="1625">
                  <c:v>-22497.92192574195</c:v>
                </c:pt>
                <c:pt idx="1626">
                  <c:v>-28289.31322069309</c:v>
                </c:pt>
                <c:pt idx="1627">
                  <c:v>-34375.832960000029</c:v>
                </c:pt>
                <c:pt idx="1628">
                  <c:v>-38819.757645369093</c:v>
                </c:pt>
                <c:pt idx="1629">
                  <c:v>-40985.533843621415</c:v>
                </c:pt>
                <c:pt idx="1630">
                  <c:v>-39866.090329830746</c:v>
                </c:pt>
                <c:pt idx="1631">
                  <c:v>-35117.882564023428</c:v>
                </c:pt>
                <c:pt idx="1632">
                  <c:v>-28928.038702964241</c:v>
                </c:pt>
                <c:pt idx="1633">
                  <c:v>-22444.86351416077</c:v>
                </c:pt>
                <c:pt idx="1634">
                  <c:v>-17490.425718774422</c:v>
                </c:pt>
                <c:pt idx="1635">
                  <c:v>-15644.106798434708</c:v>
                </c:pt>
                <c:pt idx="1636">
                  <c:v>-15644.106798434786</c:v>
                </c:pt>
                <c:pt idx="1637">
                  <c:v>-17416.602719999992</c:v>
                </c:pt>
                <c:pt idx="1638">
                  <c:v>-19108.833155039032</c:v>
                </c:pt>
                <c:pt idx="1639">
                  <c:v>-20152.848106134101</c:v>
                </c:pt>
                <c:pt idx="1640">
                  <c:v>-19957.049842500001</c:v>
                </c:pt>
                <c:pt idx="1641">
                  <c:v>-18021.163119341592</c:v>
                </c:pt>
                <c:pt idx="1642">
                  <c:v>-14985.700663437516</c:v>
                </c:pt>
                <c:pt idx="1643">
                  <c:v>-10869.851352303376</c:v>
                </c:pt>
                <c:pt idx="1644">
                  <c:v>-7447.1748425000278</c:v>
                </c:pt>
                <c:pt idx="1645">
                  <c:v>-4639.3030392652254</c:v>
                </c:pt>
                <c:pt idx="1646">
                  <c:v>-2466.3808752717778</c:v>
                </c:pt>
                <c:pt idx="1647">
                  <c:v>-886.51671473248678</c:v>
                </c:pt>
                <c:pt idx="1648">
                  <c:v>682.29008020270328</c:v>
                </c:pt>
                <c:pt idx="1649">
                  <c:v>1011.4161392763924</c:v>
                </c:pt>
                <c:pt idx="1650">
                  <c:v>709.6403768185927</c:v>
                </c:pt>
                <c:pt idx="1651">
                  <c:v>-890.22107532674534</c:v>
                </c:pt>
                <c:pt idx="1652">
                  <c:v>-3132.1935390479498</c:v>
                </c:pt>
                <c:pt idx="1653">
                  <c:v>-4739.1713369663339</c:v>
                </c:pt>
                <c:pt idx="1654">
                  <c:v>-7010.7023230452705</c:v>
                </c:pt>
                <c:pt idx="1655">
                  <c:v>-8590.5641280658838</c:v>
                </c:pt>
                <c:pt idx="1656">
                  <c:v>-8850.7241977776412</c:v>
                </c:pt>
                <c:pt idx="1657">
                  <c:v>-9115.0068734155102</c:v>
                </c:pt>
                <c:pt idx="1658">
                  <c:v>-9383.4401999177426</c:v>
                </c:pt>
                <c:pt idx="1659">
                  <c:v>-9656.052222222268</c:v>
                </c:pt>
                <c:pt idx="1660">
                  <c:v>-9932.8709852675347</c:v>
                </c:pt>
                <c:pt idx="1661">
                  <c:v>-10907.776385843687</c:v>
                </c:pt>
                <c:pt idx="1662">
                  <c:v>-11161.188348613907</c:v>
                </c:pt>
                <c:pt idx="1663">
                  <c:v>-11454.822525173835</c:v>
                </c:pt>
                <c:pt idx="1664">
                  <c:v>-13128.1016450475</c:v>
                </c:pt>
                <c:pt idx="1665">
                  <c:v>-14070.680605360027</c:v>
                </c:pt>
                <c:pt idx="1666">
                  <c:v>-15735.812158404042</c:v>
                </c:pt>
                <c:pt idx="1667">
                  <c:v>-17331.899684687527</c:v>
                </c:pt>
                <c:pt idx="1668">
                  <c:v>-18220.398721989495</c:v>
                </c:pt>
                <c:pt idx="1669">
                  <c:v>-19070.374228313118</c:v>
                </c:pt>
                <c:pt idx="1670">
                  <c:v>-19924.394990288158</c:v>
                </c:pt>
                <c:pt idx="1671">
                  <c:v>-21459.166185451511</c:v>
                </c:pt>
                <c:pt idx="1672">
                  <c:v>-22228.367579438782</c:v>
                </c:pt>
                <c:pt idx="1673">
                  <c:v>-22275.25642924893</c:v>
                </c:pt>
                <c:pt idx="1674">
                  <c:v>-23046.308484101541</c:v>
                </c:pt>
                <c:pt idx="1675">
                  <c:v>-23770.402234101566</c:v>
                </c:pt>
                <c:pt idx="1676">
                  <c:v>-24494.495984101584</c:v>
                </c:pt>
                <c:pt idx="1677">
                  <c:v>-25892.872169989772</c:v>
                </c:pt>
                <c:pt idx="1678">
                  <c:v>-27238.221741007044</c:v>
                </c:pt>
                <c:pt idx="1679">
                  <c:v>-27806.866746228228</c:v>
                </c:pt>
                <c:pt idx="1680">
                  <c:v>-27653.752437499938</c:v>
                </c:pt>
                <c:pt idx="1681">
                  <c:v>-26066.766224778727</c:v>
                </c:pt>
                <c:pt idx="1682">
                  <c:v>-23867.18637637862</c:v>
                </c:pt>
                <c:pt idx="1683">
                  <c:v>-21717.158598600781</c:v>
                </c:pt>
                <c:pt idx="1684">
                  <c:v>-18938.215851618959</c:v>
                </c:pt>
                <c:pt idx="1685">
                  <c:v>-17674.366016667977</c:v>
                </c:pt>
                <c:pt idx="1686">
                  <c:v>-17847.256463229187</c:v>
                </c:pt>
                <c:pt idx="1687">
                  <c:v>-18021.256437660591</c:v>
                </c:pt>
                <c:pt idx="1688">
                  <c:v>-19650.26296409858</c:v>
                </c:pt>
                <c:pt idx="1689">
                  <c:v>-21196.696284454836</c:v>
                </c:pt>
                <c:pt idx="1690">
                  <c:v>-22018.74482593744</c:v>
                </c:pt>
                <c:pt idx="1691">
                  <c:v>-22795.629860520959</c:v>
                </c:pt>
                <c:pt idx="1692">
                  <c:v>-22843.355786008382</c:v>
                </c:pt>
                <c:pt idx="1693">
                  <c:v>-22891.151823841286</c:v>
                </c:pt>
                <c:pt idx="1694">
                  <c:v>-22939.018028794777</c:v>
                </c:pt>
                <c:pt idx="1695">
                  <c:v>-22986.95445564506</c:v>
                </c:pt>
                <c:pt idx="1696">
                  <c:v>-23034.961159166811</c:v>
                </c:pt>
                <c:pt idx="1697">
                  <c:v>-23083.038194134959</c:v>
                </c:pt>
                <c:pt idx="1698">
                  <c:v>-23864.979596806821</c:v>
                </c:pt>
                <c:pt idx="1699">
                  <c:v>-25332.567559769825</c:v>
                </c:pt>
                <c:pt idx="1700">
                  <c:v>-26749.155092283025</c:v>
                </c:pt>
                <c:pt idx="1701">
                  <c:v>-27379.447511200742</c:v>
                </c:pt>
                <c:pt idx="1702">
                  <c:v>-27276.79765717456</c:v>
                </c:pt>
                <c:pt idx="1703">
                  <c:v>-27904.228240150547</c:v>
                </c:pt>
                <c:pt idx="1704">
                  <c:v>-27749.487951121318</c:v>
                </c:pt>
                <c:pt idx="1705">
                  <c:v>-26919.730556691007</c:v>
                </c:pt>
                <c:pt idx="1706">
                  <c:v>-26818.340260000092</c:v>
                </c:pt>
                <c:pt idx="1707">
                  <c:v>-25992.564308031186</c:v>
                </c:pt>
                <c:pt idx="1708">
                  <c:v>-25218.589734101606</c:v>
                </c:pt>
                <c:pt idx="1709">
                  <c:v>-25169.349021841608</c:v>
                </c:pt>
                <c:pt idx="1710">
                  <c:v>-23674.272672031413</c:v>
                </c:pt>
                <c:pt idx="1711">
                  <c:v>-22275.25642924893</c:v>
                </c:pt>
                <c:pt idx="1712">
                  <c:v>-21598.12098410169</c:v>
                </c:pt>
                <c:pt idx="1713">
                  <c:v>-20240.635066923918</c:v>
                </c:pt>
                <c:pt idx="1714">
                  <c:v>-19650.262964098394</c:v>
                </c:pt>
                <c:pt idx="1715">
                  <c:v>-19057.095303408634</c:v>
                </c:pt>
                <c:pt idx="1716">
                  <c:v>-18505.505990507831</c:v>
                </c:pt>
                <c:pt idx="1717">
                  <c:v>-17950.474536727404</c:v>
                </c:pt>
                <c:pt idx="1718">
                  <c:v>-17435.869146701378</c:v>
                </c:pt>
                <c:pt idx="1719">
                  <c:v>-16917.324240616308</c:v>
                </c:pt>
                <c:pt idx="1720">
                  <c:v>-17180.703443674563</c:v>
                </c:pt>
                <c:pt idx="1721">
                  <c:v>-18892.557370045015</c:v>
                </c:pt>
                <c:pt idx="1722">
                  <c:v>-21318.028302501345</c:v>
                </c:pt>
                <c:pt idx="1723">
                  <c:v>-23659.273944362074</c:v>
                </c:pt>
                <c:pt idx="1724">
                  <c:v>-25956.372591191972</c:v>
                </c:pt>
                <c:pt idx="1725">
                  <c:v>-30396.940611028935</c:v>
                </c:pt>
                <c:pt idx="1726">
                  <c:v>-36091.063610540834</c:v>
                </c:pt>
                <c:pt idx="1727">
                  <c:v>-42230.494825718801</c:v>
                </c:pt>
                <c:pt idx="1728">
                  <c:v>-48677.808381389012</c:v>
                </c:pt>
                <c:pt idx="1729">
                  <c:v>-54616.30844251137</c:v>
                </c:pt>
                <c:pt idx="1730">
                  <c:v>-57147.4185660414</c:v>
                </c:pt>
                <c:pt idx="1731">
                  <c:v>-56701.998608065784</c:v>
                </c:pt>
                <c:pt idx="1732">
                  <c:v>-54810.026859214369</c:v>
                </c:pt>
                <c:pt idx="1733">
                  <c:v>-51702.886468729972</c:v>
                </c:pt>
                <c:pt idx="1734">
                  <c:v>-48759.162270500688</c:v>
                </c:pt>
                <c:pt idx="1735">
                  <c:v>-46608.057114723524</c:v>
                </c:pt>
                <c:pt idx="1736">
                  <c:v>-45765.212999457493</c:v>
                </c:pt>
                <c:pt idx="1737">
                  <c:v>-44253.872219283803</c:v>
                </c:pt>
                <c:pt idx="1738">
                  <c:v>-42239.231161399119</c:v>
                </c:pt>
                <c:pt idx="1739">
                  <c:v>-39696.337862071581</c:v>
                </c:pt>
                <c:pt idx="1740">
                  <c:v>-35628.083214619393</c:v>
                </c:pt>
                <c:pt idx="1741">
                  <c:v>-30728.60849206147</c:v>
                </c:pt>
                <c:pt idx="1742">
                  <c:v>-27275.931697499931</c:v>
                </c:pt>
                <c:pt idx="1743">
                  <c:v>-25049.73400800044</c:v>
                </c:pt>
                <c:pt idx="1744">
                  <c:v>-22958.069546944491</c:v>
                </c:pt>
                <c:pt idx="1745">
                  <c:v>-22019.169318080021</c:v>
                </c:pt>
                <c:pt idx="1746">
                  <c:v>-21626.33756510284</c:v>
                </c:pt>
                <c:pt idx="1747">
                  <c:v>-20190.963957187436</c:v>
                </c:pt>
                <c:pt idx="1748">
                  <c:v>-18855.022385577387</c:v>
                </c:pt>
                <c:pt idx="1749">
                  <c:v>-17540.530184955067</c:v>
                </c:pt>
                <c:pt idx="1750">
                  <c:v>-15801.831424526843</c:v>
                </c:pt>
                <c:pt idx="1751">
                  <c:v>-15132.566881523446</c:v>
                </c:pt>
                <c:pt idx="1752">
                  <c:v>-14975.781716919955</c:v>
                </c:pt>
                <c:pt idx="1753">
                  <c:v>-14820.209824548401</c:v>
                </c:pt>
                <c:pt idx="1754">
                  <c:v>-14665.844357500013</c:v>
                </c:pt>
                <c:pt idx="1755">
                  <c:v>-14512.678468865915</c:v>
                </c:pt>
                <c:pt idx="1756">
                  <c:v>-14360.705311737407</c:v>
                </c:pt>
                <c:pt idx="1757">
                  <c:v>-14701.206233650139</c:v>
                </c:pt>
                <c:pt idx="1758">
                  <c:v>-14518.39362272132</c:v>
                </c:pt>
                <c:pt idx="1759">
                  <c:v>-14367.338185924606</c:v>
                </c:pt>
                <c:pt idx="1760">
                  <c:v>-14669.195468528849</c:v>
                </c:pt>
                <c:pt idx="1761">
                  <c:v>-14487.705468864495</c:v>
                </c:pt>
                <c:pt idx="1762">
                  <c:v>-14307.867929547307</c:v>
                </c:pt>
                <c:pt idx="1763">
                  <c:v>-14129.671019119063</c:v>
                </c:pt>
                <c:pt idx="1764">
                  <c:v>-14420.996424639916</c:v>
                </c:pt>
                <c:pt idx="1765">
                  <c:v>-15604.746831080703</c:v>
                </c:pt>
                <c:pt idx="1766">
                  <c:v>-18077.766525833333</c:v>
                </c:pt>
                <c:pt idx="1767">
                  <c:v>-21246.501133822218</c:v>
                </c:pt>
                <c:pt idx="1768">
                  <c:v>-25018.343093020831</c:v>
                </c:pt>
                <c:pt idx="1769">
                  <c:v>-28748.170323553422</c:v>
                </c:pt>
                <c:pt idx="1770">
                  <c:v>-31116.828126697066</c:v>
                </c:pt>
                <c:pt idx="1771">
                  <c:v>-31031.302679716555</c:v>
                </c:pt>
                <c:pt idx="1772">
                  <c:v>-29334.354781871913</c:v>
                </c:pt>
                <c:pt idx="1773">
                  <c:v>-26958.835390447082</c:v>
                </c:pt>
                <c:pt idx="1774">
                  <c:v>-23765.563314796033</c:v>
                </c:pt>
                <c:pt idx="1775">
                  <c:v>-20575.318681423603</c:v>
                </c:pt>
                <c:pt idx="1776">
                  <c:v>-18640.837464618038</c:v>
                </c:pt>
                <c:pt idx="1777">
                  <c:v>-17997.166184479163</c:v>
                </c:pt>
                <c:pt idx="1778">
                  <c:v>-18437.592906215134</c:v>
                </c:pt>
                <c:pt idx="1779">
                  <c:v>-19378.52573583334</c:v>
                </c:pt>
                <c:pt idx="1780">
                  <c:v>-19631.235867947038</c:v>
                </c:pt>
                <c:pt idx="1781">
                  <c:v>-18352.558057756069</c:v>
                </c:pt>
                <c:pt idx="1782">
                  <c:v>-15823.146650010272</c:v>
                </c:pt>
                <c:pt idx="1783">
                  <c:v>-12849.078105730458</c:v>
                </c:pt>
                <c:pt idx="1784">
                  <c:v>-10015.898250381792</c:v>
                </c:pt>
                <c:pt idx="1785">
                  <c:v>-8129.6567259318699</c:v>
                </c:pt>
                <c:pt idx="1786">
                  <c:v>-7078.6990898175509</c:v>
                </c:pt>
                <c:pt idx="1787">
                  <c:v>-6406.6255564917683</c:v>
                </c:pt>
                <c:pt idx="1788">
                  <c:v>-6017.8305517578074</c:v>
                </c:pt>
                <c:pt idx="1789">
                  <c:v>-5934.7109988225002</c:v>
                </c:pt>
                <c:pt idx="1790">
                  <c:v>-5981.0229752327687</c:v>
                </c:pt>
                <c:pt idx="1791">
                  <c:v>-5876.8426033187025</c:v>
                </c:pt>
                <c:pt idx="1792">
                  <c:v>-5285.2259626345485</c:v>
                </c:pt>
                <c:pt idx="1793">
                  <c:v>-3881.2531771657987</c:v>
                </c:pt>
                <c:pt idx="1794">
                  <c:v>-2792.2607179732508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82-4A35-BD50-8FB3263FC92C}"/>
            </c:ext>
          </c:extLst>
        </c:ser>
        <c:ser>
          <c:idx val="1"/>
          <c:order val="1"/>
          <c:tx>
            <c:v>Tractive Power</c:v>
          </c:tx>
          <c:spPr>
            <a:ln w="19050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Spreadsheet!$O$4:$O$1804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11.339839929269544</c:v>
                </c:pt>
                <c:pt idx="13">
                  <c:v>435.85251022006815</c:v>
                </c:pt>
                <c:pt idx="14">
                  <c:v>2307.5526278124998</c:v>
                </c:pt>
                <c:pt idx="15">
                  <c:v>3941.8426267057293</c:v>
                </c:pt>
                <c:pt idx="16">
                  <c:v>4683.9296578734229</c:v>
                </c:pt>
                <c:pt idx="17">
                  <c:v>7567.9458787295835</c:v>
                </c:pt>
                <c:pt idx="18">
                  <c:v>10299.819951160143</c:v>
                </c:pt>
                <c:pt idx="19">
                  <c:v>7396.3494014917678</c:v>
                </c:pt>
                <c:pt idx="20">
                  <c:v>1997.040995350274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1923.1291575390615</c:v>
                </c:pt>
                <c:pt idx="25">
                  <c:v>3412.8073411213923</c:v>
                </c:pt>
                <c:pt idx="26">
                  <c:v>4424.7177001271621</c:v>
                </c:pt>
                <c:pt idx="27">
                  <c:v>7408.722237343909</c:v>
                </c:pt>
                <c:pt idx="28">
                  <c:v>8519.3471982291558</c:v>
                </c:pt>
                <c:pt idx="29">
                  <c:v>8364.4006494211335</c:v>
                </c:pt>
                <c:pt idx="30">
                  <c:v>5704.7803395082638</c:v>
                </c:pt>
                <c:pt idx="31">
                  <c:v>2436.439225602011</c:v>
                </c:pt>
                <c:pt idx="32">
                  <c:v>972.74496033836806</c:v>
                </c:pt>
                <c:pt idx="33">
                  <c:v>213.77305481465217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1199.4234940624983</c:v>
                </c:pt>
                <c:pt idx="60">
                  <c:v>1643.2691741362844</c:v>
                </c:pt>
                <c:pt idx="61">
                  <c:v>398.29595042968919</c:v>
                </c:pt>
                <c:pt idx="62">
                  <c:v>139.02102453559016</c:v>
                </c:pt>
                <c:pt idx="63">
                  <c:v>417.53235093749885</c:v>
                </c:pt>
                <c:pt idx="64">
                  <c:v>826.34165701822974</c:v>
                </c:pt>
                <c:pt idx="65">
                  <c:v>246.79585648276702</c:v>
                </c:pt>
                <c:pt idx="66">
                  <c:v>0</c:v>
                </c:pt>
                <c:pt idx="67">
                  <c:v>1511.3552356378618</c:v>
                </c:pt>
                <c:pt idx="68">
                  <c:v>4665.4288655933315</c:v>
                </c:pt>
                <c:pt idx="69">
                  <c:v>7158.5152371193381</c:v>
                </c:pt>
                <c:pt idx="70">
                  <c:v>8741.9123080351492</c:v>
                </c:pt>
                <c:pt idx="71">
                  <c:v>8929.7867798623975</c:v>
                </c:pt>
                <c:pt idx="72">
                  <c:v>6926.5852717116695</c:v>
                </c:pt>
                <c:pt idx="73">
                  <c:v>3934.2813228806558</c:v>
                </c:pt>
                <c:pt idx="74">
                  <c:v>2212.0948630843286</c:v>
                </c:pt>
                <c:pt idx="75">
                  <c:v>2038.9737203600746</c:v>
                </c:pt>
                <c:pt idx="76">
                  <c:v>2496.601947359829</c:v>
                </c:pt>
                <c:pt idx="77">
                  <c:v>2101.3233719819054</c:v>
                </c:pt>
                <c:pt idx="78">
                  <c:v>104.4381403602349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13.622247336676955</c:v>
                </c:pt>
                <c:pt idx="139">
                  <c:v>563.0068336630336</c:v>
                </c:pt>
                <c:pt idx="140">
                  <c:v>3163.1389377747228</c:v>
                </c:pt>
                <c:pt idx="141">
                  <c:v>6390.1592775651025</c:v>
                </c:pt>
                <c:pt idx="142">
                  <c:v>6036.4331251954718</c:v>
                </c:pt>
                <c:pt idx="143">
                  <c:v>2951.1755112109367</c:v>
                </c:pt>
                <c:pt idx="144">
                  <c:v>1283.4772204396572</c:v>
                </c:pt>
                <c:pt idx="145">
                  <c:v>2521.4201978600809</c:v>
                </c:pt>
                <c:pt idx="146">
                  <c:v>4957.3668919444435</c:v>
                </c:pt>
                <c:pt idx="147">
                  <c:v>5928.4198221283414</c:v>
                </c:pt>
                <c:pt idx="148">
                  <c:v>4695.7372642677774</c:v>
                </c:pt>
                <c:pt idx="149">
                  <c:v>2094.7994690637947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983.73599406250025</c:v>
                </c:pt>
                <c:pt idx="158">
                  <c:v>3107.0636382248258</c:v>
                </c:pt>
                <c:pt idx="159">
                  <c:v>5148.9502922119364</c:v>
                </c:pt>
                <c:pt idx="160">
                  <c:v>6226.6203173046861</c:v>
                </c:pt>
                <c:pt idx="161">
                  <c:v>6150.0689371874942</c:v>
                </c:pt>
                <c:pt idx="162">
                  <c:v>4932.0508260633742</c:v>
                </c:pt>
                <c:pt idx="163">
                  <c:v>4995.1507397222249</c:v>
                </c:pt>
                <c:pt idx="164">
                  <c:v>4468.1644497452098</c:v>
                </c:pt>
                <c:pt idx="165">
                  <c:v>3085.8622529833733</c:v>
                </c:pt>
                <c:pt idx="166">
                  <c:v>2250.7495331033019</c:v>
                </c:pt>
                <c:pt idx="167">
                  <c:v>4200.50522760289</c:v>
                </c:pt>
                <c:pt idx="168">
                  <c:v>6217.2539371193388</c:v>
                </c:pt>
                <c:pt idx="169">
                  <c:v>3974.1652886111033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2787.766793038033</c:v>
                </c:pt>
                <c:pt idx="178">
                  <c:v>3918.1442642116785</c:v>
                </c:pt>
                <c:pt idx="179">
                  <c:v>1594.9522468415689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191.63744825826336</c:v>
                </c:pt>
                <c:pt idx="200">
                  <c:v>568.680983056841</c:v>
                </c:pt>
                <c:pt idx="201">
                  <c:v>1008.3961283436222</c:v>
                </c:pt>
                <c:pt idx="202">
                  <c:v>1504.4046050347213</c:v>
                </c:pt>
                <c:pt idx="203">
                  <c:v>3059.9672872178803</c:v>
                </c:pt>
                <c:pt idx="204">
                  <c:v>4267.1050241448029</c:v>
                </c:pt>
                <c:pt idx="205">
                  <c:v>4865.0418470473223</c:v>
                </c:pt>
                <c:pt idx="206">
                  <c:v>6658.5058864596185</c:v>
                </c:pt>
                <c:pt idx="207">
                  <c:v>7640.6850172166032</c:v>
                </c:pt>
                <c:pt idx="208">
                  <c:v>7184.0841125102961</c:v>
                </c:pt>
                <c:pt idx="209">
                  <c:v>8636.3511769547313</c:v>
                </c:pt>
                <c:pt idx="210">
                  <c:v>9230.0317148971117</c:v>
                </c:pt>
                <c:pt idx="211">
                  <c:v>6566.251380750864</c:v>
                </c:pt>
                <c:pt idx="212">
                  <c:v>4580.5001539917739</c:v>
                </c:pt>
                <c:pt idx="213">
                  <c:v>3307.5339521484316</c:v>
                </c:pt>
                <c:pt idx="214">
                  <c:v>3837.8114495473324</c:v>
                </c:pt>
                <c:pt idx="215">
                  <c:v>5893.6390197079172</c:v>
                </c:pt>
                <c:pt idx="216">
                  <c:v>7625.3101692708296</c:v>
                </c:pt>
                <c:pt idx="217">
                  <c:v>7897.9944100564189</c:v>
                </c:pt>
                <c:pt idx="218">
                  <c:v>6736.9443846772037</c:v>
                </c:pt>
                <c:pt idx="219">
                  <c:v>4862.2400255311104</c:v>
                </c:pt>
                <c:pt idx="220">
                  <c:v>2850.4386387487198</c:v>
                </c:pt>
                <c:pt idx="221">
                  <c:v>449.05788271718933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2333.6666551401722</c:v>
                </c:pt>
                <c:pt idx="259">
                  <c:v>4537.383688266943</c:v>
                </c:pt>
                <c:pt idx="260">
                  <c:v>5319.7884798135292</c:v>
                </c:pt>
                <c:pt idx="261">
                  <c:v>5702.339311193412</c:v>
                </c:pt>
                <c:pt idx="262">
                  <c:v>6874.7118482987698</c:v>
                </c:pt>
                <c:pt idx="263">
                  <c:v>9763.363137231061</c:v>
                </c:pt>
                <c:pt idx="264">
                  <c:v>12099.746442439084</c:v>
                </c:pt>
                <c:pt idx="265">
                  <c:v>11504.751372525892</c:v>
                </c:pt>
                <c:pt idx="266">
                  <c:v>8345.7889869791506</c:v>
                </c:pt>
                <c:pt idx="267">
                  <c:v>6815.0329488888774</c:v>
                </c:pt>
                <c:pt idx="268">
                  <c:v>6362.6029983637136</c:v>
                </c:pt>
                <c:pt idx="269">
                  <c:v>5011.9094213888939</c:v>
                </c:pt>
                <c:pt idx="270">
                  <c:v>1457.7854616015638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839.56137375128696</c:v>
                </c:pt>
                <c:pt idx="282">
                  <c:v>7330.1751631335228</c:v>
                </c:pt>
                <c:pt idx="283">
                  <c:v>9836.0718398829777</c:v>
                </c:pt>
                <c:pt idx="284">
                  <c:v>11455.537466665386</c:v>
                </c:pt>
                <c:pt idx="285">
                  <c:v>12273.103024380936</c:v>
                </c:pt>
                <c:pt idx="286">
                  <c:v>12099.831114026481</c:v>
                </c:pt>
                <c:pt idx="287">
                  <c:v>13071.701391918568</c:v>
                </c:pt>
                <c:pt idx="288">
                  <c:v>14019.294010288055</c:v>
                </c:pt>
                <c:pt idx="289">
                  <c:v>11162.115047291845</c:v>
                </c:pt>
                <c:pt idx="290">
                  <c:v>3948.2595580555576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297.88853575504692</c:v>
                </c:pt>
                <c:pt idx="339">
                  <c:v>2245.7939699549902</c:v>
                </c:pt>
                <c:pt idx="340">
                  <c:v>5020.4509490753626</c:v>
                </c:pt>
                <c:pt idx="341">
                  <c:v>6648.8632070889607</c:v>
                </c:pt>
                <c:pt idx="342">
                  <c:v>4264.0041983939345</c:v>
                </c:pt>
                <c:pt idx="343">
                  <c:v>561.59287310313607</c:v>
                </c:pt>
                <c:pt idx="344">
                  <c:v>0</c:v>
                </c:pt>
                <c:pt idx="345">
                  <c:v>421.443187174478</c:v>
                </c:pt>
                <c:pt idx="346">
                  <c:v>425.06002000000359</c:v>
                </c:pt>
                <c:pt idx="347">
                  <c:v>0</c:v>
                </c:pt>
                <c:pt idx="348">
                  <c:v>427.06535954844401</c:v>
                </c:pt>
                <c:pt idx="349">
                  <c:v>270.14930130481537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631.17610630658623</c:v>
                </c:pt>
                <c:pt idx="368">
                  <c:v>1911.1389960823381</c:v>
                </c:pt>
                <c:pt idx="369">
                  <c:v>1884.419181082013</c:v>
                </c:pt>
                <c:pt idx="370">
                  <c:v>276.21146566406185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39.760678292984821</c:v>
                </c:pt>
                <c:pt idx="393">
                  <c:v>430.53315159288189</c:v>
                </c:pt>
                <c:pt idx="394">
                  <c:v>1503.6482933333336</c:v>
                </c:pt>
                <c:pt idx="395">
                  <c:v>3212.2637382206481</c:v>
                </c:pt>
                <c:pt idx="396">
                  <c:v>5312.5622318098976</c:v>
                </c:pt>
                <c:pt idx="397">
                  <c:v>7435.126670579989</c:v>
                </c:pt>
                <c:pt idx="398">
                  <c:v>8137.7687629052471</c:v>
                </c:pt>
                <c:pt idx="399">
                  <c:v>5385.3152700218643</c:v>
                </c:pt>
                <c:pt idx="400">
                  <c:v>860.12388082305188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559.56552132539332</c:v>
                </c:pt>
                <c:pt idx="415">
                  <c:v>1590.632135646699</c:v>
                </c:pt>
                <c:pt idx="416">
                  <c:v>2030.6114660069404</c:v>
                </c:pt>
                <c:pt idx="417">
                  <c:v>1000.5840936514631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234.55349556584315</c:v>
                </c:pt>
                <c:pt idx="424">
                  <c:v>1910.214181100826</c:v>
                </c:pt>
                <c:pt idx="425">
                  <c:v>5051.7938057032861</c:v>
                </c:pt>
                <c:pt idx="426">
                  <c:v>9687.1272899086889</c:v>
                </c:pt>
                <c:pt idx="427">
                  <c:v>12778.950910001289</c:v>
                </c:pt>
                <c:pt idx="428">
                  <c:v>9256.9765377674867</c:v>
                </c:pt>
                <c:pt idx="429">
                  <c:v>1934.7757770151679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51.172715330021852</c:v>
                </c:pt>
                <c:pt idx="513">
                  <c:v>769.26830514162168</c:v>
                </c:pt>
                <c:pt idx="514">
                  <c:v>3233.7314048263884</c:v>
                </c:pt>
                <c:pt idx="515">
                  <c:v>6377.1918519688807</c:v>
                </c:pt>
                <c:pt idx="516">
                  <c:v>7619.5431044444467</c:v>
                </c:pt>
                <c:pt idx="517">
                  <c:v>5060.7866863626841</c:v>
                </c:pt>
                <c:pt idx="518">
                  <c:v>770.94675222656008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5.6338214107510272</c:v>
                </c:pt>
                <c:pt idx="534">
                  <c:v>157.03759138888887</c:v>
                </c:pt>
                <c:pt idx="535">
                  <c:v>601.10242436214003</c:v>
                </c:pt>
                <c:pt idx="536">
                  <c:v>1272.7068746193413</c:v>
                </c:pt>
                <c:pt idx="537">
                  <c:v>3314.0533392605457</c:v>
                </c:pt>
                <c:pt idx="538">
                  <c:v>7318.9008904642506</c:v>
                </c:pt>
                <c:pt idx="539">
                  <c:v>10016.23564575103</c:v>
                </c:pt>
                <c:pt idx="540">
                  <c:v>6469.5908256814228</c:v>
                </c:pt>
                <c:pt idx="541">
                  <c:v>835.49164877909323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364.74649107638788</c:v>
                </c:pt>
                <c:pt idx="559">
                  <c:v>1621.6848320513423</c:v>
                </c:pt>
                <c:pt idx="560">
                  <c:v>1647.7277038845491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79.514509677211933</c:v>
                </c:pt>
                <c:pt idx="602">
                  <c:v>370.61995714843738</c:v>
                </c:pt>
                <c:pt idx="603">
                  <c:v>1722.7594044444443</c:v>
                </c:pt>
                <c:pt idx="604">
                  <c:v>4507.2937065681253</c:v>
                </c:pt>
                <c:pt idx="605">
                  <c:v>8071.2859247929528</c:v>
                </c:pt>
                <c:pt idx="606">
                  <c:v>11897.786863645833</c:v>
                </c:pt>
                <c:pt idx="607">
                  <c:v>14389.776520507807</c:v>
                </c:pt>
                <c:pt idx="608">
                  <c:v>14696.867953321917</c:v>
                </c:pt>
                <c:pt idx="609">
                  <c:v>14693.984939166665</c:v>
                </c:pt>
                <c:pt idx="610">
                  <c:v>15835.881259434154</c:v>
                </c:pt>
                <c:pt idx="611">
                  <c:v>16154.13077614149</c:v>
                </c:pt>
                <c:pt idx="612">
                  <c:v>11514.968400658436</c:v>
                </c:pt>
                <c:pt idx="613">
                  <c:v>3363.5264750390834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432.98545350100153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1451.6106506280553</c:v>
                </c:pt>
                <c:pt idx="632">
                  <c:v>3074.6491457942484</c:v>
                </c:pt>
                <c:pt idx="633">
                  <c:v>4216.3472052213456</c:v>
                </c:pt>
                <c:pt idx="634">
                  <c:v>4560.2997482611745</c:v>
                </c:pt>
                <c:pt idx="635">
                  <c:v>3438.035867500003</c:v>
                </c:pt>
                <c:pt idx="636">
                  <c:v>753.39882405219623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1643.9095335807199</c:v>
                </c:pt>
                <c:pt idx="643">
                  <c:v>2856.5193506467076</c:v>
                </c:pt>
                <c:pt idx="644">
                  <c:v>19.452428888894541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904.88976307307803</c:v>
                </c:pt>
                <c:pt idx="667">
                  <c:v>4603.187795010288</c:v>
                </c:pt>
                <c:pt idx="668">
                  <c:v>9145.750857478135</c:v>
                </c:pt>
                <c:pt idx="669">
                  <c:v>10865.144866748969</c:v>
                </c:pt>
                <c:pt idx="670">
                  <c:v>12730.748174897126</c:v>
                </c:pt>
                <c:pt idx="671">
                  <c:v>9366.7215473251053</c:v>
                </c:pt>
                <c:pt idx="672">
                  <c:v>6031.0771494341534</c:v>
                </c:pt>
                <c:pt idx="673">
                  <c:v>6339.8351666666631</c:v>
                </c:pt>
                <c:pt idx="674">
                  <c:v>6640.7055450102844</c:v>
                </c:pt>
                <c:pt idx="675">
                  <c:v>3053.1574897119222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1764.8942612109417</c:v>
                </c:pt>
                <c:pt idx="686">
                  <c:v>5130.2401246484396</c:v>
                </c:pt>
                <c:pt idx="687">
                  <c:v>5185.329775911614</c:v>
                </c:pt>
                <c:pt idx="688">
                  <c:v>5447.9126263713661</c:v>
                </c:pt>
                <c:pt idx="689">
                  <c:v>5776.526142788065</c:v>
                </c:pt>
                <c:pt idx="690">
                  <c:v>2847.1781329383634</c:v>
                </c:pt>
                <c:pt idx="691">
                  <c:v>0</c:v>
                </c:pt>
                <c:pt idx="692">
                  <c:v>69.090262242648592</c:v>
                </c:pt>
                <c:pt idx="693">
                  <c:v>1328.0227685069453</c:v>
                </c:pt>
                <c:pt idx="694">
                  <c:v>975.1053183203145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3288.2984719444448</c:v>
                </c:pt>
                <c:pt idx="711">
                  <c:v>6973.4354070182317</c:v>
                </c:pt>
                <c:pt idx="712">
                  <c:v>4722.5113552371067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185.31394444444516</c:v>
                </c:pt>
                <c:pt idx="719">
                  <c:v>2423.1370015753614</c:v>
                </c:pt>
                <c:pt idx="720">
                  <c:v>4339.0590452674878</c:v>
                </c:pt>
                <c:pt idx="721">
                  <c:v>4052.4181393751601</c:v>
                </c:pt>
                <c:pt idx="722">
                  <c:v>3791.7167205542719</c:v>
                </c:pt>
                <c:pt idx="723">
                  <c:v>3354.3048649088505</c:v>
                </c:pt>
                <c:pt idx="724">
                  <c:v>4521.2540000000008</c:v>
                </c:pt>
                <c:pt idx="725">
                  <c:v>7711.1505435866802</c:v>
                </c:pt>
                <c:pt idx="726">
                  <c:v>12540.931943417399</c:v>
                </c:pt>
                <c:pt idx="727">
                  <c:v>13899.707161388878</c:v>
                </c:pt>
                <c:pt idx="728">
                  <c:v>9630.6109396875127</c:v>
                </c:pt>
                <c:pt idx="729">
                  <c:v>6503.2658551041795</c:v>
                </c:pt>
                <c:pt idx="730">
                  <c:v>1701.4781162139693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710.93206834635043</c:v>
                </c:pt>
                <c:pt idx="740">
                  <c:v>3270.7375506900903</c:v>
                </c:pt>
                <c:pt idx="741">
                  <c:v>2248.3943265843695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72.678628805135219</c:v>
                </c:pt>
                <c:pt idx="748">
                  <c:v>1153.0201753124934</c:v>
                </c:pt>
                <c:pt idx="749">
                  <c:v>291.01091518388665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2386.4609369547338</c:v>
                </c:pt>
                <c:pt idx="766">
                  <c:v>5069.429415637861</c:v>
                </c:pt>
                <c:pt idx="767">
                  <c:v>6141.643342740319</c:v>
                </c:pt>
                <c:pt idx="768">
                  <c:v>7302.5742821399162</c:v>
                </c:pt>
                <c:pt idx="769">
                  <c:v>10062.790547489716</c:v>
                </c:pt>
                <c:pt idx="770">
                  <c:v>15197.787665668237</c:v>
                </c:pt>
                <c:pt idx="771">
                  <c:v>17915.146963900617</c:v>
                </c:pt>
                <c:pt idx="772">
                  <c:v>18757.674581132811</c:v>
                </c:pt>
                <c:pt idx="773">
                  <c:v>16699.805851293255</c:v>
                </c:pt>
                <c:pt idx="774">
                  <c:v>14453.520938605154</c:v>
                </c:pt>
                <c:pt idx="775">
                  <c:v>15913.499143258266</c:v>
                </c:pt>
                <c:pt idx="776">
                  <c:v>13043.660504672871</c:v>
                </c:pt>
                <c:pt idx="777">
                  <c:v>8951.7686736373071</c:v>
                </c:pt>
                <c:pt idx="778">
                  <c:v>7471.1510393115141</c:v>
                </c:pt>
                <c:pt idx="779">
                  <c:v>5874.2364899318245</c:v>
                </c:pt>
                <c:pt idx="780">
                  <c:v>3473.8045488456501</c:v>
                </c:pt>
                <c:pt idx="781">
                  <c:v>1334.7514180859266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5789.6414069298326</c:v>
                </c:pt>
                <c:pt idx="803">
                  <c:v>13451.813725785576</c:v>
                </c:pt>
                <c:pt idx="804">
                  <c:v>15517.754608323025</c:v>
                </c:pt>
                <c:pt idx="805">
                  <c:v>9300.1635586124157</c:v>
                </c:pt>
                <c:pt idx="806">
                  <c:v>1351.1794104949538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3740.4756041666637</c:v>
                </c:pt>
                <c:pt idx="821">
                  <c:v>7351.4498832651761</c:v>
                </c:pt>
                <c:pt idx="822">
                  <c:v>8059.3458591769559</c:v>
                </c:pt>
                <c:pt idx="823">
                  <c:v>8229.1633514453079</c:v>
                </c:pt>
                <c:pt idx="824">
                  <c:v>7454.9508596399191</c:v>
                </c:pt>
                <c:pt idx="825">
                  <c:v>6438.7730477430559</c:v>
                </c:pt>
                <c:pt idx="826">
                  <c:v>6402.1251942578147</c:v>
                </c:pt>
                <c:pt idx="827">
                  <c:v>6082.9314135447185</c:v>
                </c:pt>
                <c:pt idx="828">
                  <c:v>7439.2994807003934</c:v>
                </c:pt>
                <c:pt idx="829">
                  <c:v>9731.3635590624945</c:v>
                </c:pt>
                <c:pt idx="830">
                  <c:v>9751.192158436208</c:v>
                </c:pt>
                <c:pt idx="831">
                  <c:v>7002.8627492706783</c:v>
                </c:pt>
                <c:pt idx="832">
                  <c:v>2258.1178957942784</c:v>
                </c:pt>
                <c:pt idx="833">
                  <c:v>0</c:v>
                </c:pt>
                <c:pt idx="834">
                  <c:v>39.534351319263237</c:v>
                </c:pt>
                <c:pt idx="835">
                  <c:v>13.557303538592068</c:v>
                </c:pt>
                <c:pt idx="836">
                  <c:v>0</c:v>
                </c:pt>
                <c:pt idx="837">
                  <c:v>0</c:v>
                </c:pt>
                <c:pt idx="838">
                  <c:v>1391.682013628616</c:v>
                </c:pt>
                <c:pt idx="839">
                  <c:v>1372.5798424524194</c:v>
                </c:pt>
                <c:pt idx="840">
                  <c:v>1056.569749891486</c:v>
                </c:pt>
                <c:pt idx="841">
                  <c:v>2552.1390733624462</c:v>
                </c:pt>
                <c:pt idx="842">
                  <c:v>3789.1481136228795</c:v>
                </c:pt>
                <c:pt idx="843">
                  <c:v>2534.0343166147418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859.36848837080117</c:v>
                </c:pt>
                <c:pt idx="849">
                  <c:v>3826.3748242970069</c:v>
                </c:pt>
                <c:pt idx="850">
                  <c:v>3826.3801235675178</c:v>
                </c:pt>
                <c:pt idx="851">
                  <c:v>1033.3404284753003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3415.6538115233939</c:v>
                </c:pt>
                <c:pt idx="859">
                  <c:v>3382.7435129642049</c:v>
                </c:pt>
                <c:pt idx="860">
                  <c:v>685.15509389925285</c:v>
                </c:pt>
                <c:pt idx="861">
                  <c:v>2180.1071041885489</c:v>
                </c:pt>
                <c:pt idx="862">
                  <c:v>8779.3863311933255</c:v>
                </c:pt>
                <c:pt idx="863">
                  <c:v>8052.6307166536335</c:v>
                </c:pt>
                <c:pt idx="864">
                  <c:v>649.14756774743603</c:v>
                </c:pt>
                <c:pt idx="865">
                  <c:v>0</c:v>
                </c:pt>
                <c:pt idx="866">
                  <c:v>970.45132305426841</c:v>
                </c:pt>
                <c:pt idx="867">
                  <c:v>4270.7163037718501</c:v>
                </c:pt>
                <c:pt idx="868">
                  <c:v>1602.6343230452355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5789.6414069298326</c:v>
                </c:pt>
                <c:pt idx="910">
                  <c:v>13451.813725785576</c:v>
                </c:pt>
                <c:pt idx="911">
                  <c:v>15517.754608323025</c:v>
                </c:pt>
                <c:pt idx="912">
                  <c:v>9300.1635586124157</c:v>
                </c:pt>
                <c:pt idx="913">
                  <c:v>4358.2511697542213</c:v>
                </c:pt>
                <c:pt idx="914">
                  <c:v>9635.5043124999811</c:v>
                </c:pt>
                <c:pt idx="915">
                  <c:v>9347.0424296875026</c:v>
                </c:pt>
                <c:pt idx="916">
                  <c:v>3161.395252274503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432.07814838521631</c:v>
                </c:pt>
                <c:pt idx="921">
                  <c:v>5206.0595744156335</c:v>
                </c:pt>
                <c:pt idx="922">
                  <c:v>7368.1438501709017</c:v>
                </c:pt>
                <c:pt idx="923">
                  <c:v>5251.8949988411532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1285.7724535429343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5022.6456977880671</c:v>
                </c:pt>
                <c:pt idx="960">
                  <c:v>12967.520915839279</c:v>
                </c:pt>
                <c:pt idx="961">
                  <c:v>20141.911776251276</c:v>
                </c:pt>
                <c:pt idx="962">
                  <c:v>22435.772252973242</c:v>
                </c:pt>
                <c:pt idx="963">
                  <c:v>19555.143800690108</c:v>
                </c:pt>
                <c:pt idx="964">
                  <c:v>13167.627255047595</c:v>
                </c:pt>
                <c:pt idx="965">
                  <c:v>5761.2968513308524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132.08645917695475</c:v>
                </c:pt>
                <c:pt idx="1028">
                  <c:v>1456.7341675</c:v>
                </c:pt>
                <c:pt idx="1029">
                  <c:v>5045.4831786561208</c:v>
                </c:pt>
                <c:pt idx="1030">
                  <c:v>8880.2657239107502</c:v>
                </c:pt>
                <c:pt idx="1031">
                  <c:v>10304.707602880655</c:v>
                </c:pt>
                <c:pt idx="1032">
                  <c:v>10300.596665730451</c:v>
                </c:pt>
                <c:pt idx="1033">
                  <c:v>10405.142589131949</c:v>
                </c:pt>
                <c:pt idx="1034">
                  <c:v>10731.485186869371</c:v>
                </c:pt>
                <c:pt idx="1035">
                  <c:v>9980.9170400913081</c:v>
                </c:pt>
                <c:pt idx="1036">
                  <c:v>8083.0075882304645</c:v>
                </c:pt>
                <c:pt idx="1037">
                  <c:v>6663.3874657145279</c:v>
                </c:pt>
                <c:pt idx="1038">
                  <c:v>6910.1312775808465</c:v>
                </c:pt>
                <c:pt idx="1039">
                  <c:v>8681.3624257304509</c:v>
                </c:pt>
                <c:pt idx="1040">
                  <c:v>9856.3614411008093</c:v>
                </c:pt>
                <c:pt idx="1041">
                  <c:v>9441.9860898045263</c:v>
                </c:pt>
                <c:pt idx="1042">
                  <c:v>6874.3693664842231</c:v>
                </c:pt>
                <c:pt idx="1043">
                  <c:v>2851.0280469314293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48.506362224956256</c:v>
                </c:pt>
                <c:pt idx="1064">
                  <c:v>2021.2757517695472</c:v>
                </c:pt>
                <c:pt idx="1065">
                  <c:v>5656.6049258333314</c:v>
                </c:pt>
                <c:pt idx="1066">
                  <c:v>7982.9135630322444</c:v>
                </c:pt>
                <c:pt idx="1067">
                  <c:v>5215.4231038541684</c:v>
                </c:pt>
                <c:pt idx="1068">
                  <c:v>1399.2713600347267</c:v>
                </c:pt>
                <c:pt idx="1069">
                  <c:v>1426.5258524999952</c:v>
                </c:pt>
                <c:pt idx="1070">
                  <c:v>4191.0322422222216</c:v>
                </c:pt>
                <c:pt idx="1071">
                  <c:v>7495.203360000005</c:v>
                </c:pt>
                <c:pt idx="1072">
                  <c:v>10219.140824062501</c:v>
                </c:pt>
                <c:pt idx="1073">
                  <c:v>13685.275436122836</c:v>
                </c:pt>
                <c:pt idx="1074">
                  <c:v>18581.080496797036</c:v>
                </c:pt>
                <c:pt idx="1075">
                  <c:v>22285.997980922864</c:v>
                </c:pt>
                <c:pt idx="1076">
                  <c:v>21674.174201686747</c:v>
                </c:pt>
                <c:pt idx="1077">
                  <c:v>18062.80921225133</c:v>
                </c:pt>
                <c:pt idx="1078">
                  <c:v>14110.977124166682</c:v>
                </c:pt>
                <c:pt idx="1079">
                  <c:v>11892.792701733062</c:v>
                </c:pt>
                <c:pt idx="1080">
                  <c:v>8361.5736608333409</c:v>
                </c:pt>
                <c:pt idx="1081">
                  <c:v>1667.0626507626018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117.54333418836293</c:v>
                </c:pt>
                <c:pt idx="1093">
                  <c:v>4512.2435494934634</c:v>
                </c:pt>
                <c:pt idx="1094">
                  <c:v>5578.7833438427724</c:v>
                </c:pt>
                <c:pt idx="1095">
                  <c:v>2367.7780911458531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1813.5026447222217</c:v>
                </c:pt>
                <c:pt idx="1104">
                  <c:v>7604.6608457162965</c:v>
                </c:pt>
                <c:pt idx="1105">
                  <c:v>8434.5987112819967</c:v>
                </c:pt>
                <c:pt idx="1106">
                  <c:v>3064.2074988411864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323.46550035574654</c:v>
                </c:pt>
                <c:pt idx="1113">
                  <c:v>9525.3913544663465</c:v>
                </c:pt>
                <c:pt idx="1114">
                  <c:v>14946.808876661038</c:v>
                </c:pt>
                <c:pt idx="1115">
                  <c:v>10297.276343621405</c:v>
                </c:pt>
                <c:pt idx="1116">
                  <c:v>883.46164345034754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49.631464651491918</c:v>
                </c:pt>
                <c:pt idx="1141">
                  <c:v>910.8928798609503</c:v>
                </c:pt>
                <c:pt idx="1142">
                  <c:v>3041.9146066769563</c:v>
                </c:pt>
                <c:pt idx="1143">
                  <c:v>5814.6884816292131</c:v>
                </c:pt>
                <c:pt idx="1144">
                  <c:v>5793.6277815755129</c:v>
                </c:pt>
                <c:pt idx="1145">
                  <c:v>2086.2124064711943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801.56394444444504</c:v>
                </c:pt>
                <c:pt idx="1153">
                  <c:v>4808.6028943690535</c:v>
                </c:pt>
                <c:pt idx="1154">
                  <c:v>11196.24027538066</c:v>
                </c:pt>
                <c:pt idx="1155">
                  <c:v>14598.355588949817</c:v>
                </c:pt>
                <c:pt idx="1156">
                  <c:v>13350.809928010536</c:v>
                </c:pt>
                <c:pt idx="1157">
                  <c:v>14485.775139095938</c:v>
                </c:pt>
                <c:pt idx="1158">
                  <c:v>18876.656706737409</c:v>
                </c:pt>
                <c:pt idx="1159">
                  <c:v>24002.188307429245</c:v>
                </c:pt>
                <c:pt idx="1160">
                  <c:v>25980.243038554672</c:v>
                </c:pt>
                <c:pt idx="1161">
                  <c:v>23731.661117362386</c:v>
                </c:pt>
                <c:pt idx="1162">
                  <c:v>21302.85125437372</c:v>
                </c:pt>
                <c:pt idx="1163">
                  <c:v>20664.099781792534</c:v>
                </c:pt>
                <c:pt idx="1164">
                  <c:v>20464.704548771875</c:v>
                </c:pt>
                <c:pt idx="1165">
                  <c:v>20081.070882499986</c:v>
                </c:pt>
                <c:pt idx="1166">
                  <c:v>12556.681771306592</c:v>
                </c:pt>
                <c:pt idx="1167">
                  <c:v>4753.0432110661523</c:v>
                </c:pt>
                <c:pt idx="1168">
                  <c:v>6827.5845770806036</c:v>
                </c:pt>
                <c:pt idx="1169">
                  <c:v>8542.4540974652755</c:v>
                </c:pt>
                <c:pt idx="1170">
                  <c:v>7213.2332047599602</c:v>
                </c:pt>
                <c:pt idx="1171">
                  <c:v>6271.3514558376655</c:v>
                </c:pt>
                <c:pt idx="1172">
                  <c:v>4825.0898671875102</c:v>
                </c:pt>
                <c:pt idx="1173">
                  <c:v>3334.2128883331438</c:v>
                </c:pt>
                <c:pt idx="1174">
                  <c:v>2278.2582392416821</c:v>
                </c:pt>
                <c:pt idx="1175">
                  <c:v>717.27193989586033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260.79711989595728</c:v>
                </c:pt>
                <c:pt idx="1180">
                  <c:v>119.6206184765278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2120.319389670281</c:v>
                </c:pt>
                <c:pt idx="1323">
                  <c:v>5068.0002374306705</c:v>
                </c:pt>
                <c:pt idx="1324">
                  <c:v>6330.0733675825149</c:v>
                </c:pt>
                <c:pt idx="1325">
                  <c:v>4022.5262733333198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2446.9728481378343</c:v>
                </c:pt>
                <c:pt idx="1365">
                  <c:v>3112.4338327430501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7951.9306380614971</c:v>
                </c:pt>
                <c:pt idx="1384">
                  <c:v>10175.801112963121</c:v>
                </c:pt>
                <c:pt idx="1385">
                  <c:v>5872.4320333436317</c:v>
                </c:pt>
                <c:pt idx="1386">
                  <c:v>2257.8418558910416</c:v>
                </c:pt>
                <c:pt idx="1387">
                  <c:v>3792.0816623045266</c:v>
                </c:pt>
                <c:pt idx="1388">
                  <c:v>8869.7411741216529</c:v>
                </c:pt>
                <c:pt idx="1389">
                  <c:v>14804.234364490894</c:v>
                </c:pt>
                <c:pt idx="1390">
                  <c:v>17638.428265950526</c:v>
                </c:pt>
                <c:pt idx="1391">
                  <c:v>14867.755991228139</c:v>
                </c:pt>
                <c:pt idx="1392">
                  <c:v>8880.6024266666518</c:v>
                </c:pt>
                <c:pt idx="1393">
                  <c:v>2856.5193506467076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1037.9790825823059</c:v>
                </c:pt>
                <c:pt idx="1415">
                  <c:v>5577.8509224652789</c:v>
                </c:pt>
                <c:pt idx="1416">
                  <c:v>10184.149290020414</c:v>
                </c:pt>
                <c:pt idx="1417">
                  <c:v>12708.290494722214</c:v>
                </c:pt>
                <c:pt idx="1418">
                  <c:v>11301.227875555556</c:v>
                </c:pt>
                <c:pt idx="1419">
                  <c:v>5428.428963104594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2175.9418688438773</c:v>
                </c:pt>
                <c:pt idx="1426">
                  <c:v>8249.6355189626684</c:v>
                </c:pt>
                <c:pt idx="1427">
                  <c:v>10241.734431982226</c:v>
                </c:pt>
                <c:pt idx="1428">
                  <c:v>4803.9436569457348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1384.4108928300211</c:v>
                </c:pt>
                <c:pt idx="1438">
                  <c:v>1832.9835774593282</c:v>
                </c:pt>
                <c:pt idx="1439">
                  <c:v>271.45572813785952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463.5793347466564</c:v>
                </c:pt>
                <c:pt idx="1480">
                  <c:v>851.25597797325088</c:v>
                </c:pt>
                <c:pt idx="1481">
                  <c:v>1001.9870263411458</c:v>
                </c:pt>
                <c:pt idx="1482">
                  <c:v>984.35606019659815</c:v>
                </c:pt>
                <c:pt idx="1483">
                  <c:v>934.49015167695416</c:v>
                </c:pt>
                <c:pt idx="1484">
                  <c:v>935.46190806584366</c:v>
                </c:pt>
                <c:pt idx="1485">
                  <c:v>1163.1143092648858</c:v>
                </c:pt>
                <c:pt idx="1486">
                  <c:v>1815.9413911588535</c:v>
                </c:pt>
                <c:pt idx="1487">
                  <c:v>2817.567785247395</c:v>
                </c:pt>
                <c:pt idx="1488">
                  <c:v>4217.119488586678</c:v>
                </c:pt>
                <c:pt idx="1489">
                  <c:v>6022.8701969791673</c:v>
                </c:pt>
                <c:pt idx="1490">
                  <c:v>8051.2991590147549</c:v>
                </c:pt>
                <c:pt idx="1491">
                  <c:v>10024.101060768224</c:v>
                </c:pt>
                <c:pt idx="1492">
                  <c:v>11390.230221840446</c:v>
                </c:pt>
                <c:pt idx="1493">
                  <c:v>11883.952561417987</c:v>
                </c:pt>
                <c:pt idx="1494">
                  <c:v>11915.643741861979</c:v>
                </c:pt>
                <c:pt idx="1495">
                  <c:v>11189.282726598505</c:v>
                </c:pt>
                <c:pt idx="1496">
                  <c:v>10114.357228856894</c:v>
                </c:pt>
                <c:pt idx="1497">
                  <c:v>8760.4979466462592</c:v>
                </c:pt>
                <c:pt idx="1498">
                  <c:v>6885.128312460919</c:v>
                </c:pt>
                <c:pt idx="1499">
                  <c:v>4795.771423908971</c:v>
                </c:pt>
                <c:pt idx="1500">
                  <c:v>2552.0603387064348</c:v>
                </c:pt>
                <c:pt idx="1501">
                  <c:v>1383.4733394921889</c:v>
                </c:pt>
                <c:pt idx="1502">
                  <c:v>771.13656972240608</c:v>
                </c:pt>
                <c:pt idx="1503">
                  <c:v>449.05788271717017</c:v>
                </c:pt>
                <c:pt idx="1504">
                  <c:v>418.81598059027357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314.3518877674851</c:v>
                </c:pt>
                <c:pt idx="1509">
                  <c:v>1241.7964514150929</c:v>
                </c:pt>
                <c:pt idx="1510">
                  <c:v>3166.6113035288231</c:v>
                </c:pt>
                <c:pt idx="1511">
                  <c:v>5828.6686123046711</c:v>
                </c:pt>
                <c:pt idx="1512">
                  <c:v>8635.1677901607254</c:v>
                </c:pt>
                <c:pt idx="1513">
                  <c:v>11278.478340911617</c:v>
                </c:pt>
                <c:pt idx="1514">
                  <c:v>12640.467285552806</c:v>
                </c:pt>
                <c:pt idx="1515">
                  <c:v>11766.966631860691</c:v>
                </c:pt>
                <c:pt idx="1516">
                  <c:v>8400.7006655658934</c:v>
                </c:pt>
                <c:pt idx="1517">
                  <c:v>4816.6126044475486</c:v>
                </c:pt>
                <c:pt idx="1518">
                  <c:v>1914.2049446616402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379.1117370267084</c:v>
                </c:pt>
                <c:pt idx="1535">
                  <c:v>5222.0089478227965</c:v>
                </c:pt>
                <c:pt idx="1536">
                  <c:v>10294.3803688066</c:v>
                </c:pt>
                <c:pt idx="1537">
                  <c:v>14243.329716213972</c:v>
                </c:pt>
                <c:pt idx="1538">
                  <c:v>17739.320882499967</c:v>
                </c:pt>
                <c:pt idx="1539">
                  <c:v>20319.149363899196</c:v>
                </c:pt>
                <c:pt idx="1540">
                  <c:v>22207.216380411101</c:v>
                </c:pt>
                <c:pt idx="1541">
                  <c:v>23308.263587489673</c:v>
                </c:pt>
                <c:pt idx="1542">
                  <c:v>22045.321462244108</c:v>
                </c:pt>
                <c:pt idx="1543">
                  <c:v>18120.278144283879</c:v>
                </c:pt>
                <c:pt idx="1544">
                  <c:v>10829.572508380857</c:v>
                </c:pt>
                <c:pt idx="1545">
                  <c:v>3180.9708751607359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370.74248290525725</c:v>
                </c:pt>
                <c:pt idx="1558">
                  <c:v>2419.5898305267801</c:v>
                </c:pt>
                <c:pt idx="1559">
                  <c:v>4473.8149335287962</c:v>
                </c:pt>
                <c:pt idx="1560">
                  <c:v>4825.5714791665978</c:v>
                </c:pt>
                <c:pt idx="1561">
                  <c:v>4590.1408470267561</c:v>
                </c:pt>
                <c:pt idx="1562">
                  <c:v>4340.1829368621457</c:v>
                </c:pt>
                <c:pt idx="1563">
                  <c:v>4684.8761669444712</c:v>
                </c:pt>
                <c:pt idx="1564">
                  <c:v>5016.0111450175618</c:v>
                </c:pt>
                <c:pt idx="1565">
                  <c:v>4720.5677377559568</c:v>
                </c:pt>
                <c:pt idx="1566">
                  <c:v>5046.1830842577901</c:v>
                </c:pt>
                <c:pt idx="1567">
                  <c:v>4057.0730899782598</c:v>
                </c:pt>
                <c:pt idx="1568">
                  <c:v>1754.7809560559595</c:v>
                </c:pt>
                <c:pt idx="1569">
                  <c:v>73.454390452711266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682.29008020270328</c:v>
                </c:pt>
                <c:pt idx="1649">
                  <c:v>1011.4161392763924</c:v>
                </c:pt>
                <c:pt idx="1650">
                  <c:v>709.6403768185927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82-4A35-BD50-8FB3263FC9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230623"/>
        <c:axId val="229238111"/>
      </c:lineChart>
      <c:catAx>
        <c:axId val="2292306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238111"/>
        <c:crosses val="autoZero"/>
        <c:auto val="1"/>
        <c:lblAlgn val="ctr"/>
        <c:lblOffset val="100"/>
        <c:noMultiLvlLbl val="0"/>
      </c:catAx>
      <c:valAx>
        <c:axId val="2292381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2306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Shows KERS Output to the Wheels at each Second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KERS Output To Wheels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Spreadsheet!$C$4:$C$1804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Spreadsheet!$AA$4:$AA$1804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-6.3944656262860094E-3</c:v>
                </c:pt>
                <c:pt idx="13">
                  <c:v>5.1820345868216308E-2</c:v>
                </c:pt>
                <c:pt idx="14">
                  <c:v>0.99555637781249984</c:v>
                </c:pt>
                <c:pt idx="15">
                  <c:v>3.6746468975390627</c:v>
                </c:pt>
                <c:pt idx="16">
                  <c:v>6.5997424935215729</c:v>
                </c:pt>
                <c:pt idx="17">
                  <c:v>11.171598992155506</c:v>
                </c:pt>
                <c:pt idx="18">
                  <c:v>18.646566721993469</c:v>
                </c:pt>
                <c:pt idx="19">
                  <c:v>26.949733660751026</c:v>
                </c:pt>
                <c:pt idx="20">
                  <c:v>30.202603784702124</c:v>
                </c:pt>
                <c:pt idx="21">
                  <c:v>31.555297163588122</c:v>
                </c:pt>
                <c:pt idx="22">
                  <c:v>32.012737035642196</c:v>
                </c:pt>
                <c:pt idx="23">
                  <c:v>33.170643360000007</c:v>
                </c:pt>
                <c:pt idx="24">
                  <c:v>33.875195233927954</c:v>
                </c:pt>
                <c:pt idx="25">
                  <c:v>38.006526044825101</c:v>
                </c:pt>
                <c:pt idx="26">
                  <c:v>40.805452989479008</c:v>
                </c:pt>
                <c:pt idx="27">
                  <c:v>46.699298730399462</c:v>
                </c:pt>
                <c:pt idx="28">
                  <c:v>53.875278726006933</c:v>
                </c:pt>
                <c:pt idx="29">
                  <c:v>61.559403068402617</c:v>
                </c:pt>
                <c:pt idx="30">
                  <c:v>68.741089841823069</c:v>
                </c:pt>
                <c:pt idx="31">
                  <c:v>72.823743913102007</c:v>
                </c:pt>
                <c:pt idx="32">
                  <c:v>75.610303073764285</c:v>
                </c:pt>
                <c:pt idx="33">
                  <c:v>77.734217140462789</c:v>
                </c:pt>
                <c:pt idx="34">
                  <c:v>79.526394421388872</c:v>
                </c:pt>
                <c:pt idx="35">
                  <c:v>79.887256372126558</c:v>
                </c:pt>
                <c:pt idx="36">
                  <c:v>78.807096850140184</c:v>
                </c:pt>
                <c:pt idx="37">
                  <c:v>73.515526003489441</c:v>
                </c:pt>
                <c:pt idx="38">
                  <c:v>64.125503157521706</c:v>
                </c:pt>
                <c:pt idx="39">
                  <c:v>55.070613559445718</c:v>
                </c:pt>
                <c:pt idx="40">
                  <c:v>48.093802100325355</c:v>
                </c:pt>
                <c:pt idx="41">
                  <c:v>41.847716601762301</c:v>
                </c:pt>
                <c:pt idx="42">
                  <c:v>33.639527397151483</c:v>
                </c:pt>
                <c:pt idx="43">
                  <c:v>25.086434165338705</c:v>
                </c:pt>
                <c:pt idx="44">
                  <c:v>19.53412122350694</c:v>
                </c:pt>
                <c:pt idx="45">
                  <c:v>17.269184376331179</c:v>
                </c:pt>
                <c:pt idx="46">
                  <c:v>16.43502162694444</c:v>
                </c:pt>
                <c:pt idx="47">
                  <c:v>14.98531326573351</c:v>
                </c:pt>
                <c:pt idx="48">
                  <c:v>13.303915235637856</c:v>
                </c:pt>
                <c:pt idx="49">
                  <c:v>12.428757384260544</c:v>
                </c:pt>
                <c:pt idx="50">
                  <c:v>12.428757384260544</c:v>
                </c:pt>
                <c:pt idx="51">
                  <c:v>11.861784660451388</c:v>
                </c:pt>
                <c:pt idx="52">
                  <c:v>9.5991962364321299</c:v>
                </c:pt>
                <c:pt idx="53">
                  <c:v>6.5997424935215729</c:v>
                </c:pt>
                <c:pt idx="54">
                  <c:v>5.594716420095323</c:v>
                </c:pt>
                <c:pt idx="55">
                  <c:v>5.4987583888888878</c:v>
                </c:pt>
                <c:pt idx="56">
                  <c:v>5.4987583888888878</c:v>
                </c:pt>
                <c:pt idx="57">
                  <c:v>5.4987583888888878</c:v>
                </c:pt>
                <c:pt idx="58">
                  <c:v>5.7891117804210079</c:v>
                </c:pt>
                <c:pt idx="59">
                  <c:v>6.0869022440625002</c:v>
                </c:pt>
                <c:pt idx="60">
                  <c:v>8.3795492783029495</c:v>
                </c:pt>
                <c:pt idx="61">
                  <c:v>9.1014406379296879</c:v>
                </c:pt>
                <c:pt idx="62">
                  <c:v>9.8530211287022578</c:v>
                </c:pt>
                <c:pt idx="63">
                  <c:v>10.2399411009375</c:v>
                </c:pt>
                <c:pt idx="64">
                  <c:v>11.445202177851561</c:v>
                </c:pt>
                <c:pt idx="65">
                  <c:v>12.428757384260544</c:v>
                </c:pt>
                <c:pt idx="66">
                  <c:v>12.86263207024</c:v>
                </c:pt>
                <c:pt idx="67">
                  <c:v>13.303915235637856</c:v>
                </c:pt>
                <c:pt idx="68">
                  <c:v>16.270654571611853</c:v>
                </c:pt>
                <c:pt idx="69">
                  <c:v>21.370792274156372</c:v>
                </c:pt>
                <c:pt idx="70">
                  <c:v>28.013561902942545</c:v>
                </c:pt>
                <c:pt idx="71">
                  <c:v>35.547746918751287</c:v>
                </c:pt>
                <c:pt idx="72">
                  <c:v>42.637976058748713</c:v>
                </c:pt>
                <c:pt idx="73">
                  <c:v>47.533557989547319</c:v>
                </c:pt>
                <c:pt idx="74">
                  <c:v>50.655193532065802</c:v>
                </c:pt>
                <c:pt idx="75">
                  <c:v>53.282489275915623</c:v>
                </c:pt>
                <c:pt idx="76">
                  <c:v>56.278953382544991</c:v>
                </c:pt>
                <c:pt idx="77">
                  <c:v>59.668916253926348</c:v>
                </c:pt>
                <c:pt idx="78">
                  <c:v>62.19605921674912</c:v>
                </c:pt>
                <c:pt idx="79">
                  <c:v>62.835961573185912</c:v>
                </c:pt>
                <c:pt idx="80">
                  <c:v>61.242292459201401</c:v>
                </c:pt>
                <c:pt idx="81">
                  <c:v>59.668916253926348</c:v>
                </c:pt>
                <c:pt idx="82">
                  <c:v>55.975649400702956</c:v>
                </c:pt>
                <c:pt idx="83">
                  <c:v>55.070613559445718</c:v>
                </c:pt>
                <c:pt idx="84">
                  <c:v>54.172893024872522</c:v>
                </c:pt>
                <c:pt idx="85">
                  <c:v>51.814746568099096</c:v>
                </c:pt>
                <c:pt idx="86">
                  <c:v>50.080298595845065</c:v>
                </c:pt>
                <c:pt idx="87">
                  <c:v>48.093802100325355</c:v>
                </c:pt>
                <c:pt idx="88">
                  <c:v>46.976570822812491</c:v>
                </c:pt>
                <c:pt idx="89">
                  <c:v>40.805452989479008</c:v>
                </c:pt>
                <c:pt idx="90">
                  <c:v>29.758249531506074</c:v>
                </c:pt>
                <c:pt idx="91">
                  <c:v>19.176636283693412</c:v>
                </c:pt>
                <c:pt idx="92">
                  <c:v>11.30798870154964</c:v>
                </c:pt>
                <c:pt idx="93">
                  <c:v>7.8006608784966538</c:v>
                </c:pt>
                <c:pt idx="94">
                  <c:v>5.4987583888888878</c:v>
                </c:pt>
                <c:pt idx="95">
                  <c:v>3.0757278385125697</c:v>
                </c:pt>
                <c:pt idx="96">
                  <c:v>1.1657012108809153</c:v>
                </c:pt>
                <c:pt idx="97">
                  <c:v>0.39431916750000007</c:v>
                </c:pt>
                <c:pt idx="98">
                  <c:v>0.11284178845036009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-6.3944656262860094E-3</c:v>
                </c:pt>
                <c:pt idx="139">
                  <c:v>7.3732863755626266E-2</c:v>
                </c:pt>
                <c:pt idx="140">
                  <c:v>1.3020239956450934</c:v>
                </c:pt>
                <c:pt idx="141">
                  <c:v>5.2158435483984356</c:v>
                </c:pt>
                <c:pt idx="142">
                  <c:v>10.502008865936213</c:v>
                </c:pt>
                <c:pt idx="143">
                  <c:v>14.055846448710932</c:v>
                </c:pt>
                <c:pt idx="144">
                  <c:v>15.621406491272985</c:v>
                </c:pt>
                <c:pt idx="145">
                  <c:v>17.100708346008229</c:v>
                </c:pt>
                <c:pt idx="146">
                  <c:v>20.626276336388887</c:v>
                </c:pt>
                <c:pt idx="147">
                  <c:v>25.70016199805427</c:v>
                </c:pt>
                <c:pt idx="148">
                  <c:v>30.650230099915927</c:v>
                </c:pt>
                <c:pt idx="149">
                  <c:v>34.111680209804518</c:v>
                </c:pt>
                <c:pt idx="150">
                  <c:v>35.547746918751287</c:v>
                </c:pt>
                <c:pt idx="151">
                  <c:v>34.587101359756943</c:v>
                </c:pt>
                <c:pt idx="152">
                  <c:v>29.537299565102884</c:v>
                </c:pt>
                <c:pt idx="153">
                  <c:v>20.25894168805684</c:v>
                </c:pt>
                <c:pt idx="154">
                  <c:v>11.722100212077706</c:v>
                </c:pt>
                <c:pt idx="155">
                  <c:v>6.8106602987353728</c:v>
                </c:pt>
                <c:pt idx="156">
                  <c:v>5.4987583888888878</c:v>
                </c:pt>
                <c:pt idx="157">
                  <c:v>6.0869022440625002</c:v>
                </c:pt>
                <c:pt idx="158">
                  <c:v>7.6873588812803808</c:v>
                </c:pt>
                <c:pt idx="159">
                  <c:v>11.583239366286007</c:v>
                </c:pt>
                <c:pt idx="160">
                  <c:v>15.944386393693579</c:v>
                </c:pt>
                <c:pt idx="161">
                  <c:v>21.747972687187492</c:v>
                </c:pt>
                <c:pt idx="162">
                  <c:v>25.906376346896696</c:v>
                </c:pt>
                <c:pt idx="163">
                  <c:v>30.426007961944446</c:v>
                </c:pt>
                <c:pt idx="164">
                  <c:v>34.826037424282248</c:v>
                </c:pt>
                <c:pt idx="165">
                  <c:v>38.76007832937227</c:v>
                </c:pt>
                <c:pt idx="166">
                  <c:v>41.324953803936623</c:v>
                </c:pt>
                <c:pt idx="167">
                  <c:v>44.24050448686215</c:v>
                </c:pt>
                <c:pt idx="168">
                  <c:v>49.794071714897129</c:v>
                </c:pt>
                <c:pt idx="169">
                  <c:v>55.673158066388893</c:v>
                </c:pt>
                <c:pt idx="170">
                  <c:v>58.115839804269541</c:v>
                </c:pt>
                <c:pt idx="171">
                  <c:v>56.278953382544991</c:v>
                </c:pt>
                <c:pt idx="172">
                  <c:v>49.508658631757818</c:v>
                </c:pt>
                <c:pt idx="173">
                  <c:v>38.508078117894804</c:v>
                </c:pt>
                <c:pt idx="174">
                  <c:v>29.317167778529935</c:v>
                </c:pt>
                <c:pt idx="175">
                  <c:v>25.494766814996943</c:v>
                </c:pt>
                <c:pt idx="176">
                  <c:v>25.086434165338705</c:v>
                </c:pt>
                <c:pt idx="177">
                  <c:v>26.739424304612101</c:v>
                </c:pt>
                <c:pt idx="178">
                  <c:v>30.875270143841306</c:v>
                </c:pt>
                <c:pt idx="179">
                  <c:v>34.111680209804518</c:v>
                </c:pt>
                <c:pt idx="180">
                  <c:v>35.065790408806585</c:v>
                </c:pt>
                <c:pt idx="181">
                  <c:v>34.826037424282248</c:v>
                </c:pt>
                <c:pt idx="182">
                  <c:v>34.111680209804518</c:v>
                </c:pt>
                <c:pt idx="183">
                  <c:v>32.012737035642196</c:v>
                </c:pt>
                <c:pt idx="184">
                  <c:v>27.160861854023434</c:v>
                </c:pt>
                <c:pt idx="185">
                  <c:v>22.128434145380655</c:v>
                </c:pt>
                <c:pt idx="186">
                  <c:v>17.438482037326381</c:v>
                </c:pt>
                <c:pt idx="187">
                  <c:v>14.055846448710932</c:v>
                </c:pt>
                <c:pt idx="188">
                  <c:v>11.445202177851561</c:v>
                </c:pt>
                <c:pt idx="189">
                  <c:v>9.5991962364321299</c:v>
                </c:pt>
                <c:pt idx="190">
                  <c:v>8.1455184547365267</c:v>
                </c:pt>
                <c:pt idx="191">
                  <c:v>7.2424049940742332</c:v>
                </c:pt>
                <c:pt idx="192">
                  <c:v>6.3921283008810779</c:v>
                </c:pt>
                <c:pt idx="193">
                  <c:v>5.9868125061286337</c:v>
                </c:pt>
                <c:pt idx="194">
                  <c:v>5.6915009021977863</c:v>
                </c:pt>
                <c:pt idx="195">
                  <c:v>5.4987583888888878</c:v>
                </c:pt>
                <c:pt idx="196">
                  <c:v>5.4987583888888878</c:v>
                </c:pt>
                <c:pt idx="197">
                  <c:v>5.4987583888888878</c:v>
                </c:pt>
                <c:pt idx="198">
                  <c:v>5.4987583888888878</c:v>
                </c:pt>
                <c:pt idx="199">
                  <c:v>5.9868125061286337</c:v>
                </c:pt>
                <c:pt idx="200">
                  <c:v>6.4955224182420253</c:v>
                </c:pt>
                <c:pt idx="201">
                  <c:v>7.5748822394547313</c:v>
                </c:pt>
                <c:pt idx="202">
                  <c:v>8.7367830772569466</c:v>
                </c:pt>
                <c:pt idx="203">
                  <c:v>10.634278919162325</c:v>
                </c:pt>
                <c:pt idx="204">
                  <c:v>14.208701088959618</c:v>
                </c:pt>
                <c:pt idx="205">
                  <c:v>17.779542032232509</c:v>
                </c:pt>
                <c:pt idx="206">
                  <c:v>22.512176210533688</c:v>
                </c:pt>
                <c:pt idx="207">
                  <c:v>28.87935896397585</c:v>
                </c:pt>
                <c:pt idx="208">
                  <c:v>35.065790408806585</c:v>
                </c:pt>
                <c:pt idx="209">
                  <c:v>41.064795621399185</c:v>
                </c:pt>
                <c:pt idx="210">
                  <c:v>49.794071714897129</c:v>
                </c:pt>
                <c:pt idx="211">
                  <c:v>56.583069957139749</c:v>
                </c:pt>
                <c:pt idx="212">
                  <c:v>61.877325339176963</c:v>
                </c:pt>
                <c:pt idx="213">
                  <c:v>66.084151139648426</c:v>
                </c:pt>
                <c:pt idx="214">
                  <c:v>69.750815893991771</c:v>
                </c:pt>
                <c:pt idx="215">
                  <c:v>74.908806022022745</c:v>
                </c:pt>
                <c:pt idx="216">
                  <c:v>81.703695585937496</c:v>
                </c:pt>
                <c:pt idx="217">
                  <c:v>89.55336187533419</c:v>
                </c:pt>
                <c:pt idx="218">
                  <c:v>96.962221005047567</c:v>
                </c:pt>
                <c:pt idx="219">
                  <c:v>103.42702247923481</c:v>
                </c:pt>
                <c:pt idx="220">
                  <c:v>108.41093674060053</c:v>
                </c:pt>
                <c:pt idx="221">
                  <c:v>112.22492224614312</c:v>
                </c:pt>
                <c:pt idx="222">
                  <c:v>113.94093880441406</c:v>
                </c:pt>
                <c:pt idx="223">
                  <c:v>115.66981925124983</c:v>
                </c:pt>
                <c:pt idx="224">
                  <c:v>116.97491940439942</c:v>
                </c:pt>
                <c:pt idx="225">
                  <c:v>118.72630322083205</c:v>
                </c:pt>
                <c:pt idx="226">
                  <c:v>121.37747956519546</c:v>
                </c:pt>
                <c:pt idx="227">
                  <c:v>123.60887788863698</c:v>
                </c:pt>
                <c:pt idx="228">
                  <c:v>125.86034591156246</c:v>
                </c:pt>
                <c:pt idx="229">
                  <c:v>127.67596591240869</c:v>
                </c:pt>
                <c:pt idx="230">
                  <c:v>129.04610520227703</c:v>
                </c:pt>
                <c:pt idx="231">
                  <c:v>129.04610520227703</c:v>
                </c:pt>
                <c:pt idx="232">
                  <c:v>127.67596591240869</c:v>
                </c:pt>
                <c:pt idx="233">
                  <c:v>121.82215332527345</c:v>
                </c:pt>
                <c:pt idx="234">
                  <c:v>113.08132232010686</c:v>
                </c:pt>
                <c:pt idx="235">
                  <c:v>105.07544610850692</c:v>
                </c:pt>
                <c:pt idx="236">
                  <c:v>100.16883612232638</c:v>
                </c:pt>
                <c:pt idx="237">
                  <c:v>97.759038446944459</c:v>
                </c:pt>
                <c:pt idx="238">
                  <c:v>94.591120163878557</c:v>
                </c:pt>
                <c:pt idx="239">
                  <c:v>88.790428319267775</c:v>
                </c:pt>
                <c:pt idx="240">
                  <c:v>79.166341229134972</c:v>
                </c:pt>
                <c:pt idx="241">
                  <c:v>69.413430178043797</c:v>
                </c:pt>
                <c:pt idx="242">
                  <c:v>62.835961573185912</c:v>
                </c:pt>
                <c:pt idx="243">
                  <c:v>55.070613559445718</c:v>
                </c:pt>
                <c:pt idx="244">
                  <c:v>48.093802100325355</c:v>
                </c:pt>
                <c:pt idx="245">
                  <c:v>41.847716601762301</c:v>
                </c:pt>
                <c:pt idx="246">
                  <c:v>33.639527397151483</c:v>
                </c:pt>
                <c:pt idx="247">
                  <c:v>25.086434165338705</c:v>
                </c:pt>
                <c:pt idx="248">
                  <c:v>19.53412122350694</c:v>
                </c:pt>
                <c:pt idx="249">
                  <c:v>17.269184376331179</c:v>
                </c:pt>
                <c:pt idx="250">
                  <c:v>16.43502162694444</c:v>
                </c:pt>
                <c:pt idx="251">
                  <c:v>14.98531326573351</c:v>
                </c:pt>
                <c:pt idx="252">
                  <c:v>13.303915235637856</c:v>
                </c:pt>
                <c:pt idx="253">
                  <c:v>12.428757384260544</c:v>
                </c:pt>
                <c:pt idx="254">
                  <c:v>12.428757384260544</c:v>
                </c:pt>
                <c:pt idx="255">
                  <c:v>11.861784660451388</c:v>
                </c:pt>
                <c:pt idx="256">
                  <c:v>9.5991962364321299</c:v>
                </c:pt>
                <c:pt idx="257">
                  <c:v>8.1455184547365267</c:v>
                </c:pt>
                <c:pt idx="258">
                  <c:v>9.224642627362396</c:v>
                </c:pt>
                <c:pt idx="259">
                  <c:v>12.572559023915085</c:v>
                </c:pt>
                <c:pt idx="260">
                  <c:v>16.766221396480198</c:v>
                </c:pt>
                <c:pt idx="261">
                  <c:v>21.370792274156372</c:v>
                </c:pt>
                <c:pt idx="262">
                  <c:v>26.321262322835803</c:v>
                </c:pt>
                <c:pt idx="263">
                  <c:v>32.937427269175494</c:v>
                </c:pt>
                <c:pt idx="264">
                  <c:v>42.373740944753877</c:v>
                </c:pt>
                <c:pt idx="265">
                  <c:v>52.39940379150736</c:v>
                </c:pt>
                <c:pt idx="266">
                  <c:v>61.242292459201401</c:v>
                </c:pt>
                <c:pt idx="267">
                  <c:v>67.074422948888881</c:v>
                </c:pt>
                <c:pt idx="268">
                  <c:v>74.210546852530371</c:v>
                </c:pt>
                <c:pt idx="269">
                  <c:v>79.526394421388872</c:v>
                </c:pt>
                <c:pt idx="270">
                  <c:v>85.024212649101557</c:v>
                </c:pt>
                <c:pt idx="271">
                  <c:v>85.39719940406377</c:v>
                </c:pt>
                <c:pt idx="272">
                  <c:v>83.910100224444435</c:v>
                </c:pt>
                <c:pt idx="273">
                  <c:v>82.803260710412303</c:v>
                </c:pt>
                <c:pt idx="274">
                  <c:v>77.023009071186493</c:v>
                </c:pt>
                <c:pt idx="275">
                  <c:v>67.074422948888881</c:v>
                </c:pt>
                <c:pt idx="276">
                  <c:v>58.115839804269541</c:v>
                </c:pt>
                <c:pt idx="277">
                  <c:v>47.533557989547319</c:v>
                </c:pt>
                <c:pt idx="278">
                  <c:v>38.256894004787313</c:v>
                </c:pt>
                <c:pt idx="279">
                  <c:v>25.906376346896696</c:v>
                </c:pt>
                <c:pt idx="280">
                  <c:v>18.123887892524429</c:v>
                </c:pt>
                <c:pt idx="281">
                  <c:v>16.107109475603135</c:v>
                </c:pt>
                <c:pt idx="282">
                  <c:v>20.811174572855734</c:v>
                </c:pt>
                <c:pt idx="283">
                  <c:v>28.22878346025335</c:v>
                </c:pt>
                <c:pt idx="284">
                  <c:v>36.521460568517242</c:v>
                </c:pt>
                <c:pt idx="285">
                  <c:v>46.699298730399462</c:v>
                </c:pt>
                <c:pt idx="286">
                  <c:v>56.278953382544991</c:v>
                </c:pt>
                <c:pt idx="287">
                  <c:v>66.743521542381529</c:v>
                </c:pt>
                <c:pt idx="288">
                  <c:v>78.091034751028801</c:v>
                </c:pt>
                <c:pt idx="289">
                  <c:v>90.319524549606626</c:v>
                </c:pt>
                <c:pt idx="290">
                  <c:v>97.759038446944459</c:v>
                </c:pt>
                <c:pt idx="291">
                  <c:v>100.16883612232638</c:v>
                </c:pt>
                <c:pt idx="292">
                  <c:v>97.759038446944459</c:v>
                </c:pt>
                <c:pt idx="293">
                  <c:v>93.416457664713377</c:v>
                </c:pt>
                <c:pt idx="294">
                  <c:v>90.319524549606626</c:v>
                </c:pt>
                <c:pt idx="295">
                  <c:v>88.410172597499965</c:v>
                </c:pt>
                <c:pt idx="296">
                  <c:v>88.030724319609547</c:v>
                </c:pt>
                <c:pt idx="297">
                  <c:v>88.410172597499965</c:v>
                </c:pt>
                <c:pt idx="298">
                  <c:v>89.55336187533419</c:v>
                </c:pt>
                <c:pt idx="299">
                  <c:v>90.319524549606626</c:v>
                </c:pt>
                <c:pt idx="300">
                  <c:v>90.319524549606626</c:v>
                </c:pt>
                <c:pt idx="301">
                  <c:v>89.55336187533419</c:v>
                </c:pt>
                <c:pt idx="302">
                  <c:v>87.652083540371663</c:v>
                </c:pt>
                <c:pt idx="303">
                  <c:v>84.652033830994057</c:v>
                </c:pt>
                <c:pt idx="304">
                  <c:v>80.974694227489664</c:v>
                </c:pt>
                <c:pt idx="305">
                  <c:v>75.610303073764285</c:v>
                </c:pt>
                <c:pt idx="306">
                  <c:v>70.428018147686458</c:v>
                </c:pt>
                <c:pt idx="307">
                  <c:v>67.074422948888881</c:v>
                </c:pt>
                <c:pt idx="308">
                  <c:v>65.428024315792641</c:v>
                </c:pt>
                <c:pt idx="309">
                  <c:v>64.77514150901635</c:v>
                </c:pt>
                <c:pt idx="310">
                  <c:v>63.479109699510843</c:v>
                </c:pt>
                <c:pt idx="311">
                  <c:v>61.877325339176963</c:v>
                </c:pt>
                <c:pt idx="312">
                  <c:v>59.668916253926348</c:v>
                </c:pt>
                <c:pt idx="313">
                  <c:v>56.278953382544991</c:v>
                </c:pt>
                <c:pt idx="314">
                  <c:v>52.106668499999998</c:v>
                </c:pt>
                <c:pt idx="315">
                  <c:v>47.533557989547319</c:v>
                </c:pt>
                <c:pt idx="316">
                  <c:v>43.703068186631938</c:v>
                </c:pt>
                <c:pt idx="317">
                  <c:v>40.289214596591592</c:v>
                </c:pt>
                <c:pt idx="318">
                  <c:v>36.032970451388898</c:v>
                </c:pt>
                <c:pt idx="319">
                  <c:v>31.327803730452672</c:v>
                </c:pt>
                <c:pt idx="320">
                  <c:v>27.160861854023434</c:v>
                </c:pt>
                <c:pt idx="321">
                  <c:v>26.113409806748972</c:v>
                </c:pt>
                <c:pt idx="322">
                  <c:v>24.681378836124129</c:v>
                </c:pt>
                <c:pt idx="323">
                  <c:v>24.681378836124129</c:v>
                </c:pt>
                <c:pt idx="324">
                  <c:v>23.485881153164062</c:v>
                </c:pt>
                <c:pt idx="325">
                  <c:v>22.705277333781982</c:v>
                </c:pt>
                <c:pt idx="326">
                  <c:v>22.705277333781982</c:v>
                </c:pt>
                <c:pt idx="327">
                  <c:v>22.128434145380655</c:v>
                </c:pt>
                <c:pt idx="328">
                  <c:v>21.55897232263905</c:v>
                </c:pt>
                <c:pt idx="329">
                  <c:v>16.60021058682565</c:v>
                </c:pt>
                <c:pt idx="330">
                  <c:v>12.002292656631779</c:v>
                </c:pt>
                <c:pt idx="331">
                  <c:v>11.171598992155506</c:v>
                </c:pt>
                <c:pt idx="332">
                  <c:v>10.901291093191709</c:v>
                </c:pt>
                <c:pt idx="333">
                  <c:v>9.8530211287022578</c:v>
                </c:pt>
                <c:pt idx="334">
                  <c:v>9.4735204813888867</c:v>
                </c:pt>
                <c:pt idx="335">
                  <c:v>8.7367830772569466</c:v>
                </c:pt>
                <c:pt idx="336">
                  <c:v>8.1455184547365267</c:v>
                </c:pt>
                <c:pt idx="337">
                  <c:v>7.9147881763282868</c:v>
                </c:pt>
                <c:pt idx="338">
                  <c:v>8.1455184547365267</c:v>
                </c:pt>
                <c:pt idx="339">
                  <c:v>9.224642627362396</c:v>
                </c:pt>
                <c:pt idx="340">
                  <c:v>12.428757384260544</c:v>
                </c:pt>
                <c:pt idx="341">
                  <c:v>17.608601274218589</c:v>
                </c:pt>
                <c:pt idx="342">
                  <c:v>23.093939487745786</c:v>
                </c:pt>
                <c:pt idx="343">
                  <c:v>24.883496808288328</c:v>
                </c:pt>
                <c:pt idx="344">
                  <c:v>25.494766814996943</c:v>
                </c:pt>
                <c:pt idx="345">
                  <c:v>25.906376346896696</c:v>
                </c:pt>
                <c:pt idx="346">
                  <c:v>27.799158908888884</c:v>
                </c:pt>
                <c:pt idx="347">
                  <c:v>28.22878346025335</c:v>
                </c:pt>
                <c:pt idx="348">
                  <c:v>29.317167778529935</c:v>
                </c:pt>
                <c:pt idx="349">
                  <c:v>30.650230099915927</c:v>
                </c:pt>
                <c:pt idx="350">
                  <c:v>31.555297163588122</c:v>
                </c:pt>
                <c:pt idx="351">
                  <c:v>31.783608283576385</c:v>
                </c:pt>
                <c:pt idx="352">
                  <c:v>31.555297163588122</c:v>
                </c:pt>
                <c:pt idx="353">
                  <c:v>31.327803730452672</c:v>
                </c:pt>
                <c:pt idx="354">
                  <c:v>31.101128038945305</c:v>
                </c:pt>
                <c:pt idx="355">
                  <c:v>31.101128038945305</c:v>
                </c:pt>
                <c:pt idx="356">
                  <c:v>31.555297163588122</c:v>
                </c:pt>
                <c:pt idx="357">
                  <c:v>31.783608283576385</c:v>
                </c:pt>
                <c:pt idx="358">
                  <c:v>31.327803730452672</c:v>
                </c:pt>
                <c:pt idx="359">
                  <c:v>28.87935896397585</c:v>
                </c:pt>
                <c:pt idx="360">
                  <c:v>24.883496808288328</c:v>
                </c:pt>
                <c:pt idx="361">
                  <c:v>21.370792274156372</c:v>
                </c:pt>
                <c:pt idx="362">
                  <c:v>18.999125328615449</c:v>
                </c:pt>
                <c:pt idx="363">
                  <c:v>17.608601274218589</c:v>
                </c:pt>
                <c:pt idx="364">
                  <c:v>16.93305400113281</c:v>
                </c:pt>
                <c:pt idx="365">
                  <c:v>16.93305400113281</c:v>
                </c:pt>
                <c:pt idx="366">
                  <c:v>17.100708346008229</c:v>
                </c:pt>
                <c:pt idx="367">
                  <c:v>17.779542032232509</c:v>
                </c:pt>
                <c:pt idx="368">
                  <c:v>19.35496826691567</c:v>
                </c:pt>
                <c:pt idx="369">
                  <c:v>21.937793313026457</c:v>
                </c:pt>
                <c:pt idx="370">
                  <c:v>23.485881153164062</c:v>
                </c:pt>
                <c:pt idx="371">
                  <c:v>23.881101891834646</c:v>
                </c:pt>
                <c:pt idx="372">
                  <c:v>22.512176210533688</c:v>
                </c:pt>
                <c:pt idx="373">
                  <c:v>17.951304256592888</c:v>
                </c:pt>
                <c:pt idx="374">
                  <c:v>12.285779073311627</c:v>
                </c:pt>
                <c:pt idx="375">
                  <c:v>8.0297407200000013</c:v>
                </c:pt>
                <c:pt idx="376">
                  <c:v>5.4036268633537476</c:v>
                </c:pt>
                <c:pt idx="377">
                  <c:v>3.912899374201388</c:v>
                </c:pt>
                <c:pt idx="378">
                  <c:v>2.9342779197918274</c:v>
                </c:pt>
                <c:pt idx="379">
                  <c:v>2.3387556954732514</c:v>
                </c:pt>
                <c:pt idx="380">
                  <c:v>1.8657527400000002</c:v>
                </c:pt>
                <c:pt idx="381">
                  <c:v>1.3020239956450934</c:v>
                </c:pt>
                <c:pt idx="382">
                  <c:v>0.8015534661717143</c:v>
                </c:pt>
                <c:pt idx="383">
                  <c:v>0.42065977572611235</c:v>
                </c:pt>
                <c:pt idx="384">
                  <c:v>0.12754191701115605</c:v>
                </c:pt>
                <c:pt idx="385">
                  <c:v>-2.5394426953124979E-3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-9.7390323551633275E-3</c:v>
                </c:pt>
                <c:pt idx="393">
                  <c:v>9.8973533537326394E-2</c:v>
                </c:pt>
                <c:pt idx="394">
                  <c:v>0.76524384888888863</c:v>
                </c:pt>
                <c:pt idx="395">
                  <c:v>2.5298068053502774</c:v>
                </c:pt>
                <c:pt idx="396">
                  <c:v>5.7891117804210079</c:v>
                </c:pt>
                <c:pt idx="397">
                  <c:v>10.767373013172586</c:v>
                </c:pt>
                <c:pt idx="398">
                  <c:v>17.269184376331179</c:v>
                </c:pt>
                <c:pt idx="399">
                  <c:v>23.28950040891074</c:v>
                </c:pt>
                <c:pt idx="400">
                  <c:v>26.113409806748972</c:v>
                </c:pt>
                <c:pt idx="401">
                  <c:v>26.113409806748972</c:v>
                </c:pt>
                <c:pt idx="402">
                  <c:v>24.681378836124129</c:v>
                </c:pt>
                <c:pt idx="403">
                  <c:v>21.55897232263905</c:v>
                </c:pt>
                <c:pt idx="404">
                  <c:v>18.471519179999998</c:v>
                </c:pt>
                <c:pt idx="405">
                  <c:v>16.107109475603135</c:v>
                </c:pt>
                <c:pt idx="406">
                  <c:v>13.752605401521825</c:v>
                </c:pt>
                <c:pt idx="407">
                  <c:v>11.30798870154964</c:v>
                </c:pt>
                <c:pt idx="408">
                  <c:v>9.1014406379296879</c:v>
                </c:pt>
                <c:pt idx="409">
                  <c:v>7.8006608784966538</c:v>
                </c:pt>
                <c:pt idx="410">
                  <c:v>7.4632310077949775</c:v>
                </c:pt>
                <c:pt idx="411">
                  <c:v>7.5748822394547313</c:v>
                </c:pt>
                <c:pt idx="412">
                  <c:v>7.8006608784966538</c:v>
                </c:pt>
                <c:pt idx="413">
                  <c:v>8.1455184547365267</c:v>
                </c:pt>
                <c:pt idx="414">
                  <c:v>8.6168802088253926</c:v>
                </c:pt>
                <c:pt idx="415">
                  <c:v>9.8530211287022578</c:v>
                </c:pt>
                <c:pt idx="416">
                  <c:v>11.861784660451388</c:v>
                </c:pt>
                <c:pt idx="417">
                  <c:v>13.752605401521825</c:v>
                </c:pt>
                <c:pt idx="418">
                  <c:v>14.362378400610696</c:v>
                </c:pt>
                <c:pt idx="419">
                  <c:v>13.903814534639917</c:v>
                </c:pt>
                <c:pt idx="420">
                  <c:v>12.143624145843624</c:v>
                </c:pt>
                <c:pt idx="421">
                  <c:v>10.767373013172586</c:v>
                </c:pt>
                <c:pt idx="422">
                  <c:v>10.2399411009375</c:v>
                </c:pt>
                <c:pt idx="423">
                  <c:v>10.502008865936213</c:v>
                </c:pt>
                <c:pt idx="424">
                  <c:v>11.583239366286007</c:v>
                </c:pt>
                <c:pt idx="425">
                  <c:v>14.362378400610696</c:v>
                </c:pt>
                <c:pt idx="426">
                  <c:v>20.25894168805684</c:v>
                </c:pt>
                <c:pt idx="427">
                  <c:v>29.980017622964244</c:v>
                </c:pt>
                <c:pt idx="428">
                  <c:v>40.0323189451749</c:v>
                </c:pt>
                <c:pt idx="429">
                  <c:v>44.781200360348492</c:v>
                </c:pt>
                <c:pt idx="430">
                  <c:v>45.052770500124588</c:v>
                </c:pt>
                <c:pt idx="431">
                  <c:v>43.168891897860078</c:v>
                </c:pt>
                <c:pt idx="432">
                  <c:v>40.805452989479008</c:v>
                </c:pt>
                <c:pt idx="433">
                  <c:v>39.266526828336069</c:v>
                </c:pt>
                <c:pt idx="434">
                  <c:v>38.76007832937227</c:v>
                </c:pt>
                <c:pt idx="435">
                  <c:v>37.5082388034375</c:v>
                </c:pt>
                <c:pt idx="436">
                  <c:v>34.111680209804518</c:v>
                </c:pt>
                <c:pt idx="437">
                  <c:v>28.444823526045997</c:v>
                </c:pt>
                <c:pt idx="438">
                  <c:v>20.99689334448945</c:v>
                </c:pt>
                <c:pt idx="439">
                  <c:v>13.008903367359821</c:v>
                </c:pt>
                <c:pt idx="440">
                  <c:v>6.3921283008810779</c:v>
                </c:pt>
                <c:pt idx="441">
                  <c:v>2.1551628557351146</c:v>
                </c:pt>
                <c:pt idx="442">
                  <c:v>0.44783143597093616</c:v>
                </c:pt>
                <c:pt idx="443">
                  <c:v>1.7981518584908679E-2</c:v>
                </c:pt>
                <c:pt idx="444">
                  <c:v>-6.3944656262860094E-3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-9.7390323551633275E-3</c:v>
                </c:pt>
                <c:pt idx="513">
                  <c:v>0.15943757597495492</c:v>
                </c:pt>
                <c:pt idx="514">
                  <c:v>1.5458226548263885</c:v>
                </c:pt>
                <c:pt idx="515">
                  <c:v>5.309321898265174</c:v>
                </c:pt>
                <c:pt idx="516">
                  <c:v>11.036033104444446</c:v>
                </c:pt>
                <c:pt idx="517">
                  <c:v>16.60021058682565</c:v>
                </c:pt>
                <c:pt idx="518">
                  <c:v>18.999125328615449</c:v>
                </c:pt>
                <c:pt idx="519">
                  <c:v>18.999125328615449</c:v>
                </c:pt>
                <c:pt idx="520">
                  <c:v>17.951304256592888</c:v>
                </c:pt>
                <c:pt idx="521">
                  <c:v>16.270654571611853</c:v>
                </c:pt>
                <c:pt idx="522">
                  <c:v>14.516878328888886</c:v>
                </c:pt>
                <c:pt idx="523">
                  <c:v>12.428757384260544</c:v>
                </c:pt>
                <c:pt idx="524">
                  <c:v>9.3486692601072203</c:v>
                </c:pt>
                <c:pt idx="525">
                  <c:v>5.4036268633537476</c:v>
                </c:pt>
                <c:pt idx="526">
                  <c:v>2.0956228914711934</c:v>
                </c:pt>
                <c:pt idx="527">
                  <c:v>0.50466769341563789</c:v>
                </c:pt>
                <c:pt idx="528">
                  <c:v>8.5937207047325118E-2</c:v>
                </c:pt>
                <c:pt idx="529">
                  <c:v>1.3420559735082202E-3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-6.3944656262860094E-3</c:v>
                </c:pt>
                <c:pt idx="534">
                  <c:v>1.1602591388888868E-2</c:v>
                </c:pt>
                <c:pt idx="535">
                  <c:v>0.29726835028806581</c:v>
                </c:pt>
                <c:pt idx="536">
                  <c:v>0.91546446721193409</c:v>
                </c:pt>
                <c:pt idx="537">
                  <c:v>2.4652944966679526</c:v>
                </c:pt>
                <c:pt idx="538">
                  <c:v>6.4955224182420253</c:v>
                </c:pt>
                <c:pt idx="539">
                  <c:v>13.903814534639917</c:v>
                </c:pt>
                <c:pt idx="540">
                  <c:v>21.183432596514756</c:v>
                </c:pt>
                <c:pt idx="541">
                  <c:v>23.881101891834646</c:v>
                </c:pt>
                <c:pt idx="542">
                  <c:v>23.881101891834646</c:v>
                </c:pt>
                <c:pt idx="543">
                  <c:v>23.485881153164062</c:v>
                </c:pt>
                <c:pt idx="544">
                  <c:v>22.128434145380655</c:v>
                </c:pt>
                <c:pt idx="545">
                  <c:v>19.714095098691971</c:v>
                </c:pt>
                <c:pt idx="546">
                  <c:v>15.944386393693579</c:v>
                </c:pt>
                <c:pt idx="547">
                  <c:v>13.452655697245527</c:v>
                </c:pt>
                <c:pt idx="548">
                  <c:v>11.583239366286007</c:v>
                </c:pt>
                <c:pt idx="549">
                  <c:v>10.370562908269514</c:v>
                </c:pt>
                <c:pt idx="550">
                  <c:v>9.224642627362396</c:v>
                </c:pt>
                <c:pt idx="551">
                  <c:v>8.3795492783029495</c:v>
                </c:pt>
                <c:pt idx="552">
                  <c:v>7.9147881763282868</c:v>
                </c:pt>
                <c:pt idx="553">
                  <c:v>7.2424049940742332</c:v>
                </c:pt>
                <c:pt idx="554">
                  <c:v>6.8106602987353728</c:v>
                </c:pt>
                <c:pt idx="555">
                  <c:v>6.5997424935215729</c:v>
                </c:pt>
                <c:pt idx="556">
                  <c:v>6.5997424935215729</c:v>
                </c:pt>
                <c:pt idx="557">
                  <c:v>6.8106602987353728</c:v>
                </c:pt>
                <c:pt idx="558">
                  <c:v>7.3524052410763892</c:v>
                </c:pt>
                <c:pt idx="559">
                  <c:v>8.1455184547365267</c:v>
                </c:pt>
                <c:pt idx="560">
                  <c:v>10.634278919162325</c:v>
                </c:pt>
                <c:pt idx="561">
                  <c:v>11.30798870154964</c:v>
                </c:pt>
                <c:pt idx="562">
                  <c:v>11.30798870154964</c:v>
                </c:pt>
                <c:pt idx="563">
                  <c:v>11.30798870154964</c:v>
                </c:pt>
                <c:pt idx="564">
                  <c:v>9.224642627362396</c:v>
                </c:pt>
                <c:pt idx="565">
                  <c:v>3.8326543173207623</c:v>
                </c:pt>
                <c:pt idx="566">
                  <c:v>0.76524384888888863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1.3420559735082202E-3</c:v>
                </c:pt>
                <c:pt idx="602">
                  <c:v>9.8973533537326394E-2</c:v>
                </c:pt>
                <c:pt idx="603">
                  <c:v>0.76524384888888863</c:v>
                </c:pt>
                <c:pt idx="604">
                  <c:v>3.0757278385125697</c:v>
                </c:pt>
                <c:pt idx="605">
                  <c:v>7.8006608784966538</c:v>
                </c:pt>
                <c:pt idx="606">
                  <c:v>15.461149780312502</c:v>
                </c:pt>
                <c:pt idx="607">
                  <c:v>25.906376346896696</c:v>
                </c:pt>
                <c:pt idx="608">
                  <c:v>37.260319631562652</c:v>
                </c:pt>
                <c:pt idx="609">
                  <c:v>48.657302716944443</c:v>
                </c:pt>
                <c:pt idx="610">
                  <c:v>60.610506444619325</c:v>
                </c:pt>
                <c:pt idx="611">
                  <c:v>74.210546852530371</c:v>
                </c:pt>
                <c:pt idx="612">
                  <c:v>86.897224696954709</c:v>
                </c:pt>
                <c:pt idx="613">
                  <c:v>94.198759356983501</c:v>
                </c:pt>
                <c:pt idx="614">
                  <c:v>95.773041770300779</c:v>
                </c:pt>
                <c:pt idx="615">
                  <c:v>94.984287538246662</c:v>
                </c:pt>
                <c:pt idx="616">
                  <c:v>94.591120163878557</c:v>
                </c:pt>
                <c:pt idx="617">
                  <c:v>93.807205172336666</c:v>
                </c:pt>
                <c:pt idx="618">
                  <c:v>92.249055751737373</c:v>
                </c:pt>
                <c:pt idx="619">
                  <c:v>89.171491430137593</c:v>
                </c:pt>
                <c:pt idx="620">
                  <c:v>85.024212649101557</c:v>
                </c:pt>
                <c:pt idx="621">
                  <c:v>81.338790664409856</c:v>
                </c:pt>
                <c:pt idx="622">
                  <c:v>79.526394421388872</c:v>
                </c:pt>
                <c:pt idx="623">
                  <c:v>79.166341229134972</c:v>
                </c:pt>
                <c:pt idx="624">
                  <c:v>79.887256372126558</c:v>
                </c:pt>
                <c:pt idx="625">
                  <c:v>82.069408937297311</c:v>
                </c:pt>
                <c:pt idx="626">
                  <c:v>84.280663004516626</c:v>
                </c:pt>
                <c:pt idx="627">
                  <c:v>85.39719940406377</c:v>
                </c:pt>
                <c:pt idx="628">
                  <c:v>85.39719940406377</c:v>
                </c:pt>
                <c:pt idx="629">
                  <c:v>85.39719940406377</c:v>
                </c:pt>
                <c:pt idx="630">
                  <c:v>85.770994041105482</c:v>
                </c:pt>
                <c:pt idx="631">
                  <c:v>88.030724319609547</c:v>
                </c:pt>
                <c:pt idx="632">
                  <c:v>91.861535499960951</c:v>
                </c:pt>
                <c:pt idx="633">
                  <c:v>96.565021614943547</c:v>
                </c:pt>
                <c:pt idx="634">
                  <c:v>102.19916087094632</c:v>
                </c:pt>
                <c:pt idx="635">
                  <c:v>107.57223475638891</c:v>
                </c:pt>
                <c:pt idx="636">
                  <c:v>111.79792849997814</c:v>
                </c:pt>
                <c:pt idx="637">
                  <c:v>113.51072853835518</c:v>
                </c:pt>
                <c:pt idx="638">
                  <c:v>113.51072853835518</c:v>
                </c:pt>
                <c:pt idx="639">
                  <c:v>113.08132232010686</c:v>
                </c:pt>
                <c:pt idx="640">
                  <c:v>112.22492224614312</c:v>
                </c:pt>
                <c:pt idx="641">
                  <c:v>111.79792849997814</c:v>
                </c:pt>
                <c:pt idx="642">
                  <c:v>113.94093880441406</c:v>
                </c:pt>
                <c:pt idx="643">
                  <c:v>119.16615778814666</c:v>
                </c:pt>
                <c:pt idx="644">
                  <c:v>123.1609924288889</c:v>
                </c:pt>
                <c:pt idx="645">
                  <c:v>124.507057117296</c:v>
                </c:pt>
                <c:pt idx="646">
                  <c:v>126.31304727755773</c:v>
                </c:pt>
                <c:pt idx="647">
                  <c:v>128.13187678706322</c:v>
                </c:pt>
                <c:pt idx="648">
                  <c:v>129.9635421401953</c:v>
                </c:pt>
                <c:pt idx="649">
                  <c:v>130.88418716261592</c:v>
                </c:pt>
                <c:pt idx="650">
                  <c:v>130.42346366823043</c:v>
                </c:pt>
                <c:pt idx="651">
                  <c:v>126.76655110288064</c:v>
                </c:pt>
                <c:pt idx="652">
                  <c:v>118.72630322083205</c:v>
                </c:pt>
                <c:pt idx="653">
                  <c:v>109.67502486833347</c:v>
                </c:pt>
                <c:pt idx="654">
                  <c:v>101.38461400784287</c:v>
                </c:pt>
                <c:pt idx="655">
                  <c:v>89.936039600082296</c:v>
                </c:pt>
                <c:pt idx="656">
                  <c:v>75.259149839999992</c:v>
                </c:pt>
                <c:pt idx="657">
                  <c:v>61.877325339176963</c:v>
                </c:pt>
                <c:pt idx="658">
                  <c:v>53.578477458096224</c:v>
                </c:pt>
                <c:pt idx="659">
                  <c:v>47.254657260786878</c:v>
                </c:pt>
                <c:pt idx="660">
                  <c:v>38.508078117894804</c:v>
                </c:pt>
                <c:pt idx="661">
                  <c:v>26.949733660751026</c:v>
                </c:pt>
                <c:pt idx="662">
                  <c:v>16.93305400113281</c:v>
                </c:pt>
                <c:pt idx="663">
                  <c:v>9.224642627362396</c:v>
                </c:pt>
                <c:pt idx="664">
                  <c:v>6.5997424935215729</c:v>
                </c:pt>
                <c:pt idx="665">
                  <c:v>5.4987583888888878</c:v>
                </c:pt>
                <c:pt idx="666">
                  <c:v>5.9868125061286337</c:v>
                </c:pt>
                <c:pt idx="667">
                  <c:v>7.5748822394547313</c:v>
                </c:pt>
                <c:pt idx="668">
                  <c:v>14.208701088959618</c:v>
                </c:pt>
                <c:pt idx="669">
                  <c:v>21.370792274156372</c:v>
                </c:pt>
                <c:pt idx="670">
                  <c:v>31.327803730452672</c:v>
                </c:pt>
                <c:pt idx="671">
                  <c:v>41.064795621399185</c:v>
                </c:pt>
                <c:pt idx="672">
                  <c:v>46.422841038323043</c:v>
                </c:pt>
                <c:pt idx="673">
                  <c:v>52.106668499999998</c:v>
                </c:pt>
                <c:pt idx="674">
                  <c:v>58.115839804269541</c:v>
                </c:pt>
                <c:pt idx="675">
                  <c:v>64.449916748971177</c:v>
                </c:pt>
                <c:pt idx="676">
                  <c:v>65.428024315792641</c:v>
                </c:pt>
                <c:pt idx="677">
                  <c:v>66.084151139648426</c:v>
                </c:pt>
                <c:pt idx="678">
                  <c:v>61.242292459201401</c:v>
                </c:pt>
                <c:pt idx="679">
                  <c:v>51.2333430022179</c:v>
                </c:pt>
                <c:pt idx="680">
                  <c:v>40.546925962951391</c:v>
                </c:pt>
                <c:pt idx="681">
                  <c:v>29.317167778529935</c:v>
                </c:pt>
                <c:pt idx="682">
                  <c:v>20.626276336388887</c:v>
                </c:pt>
                <c:pt idx="683">
                  <c:v>17.608601274218589</c:v>
                </c:pt>
                <c:pt idx="684">
                  <c:v>14.055846448710932</c:v>
                </c:pt>
                <c:pt idx="685">
                  <c:v>14.055846448710932</c:v>
                </c:pt>
                <c:pt idx="686">
                  <c:v>17.951304256592888</c:v>
                </c:pt>
                <c:pt idx="687">
                  <c:v>22.705277333781982</c:v>
                </c:pt>
                <c:pt idx="688">
                  <c:v>26.739424304612101</c:v>
                </c:pt>
                <c:pt idx="689">
                  <c:v>32.242683365010279</c:v>
                </c:pt>
                <c:pt idx="690">
                  <c:v>36.766930459327256</c:v>
                </c:pt>
                <c:pt idx="691">
                  <c:v>38.256894004787313</c:v>
                </c:pt>
                <c:pt idx="692">
                  <c:v>38.76007832937227</c:v>
                </c:pt>
                <c:pt idx="693">
                  <c:v>40.546925962951391</c:v>
                </c:pt>
                <c:pt idx="694">
                  <c:v>42.903026394709208</c:v>
                </c:pt>
                <c:pt idx="695">
                  <c:v>44.24050448686215</c:v>
                </c:pt>
                <c:pt idx="696">
                  <c:v>42.110321107499999</c:v>
                </c:pt>
                <c:pt idx="697">
                  <c:v>32.012737035642196</c:v>
                </c:pt>
                <c:pt idx="698">
                  <c:v>26.52993384038195</c:v>
                </c:pt>
                <c:pt idx="699">
                  <c:v>21.183432596514756</c:v>
                </c:pt>
                <c:pt idx="700">
                  <c:v>18.822435456457047</c:v>
                </c:pt>
                <c:pt idx="701">
                  <c:v>17.779542032232509</c:v>
                </c:pt>
                <c:pt idx="702">
                  <c:v>17.438482037326381</c:v>
                </c:pt>
                <c:pt idx="703">
                  <c:v>17.438482037326381</c:v>
                </c:pt>
                <c:pt idx="704">
                  <c:v>17.269184376331179</c:v>
                </c:pt>
                <c:pt idx="705">
                  <c:v>15.621406491272985</c:v>
                </c:pt>
                <c:pt idx="706">
                  <c:v>12.572559023915085</c:v>
                </c:pt>
                <c:pt idx="707">
                  <c:v>8.8575108081016936</c:v>
                </c:pt>
                <c:pt idx="708">
                  <c:v>6.2895601962139915</c:v>
                </c:pt>
                <c:pt idx="709">
                  <c:v>5.4987583888888878</c:v>
                </c:pt>
                <c:pt idx="710">
                  <c:v>6.7047884719444433</c:v>
                </c:pt>
                <c:pt idx="711">
                  <c:v>11.445202177851561</c:v>
                </c:pt>
                <c:pt idx="712">
                  <c:v>17.608601274218589</c:v>
                </c:pt>
                <c:pt idx="713">
                  <c:v>18.822435456457047</c:v>
                </c:pt>
                <c:pt idx="714">
                  <c:v>17.779542032232509</c:v>
                </c:pt>
                <c:pt idx="715">
                  <c:v>13.452655697245527</c:v>
                </c:pt>
                <c:pt idx="716">
                  <c:v>7.4632310077949775</c:v>
                </c:pt>
                <c:pt idx="717">
                  <c:v>5.4987583888888878</c:v>
                </c:pt>
                <c:pt idx="718">
                  <c:v>5.4987583888888878</c:v>
                </c:pt>
                <c:pt idx="719">
                  <c:v>6.4955224182420253</c:v>
                </c:pt>
                <c:pt idx="720">
                  <c:v>9.9811701563786013</c:v>
                </c:pt>
                <c:pt idx="721">
                  <c:v>13.452655697245527</c:v>
                </c:pt>
                <c:pt idx="722">
                  <c:v>16.766221396480198</c:v>
                </c:pt>
                <c:pt idx="723">
                  <c:v>20.076505385742184</c:v>
                </c:pt>
                <c:pt idx="724">
                  <c:v>22.899198444444441</c:v>
                </c:pt>
                <c:pt idx="725">
                  <c:v>28.22878346025335</c:v>
                </c:pt>
                <c:pt idx="726">
                  <c:v>35.789950334621103</c:v>
                </c:pt>
                <c:pt idx="727">
                  <c:v>48.657302716944443</c:v>
                </c:pt>
                <c:pt idx="728">
                  <c:v>57.500294689687479</c:v>
                </c:pt>
                <c:pt idx="729">
                  <c:v>65.101177382881957</c:v>
                </c:pt>
                <c:pt idx="730">
                  <c:v>69.750815893991771</c:v>
                </c:pt>
                <c:pt idx="731">
                  <c:v>70.767834575882659</c:v>
                </c:pt>
                <c:pt idx="732">
                  <c:v>71.108461131944409</c:v>
                </c:pt>
                <c:pt idx="733">
                  <c:v>71.79214440856353</c:v>
                </c:pt>
                <c:pt idx="734">
                  <c:v>72.479067539341557</c:v>
                </c:pt>
                <c:pt idx="735">
                  <c:v>73.515526003489441</c:v>
                </c:pt>
                <c:pt idx="736">
                  <c:v>74.908806022022745</c:v>
                </c:pt>
                <c:pt idx="737">
                  <c:v>77.023009071186493</c:v>
                </c:pt>
                <c:pt idx="738">
                  <c:v>78.091034751028801</c:v>
                </c:pt>
                <c:pt idx="739">
                  <c:v>78.448661339179694</c:v>
                </c:pt>
                <c:pt idx="740">
                  <c:v>82.803260710412303</c:v>
                </c:pt>
                <c:pt idx="741">
                  <c:v>86.897224696954709</c:v>
                </c:pt>
                <c:pt idx="742">
                  <c:v>89.936039600082296</c:v>
                </c:pt>
                <c:pt idx="743">
                  <c:v>90.319524549606626</c:v>
                </c:pt>
                <c:pt idx="744">
                  <c:v>90.703816669131925</c:v>
                </c:pt>
                <c:pt idx="745">
                  <c:v>90.703816669131925</c:v>
                </c:pt>
                <c:pt idx="746">
                  <c:v>91.088915903882935</c:v>
                </c:pt>
                <c:pt idx="747">
                  <c:v>92.637382899638453</c:v>
                </c:pt>
                <c:pt idx="748">
                  <c:v>95.378261425312502</c:v>
                </c:pt>
                <c:pt idx="749">
                  <c:v>98.559080405924647</c:v>
                </c:pt>
                <c:pt idx="750">
                  <c:v>100.16883612232638</c:v>
                </c:pt>
                <c:pt idx="751">
                  <c:v>100.16883612232638</c:v>
                </c:pt>
                <c:pt idx="752">
                  <c:v>99.765188355358958</c:v>
                </c:pt>
                <c:pt idx="753">
                  <c:v>98.158656389186717</c:v>
                </c:pt>
                <c:pt idx="754">
                  <c:v>94.984287538246662</c:v>
                </c:pt>
                <c:pt idx="755">
                  <c:v>91.474822199084343</c:v>
                </c:pt>
                <c:pt idx="756">
                  <c:v>86.521006742326222</c:v>
                </c:pt>
                <c:pt idx="757">
                  <c:v>77.023009071186493</c:v>
                </c:pt>
                <c:pt idx="758">
                  <c:v>62.19605921674912</c:v>
                </c:pt>
                <c:pt idx="759">
                  <c:v>46.699298730399462</c:v>
                </c:pt>
                <c:pt idx="760">
                  <c:v>33.639527397151483</c:v>
                </c:pt>
                <c:pt idx="761">
                  <c:v>22.319895129474823</c:v>
                </c:pt>
                <c:pt idx="762">
                  <c:v>13.303915235637856</c:v>
                </c:pt>
                <c:pt idx="763">
                  <c:v>7.9147881763282868</c:v>
                </c:pt>
                <c:pt idx="764">
                  <c:v>5.4987583888888878</c:v>
                </c:pt>
                <c:pt idx="765">
                  <c:v>6.2895601962139915</c:v>
                </c:pt>
                <c:pt idx="766">
                  <c:v>9.9811701563786013</c:v>
                </c:pt>
                <c:pt idx="767">
                  <c:v>14.362378400610696</c:v>
                </c:pt>
                <c:pt idx="768">
                  <c:v>19.894889837695462</c:v>
                </c:pt>
                <c:pt idx="769">
                  <c:v>26.113409806748972</c:v>
                </c:pt>
                <c:pt idx="770">
                  <c:v>36.276807214279344</c:v>
                </c:pt>
                <c:pt idx="771">
                  <c:v>50.080298595845065</c:v>
                </c:pt>
                <c:pt idx="772">
                  <c:v>64.125503157521706</c:v>
                </c:pt>
                <c:pt idx="773">
                  <c:v>79.887256372126558</c:v>
                </c:pt>
                <c:pt idx="774">
                  <c:v>91.088915903882935</c:v>
                </c:pt>
                <c:pt idx="775">
                  <c:v>104.66213234927676</c:v>
                </c:pt>
                <c:pt idx="776">
                  <c:v>118.28725204402471</c:v>
                </c:pt>
                <c:pt idx="777">
                  <c:v>128.13187678706322</c:v>
                </c:pt>
                <c:pt idx="778">
                  <c:v>136.4754025323671</c:v>
                </c:pt>
                <c:pt idx="779">
                  <c:v>144.59377764733924</c:v>
                </c:pt>
                <c:pt idx="780">
                  <c:v>150.95802409745673</c:v>
                </c:pt>
                <c:pt idx="781">
                  <c:v>155.94555985558594</c:v>
                </c:pt>
                <c:pt idx="782">
                  <c:v>159.48438240943412</c:v>
                </c:pt>
                <c:pt idx="783">
                  <c:v>162.03607429556857</c:v>
                </c:pt>
                <c:pt idx="784">
                  <c:v>163.57667073694446</c:v>
                </c:pt>
                <c:pt idx="785">
                  <c:v>165.6419744526749</c:v>
                </c:pt>
                <c:pt idx="786">
                  <c:v>169.28697771379353</c:v>
                </c:pt>
                <c:pt idx="787">
                  <c:v>171.91448174036006</c:v>
                </c:pt>
                <c:pt idx="788">
                  <c:v>172.44237486045733</c:v>
                </c:pt>
                <c:pt idx="789">
                  <c:v>172.44237486045733</c:v>
                </c:pt>
                <c:pt idx="790">
                  <c:v>172.97106529100699</c:v>
                </c:pt>
                <c:pt idx="791">
                  <c:v>174.56191989761717</c:v>
                </c:pt>
                <c:pt idx="792">
                  <c:v>176.15994832638887</c:v>
                </c:pt>
                <c:pt idx="793">
                  <c:v>174.03083786436213</c:v>
                </c:pt>
                <c:pt idx="794">
                  <c:v>163.0623402751535</c:v>
                </c:pt>
                <c:pt idx="795">
                  <c:v>144.10982095603731</c:v>
                </c:pt>
                <c:pt idx="796">
                  <c:v>120.49054128538194</c:v>
                </c:pt>
                <c:pt idx="797">
                  <c:v>98.158656389186717</c:v>
                </c:pt>
                <c:pt idx="798">
                  <c:v>81.338790664409856</c:v>
                </c:pt>
                <c:pt idx="799">
                  <c:v>72.135201019570303</c:v>
                </c:pt>
                <c:pt idx="800">
                  <c:v>69.076854809062496</c:v>
                </c:pt>
                <c:pt idx="801">
                  <c:v>68.741089841823069</c:v>
                </c:pt>
                <c:pt idx="802">
                  <c:v>71.449897761096494</c:v>
                </c:pt>
                <c:pt idx="803">
                  <c:v>80.611406329952274</c:v>
                </c:pt>
                <c:pt idx="804">
                  <c:v>94.591120163878557</c:v>
                </c:pt>
                <c:pt idx="805">
                  <c:v>106.73675203083461</c:v>
                </c:pt>
                <c:pt idx="806">
                  <c:v>112.22492224614312</c:v>
                </c:pt>
                <c:pt idx="807">
                  <c:v>113.51072853835518</c:v>
                </c:pt>
                <c:pt idx="808">
                  <c:v>111.37173902072482</c:v>
                </c:pt>
                <c:pt idx="809">
                  <c:v>106.32021802699217</c:v>
                </c:pt>
                <c:pt idx="810">
                  <c:v>99.765188355358958</c:v>
                </c:pt>
                <c:pt idx="811">
                  <c:v>90.703816669131925</c:v>
                </c:pt>
                <c:pt idx="812">
                  <c:v>77.023009071186493</c:v>
                </c:pt>
                <c:pt idx="813">
                  <c:v>63.479109699510843</c:v>
                </c:pt>
                <c:pt idx="814">
                  <c:v>50.655193532065802</c:v>
                </c:pt>
                <c:pt idx="815">
                  <c:v>38.76007832937227</c:v>
                </c:pt>
                <c:pt idx="816">
                  <c:v>27.585574532867636</c:v>
                </c:pt>
                <c:pt idx="817">
                  <c:v>18.999125328615449</c:v>
                </c:pt>
                <c:pt idx="818">
                  <c:v>12.7171839375</c:v>
                </c:pt>
                <c:pt idx="819">
                  <c:v>11.30798870154964</c:v>
                </c:pt>
                <c:pt idx="820">
                  <c:v>12.7171839375</c:v>
                </c:pt>
                <c:pt idx="821">
                  <c:v>18.123887892524429</c:v>
                </c:pt>
                <c:pt idx="822">
                  <c:v>24.480080303621399</c:v>
                </c:pt>
                <c:pt idx="823">
                  <c:v>31.101128038945305</c:v>
                </c:pt>
                <c:pt idx="824">
                  <c:v>38.006526044825101</c:v>
                </c:pt>
                <c:pt idx="825">
                  <c:v>43.703068186631938</c:v>
                </c:pt>
                <c:pt idx="826">
                  <c:v>49.508658631757818</c:v>
                </c:pt>
                <c:pt idx="827">
                  <c:v>55.371479434378053</c:v>
                </c:pt>
                <c:pt idx="828">
                  <c:v>60.925993566348538</c:v>
                </c:pt>
                <c:pt idx="829">
                  <c:v>69.076854809062496</c:v>
                </c:pt>
                <c:pt idx="830">
                  <c:v>78.091034751028801</c:v>
                </c:pt>
                <c:pt idx="831">
                  <c:v>86.521006742326222</c:v>
                </c:pt>
                <c:pt idx="832">
                  <c:v>91.861535499960951</c:v>
                </c:pt>
                <c:pt idx="833">
                  <c:v>93.807205172336666</c:v>
                </c:pt>
                <c:pt idx="834">
                  <c:v>95.773041770300779</c:v>
                </c:pt>
                <c:pt idx="835">
                  <c:v>98.158656389186717</c:v>
                </c:pt>
                <c:pt idx="836">
                  <c:v>100.16883612232638</c:v>
                </c:pt>
                <c:pt idx="837">
                  <c:v>101.79148464863555</c:v>
                </c:pt>
                <c:pt idx="838">
                  <c:v>104.66213234927676</c:v>
                </c:pt>
                <c:pt idx="839">
                  <c:v>108.41093674060053</c:v>
                </c:pt>
                <c:pt idx="840">
                  <c:v>111.37173902072482</c:v>
                </c:pt>
                <c:pt idx="841">
                  <c:v>114.80377126086239</c:v>
                </c:pt>
                <c:pt idx="842">
                  <c:v>120.0482768751969</c:v>
                </c:pt>
                <c:pt idx="843">
                  <c:v>125.40844705967029</c:v>
                </c:pt>
                <c:pt idx="844">
                  <c:v>129.04610520227703</c:v>
                </c:pt>
                <c:pt idx="845">
                  <c:v>130.42346366823043</c:v>
                </c:pt>
                <c:pt idx="846">
                  <c:v>131.34571256857637</c:v>
                </c:pt>
                <c:pt idx="847">
                  <c:v>132.27116889612142</c:v>
                </c:pt>
                <c:pt idx="848">
                  <c:v>134.59883933327819</c:v>
                </c:pt>
                <c:pt idx="849">
                  <c:v>139.31428386364891</c:v>
                </c:pt>
                <c:pt idx="850">
                  <c:v>146.05044944069715</c:v>
                </c:pt>
                <c:pt idx="851">
                  <c:v>150.95802409745673</c:v>
                </c:pt>
                <c:pt idx="852">
                  <c:v>153.94095372578721</c:v>
                </c:pt>
                <c:pt idx="853">
                  <c:v>156.95265751915232</c:v>
                </c:pt>
                <c:pt idx="854">
                  <c:v>159.99312364609389</c:v>
                </c:pt>
                <c:pt idx="855">
                  <c:v>162.03607429556857</c:v>
                </c:pt>
                <c:pt idx="856">
                  <c:v>162.54880810976979</c:v>
                </c:pt>
                <c:pt idx="857">
                  <c:v>163.0623402751535</c:v>
                </c:pt>
                <c:pt idx="858">
                  <c:v>168.24155919346791</c:v>
                </c:pt>
                <c:pt idx="859">
                  <c:v>175.09379902222346</c:v>
                </c:pt>
                <c:pt idx="860">
                  <c:v>180.45641824204728</c:v>
                </c:pt>
                <c:pt idx="861">
                  <c:v>183.71222474307746</c:v>
                </c:pt>
                <c:pt idx="862">
                  <c:v>191.42054855341561</c:v>
                </c:pt>
                <c:pt idx="863">
                  <c:v>204.42259332082025</c:v>
                </c:pt>
                <c:pt idx="864">
                  <c:v>211.37307906080289</c:v>
                </c:pt>
                <c:pt idx="865">
                  <c:v>214.30284295547318</c:v>
                </c:pt>
                <c:pt idx="866">
                  <c:v>217.84473470268389</c:v>
                </c:pt>
                <c:pt idx="867">
                  <c:v>225.0141367204385</c:v>
                </c:pt>
                <c:pt idx="868">
                  <c:v>233.52261580452671</c:v>
                </c:pt>
                <c:pt idx="869">
                  <c:v>237.21660257451512</c:v>
                </c:pt>
                <c:pt idx="870">
                  <c:v>236.59895999121093</c:v>
                </c:pt>
                <c:pt idx="871">
                  <c:v>234.75077951413198</c:v>
                </c:pt>
                <c:pt idx="872">
                  <c:v>232.29761789291533</c:v>
                </c:pt>
                <c:pt idx="873">
                  <c:v>229.8571212164828</c:v>
                </c:pt>
                <c:pt idx="874">
                  <c:v>226.22013064184148</c:v>
                </c:pt>
                <c:pt idx="875">
                  <c:v>220.81811568632509</c:v>
                </c:pt>
                <c:pt idx="876">
                  <c:v>213.71530355282394</c:v>
                </c:pt>
                <c:pt idx="877">
                  <c:v>205.57306883212976</c:v>
                </c:pt>
                <c:pt idx="878">
                  <c:v>200.42094711176958</c:v>
                </c:pt>
                <c:pt idx="879">
                  <c:v>198.15177030221187</c:v>
                </c:pt>
                <c:pt idx="880">
                  <c:v>198.15177030221187</c:v>
                </c:pt>
                <c:pt idx="881">
                  <c:v>192.53446746788197</c:v>
                </c:pt>
                <c:pt idx="882">
                  <c:v>186.99669301028806</c:v>
                </c:pt>
                <c:pt idx="883">
                  <c:v>186.99669301028806</c:v>
                </c:pt>
                <c:pt idx="884">
                  <c:v>186.99669301028806</c:v>
                </c:pt>
                <c:pt idx="885">
                  <c:v>187.54689011799908</c:v>
                </c:pt>
                <c:pt idx="886">
                  <c:v>189.20225588249997</c:v>
                </c:pt>
                <c:pt idx="887">
                  <c:v>190.30981121222092</c:v>
                </c:pt>
                <c:pt idx="888">
                  <c:v>190.86478215877165</c:v>
                </c:pt>
                <c:pt idx="889">
                  <c:v>189.75563576853861</c:v>
                </c:pt>
                <c:pt idx="890">
                  <c:v>187.54689011799908</c:v>
                </c:pt>
                <c:pt idx="891">
                  <c:v>183.16759960628741</c:v>
                </c:pt>
                <c:pt idx="892">
                  <c:v>177.22928533865613</c:v>
                </c:pt>
                <c:pt idx="893">
                  <c:v>169.81088346000001</c:v>
                </c:pt>
                <c:pt idx="894">
                  <c:v>163.57667073694446</c:v>
                </c:pt>
                <c:pt idx="895">
                  <c:v>158.46929603039226</c:v>
                </c:pt>
                <c:pt idx="896">
                  <c:v>155.94555985558594</c:v>
                </c:pt>
                <c:pt idx="897">
                  <c:v>154.94165844506347</c:v>
                </c:pt>
                <c:pt idx="898">
                  <c:v>154.94165844506347</c:v>
                </c:pt>
                <c:pt idx="899">
                  <c:v>154.44090647163188</c:v>
                </c:pt>
                <c:pt idx="900">
                  <c:v>152.94344613595916</c:v>
                </c:pt>
                <c:pt idx="901">
                  <c:v>149.97011052518658</c:v>
                </c:pt>
                <c:pt idx="902">
                  <c:v>144.10982095603731</c:v>
                </c:pt>
                <c:pt idx="903">
                  <c:v>120.49054128538194</c:v>
                </c:pt>
                <c:pt idx="904">
                  <c:v>98.158656389186717</c:v>
                </c:pt>
                <c:pt idx="905">
                  <c:v>81.338790664409856</c:v>
                </c:pt>
                <c:pt idx="906">
                  <c:v>72.135201019570303</c:v>
                </c:pt>
                <c:pt idx="907">
                  <c:v>69.076854809062496</c:v>
                </c:pt>
                <c:pt idx="908">
                  <c:v>68.741089841823069</c:v>
                </c:pt>
                <c:pt idx="909">
                  <c:v>71.449897761096494</c:v>
                </c:pt>
                <c:pt idx="910">
                  <c:v>80.611406329952274</c:v>
                </c:pt>
                <c:pt idx="911">
                  <c:v>94.591120163878557</c:v>
                </c:pt>
                <c:pt idx="912">
                  <c:v>106.73675203083461</c:v>
                </c:pt>
                <c:pt idx="913">
                  <c:v>112.22492224614312</c:v>
                </c:pt>
                <c:pt idx="914">
                  <c:v>117.84900431249999</c:v>
                </c:pt>
                <c:pt idx="915">
                  <c:v>131.34571256857637</c:v>
                </c:pt>
                <c:pt idx="916">
                  <c:v>136.4754025323671</c:v>
                </c:pt>
                <c:pt idx="917">
                  <c:v>141.70204426304525</c:v>
                </c:pt>
                <c:pt idx="918">
                  <c:v>140.74453776462835</c:v>
                </c:pt>
                <c:pt idx="919">
                  <c:v>141.22289066057726</c:v>
                </c:pt>
                <c:pt idx="920">
                  <c:v>143.1443087618112</c:v>
                </c:pt>
                <c:pt idx="921">
                  <c:v>148.00388046561935</c:v>
                </c:pt>
                <c:pt idx="922">
                  <c:v>156.95265751915232</c:v>
                </c:pt>
                <c:pt idx="923">
                  <c:v>165.1244513530078</c:v>
                </c:pt>
                <c:pt idx="924">
                  <c:v>171.38738598549043</c:v>
                </c:pt>
                <c:pt idx="925">
                  <c:v>166.16029557487278</c:v>
                </c:pt>
                <c:pt idx="926">
                  <c:v>158.97643985260854</c:v>
                </c:pt>
                <c:pt idx="927">
                  <c:v>155.44320959130658</c:v>
                </c:pt>
                <c:pt idx="928">
                  <c:v>151.94913611378163</c:v>
                </c:pt>
                <c:pt idx="929">
                  <c:v>149.97011052518658</c:v>
                </c:pt>
                <c:pt idx="930">
                  <c:v>148.00388046561935</c:v>
                </c:pt>
                <c:pt idx="931">
                  <c:v>146.53760709571628</c:v>
                </c:pt>
                <c:pt idx="932">
                  <c:v>144.59377764733924</c:v>
                </c:pt>
                <c:pt idx="933">
                  <c:v>142.66275336843751</c:v>
                </c:pt>
                <c:pt idx="934">
                  <c:v>138.83913434152905</c:v>
                </c:pt>
                <c:pt idx="935">
                  <c:v>133.66536635486995</c:v>
                </c:pt>
                <c:pt idx="936">
                  <c:v>129.50442263328574</c:v>
                </c:pt>
                <c:pt idx="937">
                  <c:v>126.76655110288064</c:v>
                </c:pt>
                <c:pt idx="938">
                  <c:v>124.507057117296</c:v>
                </c:pt>
                <c:pt idx="939">
                  <c:v>122.26763009243183</c:v>
                </c:pt>
                <c:pt idx="940">
                  <c:v>119.60681569119343</c:v>
                </c:pt>
                <c:pt idx="941">
                  <c:v>118.28725204402471</c:v>
                </c:pt>
                <c:pt idx="942">
                  <c:v>117.84900431249999</c:v>
                </c:pt>
                <c:pt idx="943">
                  <c:v>117.41156008103313</c:v>
                </c:pt>
                <c:pt idx="944">
                  <c:v>117.41156008103313</c:v>
                </c:pt>
                <c:pt idx="945">
                  <c:v>117.84900431249999</c:v>
                </c:pt>
                <c:pt idx="946">
                  <c:v>118.72630322083205</c:v>
                </c:pt>
                <c:pt idx="947">
                  <c:v>122.26763009243183</c:v>
                </c:pt>
                <c:pt idx="948">
                  <c:v>125.86034591156246</c:v>
                </c:pt>
                <c:pt idx="949">
                  <c:v>127.67596591240869</c:v>
                </c:pt>
                <c:pt idx="950">
                  <c:v>127.22085733275608</c:v>
                </c:pt>
                <c:pt idx="951">
                  <c:v>122.71390981189541</c:v>
                </c:pt>
                <c:pt idx="952">
                  <c:v>112.22492224614312</c:v>
                </c:pt>
                <c:pt idx="953">
                  <c:v>94.591120163878557</c:v>
                </c:pt>
                <c:pt idx="954">
                  <c:v>74.908806022022745</c:v>
                </c:pt>
                <c:pt idx="955">
                  <c:v>57.500294689687479</c:v>
                </c:pt>
                <c:pt idx="956">
                  <c:v>42.373740944753877</c:v>
                </c:pt>
                <c:pt idx="957">
                  <c:v>29.537299565102884</c:v>
                </c:pt>
                <c:pt idx="958">
                  <c:v>25.086434165338705</c:v>
                </c:pt>
                <c:pt idx="959">
                  <c:v>26.949733660751026</c:v>
                </c:pt>
                <c:pt idx="960">
                  <c:v>34.348982270005948</c:v>
                </c:pt>
                <c:pt idx="961">
                  <c:v>48.093802100325355</c:v>
                </c:pt>
                <c:pt idx="962">
                  <c:v>65.755682252973244</c:v>
                </c:pt>
                <c:pt idx="963">
                  <c:v>82.803260710412303</c:v>
                </c:pt>
                <c:pt idx="964">
                  <c:v>96.962221005047567</c:v>
                </c:pt>
                <c:pt idx="965">
                  <c:v>105.48956501105307</c:v>
                </c:pt>
                <c:pt idx="966">
                  <c:v>109.67502486833347</c:v>
                </c:pt>
                <c:pt idx="967">
                  <c:v>110.09799673218748</c:v>
                </c:pt>
                <c:pt idx="968">
                  <c:v>109.67502486833347</c:v>
                </c:pt>
                <c:pt idx="969">
                  <c:v>107.9911833685502</c:v>
                </c:pt>
                <c:pt idx="970">
                  <c:v>104.66213234927676</c:v>
                </c:pt>
                <c:pt idx="971">
                  <c:v>97.759038446944459</c:v>
                </c:pt>
                <c:pt idx="972">
                  <c:v>85.024212649101557</c:v>
                </c:pt>
                <c:pt idx="973">
                  <c:v>66.413430921042959</c:v>
                </c:pt>
                <c:pt idx="974">
                  <c:v>50.080298595845065</c:v>
                </c:pt>
                <c:pt idx="975">
                  <c:v>36.032970451388898</c:v>
                </c:pt>
                <c:pt idx="976">
                  <c:v>24.279601265555396</c:v>
                </c:pt>
                <c:pt idx="977">
                  <c:v>14.672200819018938</c:v>
                </c:pt>
                <c:pt idx="978">
                  <c:v>9.9811701563786013</c:v>
                </c:pt>
                <c:pt idx="979">
                  <c:v>6.7047884719444433</c:v>
                </c:pt>
                <c:pt idx="980">
                  <c:v>4.3265359374914789</c:v>
                </c:pt>
                <c:pt idx="981">
                  <c:v>2.8647952386008235</c:v>
                </c:pt>
                <c:pt idx="982">
                  <c:v>1.8657527400000002</c:v>
                </c:pt>
                <c:pt idx="983">
                  <c:v>1.0368475417590983</c:v>
                </c:pt>
                <c:pt idx="984">
                  <c:v>0.29726835028806581</c:v>
                </c:pt>
                <c:pt idx="985">
                  <c:v>6.056085593332039E-3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-5.5883556378600874E-3</c:v>
                </c:pt>
                <c:pt idx="1028">
                  <c:v>0.39431916750000007</c:v>
                </c:pt>
                <c:pt idx="1029">
                  <c:v>2.7283147064338986</c:v>
                </c:pt>
                <c:pt idx="1030">
                  <c:v>8.2621213257626014</c:v>
                </c:pt>
                <c:pt idx="1031">
                  <c:v>15.782485380658434</c:v>
                </c:pt>
                <c:pt idx="1032">
                  <c:v>23.683081665730445</c:v>
                </c:pt>
                <c:pt idx="1033">
                  <c:v>31.783608283576385</c:v>
                </c:pt>
                <c:pt idx="1034">
                  <c:v>40.289214596591592</c:v>
                </c:pt>
                <c:pt idx="1035">
                  <c:v>49.224059401202403</c:v>
                </c:pt>
                <c:pt idx="1036">
                  <c:v>56.887999069711931</c:v>
                </c:pt>
                <c:pt idx="1037">
                  <c:v>63.479109699510843</c:v>
                </c:pt>
                <c:pt idx="1038">
                  <c:v>69.413430178043797</c:v>
                </c:pt>
                <c:pt idx="1039">
                  <c:v>76.66861872202675</c:v>
                </c:pt>
                <c:pt idx="1040">
                  <c:v>85.39719940406377</c:v>
                </c:pt>
                <c:pt idx="1041">
                  <c:v>94.591120163878557</c:v>
                </c:pt>
                <c:pt idx="1042">
                  <c:v>103.01692984102124</c:v>
                </c:pt>
                <c:pt idx="1043">
                  <c:v>108.83149481776475</c:v>
                </c:pt>
                <c:pt idx="1044">
                  <c:v>111.79792849997814</c:v>
                </c:pt>
                <c:pt idx="1045">
                  <c:v>112.65272020444442</c:v>
                </c:pt>
                <c:pt idx="1046">
                  <c:v>113.08132232010686</c:v>
                </c:pt>
                <c:pt idx="1047">
                  <c:v>113.94093880441406</c:v>
                </c:pt>
                <c:pt idx="1048">
                  <c:v>114.80377126086239</c:v>
                </c:pt>
                <c:pt idx="1049">
                  <c:v>113.94093880441406</c:v>
                </c:pt>
                <c:pt idx="1050">
                  <c:v>110.52177308205422</c:v>
                </c:pt>
                <c:pt idx="1051">
                  <c:v>103.83792047986546</c:v>
                </c:pt>
                <c:pt idx="1052">
                  <c:v>96.168628518436179</c:v>
                </c:pt>
                <c:pt idx="1053">
                  <c:v>87.274250314561627</c:v>
                </c:pt>
                <c:pt idx="1054">
                  <c:v>77.378208562256944</c:v>
                </c:pt>
                <c:pt idx="1055">
                  <c:v>65.428024315792641</c:v>
                </c:pt>
                <c:pt idx="1056">
                  <c:v>52.106668499999998</c:v>
                </c:pt>
                <c:pt idx="1057">
                  <c:v>37.756974292783397</c:v>
                </c:pt>
                <c:pt idx="1058">
                  <c:v>25.70016199805427</c:v>
                </c:pt>
                <c:pt idx="1059">
                  <c:v>17.438482037326381</c:v>
                </c:pt>
                <c:pt idx="1060">
                  <c:v>10.901291093191709</c:v>
                </c:pt>
                <c:pt idx="1061">
                  <c:v>6.9173579191190839</c:v>
                </c:pt>
                <c:pt idx="1062">
                  <c:v>5.4987583888888878</c:v>
                </c:pt>
                <c:pt idx="1063">
                  <c:v>5.594716420095323</c:v>
                </c:pt>
                <c:pt idx="1064">
                  <c:v>6.2895601962139915</c:v>
                </c:pt>
                <c:pt idx="1065">
                  <c:v>9.4735204813888867</c:v>
                </c:pt>
                <c:pt idx="1066">
                  <c:v>15.621406491272985</c:v>
                </c:pt>
                <c:pt idx="1067">
                  <c:v>21.747972687187492</c:v>
                </c:pt>
                <c:pt idx="1068">
                  <c:v>24.079941776701393</c:v>
                </c:pt>
                <c:pt idx="1069">
                  <c:v>25.2901908525</c:v>
                </c:pt>
                <c:pt idx="1070">
                  <c:v>27.799158908888884</c:v>
                </c:pt>
                <c:pt idx="1071">
                  <c:v>33.170643360000007</c:v>
                </c:pt>
                <c:pt idx="1072">
                  <c:v>40.546925962951391</c:v>
                </c:pt>
                <c:pt idx="1073">
                  <c:v>50.080298595845065</c:v>
                </c:pt>
                <c:pt idx="1074">
                  <c:v>62.835961573185912</c:v>
                </c:pt>
                <c:pt idx="1075">
                  <c:v>79.887256372126558</c:v>
                </c:pt>
                <c:pt idx="1076">
                  <c:v>98.158656389186717</c:v>
                </c:pt>
                <c:pt idx="1077">
                  <c:v>114.80377126086239</c:v>
                </c:pt>
                <c:pt idx="1078">
                  <c:v>128.58858990194443</c:v>
                </c:pt>
                <c:pt idx="1079">
                  <c:v>140.26698562997379</c:v>
                </c:pt>
                <c:pt idx="1080">
                  <c:v>151.45318032750001</c:v>
                </c:pt>
                <c:pt idx="1081">
                  <c:v>158.46929603039226</c:v>
                </c:pt>
                <c:pt idx="1082">
                  <c:v>160.50266350781249</c:v>
                </c:pt>
                <c:pt idx="1083">
                  <c:v>157.96295099756063</c:v>
                </c:pt>
                <c:pt idx="1084">
                  <c:v>149.97011052518658</c:v>
                </c:pt>
                <c:pt idx="1085">
                  <c:v>142.18199851725711</c:v>
                </c:pt>
                <c:pt idx="1086">
                  <c:v>138.83913434152905</c:v>
                </c:pt>
                <c:pt idx="1087">
                  <c:v>138.83913434152905</c:v>
                </c:pt>
                <c:pt idx="1088">
                  <c:v>139.31428386364891</c:v>
                </c:pt>
                <c:pt idx="1089">
                  <c:v>139.79023431138887</c:v>
                </c:pt>
                <c:pt idx="1090">
                  <c:v>139.79023431138887</c:v>
                </c:pt>
                <c:pt idx="1091">
                  <c:v>139.79023431138887</c:v>
                </c:pt>
                <c:pt idx="1092">
                  <c:v>141.22289066057726</c:v>
                </c:pt>
                <c:pt idx="1093">
                  <c:v>146.05044944069715</c:v>
                </c:pt>
                <c:pt idx="1094">
                  <c:v>153.94095372578721</c:v>
                </c:pt>
                <c:pt idx="1095">
                  <c:v>160.50266350781249</c:v>
                </c:pt>
                <c:pt idx="1096">
                  <c:v>164.09179944036734</c:v>
                </c:pt>
                <c:pt idx="1097">
                  <c:v>165.1244513530078</c:v>
                </c:pt>
                <c:pt idx="1098">
                  <c:v>163.0623402751535</c:v>
                </c:pt>
                <c:pt idx="1099">
                  <c:v>156.95265751915232</c:v>
                </c:pt>
                <c:pt idx="1100">
                  <c:v>147.02556485472655</c:v>
                </c:pt>
                <c:pt idx="1101">
                  <c:v>140.26698562997379</c:v>
                </c:pt>
                <c:pt idx="1102">
                  <c:v>137.89123829325101</c:v>
                </c:pt>
                <c:pt idx="1103">
                  <c:v>139.79023431138887</c:v>
                </c:pt>
                <c:pt idx="1104">
                  <c:v>146.53760709571628</c:v>
                </c:pt>
                <c:pt idx="1105">
                  <c:v>156.95265751915232</c:v>
                </c:pt>
                <c:pt idx="1106">
                  <c:v>165.1244513530078</c:v>
                </c:pt>
                <c:pt idx="1107">
                  <c:v>168.24155919346791</c:v>
                </c:pt>
                <c:pt idx="1108">
                  <c:v>167.72004652889919</c:v>
                </c:pt>
                <c:pt idx="1109">
                  <c:v>163.0623402751535</c:v>
                </c:pt>
                <c:pt idx="1110">
                  <c:v>155.44320959130658</c:v>
                </c:pt>
                <c:pt idx="1111">
                  <c:v>151.45318032750001</c:v>
                </c:pt>
                <c:pt idx="1112">
                  <c:v>151.94913611378163</c:v>
                </c:pt>
                <c:pt idx="1113">
                  <c:v>158.46929603039226</c:v>
                </c:pt>
                <c:pt idx="1114">
                  <c:v>172.44237486045733</c:v>
                </c:pt>
                <c:pt idx="1115">
                  <c:v>186.99669301028806</c:v>
                </c:pt>
                <c:pt idx="1116">
                  <c:v>194.77184826382071</c:v>
                </c:pt>
                <c:pt idx="1117">
                  <c:v>196.45823223148417</c:v>
                </c:pt>
                <c:pt idx="1118">
                  <c:v>194.21131033089841</c:v>
                </c:pt>
                <c:pt idx="1119">
                  <c:v>187.54689011799908</c:v>
                </c:pt>
                <c:pt idx="1120">
                  <c:v>180.99706175634986</c:v>
                </c:pt>
                <c:pt idx="1121">
                  <c:v>177.22928533865613</c:v>
                </c:pt>
                <c:pt idx="1122">
                  <c:v>174.56191989761717</c:v>
                </c:pt>
                <c:pt idx="1123">
                  <c:v>170.33558679053513</c:v>
                </c:pt>
                <c:pt idx="1124">
                  <c:v>161.52413888732514</c:v>
                </c:pt>
                <c:pt idx="1125">
                  <c:v>147.02556485472655</c:v>
                </c:pt>
                <c:pt idx="1126">
                  <c:v>125.86034591156246</c:v>
                </c:pt>
                <c:pt idx="1127">
                  <c:v>103.01692984102124</c:v>
                </c:pt>
                <c:pt idx="1128">
                  <c:v>82.435930663713989</c:v>
                </c:pt>
                <c:pt idx="1129">
                  <c:v>64.77514150901635</c:v>
                </c:pt>
                <c:pt idx="1130">
                  <c:v>52.692952387845928</c:v>
                </c:pt>
                <c:pt idx="1131">
                  <c:v>43.435572513426074</c:v>
                </c:pt>
                <c:pt idx="1132">
                  <c:v>35.547746918751287</c:v>
                </c:pt>
                <c:pt idx="1133">
                  <c:v>28.22878346025335</c:v>
                </c:pt>
                <c:pt idx="1134">
                  <c:v>20.99689334448945</c:v>
                </c:pt>
                <c:pt idx="1135">
                  <c:v>14.828345816225562</c:v>
                </c:pt>
                <c:pt idx="1136">
                  <c:v>10.370562908269514</c:v>
                </c:pt>
                <c:pt idx="1137">
                  <c:v>8.2621213257626014</c:v>
                </c:pt>
                <c:pt idx="1138">
                  <c:v>7.8006608784966538</c:v>
                </c:pt>
                <c:pt idx="1139">
                  <c:v>7.9147881763282868</c:v>
                </c:pt>
                <c:pt idx="1140">
                  <c:v>8.2621213257626014</c:v>
                </c:pt>
                <c:pt idx="1141">
                  <c:v>8.8575108081016936</c:v>
                </c:pt>
                <c:pt idx="1142">
                  <c:v>10.502008865936213</c:v>
                </c:pt>
                <c:pt idx="1143">
                  <c:v>14.362378400610696</c:v>
                </c:pt>
                <c:pt idx="1144">
                  <c:v>20.076505385742184</c:v>
                </c:pt>
                <c:pt idx="1145">
                  <c:v>23.683081665730445</c:v>
                </c:pt>
                <c:pt idx="1146">
                  <c:v>24.480080303621399</c:v>
                </c:pt>
                <c:pt idx="1147">
                  <c:v>20.442198689864163</c:v>
                </c:pt>
                <c:pt idx="1148">
                  <c:v>11.861784660451388</c:v>
                </c:pt>
                <c:pt idx="1149">
                  <c:v>7.3524052410763892</c:v>
                </c:pt>
                <c:pt idx="1150">
                  <c:v>5.4987583888888878</c:v>
                </c:pt>
                <c:pt idx="1151">
                  <c:v>5.4987583888888878</c:v>
                </c:pt>
                <c:pt idx="1152">
                  <c:v>5.4987583888888878</c:v>
                </c:pt>
                <c:pt idx="1153">
                  <c:v>7.4632310077949775</c:v>
                </c:pt>
                <c:pt idx="1154">
                  <c:v>13.903814534639917</c:v>
                </c:pt>
                <c:pt idx="1155">
                  <c:v>25.086434165338705</c:v>
                </c:pt>
                <c:pt idx="1156">
                  <c:v>35.547746918751287</c:v>
                </c:pt>
                <c:pt idx="1157">
                  <c:v>45.872369074281103</c:v>
                </c:pt>
                <c:pt idx="1158">
                  <c:v>58.734633975255932</c:v>
                </c:pt>
                <c:pt idx="1159">
                  <c:v>75.962265668540368</c:v>
                </c:pt>
                <c:pt idx="1160">
                  <c:v>96.565021614943547</c:v>
                </c:pt>
                <c:pt idx="1161">
                  <c:v>116.97491940439942</c:v>
                </c:pt>
                <c:pt idx="1162">
                  <c:v>135.06677805992922</c:v>
                </c:pt>
                <c:pt idx="1163">
                  <c:v>152.94344613595916</c:v>
                </c:pt>
                <c:pt idx="1164">
                  <c:v>170.86108765062366</c:v>
                </c:pt>
                <c:pt idx="1165">
                  <c:v>189.20225588249997</c:v>
                </c:pt>
                <c:pt idx="1166">
                  <c:v>207.30473714167687</c:v>
                </c:pt>
                <c:pt idx="1167">
                  <c:v>215.48030131291796</c:v>
                </c:pt>
                <c:pt idx="1168">
                  <c:v>223.21108759791392</c:v>
                </c:pt>
                <c:pt idx="1169">
                  <c:v>234.75077951413198</c:v>
                </c:pt>
                <c:pt idx="1170">
                  <c:v>245.31792821633411</c:v>
                </c:pt>
                <c:pt idx="1171">
                  <c:v>255.4721526711154</c:v>
                </c:pt>
                <c:pt idx="1172">
                  <c:v>265.17530861718745</c:v>
                </c:pt>
                <c:pt idx="1173">
                  <c:v>273.72826243694425</c:v>
                </c:pt>
                <c:pt idx="1174">
                  <c:v>281.74149926933427</c:v>
                </c:pt>
                <c:pt idx="1175">
                  <c:v>289.18656735656248</c:v>
                </c:pt>
                <c:pt idx="1176">
                  <c:v>295.34879648144533</c:v>
                </c:pt>
                <c:pt idx="1177">
                  <c:v>300.87979944056434</c:v>
                </c:pt>
                <c:pt idx="1178">
                  <c:v>306.4610940890044</c:v>
                </c:pt>
                <c:pt idx="1179">
                  <c:v>313.50839236295155</c:v>
                </c:pt>
                <c:pt idx="1180">
                  <c:v>320.63417280597639</c:v>
                </c:pt>
                <c:pt idx="1181">
                  <c:v>327.8383806428094</c:v>
                </c:pt>
                <c:pt idx="1182">
                  <c:v>334.3891778459041</c:v>
                </c:pt>
                <c:pt idx="1183">
                  <c:v>339.52810544178834</c:v>
                </c:pt>
                <c:pt idx="1184">
                  <c:v>343.96343237751449</c:v>
                </c:pt>
                <c:pt idx="1185">
                  <c:v>347.68105799045259</c:v>
                </c:pt>
                <c:pt idx="1186">
                  <c:v>349.92102076345464</c:v>
                </c:pt>
                <c:pt idx="1187">
                  <c:v>349.92102076345464</c:v>
                </c:pt>
                <c:pt idx="1188">
                  <c:v>349.92102076345464</c:v>
                </c:pt>
                <c:pt idx="1189">
                  <c:v>349.92102076345464</c:v>
                </c:pt>
                <c:pt idx="1190">
                  <c:v>349.92102076345464</c:v>
                </c:pt>
                <c:pt idx="1191">
                  <c:v>349.92102076345464</c:v>
                </c:pt>
                <c:pt idx="1192">
                  <c:v>349.92102076345464</c:v>
                </c:pt>
                <c:pt idx="1193">
                  <c:v>349.92102076345464</c:v>
                </c:pt>
                <c:pt idx="1194">
                  <c:v>349.92102076345464</c:v>
                </c:pt>
                <c:pt idx="1195">
                  <c:v>349.92102076345464</c:v>
                </c:pt>
                <c:pt idx="1196">
                  <c:v>350.66923926001033</c:v>
                </c:pt>
                <c:pt idx="1197">
                  <c:v>350.66923926001033</c:v>
                </c:pt>
                <c:pt idx="1198">
                  <c:v>351.4182397847178</c:v>
                </c:pt>
                <c:pt idx="1199">
                  <c:v>354.42206106956297</c:v>
                </c:pt>
                <c:pt idx="1200">
                  <c:v>358.1944267360069</c:v>
                </c:pt>
                <c:pt idx="1201">
                  <c:v>364.27084593476724</c:v>
                </c:pt>
                <c:pt idx="1202">
                  <c:v>370.39725183414475</c:v>
                </c:pt>
                <c:pt idx="1203">
                  <c:v>375.02484316017484</c:v>
                </c:pt>
                <c:pt idx="1204">
                  <c:v>378.12551028139904</c:v>
                </c:pt>
                <c:pt idx="1205">
                  <c:v>379.68052439856604</c:v>
                </c:pt>
                <c:pt idx="1206">
                  <c:v>380.4592014045748</c:v>
                </c:pt>
                <c:pt idx="1207">
                  <c:v>381.23865830249997</c:v>
                </c:pt>
                <c:pt idx="1208">
                  <c:v>382.01889503756627</c:v>
                </c:pt>
                <c:pt idx="1209">
                  <c:v>382.79991155499874</c:v>
                </c:pt>
                <c:pt idx="1210">
                  <c:v>382.79991155499874</c:v>
                </c:pt>
                <c:pt idx="1211">
                  <c:v>382.79991155499874</c:v>
                </c:pt>
                <c:pt idx="1212">
                  <c:v>382.79991155499874</c:v>
                </c:pt>
                <c:pt idx="1213">
                  <c:v>382.01889503756627</c:v>
                </c:pt>
                <c:pt idx="1214">
                  <c:v>382.01889503756627</c:v>
                </c:pt>
                <c:pt idx="1215">
                  <c:v>382.01889503756627</c:v>
                </c:pt>
                <c:pt idx="1216">
                  <c:v>382.01889503756627</c:v>
                </c:pt>
                <c:pt idx="1217">
                  <c:v>381.23865830249997</c:v>
                </c:pt>
                <c:pt idx="1218">
                  <c:v>380.4592014045748</c:v>
                </c:pt>
                <c:pt idx="1219">
                  <c:v>379.68052439856604</c:v>
                </c:pt>
                <c:pt idx="1220">
                  <c:v>378.90262733924908</c:v>
                </c:pt>
                <c:pt idx="1221">
                  <c:v>377.3491732797915</c:v>
                </c:pt>
                <c:pt idx="1222">
                  <c:v>375.02484316017484</c:v>
                </c:pt>
                <c:pt idx="1223">
                  <c:v>372.70753551864857</c:v>
                </c:pt>
                <c:pt idx="1224">
                  <c:v>369.62871840759976</c:v>
                </c:pt>
                <c:pt idx="1225">
                  <c:v>368.09399358559585</c:v>
                </c:pt>
                <c:pt idx="1226">
                  <c:v>366.56239183687512</c:v>
                </c:pt>
                <c:pt idx="1227">
                  <c:v>365.7977622519341</c:v>
                </c:pt>
                <c:pt idx="1228">
                  <c:v>364.27084593476724</c:v>
                </c:pt>
                <c:pt idx="1229">
                  <c:v>363.50855931209179</c:v>
                </c:pt>
                <c:pt idx="1230">
                  <c:v>361.98632941243363</c:v>
                </c:pt>
                <c:pt idx="1231">
                  <c:v>360.4672243388672</c:v>
                </c:pt>
                <c:pt idx="1232">
                  <c:v>359.70884374880654</c:v>
                </c:pt>
                <c:pt idx="1233">
                  <c:v>359.70884374880654</c:v>
                </c:pt>
                <c:pt idx="1234">
                  <c:v>358.9512445295947</c:v>
                </c:pt>
                <c:pt idx="1235">
                  <c:v>358.9512445295947</c:v>
                </c:pt>
                <c:pt idx="1236">
                  <c:v>357.43839042281837</c:v>
                </c:pt>
                <c:pt idx="1237">
                  <c:v>355.92866245674054</c:v>
                </c:pt>
                <c:pt idx="1238">
                  <c:v>352.16802228280227</c:v>
                </c:pt>
                <c:pt idx="1239">
                  <c:v>347.68105799045259</c:v>
                </c:pt>
                <c:pt idx="1240">
                  <c:v>341.74224682510282</c:v>
                </c:pt>
                <c:pt idx="1241">
                  <c:v>336.58687708325505</c:v>
                </c:pt>
                <c:pt idx="1242">
                  <c:v>331.4698777166318</c:v>
                </c:pt>
                <c:pt idx="1243">
                  <c:v>327.11443218749997</c:v>
                </c:pt>
                <c:pt idx="1244">
                  <c:v>322.06874193464716</c:v>
                </c:pt>
                <c:pt idx="1245">
                  <c:v>317.77444627409454</c:v>
                </c:pt>
                <c:pt idx="1246">
                  <c:v>313.50839236295155</c:v>
                </c:pt>
                <c:pt idx="1247">
                  <c:v>308.56703968430679</c:v>
                </c:pt>
                <c:pt idx="1248">
                  <c:v>303.66416205642781</c:v>
                </c:pt>
                <c:pt idx="1249">
                  <c:v>298.79977826723251</c:v>
                </c:pt>
                <c:pt idx="1250">
                  <c:v>293.9739071046381</c:v>
                </c:pt>
                <c:pt idx="1251">
                  <c:v>289.8681132565855</c:v>
                </c:pt>
                <c:pt idx="1252">
                  <c:v>285.79064003433143</c:v>
                </c:pt>
                <c:pt idx="1253">
                  <c:v>281.74149926933427</c:v>
                </c:pt>
                <c:pt idx="1254">
                  <c:v>277.72070279305251</c:v>
                </c:pt>
                <c:pt idx="1255">
                  <c:v>273.72826243694425</c:v>
                </c:pt>
                <c:pt idx="1256">
                  <c:v>269.76419003246804</c:v>
                </c:pt>
                <c:pt idx="1257">
                  <c:v>265.82849741108197</c:v>
                </c:pt>
                <c:pt idx="1258">
                  <c:v>261.92119640424465</c:v>
                </c:pt>
                <c:pt idx="1259">
                  <c:v>258.04229884341424</c:v>
                </c:pt>
                <c:pt idx="1260">
                  <c:v>254.83158982201263</c:v>
                </c:pt>
                <c:pt idx="1261">
                  <c:v>252.2772348447466</c:v>
                </c:pt>
                <c:pt idx="1262">
                  <c:v>250.36976138560743</c:v>
                </c:pt>
                <c:pt idx="1263">
                  <c:v>250.36976138560743</c:v>
                </c:pt>
                <c:pt idx="1264">
                  <c:v>251.00479597445474</c:v>
                </c:pt>
                <c:pt idx="1265">
                  <c:v>252.91463901664073</c:v>
                </c:pt>
                <c:pt idx="1266">
                  <c:v>254.83158982201263</c:v>
                </c:pt>
                <c:pt idx="1267">
                  <c:v>256.11350505258224</c:v>
                </c:pt>
                <c:pt idx="1268">
                  <c:v>257.39857819350698</c:v>
                </c:pt>
                <c:pt idx="1269">
                  <c:v>257.39857819350698</c:v>
                </c:pt>
                <c:pt idx="1270">
                  <c:v>256.11350505258224</c:v>
                </c:pt>
                <c:pt idx="1271">
                  <c:v>254.19181656004898</c:v>
                </c:pt>
                <c:pt idx="1272">
                  <c:v>251.64062047909292</c:v>
                </c:pt>
                <c:pt idx="1273">
                  <c:v>249.1020621743867</c:v>
                </c:pt>
                <c:pt idx="1274">
                  <c:v>247.20643909536909</c:v>
                </c:pt>
                <c:pt idx="1275">
                  <c:v>245.31792821633411</c:v>
                </c:pt>
                <c:pt idx="1276">
                  <c:v>244.06287291619353</c:v>
                </c:pt>
                <c:pt idx="1277">
                  <c:v>244.06287291619353</c:v>
                </c:pt>
                <c:pt idx="1278">
                  <c:v>244.69000533449201</c:v>
                </c:pt>
                <c:pt idx="1279">
                  <c:v>245.31792821633411</c:v>
                </c:pt>
                <c:pt idx="1280">
                  <c:v>246.57614515154785</c:v>
                </c:pt>
                <c:pt idx="1281">
                  <c:v>247.83752328363281</c:v>
                </c:pt>
                <c:pt idx="1282">
                  <c:v>247.83752328363281</c:v>
                </c:pt>
                <c:pt idx="1283">
                  <c:v>248.46939766156385</c:v>
                </c:pt>
                <c:pt idx="1284">
                  <c:v>248.46939766156385</c:v>
                </c:pt>
                <c:pt idx="1285">
                  <c:v>248.46939766156385</c:v>
                </c:pt>
                <c:pt idx="1286">
                  <c:v>247.20643909536909</c:v>
                </c:pt>
                <c:pt idx="1287">
                  <c:v>245.9466415069445</c:v>
                </c:pt>
                <c:pt idx="1288">
                  <c:v>244.06287291619353</c:v>
                </c:pt>
                <c:pt idx="1289">
                  <c:v>241.56224897394111</c:v>
                </c:pt>
                <c:pt idx="1290">
                  <c:v>239.07427683040777</c:v>
                </c:pt>
                <c:pt idx="1291">
                  <c:v>237.21660257451512</c:v>
                </c:pt>
                <c:pt idx="1292">
                  <c:v>234.75077951413198</c:v>
                </c:pt>
                <c:pt idx="1293">
                  <c:v>231.68630624829555</c:v>
                </c:pt>
                <c:pt idx="1294">
                  <c:v>228.64162332806583</c:v>
                </c:pt>
                <c:pt idx="1295">
                  <c:v>225.61673760035157</c:v>
                </c:pt>
                <c:pt idx="1296">
                  <c:v>223.81131166444447</c:v>
                </c:pt>
                <c:pt idx="1297">
                  <c:v>223.21108759791392</c:v>
                </c:pt>
                <c:pt idx="1298">
                  <c:v>223.81131166444447</c:v>
                </c:pt>
                <c:pt idx="1299">
                  <c:v>225.0141367204385</c:v>
                </c:pt>
                <c:pt idx="1300">
                  <c:v>226.82431579013326</c:v>
                </c:pt>
                <c:pt idx="1301">
                  <c:v>228.03506218802067</c:v>
                </c:pt>
                <c:pt idx="1302">
                  <c:v>229.24897635581158</c:v>
                </c:pt>
                <c:pt idx="1303">
                  <c:v>230.46605785530397</c:v>
                </c:pt>
                <c:pt idx="1304">
                  <c:v>232.29761789291533</c:v>
                </c:pt>
                <c:pt idx="1305">
                  <c:v>232.90972109658424</c:v>
                </c:pt>
                <c:pt idx="1306">
                  <c:v>233.52261580452671</c:v>
                </c:pt>
                <c:pt idx="1307">
                  <c:v>233.52261580452671</c:v>
                </c:pt>
                <c:pt idx="1308">
                  <c:v>233.52261580452671</c:v>
                </c:pt>
                <c:pt idx="1309">
                  <c:v>232.90972109658424</c:v>
                </c:pt>
                <c:pt idx="1310">
                  <c:v>232.90972109658424</c:v>
                </c:pt>
                <c:pt idx="1311">
                  <c:v>232.29761789291533</c:v>
                </c:pt>
                <c:pt idx="1312">
                  <c:v>231.68630624829555</c:v>
                </c:pt>
                <c:pt idx="1313">
                  <c:v>230.46605785530397</c:v>
                </c:pt>
                <c:pt idx="1314">
                  <c:v>228.64162332806583</c:v>
                </c:pt>
                <c:pt idx="1315">
                  <c:v>227.42929299045136</c:v>
                </c:pt>
                <c:pt idx="1316">
                  <c:v>225.61673760035157</c:v>
                </c:pt>
                <c:pt idx="1317">
                  <c:v>222.01301666166228</c:v>
                </c:pt>
                <c:pt idx="1318">
                  <c:v>219.62638511010431</c:v>
                </c:pt>
                <c:pt idx="1319">
                  <c:v>217.25243690782102</c:v>
                </c:pt>
                <c:pt idx="1320">
                  <c:v>218.43782537120225</c:v>
                </c:pt>
                <c:pt idx="1321">
                  <c:v>221.41516990149171</c:v>
                </c:pt>
                <c:pt idx="1322">
                  <c:v>226.82431579013326</c:v>
                </c:pt>
                <c:pt idx="1323">
                  <c:v>234.13630196196769</c:v>
                </c:pt>
                <c:pt idx="1324">
                  <c:v>244.06287291619353</c:v>
                </c:pt>
                <c:pt idx="1325">
                  <c:v>253.55283294</c:v>
                </c:pt>
                <c:pt idx="1326">
                  <c:v>260.62507402791971</c:v>
                </c:pt>
                <c:pt idx="1327">
                  <c:v>263.87129721637859</c:v>
                </c:pt>
                <c:pt idx="1328">
                  <c:v>265.17530861718745</c:v>
                </c:pt>
                <c:pt idx="1329">
                  <c:v>265.17530861718745</c:v>
                </c:pt>
                <c:pt idx="1330">
                  <c:v>265.17530861718745</c:v>
                </c:pt>
                <c:pt idx="1331">
                  <c:v>265.17530861718745</c:v>
                </c:pt>
                <c:pt idx="1332">
                  <c:v>265.17530861718745</c:v>
                </c:pt>
                <c:pt idx="1333">
                  <c:v>264.52290853402798</c:v>
                </c:pt>
                <c:pt idx="1334">
                  <c:v>262.57044109671159</c:v>
                </c:pt>
                <c:pt idx="1335">
                  <c:v>260.62507402791971</c:v>
                </c:pt>
                <c:pt idx="1336">
                  <c:v>258.68680880658434</c:v>
                </c:pt>
                <c:pt idx="1337">
                  <c:v>258.04229884341424</c:v>
                </c:pt>
                <c:pt idx="1338">
                  <c:v>257.39857819350698</c:v>
                </c:pt>
                <c:pt idx="1339">
                  <c:v>257.39857819350698</c:v>
                </c:pt>
                <c:pt idx="1340">
                  <c:v>257.39857819350698</c:v>
                </c:pt>
                <c:pt idx="1341">
                  <c:v>258.04229884341424</c:v>
                </c:pt>
                <c:pt idx="1342">
                  <c:v>258.68680880658434</c:v>
                </c:pt>
                <c:pt idx="1343">
                  <c:v>261.27274069638895</c:v>
                </c:pt>
                <c:pt idx="1344">
                  <c:v>263.87129721637859</c:v>
                </c:pt>
                <c:pt idx="1345">
                  <c:v>266.48247486093629</c:v>
                </c:pt>
                <c:pt idx="1346">
                  <c:v>268.44913859850419</c:v>
                </c:pt>
                <c:pt idx="1347">
                  <c:v>269.10627012444439</c:v>
                </c:pt>
                <c:pt idx="1348">
                  <c:v>269.10627012444439</c:v>
                </c:pt>
                <c:pt idx="1349">
                  <c:v>267.7927955094226</c:v>
                </c:pt>
                <c:pt idx="1350">
                  <c:v>263.22047471901482</c:v>
                </c:pt>
                <c:pt idx="1351">
                  <c:v>256.11350505258224</c:v>
                </c:pt>
                <c:pt idx="1352">
                  <c:v>247.20643909536909</c:v>
                </c:pt>
                <c:pt idx="1353">
                  <c:v>238.45426104888884</c:v>
                </c:pt>
                <c:pt idx="1354">
                  <c:v>229.24897635581158</c:v>
                </c:pt>
                <c:pt idx="1355">
                  <c:v>220.2218540709375</c:v>
                </c:pt>
                <c:pt idx="1356">
                  <c:v>210.20672745279199</c:v>
                </c:pt>
                <c:pt idx="1357">
                  <c:v>199.28476945406251</c:v>
                </c:pt>
                <c:pt idx="1358">
                  <c:v>188.09788300245498</c:v>
                </c:pt>
                <c:pt idx="1359">
                  <c:v>176.69421839639742</c:v>
                </c:pt>
                <c:pt idx="1360">
                  <c:v>164.60772633064687</c:v>
                </c:pt>
                <c:pt idx="1361">
                  <c:v>153.44180026230453</c:v>
                </c:pt>
                <c:pt idx="1362">
                  <c:v>146.53760709571628</c:v>
                </c:pt>
                <c:pt idx="1363">
                  <c:v>144.59377764733924</c:v>
                </c:pt>
                <c:pt idx="1364">
                  <c:v>147.51432266295271</c:v>
                </c:pt>
                <c:pt idx="1365">
                  <c:v>154.44090647163188</c:v>
                </c:pt>
                <c:pt idx="1366">
                  <c:v>158.46929603039226</c:v>
                </c:pt>
                <c:pt idx="1367">
                  <c:v>158.97643985260854</c:v>
                </c:pt>
                <c:pt idx="1368">
                  <c:v>154.94165844506347</c:v>
                </c:pt>
                <c:pt idx="1369">
                  <c:v>145.5640919444445</c:v>
                </c:pt>
                <c:pt idx="1370">
                  <c:v>137.89123829325101</c:v>
                </c:pt>
                <c:pt idx="1371">
                  <c:v>135.06677805992922</c:v>
                </c:pt>
                <c:pt idx="1372">
                  <c:v>135.06677805992922</c:v>
                </c:pt>
                <c:pt idx="1373">
                  <c:v>135.06677805992922</c:v>
                </c:pt>
                <c:pt idx="1374">
                  <c:v>132.73509970815539</c:v>
                </c:pt>
                <c:pt idx="1375">
                  <c:v>127.67596591240869</c:v>
                </c:pt>
                <c:pt idx="1376">
                  <c:v>119.16615778814666</c:v>
                </c:pt>
                <c:pt idx="1377">
                  <c:v>104.24962378813787</c:v>
                </c:pt>
                <c:pt idx="1378">
                  <c:v>83.540345545552825</c:v>
                </c:pt>
                <c:pt idx="1379">
                  <c:v>65.101177382881957</c:v>
                </c:pt>
                <c:pt idx="1380">
                  <c:v>48.940274078006212</c:v>
                </c:pt>
                <c:pt idx="1381">
                  <c:v>35.065790408806585</c:v>
                </c:pt>
                <c:pt idx="1382">
                  <c:v>29.758249531506074</c:v>
                </c:pt>
                <c:pt idx="1383">
                  <c:v>34.348982270005948</c:v>
                </c:pt>
                <c:pt idx="1384">
                  <c:v>43.435572513426074</c:v>
                </c:pt>
                <c:pt idx="1385">
                  <c:v>50.943861477788062</c:v>
                </c:pt>
                <c:pt idx="1386">
                  <c:v>54.172893024872522</c:v>
                </c:pt>
                <c:pt idx="1387">
                  <c:v>56.887999069711931</c:v>
                </c:pt>
                <c:pt idx="1388">
                  <c:v>62.515604646343881</c:v>
                </c:pt>
                <c:pt idx="1389">
                  <c:v>72.823743913102007</c:v>
                </c:pt>
                <c:pt idx="1390">
                  <c:v>87.274250314561627</c:v>
                </c:pt>
                <c:pt idx="1391">
                  <c:v>101.79148464863555</c:v>
                </c:pt>
                <c:pt idx="1392">
                  <c:v>112.65272020444442</c:v>
                </c:pt>
                <c:pt idx="1393">
                  <c:v>119.16615778814666</c:v>
                </c:pt>
                <c:pt idx="1394">
                  <c:v>121.82215332527345</c:v>
                </c:pt>
                <c:pt idx="1395">
                  <c:v>121.82215332527345</c:v>
                </c:pt>
                <c:pt idx="1396">
                  <c:v>120.93360886697323</c:v>
                </c:pt>
                <c:pt idx="1397">
                  <c:v>118.28725204402471</c:v>
                </c:pt>
                <c:pt idx="1398">
                  <c:v>114.37195306350826</c:v>
                </c:pt>
                <c:pt idx="1399">
                  <c:v>109.67502486833347</c:v>
                </c:pt>
                <c:pt idx="1400">
                  <c:v>103.83792047986546</c:v>
                </c:pt>
                <c:pt idx="1401">
                  <c:v>97.360226633972971</c:v>
                </c:pt>
                <c:pt idx="1402">
                  <c:v>90.703816669131925</c:v>
                </c:pt>
                <c:pt idx="1403">
                  <c:v>82.435930663713989</c:v>
                </c:pt>
                <c:pt idx="1404">
                  <c:v>70.428018147686458</c:v>
                </c:pt>
                <c:pt idx="1405">
                  <c:v>53.578477458096224</c:v>
                </c:pt>
                <c:pt idx="1406">
                  <c:v>39.012894584444439</c:v>
                </c:pt>
                <c:pt idx="1407">
                  <c:v>30.426007961944446</c:v>
                </c:pt>
                <c:pt idx="1408">
                  <c:v>28.87935896397585</c:v>
                </c:pt>
                <c:pt idx="1409">
                  <c:v>29.758249531506074</c:v>
                </c:pt>
                <c:pt idx="1410">
                  <c:v>30.202603784702124</c:v>
                </c:pt>
                <c:pt idx="1411">
                  <c:v>29.980017622964244</c:v>
                </c:pt>
                <c:pt idx="1412">
                  <c:v>29.317167778529935</c:v>
                </c:pt>
                <c:pt idx="1413">
                  <c:v>28.444823526045997</c:v>
                </c:pt>
                <c:pt idx="1414">
                  <c:v>28.661682045545266</c:v>
                </c:pt>
                <c:pt idx="1415">
                  <c:v>31.783608283576385</c:v>
                </c:pt>
                <c:pt idx="1416">
                  <c:v>38.76007832937227</c:v>
                </c:pt>
                <c:pt idx="1417">
                  <c:v>48.657302716944443</c:v>
                </c:pt>
                <c:pt idx="1418">
                  <c:v>59.35667676444443</c:v>
                </c:pt>
                <c:pt idx="1419">
                  <c:v>67.406135085789757</c:v>
                </c:pt>
                <c:pt idx="1420">
                  <c:v>70.089011902131091</c:v>
                </c:pt>
                <c:pt idx="1421">
                  <c:v>67.406135085789757</c:v>
                </c:pt>
                <c:pt idx="1422">
                  <c:v>59.045249319962529</c:v>
                </c:pt>
                <c:pt idx="1423">
                  <c:v>50.080298595845065</c:v>
                </c:pt>
                <c:pt idx="1424">
                  <c:v>47.254657260786878</c:v>
                </c:pt>
                <c:pt idx="1425">
                  <c:v>48.093802100325355</c:v>
                </c:pt>
                <c:pt idx="1426">
                  <c:v>52.987314234240422</c:v>
                </c:pt>
                <c:pt idx="1427">
                  <c:v>62.835961573185912</c:v>
                </c:pt>
                <c:pt idx="1428">
                  <c:v>70.428018147686458</c:v>
                </c:pt>
                <c:pt idx="1429">
                  <c:v>72.823743913102007</c:v>
                </c:pt>
                <c:pt idx="1430">
                  <c:v>70.767834575882659</c:v>
                </c:pt>
                <c:pt idx="1431">
                  <c:v>64.77514150901635</c:v>
                </c:pt>
                <c:pt idx="1432">
                  <c:v>53.875278726006933</c:v>
                </c:pt>
                <c:pt idx="1433">
                  <c:v>39.266526828336069</c:v>
                </c:pt>
                <c:pt idx="1434">
                  <c:v>26.949733660751026</c:v>
                </c:pt>
                <c:pt idx="1435">
                  <c:v>16.766221396480198</c:v>
                </c:pt>
                <c:pt idx="1436">
                  <c:v>14.362378400610696</c:v>
                </c:pt>
                <c:pt idx="1437">
                  <c:v>15.301715302552244</c:v>
                </c:pt>
                <c:pt idx="1438">
                  <c:v>17.608601274218589</c:v>
                </c:pt>
                <c:pt idx="1439">
                  <c:v>19.176636283693412</c:v>
                </c:pt>
                <c:pt idx="1440">
                  <c:v>19.35496826691567</c:v>
                </c:pt>
                <c:pt idx="1441">
                  <c:v>18.123887892524429</c:v>
                </c:pt>
                <c:pt idx="1442">
                  <c:v>15.143103112767493</c:v>
                </c:pt>
                <c:pt idx="1443">
                  <c:v>13.155997774084199</c:v>
                </c:pt>
                <c:pt idx="1444">
                  <c:v>12.7171839375</c:v>
                </c:pt>
                <c:pt idx="1445">
                  <c:v>13.155997774084199</c:v>
                </c:pt>
                <c:pt idx="1446">
                  <c:v>13.452655697245527</c:v>
                </c:pt>
                <c:pt idx="1447">
                  <c:v>12.572559023915085</c:v>
                </c:pt>
                <c:pt idx="1448">
                  <c:v>8.7367830772569466</c:v>
                </c:pt>
                <c:pt idx="1449">
                  <c:v>3.6746468975390627</c:v>
                </c:pt>
                <c:pt idx="1450">
                  <c:v>0.69511601757073016</c:v>
                </c:pt>
                <c:pt idx="1451">
                  <c:v>1.1602591388888868E-2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0.11284178845036009</c:v>
                </c:pt>
                <c:pt idx="1480">
                  <c:v>0.62831042241769552</c:v>
                </c:pt>
                <c:pt idx="1481">
                  <c:v>1.3970546305078124</c:v>
                </c:pt>
                <c:pt idx="1482">
                  <c:v>2.2767293125114136</c:v>
                </c:pt>
                <c:pt idx="1483">
                  <c:v>3.1476949664917688</c:v>
                </c:pt>
                <c:pt idx="1484">
                  <c:v>4.0758719080658432</c:v>
                </c:pt>
                <c:pt idx="1485">
                  <c:v>5.0313669134315511</c:v>
                </c:pt>
                <c:pt idx="1486">
                  <c:v>6.3921283008810779</c:v>
                </c:pt>
                <c:pt idx="1487">
                  <c:v>8.3795492783029495</c:v>
                </c:pt>
                <c:pt idx="1488">
                  <c:v>11.30798870154964</c:v>
                </c:pt>
                <c:pt idx="1489">
                  <c:v>15.461149780312502</c:v>
                </c:pt>
                <c:pt idx="1490">
                  <c:v>21.183432596514756</c:v>
                </c:pt>
                <c:pt idx="1491">
                  <c:v>28.444823526045997</c:v>
                </c:pt>
                <c:pt idx="1492">
                  <c:v>37.260319631562652</c:v>
                </c:pt>
                <c:pt idx="1493">
                  <c:v>46.699298730399462</c:v>
                </c:pt>
                <c:pt idx="1494">
                  <c:v>56.583069957139749</c:v>
                </c:pt>
                <c:pt idx="1495">
                  <c:v>66.413430921042959</c:v>
                </c:pt>
                <c:pt idx="1496">
                  <c:v>75.610303073764285</c:v>
                </c:pt>
                <c:pt idx="1497">
                  <c:v>84.280663004516626</c:v>
                </c:pt>
                <c:pt idx="1498">
                  <c:v>91.861535499960951</c:v>
                </c:pt>
                <c:pt idx="1499">
                  <c:v>98.158656389186717</c:v>
                </c:pt>
                <c:pt idx="1500">
                  <c:v>103.01692984102124</c:v>
                </c:pt>
                <c:pt idx="1501">
                  <c:v>106.32021802699217</c:v>
                </c:pt>
                <c:pt idx="1502">
                  <c:v>109.67502486833347</c:v>
                </c:pt>
                <c:pt idx="1503">
                  <c:v>112.22492224614312</c:v>
                </c:pt>
                <c:pt idx="1504">
                  <c:v>115.23639334170134</c:v>
                </c:pt>
                <c:pt idx="1505">
                  <c:v>117.84900431249999</c:v>
                </c:pt>
                <c:pt idx="1506">
                  <c:v>120.0482768751969</c:v>
                </c:pt>
                <c:pt idx="1507">
                  <c:v>122.26763009243183</c:v>
                </c:pt>
                <c:pt idx="1508">
                  <c:v>124.95735077665637</c:v>
                </c:pt>
                <c:pt idx="1509">
                  <c:v>128.13187678706322</c:v>
                </c:pt>
                <c:pt idx="1510">
                  <c:v>132.27116889612142</c:v>
                </c:pt>
                <c:pt idx="1511">
                  <c:v>138.36478579980468</c:v>
                </c:pt>
                <c:pt idx="1512">
                  <c:v>146.53760709571628</c:v>
                </c:pt>
                <c:pt idx="1513">
                  <c:v>156.95265751915232</c:v>
                </c:pt>
                <c:pt idx="1514">
                  <c:v>169.28697771379353</c:v>
                </c:pt>
                <c:pt idx="1515">
                  <c:v>182.08073803232361</c:v>
                </c:pt>
                <c:pt idx="1516">
                  <c:v>193.65156751741767</c:v>
                </c:pt>
                <c:pt idx="1517">
                  <c:v>202.13117233824383</c:v>
                </c:pt>
                <c:pt idx="1518">
                  <c:v>209.04355018771719</c:v>
                </c:pt>
                <c:pt idx="1519">
                  <c:v>213.71530355282394</c:v>
                </c:pt>
                <c:pt idx="1520">
                  <c:v>217.84473470268389</c:v>
                </c:pt>
                <c:pt idx="1521">
                  <c:v>220.2218540709375</c:v>
                </c:pt>
                <c:pt idx="1522">
                  <c:v>222.01301666166228</c:v>
                </c:pt>
                <c:pt idx="1523">
                  <c:v>221.41516990149171</c:v>
                </c:pt>
                <c:pt idx="1524">
                  <c:v>219.03170885860078</c:v>
                </c:pt>
                <c:pt idx="1525">
                  <c:v>212.54260457354766</c:v>
                </c:pt>
                <c:pt idx="1526">
                  <c:v>202.70283619194439</c:v>
                </c:pt>
                <c:pt idx="1527">
                  <c:v>190.30981121222092</c:v>
                </c:pt>
                <c:pt idx="1528">
                  <c:v>177.22928533865613</c:v>
                </c:pt>
                <c:pt idx="1529">
                  <c:v>165.6419744526749</c:v>
                </c:pt>
                <c:pt idx="1530">
                  <c:v>156.44870918312631</c:v>
                </c:pt>
                <c:pt idx="1531">
                  <c:v>149.97011052518658</c:v>
                </c:pt>
                <c:pt idx="1532">
                  <c:v>146.53760709571628</c:v>
                </c:pt>
                <c:pt idx="1533">
                  <c:v>145.5640919444445</c:v>
                </c:pt>
                <c:pt idx="1534">
                  <c:v>147.51432266295271</c:v>
                </c:pt>
                <c:pt idx="1535">
                  <c:v>152.44589140152647</c:v>
                </c:pt>
                <c:pt idx="1536">
                  <c:v>161.52413888732514</c:v>
                </c:pt>
                <c:pt idx="1537">
                  <c:v>174.03083786436213</c:v>
                </c:pt>
                <c:pt idx="1538">
                  <c:v>189.20225588249997</c:v>
                </c:pt>
                <c:pt idx="1539">
                  <c:v>207.30473714167687</c:v>
                </c:pt>
                <c:pt idx="1540">
                  <c:v>226.82431579013326</c:v>
                </c:pt>
                <c:pt idx="1541">
                  <c:v>248.46939766156385</c:v>
                </c:pt>
                <c:pt idx="1542">
                  <c:v>270.42289826779961</c:v>
                </c:pt>
                <c:pt idx="1543">
                  <c:v>291.23356505400614</c:v>
                </c:pt>
                <c:pt idx="1544">
                  <c:v>308.56703968430679</c:v>
                </c:pt>
                <c:pt idx="1545">
                  <c:v>319.9180646251607</c:v>
                </c:pt>
                <c:pt idx="1546">
                  <c:v>327.11443218749997</c:v>
                </c:pt>
                <c:pt idx="1547">
                  <c:v>331.4698777166318</c:v>
                </c:pt>
                <c:pt idx="1548">
                  <c:v>334.3891778459041</c:v>
                </c:pt>
                <c:pt idx="1549">
                  <c:v>338.05592534385841</c:v>
                </c:pt>
                <c:pt idx="1550">
                  <c:v>341.74224682510282</c:v>
                </c:pt>
                <c:pt idx="1551">
                  <c:v>346.93596815425775</c:v>
                </c:pt>
                <c:pt idx="1552">
                  <c:v>352.16802228280227</c:v>
                </c:pt>
                <c:pt idx="1553">
                  <c:v>358.1944267360069</c:v>
                </c:pt>
                <c:pt idx="1554">
                  <c:v>363.50855931209179</c:v>
                </c:pt>
                <c:pt idx="1555">
                  <c:v>369.62871840759976</c:v>
                </c:pt>
                <c:pt idx="1556">
                  <c:v>376.57361638920133</c:v>
                </c:pt>
                <c:pt idx="1557">
                  <c:v>385.14763925373853</c:v>
                </c:pt>
                <c:pt idx="1558">
                  <c:v>394.60869595321202</c:v>
                </c:pt>
                <c:pt idx="1559">
                  <c:v>406.5927341927881</c:v>
                </c:pt>
                <c:pt idx="1560">
                  <c:v>419.56866870138879</c:v>
                </c:pt>
                <c:pt idx="1561">
                  <c:v>432.7435684396192</c:v>
                </c:pt>
                <c:pt idx="1562">
                  <c:v>446.11720904797323</c:v>
                </c:pt>
                <c:pt idx="1563">
                  <c:v>459.68936616694424</c:v>
                </c:pt>
                <c:pt idx="1564">
                  <c:v>474.32704731399895</c:v>
                </c:pt>
                <c:pt idx="1565">
                  <c:v>489.18831259886696</c:v>
                </c:pt>
                <c:pt idx="1566">
                  <c:v>504.27289291064687</c:v>
                </c:pt>
                <c:pt idx="1567">
                  <c:v>520.48790805525607</c:v>
                </c:pt>
                <c:pt idx="1568">
                  <c:v>535.11092217133375</c:v>
                </c:pt>
                <c:pt idx="1569">
                  <c:v>548.99900920526738</c:v>
                </c:pt>
                <c:pt idx="1570">
                  <c:v>562.11735501795147</c:v>
                </c:pt>
                <c:pt idx="1571">
                  <c:v>574.43352200978563</c:v>
                </c:pt>
                <c:pt idx="1572">
                  <c:v>585.91743761787029</c:v>
                </c:pt>
                <c:pt idx="1573">
                  <c:v>596.54138363482627</c:v>
                </c:pt>
                <c:pt idx="1574">
                  <c:v>604.32613753617909</c:v>
                </c:pt>
                <c:pt idx="1575">
                  <c:v>610.19687331325099</c:v>
                </c:pt>
                <c:pt idx="1576">
                  <c:v>614.12600980638865</c:v>
                </c:pt>
                <c:pt idx="1577">
                  <c:v>615.11020750778641</c:v>
                </c:pt>
                <c:pt idx="1578">
                  <c:v>614.12600980638865</c:v>
                </c:pt>
                <c:pt idx="1579">
                  <c:v>611.1780091801171</c:v>
                </c:pt>
                <c:pt idx="1580">
                  <c:v>608.2368984210068</c:v>
                </c:pt>
                <c:pt idx="1581">
                  <c:v>603.35036198859075</c:v>
                </c:pt>
                <c:pt idx="1582">
                  <c:v>599.45492013596777</c:v>
                </c:pt>
                <c:pt idx="1583">
                  <c:v>593.63474439550782</c:v>
                </c:pt>
                <c:pt idx="1584">
                  <c:v>586.87941716288083</c:v>
                </c:pt>
                <c:pt idx="1585">
                  <c:v>579.20505888888908</c:v>
                </c:pt>
                <c:pt idx="1586">
                  <c:v>570.630109378459</c:v>
                </c:pt>
                <c:pt idx="1587">
                  <c:v>561.17533436367478</c:v>
                </c:pt>
                <c:pt idx="1588">
                  <c:v>551.79739825986667</c:v>
                </c:pt>
                <c:pt idx="1589">
                  <c:v>543.42299830708475</c:v>
                </c:pt>
                <c:pt idx="1590">
                  <c:v>536.95266214767798</c:v>
                </c:pt>
                <c:pt idx="1591">
                  <c:v>531.43668173065544</c:v>
                </c:pt>
                <c:pt idx="1592">
                  <c:v>527.77476356067132</c:v>
                </c:pt>
                <c:pt idx="1593">
                  <c:v>524.12517116699917</c:v>
                </c:pt>
                <c:pt idx="1594">
                  <c:v>522.30499823178548</c:v>
                </c:pt>
                <c:pt idx="1595">
                  <c:v>520.48790805525607</c:v>
                </c:pt>
                <c:pt idx="1596">
                  <c:v>516.86297773105912</c:v>
                </c:pt>
                <c:pt idx="1597">
                  <c:v>513.25038370002585</c:v>
                </c:pt>
                <c:pt idx="1598">
                  <c:v>506.958038895382</c:v>
                </c:pt>
                <c:pt idx="1599">
                  <c:v>499.81308603662166</c:v>
                </c:pt>
                <c:pt idx="1600">
                  <c:v>491.83407798482915</c:v>
                </c:pt>
                <c:pt idx="1601">
                  <c:v>483.0419076602646</c:v>
                </c:pt>
                <c:pt idx="1602">
                  <c:v>474.32704731399895</c:v>
                </c:pt>
                <c:pt idx="1603">
                  <c:v>467.41085903034292</c:v>
                </c:pt>
                <c:pt idx="1604">
                  <c:v>462.25622788488272</c:v>
                </c:pt>
                <c:pt idx="1605">
                  <c:v>457.9819978239363</c:v>
                </c:pt>
                <c:pt idx="1606">
                  <c:v>456.27772823399187</c:v>
                </c:pt>
                <c:pt idx="1607">
                  <c:v>454.57655783531254</c:v>
                </c:pt>
                <c:pt idx="1608">
                  <c:v>454.57655783531254</c:v>
                </c:pt>
                <c:pt idx="1609">
                  <c:v>454.57655783531254</c:v>
                </c:pt>
                <c:pt idx="1610">
                  <c:v>456.27772823399187</c:v>
                </c:pt>
                <c:pt idx="1611">
                  <c:v>457.12947565744355</c:v>
                </c:pt>
                <c:pt idx="1612">
                  <c:v>459.68936616694424</c:v>
                </c:pt>
                <c:pt idx="1613">
                  <c:v>463.11339735934155</c:v>
                </c:pt>
                <c:pt idx="1614">
                  <c:v>468.27267384085769</c:v>
                </c:pt>
                <c:pt idx="1615">
                  <c:v>474.32704731399895</c:v>
                </c:pt>
                <c:pt idx="1616">
                  <c:v>482.16694177282284</c:v>
                </c:pt>
                <c:pt idx="1617">
                  <c:v>491.83407798482915</c:v>
                </c:pt>
                <c:pt idx="1618">
                  <c:v>502.48665442208028</c:v>
                </c:pt>
                <c:pt idx="1619">
                  <c:v>514.15237548858659</c:v>
                </c:pt>
                <c:pt idx="1620">
                  <c:v>524.12517116699917</c:v>
                </c:pt>
                <c:pt idx="1621">
                  <c:v>533.27226188625878</c:v>
                </c:pt>
                <c:pt idx="1622">
                  <c:v>540.64537942136553</c:v>
                </c:pt>
                <c:pt idx="1623">
                  <c:v>546.20754206136246</c:v>
                </c:pt>
                <c:pt idx="1624">
                  <c:v>548.06775098307708</c:v>
                </c:pt>
                <c:pt idx="1625">
                  <c:v>547.13726191685043</c:v>
                </c:pt>
                <c:pt idx="1626">
                  <c:v>543.42299830708475</c:v>
                </c:pt>
                <c:pt idx="1627">
                  <c:v>534.19120704000011</c:v>
                </c:pt>
                <c:pt idx="1628">
                  <c:v>521.39606777129757</c:v>
                </c:pt>
                <c:pt idx="1629">
                  <c:v>505.16716986008225</c:v>
                </c:pt>
                <c:pt idx="1630">
                  <c:v>488.30793616322484</c:v>
                </c:pt>
                <c:pt idx="1631">
                  <c:v>472.59335726236543</c:v>
                </c:pt>
                <c:pt idx="1632">
                  <c:v>461.39983282481353</c:v>
                </c:pt>
                <c:pt idx="1633">
                  <c:v>453.72713496963547</c:v>
                </c:pt>
                <c:pt idx="1634">
                  <c:v>451.18351636455873</c:v>
                </c:pt>
                <c:pt idx="1635">
                  <c:v>450.33719367610223</c:v>
                </c:pt>
                <c:pt idx="1636">
                  <c:v>450.33719367610223</c:v>
                </c:pt>
                <c:pt idx="1637">
                  <c:v>449.49164616888879</c:v>
                </c:pt>
                <c:pt idx="1638">
                  <c:v>446.95965528246091</c:v>
                </c:pt>
                <c:pt idx="1639">
                  <c:v>443.59452329432889</c:v>
                </c:pt>
                <c:pt idx="1640">
                  <c:v>439.40556015749996</c:v>
                </c:pt>
                <c:pt idx="1641">
                  <c:v>436.06835539917688</c:v>
                </c:pt>
                <c:pt idx="1642">
                  <c:v>434.40440947545136</c:v>
                </c:pt>
                <c:pt idx="1643">
                  <c:v>435.23599435371506</c:v>
                </c:pt>
                <c:pt idx="1644">
                  <c:v>439.40556015749996</c:v>
                </c:pt>
                <c:pt idx="1645">
                  <c:v>445.27553826860503</c:v>
                </c:pt>
                <c:pt idx="1646">
                  <c:v>453.72713496963547</c:v>
                </c:pt>
                <c:pt idx="1647">
                  <c:v>463.11339735934155</c:v>
                </c:pt>
                <c:pt idx="1648">
                  <c:v>474.32704731399895</c:v>
                </c:pt>
                <c:pt idx="1649">
                  <c:v>486.5495016601098</c:v>
                </c:pt>
                <c:pt idx="1650">
                  <c:v>498.92344061987404</c:v>
                </c:pt>
                <c:pt idx="1651">
                  <c:v>511.44871388995097</c:v>
                </c:pt>
                <c:pt idx="1652">
                  <c:v>522.30499823178548</c:v>
                </c:pt>
                <c:pt idx="1653">
                  <c:v>532.35408676488555</c:v>
                </c:pt>
                <c:pt idx="1654">
                  <c:v>541.57048286213978</c:v>
                </c:pt>
                <c:pt idx="1655">
                  <c:v>548.99900920526738</c:v>
                </c:pt>
                <c:pt idx="1656">
                  <c:v>556.47675802444439</c:v>
                </c:pt>
                <c:pt idx="1657">
                  <c:v>564.00370127473252</c:v>
                </c:pt>
                <c:pt idx="1658">
                  <c:v>571.57981091119348</c:v>
                </c:pt>
                <c:pt idx="1659">
                  <c:v>579.20505888888908</c:v>
                </c:pt>
                <c:pt idx="1660">
                  <c:v>586.87941716288083</c:v>
                </c:pt>
                <c:pt idx="1661">
                  <c:v>594.60285768823042</c:v>
                </c:pt>
                <c:pt idx="1662">
                  <c:v>601.40110888518245</c:v>
                </c:pt>
                <c:pt idx="1663">
                  <c:v>609.21650304195578</c:v>
                </c:pt>
                <c:pt idx="1664">
                  <c:v>616.09517053087825</c:v>
                </c:pt>
                <c:pt idx="1665">
                  <c:v>622.02101735760289</c:v>
                </c:pt>
                <c:pt idx="1666">
                  <c:v>627.97440196196635</c:v>
                </c:pt>
                <c:pt idx="1667">
                  <c:v>631.95861795420149</c:v>
                </c:pt>
                <c:pt idx="1668">
                  <c:v>635.95506419467711</c:v>
                </c:pt>
                <c:pt idx="1669">
                  <c:v>638.96042286659429</c:v>
                </c:pt>
                <c:pt idx="1670">
                  <c:v>641.97265760230459</c:v>
                </c:pt>
                <c:pt idx="1671">
                  <c:v>643.98463339788191</c:v>
                </c:pt>
                <c:pt idx="1672">
                  <c:v>644.99176692287608</c:v>
                </c:pt>
                <c:pt idx="1673">
                  <c:v>645.99966412630647</c:v>
                </c:pt>
                <c:pt idx="1674">
                  <c:v>647.00832495339841</c:v>
                </c:pt>
                <c:pt idx="1675">
                  <c:v>647.00832495339841</c:v>
                </c:pt>
                <c:pt idx="1676">
                  <c:v>647.00832495339841</c:v>
                </c:pt>
                <c:pt idx="1677">
                  <c:v>645.99966412630647</c:v>
                </c:pt>
                <c:pt idx="1678">
                  <c:v>643.98463339788191</c:v>
                </c:pt>
                <c:pt idx="1679">
                  <c:v>640.96781544127157</c:v>
                </c:pt>
                <c:pt idx="1680">
                  <c:v>637.95787256249992</c:v>
                </c:pt>
                <c:pt idx="1681">
                  <c:v>634.95480624049901</c:v>
                </c:pt>
                <c:pt idx="1682">
                  <c:v>633.9553125125102</c:v>
                </c:pt>
                <c:pt idx="1683">
                  <c:v>633.9553125125102</c:v>
                </c:pt>
                <c:pt idx="1684">
                  <c:v>635.95506419467711</c:v>
                </c:pt>
                <c:pt idx="1685">
                  <c:v>639.96373717777647</c:v>
                </c:pt>
                <c:pt idx="1686">
                  <c:v>643.98463339788191</c:v>
                </c:pt>
                <c:pt idx="1687">
                  <c:v>648.01774934937623</c:v>
                </c:pt>
                <c:pt idx="1688">
                  <c:v>652.06308152664235</c:v>
                </c:pt>
                <c:pt idx="1689">
                  <c:v>654.09032760443415</c:v>
                </c:pt>
                <c:pt idx="1690">
                  <c:v>656.12062642406249</c:v>
                </c:pt>
                <c:pt idx="1691">
                  <c:v>657.13692047512711</c:v>
                </c:pt>
                <c:pt idx="1692">
                  <c:v>658.15397754732521</c:v>
                </c:pt>
                <c:pt idx="1693">
                  <c:v>659.171797585881</c:v>
                </c:pt>
                <c:pt idx="1694">
                  <c:v>660.19038053601957</c:v>
                </c:pt>
                <c:pt idx="1695">
                  <c:v>661.20972634296606</c:v>
                </c:pt>
                <c:pt idx="1696">
                  <c:v>662.22983495194433</c:v>
                </c:pt>
                <c:pt idx="1697">
                  <c:v>663.2507063081797</c:v>
                </c:pt>
                <c:pt idx="1698">
                  <c:v>664.27234035689673</c:v>
                </c:pt>
                <c:pt idx="1699">
                  <c:v>664.27234035689673</c:v>
                </c:pt>
                <c:pt idx="1700">
                  <c:v>663.2507063081797</c:v>
                </c:pt>
                <c:pt idx="1701">
                  <c:v>661.20972634296606</c:v>
                </c:pt>
                <c:pt idx="1702">
                  <c:v>659.171797585881</c:v>
                </c:pt>
                <c:pt idx="1703">
                  <c:v>657.13692047512711</c:v>
                </c:pt>
                <c:pt idx="1704">
                  <c:v>654.09032760443415</c:v>
                </c:pt>
                <c:pt idx="1705">
                  <c:v>652.06308152664235</c:v>
                </c:pt>
                <c:pt idx="1706">
                  <c:v>650.03888862888891</c:v>
                </c:pt>
                <c:pt idx="1707">
                  <c:v>648.01774934937623</c:v>
                </c:pt>
                <c:pt idx="1708">
                  <c:v>647.00832495339841</c:v>
                </c:pt>
                <c:pt idx="1709">
                  <c:v>645.99966412630647</c:v>
                </c:pt>
                <c:pt idx="1710">
                  <c:v>644.99176692287608</c:v>
                </c:pt>
                <c:pt idx="1711">
                  <c:v>645.99966412630647</c:v>
                </c:pt>
                <c:pt idx="1712">
                  <c:v>647.00832495339841</c:v>
                </c:pt>
                <c:pt idx="1713">
                  <c:v>649.02793725946469</c:v>
                </c:pt>
                <c:pt idx="1714">
                  <c:v>652.06308152664235</c:v>
                </c:pt>
                <c:pt idx="1715">
                  <c:v>655.10509544890635</c:v>
                </c:pt>
                <c:pt idx="1716">
                  <c:v>659.171797585881</c:v>
                </c:pt>
                <c:pt idx="1717">
                  <c:v>663.2507063081797</c:v>
                </c:pt>
                <c:pt idx="1718">
                  <c:v>668.36650238107654</c:v>
                </c:pt>
                <c:pt idx="1719">
                  <c:v>673.501358919106</c:v>
                </c:pt>
                <c:pt idx="1720">
                  <c:v>679.6883369382698</c:v>
                </c:pt>
                <c:pt idx="1721">
                  <c:v>684.86510239847348</c:v>
                </c:pt>
                <c:pt idx="1722">
                  <c:v>689.02022285490591</c:v>
                </c:pt>
                <c:pt idx="1723">
                  <c:v>691.10235124082305</c:v>
                </c:pt>
                <c:pt idx="1724">
                  <c:v>692.14455728149312</c:v>
                </c:pt>
                <c:pt idx="1725">
                  <c:v>691.10235124082305</c:v>
                </c:pt>
                <c:pt idx="1726">
                  <c:v>685.90274033621813</c:v>
                </c:pt>
                <c:pt idx="1727">
                  <c:v>676.5914190168736</c:v>
                </c:pt>
                <c:pt idx="1728">
                  <c:v>662.22983495194433</c:v>
                </c:pt>
                <c:pt idx="1729">
                  <c:v>642.97826360609952</c:v>
                </c:pt>
                <c:pt idx="1730">
                  <c:v>619.05465098256957</c:v>
                </c:pt>
                <c:pt idx="1731">
                  <c:v>594.60285768823042</c:v>
                </c:pt>
                <c:pt idx="1732">
                  <c:v>569.68117568708203</c:v>
                </c:pt>
                <c:pt idx="1733">
                  <c:v>546.20754206136246</c:v>
                </c:pt>
                <c:pt idx="1734">
                  <c:v>524.12517116699917</c:v>
                </c:pt>
                <c:pt idx="1735">
                  <c:v>503.37938774638764</c:v>
                </c:pt>
                <c:pt idx="1736">
                  <c:v>483.0419076602646</c:v>
                </c:pt>
                <c:pt idx="1737">
                  <c:v>462.25622788488272</c:v>
                </c:pt>
                <c:pt idx="1738">
                  <c:v>442.75517920897119</c:v>
                </c:pt>
                <c:pt idx="1739">
                  <c:v>423.66446219579871</c:v>
                </c:pt>
                <c:pt idx="1740">
                  <c:v>406.5927341927881</c:v>
                </c:pt>
                <c:pt idx="1741">
                  <c:v>392.23291285053097</c:v>
                </c:pt>
                <c:pt idx="1742">
                  <c:v>381.23865830249997</c:v>
                </c:pt>
                <c:pt idx="1743">
                  <c:v>371.16656586468474</c:v>
                </c:pt>
                <c:pt idx="1744">
                  <c:v>362.74705378638879</c:v>
                </c:pt>
                <c:pt idx="1745">
                  <c:v>355.17497091340147</c:v>
                </c:pt>
                <c:pt idx="1746">
                  <c:v>347.68105799045259</c:v>
                </c:pt>
                <c:pt idx="1747">
                  <c:v>340.26536979281246</c:v>
                </c:pt>
                <c:pt idx="1748">
                  <c:v>334.3891778459041</c:v>
                </c:pt>
                <c:pt idx="1749">
                  <c:v>328.56311282430437</c:v>
                </c:pt>
                <c:pt idx="1750">
                  <c:v>324.22647672362126</c:v>
                </c:pt>
                <c:pt idx="1751">
                  <c:v>320.63417280597639</c:v>
                </c:pt>
                <c:pt idx="1752">
                  <c:v>317.06147573678356</c:v>
                </c:pt>
                <c:pt idx="1753">
                  <c:v>313.50839236295155</c:v>
                </c:pt>
                <c:pt idx="1754">
                  <c:v>309.97492953138885</c:v>
                </c:pt>
                <c:pt idx="1755">
                  <c:v>306.4610940890044</c:v>
                </c:pt>
                <c:pt idx="1756">
                  <c:v>302.96689288270699</c:v>
                </c:pt>
                <c:pt idx="1757">
                  <c:v>299.49233275940531</c:v>
                </c:pt>
                <c:pt idx="1758">
                  <c:v>295.34879648144533</c:v>
                </c:pt>
                <c:pt idx="1759">
                  <c:v>291.91747084185312</c:v>
                </c:pt>
                <c:pt idx="1760">
                  <c:v>287.82583582776749</c:v>
                </c:pt>
                <c:pt idx="1761">
                  <c:v>283.76252735520956</c:v>
                </c:pt>
                <c:pt idx="1762">
                  <c:v>279.72755725563786</c:v>
                </c:pt>
                <c:pt idx="1763">
                  <c:v>275.7209373605105</c:v>
                </c:pt>
                <c:pt idx="1764">
                  <c:v>271.74267950128603</c:v>
                </c:pt>
                <c:pt idx="1765">
                  <c:v>267.13724091197474</c:v>
                </c:pt>
                <c:pt idx="1766">
                  <c:v>261.27274069638895</c:v>
                </c:pt>
                <c:pt idx="1767">
                  <c:v>252.91463901664073</c:v>
                </c:pt>
                <c:pt idx="1768">
                  <c:v>242.18621899031248</c:v>
                </c:pt>
                <c:pt idx="1769">
                  <c:v>228.03506218802067</c:v>
                </c:pt>
                <c:pt idx="1770">
                  <c:v>211.37307906080289</c:v>
                </c:pt>
                <c:pt idx="1771">
                  <c:v>193.09261987815376</c:v>
                </c:pt>
                <c:pt idx="1772">
                  <c:v>175.62647518340586</c:v>
                </c:pt>
                <c:pt idx="1773">
                  <c:v>158.97643985260854</c:v>
                </c:pt>
                <c:pt idx="1774">
                  <c:v>144.10982095603731</c:v>
                </c:pt>
                <c:pt idx="1775">
                  <c:v>131.34571256857637</c:v>
                </c:pt>
                <c:pt idx="1776">
                  <c:v>120.49054128538194</c:v>
                </c:pt>
                <c:pt idx="1777">
                  <c:v>110.09799673218748</c:v>
                </c:pt>
                <c:pt idx="1778">
                  <c:v>99.765188355358958</c:v>
                </c:pt>
                <c:pt idx="1779">
                  <c:v>88.410172597499965</c:v>
                </c:pt>
                <c:pt idx="1780">
                  <c:v>76.315037569552942</c:v>
                </c:pt>
                <c:pt idx="1781">
                  <c:v>64.125503157521706</c:v>
                </c:pt>
                <c:pt idx="1782">
                  <c:v>53.282489275915623</c:v>
                </c:pt>
                <c:pt idx="1783">
                  <c:v>44.24050448686215</c:v>
                </c:pt>
                <c:pt idx="1784">
                  <c:v>37.260319631562652</c:v>
                </c:pt>
                <c:pt idx="1785">
                  <c:v>32.012737035642196</c:v>
                </c:pt>
                <c:pt idx="1786">
                  <c:v>27.585574532867636</c:v>
                </c:pt>
                <c:pt idx="1787">
                  <c:v>23.683081665730445</c:v>
                </c:pt>
                <c:pt idx="1788">
                  <c:v>20.076505385742184</c:v>
                </c:pt>
                <c:pt idx="1789">
                  <c:v>16.60021058682565</c:v>
                </c:pt>
                <c:pt idx="1790">
                  <c:v>13.008903367359821</c:v>
                </c:pt>
                <c:pt idx="1791">
                  <c:v>9.3486692601072203</c:v>
                </c:pt>
                <c:pt idx="1792">
                  <c:v>5.7891117804210079</c:v>
                </c:pt>
                <c:pt idx="1793">
                  <c:v>2.7961408158897569</c:v>
                </c:pt>
                <c:pt idx="1794">
                  <c:v>0.91546446721193409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F3-4C6E-92BD-8BC9A50A37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7603183"/>
        <c:axId val="617602767"/>
      </c:lineChart>
      <c:catAx>
        <c:axId val="6176031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602767"/>
        <c:crosses val="autoZero"/>
        <c:auto val="1"/>
        <c:lblAlgn val="ctr"/>
        <c:lblOffset val="100"/>
        <c:noMultiLvlLbl val="0"/>
      </c:catAx>
      <c:valAx>
        <c:axId val="617602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Deployable</a:t>
                </a:r>
                <a:r>
                  <a:rPr lang="en-GB" baseline="0"/>
                  <a:t> Kinetic Energy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603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9</xdr:col>
      <xdr:colOff>152400</xdr:colOff>
      <xdr:row>15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76EFAC6-8C9B-4E0E-8487-09693C9C34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</xdr:row>
      <xdr:rowOff>0</xdr:rowOff>
    </xdr:from>
    <xdr:to>
      <xdr:col>19</xdr:col>
      <xdr:colOff>165100</xdr:colOff>
      <xdr:row>16</xdr:row>
      <xdr:rowOff>120650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3A48A60-2906-46A3-99CD-B333B4F585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18</xdr:row>
      <xdr:rowOff>0</xdr:rowOff>
    </xdr:from>
    <xdr:to>
      <xdr:col>10</xdr:col>
      <xdr:colOff>257345</xdr:colOff>
      <xdr:row>34</xdr:row>
      <xdr:rowOff>109497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BE1D13E-3D56-4FB3-ACAC-267BDA2F7A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610835</xdr:colOff>
      <xdr:row>17</xdr:row>
      <xdr:rowOff>170943</xdr:rowOff>
    </xdr:from>
    <xdr:to>
      <xdr:col>18</xdr:col>
      <xdr:colOff>850900</xdr:colOff>
      <xdr:row>34</xdr:row>
      <xdr:rowOff>152400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EF078F0-9D88-DA7F-0C05-44B59C0176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22224</xdr:colOff>
      <xdr:row>35</xdr:row>
      <xdr:rowOff>47625</xdr:rowOff>
    </xdr:from>
    <xdr:to>
      <xdr:col>10</xdr:col>
      <xdr:colOff>260350</xdr:colOff>
      <xdr:row>51</xdr:row>
      <xdr:rowOff>44451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113ADC0-8B74-7705-8D4F-875C709BCB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555625</xdr:colOff>
      <xdr:row>35</xdr:row>
      <xdr:rowOff>79375</xdr:rowOff>
    </xdr:from>
    <xdr:to>
      <xdr:col>19</xdr:col>
      <xdr:colOff>82550</xdr:colOff>
      <xdr:row>50</xdr:row>
      <xdr:rowOff>165100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45D39E9-6464-A544-F3C3-F714AE53BA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523874</xdr:colOff>
      <xdr:row>0</xdr:row>
      <xdr:rowOff>136525</xdr:rowOff>
    </xdr:from>
    <xdr:to>
      <xdr:col>27</xdr:col>
      <xdr:colOff>774700</xdr:colOff>
      <xdr:row>15</xdr:row>
      <xdr:rowOff>50800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3790CE1-F961-949B-E17C-D8F861CDB4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701674</xdr:colOff>
      <xdr:row>16</xdr:row>
      <xdr:rowOff>104774</xdr:rowOff>
    </xdr:from>
    <xdr:to>
      <xdr:col>28</xdr:col>
      <xdr:colOff>203200</xdr:colOff>
      <xdr:row>31</xdr:row>
      <xdr:rowOff>88899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8EE710F-F262-422D-9E2C-CF6A832451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1804"/>
  <sheetViews>
    <sheetView tabSelected="1" topLeftCell="B1" zoomScale="90" zoomScaleNormal="90" workbookViewId="0">
      <pane ySplit="3" topLeftCell="A4" activePane="bottomLeft" state="frozen"/>
      <selection activeCell="G1" sqref="G1"/>
      <selection pane="bottomLeft" activeCell="AF4" sqref="AF4"/>
    </sheetView>
  </sheetViews>
  <sheetFormatPr defaultColWidth="11.453125" defaultRowHeight="14.5" x14ac:dyDescent="0.35"/>
  <cols>
    <col min="6" max="6" width="12.36328125" bestFit="1" customWidth="1"/>
    <col min="9" max="9" width="11.08984375" style="71" customWidth="1"/>
    <col min="12" max="12" width="12.36328125" customWidth="1"/>
    <col min="14" max="14" width="12" bestFit="1" customWidth="1"/>
    <col min="15" max="15" width="12" customWidth="1"/>
    <col min="16" max="16" width="12.1796875" customWidth="1"/>
    <col min="17" max="17" width="10.36328125" bestFit="1" customWidth="1"/>
    <col min="18" max="19" width="12.1796875" customWidth="1"/>
    <col min="20" max="21" width="11.6328125" bestFit="1" customWidth="1"/>
    <col min="22" max="27" width="12.81640625" customWidth="1"/>
    <col min="35" max="35" width="12.54296875" bestFit="1" customWidth="1"/>
  </cols>
  <sheetData>
    <row r="1" spans="1:40" x14ac:dyDescent="0.35">
      <c r="A1" s="18"/>
      <c r="B1" s="65" t="s">
        <v>41</v>
      </c>
      <c r="C1" s="66"/>
      <c r="D1" s="66"/>
      <c r="E1" s="66"/>
      <c r="F1" s="66"/>
      <c r="G1" s="66"/>
      <c r="H1" s="67"/>
      <c r="I1" s="68"/>
      <c r="J1" s="18"/>
      <c r="K1" s="62" t="s">
        <v>11</v>
      </c>
      <c r="L1" s="62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</row>
    <row r="2" spans="1:40" ht="62.5" x14ac:dyDescent="0.35">
      <c r="A2" s="18"/>
      <c r="B2" s="6" t="s">
        <v>46</v>
      </c>
      <c r="C2" s="6" t="s">
        <v>47</v>
      </c>
      <c r="D2" s="6" t="s">
        <v>48</v>
      </c>
      <c r="E2" s="7" t="s">
        <v>39</v>
      </c>
      <c r="F2" s="6" t="s">
        <v>43</v>
      </c>
      <c r="G2" s="7" t="s">
        <v>40</v>
      </c>
      <c r="H2" s="6" t="s">
        <v>51</v>
      </c>
      <c r="I2" s="69"/>
      <c r="J2" s="6" t="s">
        <v>8</v>
      </c>
      <c r="K2" s="6" t="s">
        <v>10</v>
      </c>
      <c r="L2" s="6" t="s">
        <v>50</v>
      </c>
      <c r="M2" s="6" t="s">
        <v>12</v>
      </c>
      <c r="N2" s="6" t="s">
        <v>13</v>
      </c>
      <c r="O2" s="6" t="s">
        <v>38</v>
      </c>
      <c r="P2" s="6" t="s">
        <v>26</v>
      </c>
      <c r="Q2" s="6" t="s">
        <v>27</v>
      </c>
      <c r="R2" s="6" t="s">
        <v>28</v>
      </c>
      <c r="S2" s="6" t="s">
        <v>29</v>
      </c>
      <c r="T2" s="6" t="s">
        <v>28</v>
      </c>
      <c r="U2" s="6" t="s">
        <v>29</v>
      </c>
      <c r="V2" s="19" t="s">
        <v>37</v>
      </c>
      <c r="W2" s="19" t="s">
        <v>53</v>
      </c>
      <c r="X2" s="19" t="s">
        <v>53</v>
      </c>
      <c r="Y2" s="19" t="s">
        <v>56</v>
      </c>
      <c r="Z2" s="19" t="s">
        <v>54</v>
      </c>
      <c r="AA2" s="19" t="s">
        <v>55</v>
      </c>
      <c r="AB2" s="18"/>
      <c r="AC2" s="6" t="s">
        <v>57</v>
      </c>
      <c r="AD2" s="6" t="s">
        <v>72</v>
      </c>
      <c r="AE2" s="6" t="s">
        <v>60</v>
      </c>
      <c r="AF2" s="6" t="s">
        <v>44</v>
      </c>
      <c r="AG2" s="18"/>
    </row>
    <row r="3" spans="1:40" ht="15" customHeight="1" x14ac:dyDescent="0.35">
      <c r="A3" s="18"/>
      <c r="B3" s="16" t="s">
        <v>46</v>
      </c>
      <c r="C3" s="16" t="s">
        <v>0</v>
      </c>
      <c r="D3" s="16" t="s">
        <v>0</v>
      </c>
      <c r="E3" s="17" t="s">
        <v>1</v>
      </c>
      <c r="F3" s="16" t="s">
        <v>7</v>
      </c>
      <c r="G3" s="17" t="s">
        <v>2</v>
      </c>
      <c r="H3" s="16" t="s">
        <v>52</v>
      </c>
      <c r="I3" s="69"/>
      <c r="J3" s="16" t="s">
        <v>9</v>
      </c>
      <c r="K3" s="16" t="s">
        <v>9</v>
      </c>
      <c r="L3" s="16" t="s">
        <v>9</v>
      </c>
      <c r="M3" s="16" t="s">
        <v>9</v>
      </c>
      <c r="N3" s="16" t="s">
        <v>14</v>
      </c>
      <c r="O3" s="16" t="s">
        <v>14</v>
      </c>
      <c r="P3" s="21" t="s">
        <v>25</v>
      </c>
      <c r="Q3" s="21" t="s">
        <v>25</v>
      </c>
      <c r="R3" s="21" t="s">
        <v>25</v>
      </c>
      <c r="S3" s="21" t="s">
        <v>25</v>
      </c>
      <c r="T3" s="21" t="s">
        <v>30</v>
      </c>
      <c r="U3" s="21" t="s">
        <v>30</v>
      </c>
      <c r="V3" s="21" t="s">
        <v>30</v>
      </c>
      <c r="W3" s="21" t="s">
        <v>25</v>
      </c>
      <c r="X3" s="21" t="s">
        <v>49</v>
      </c>
      <c r="Y3" s="21" t="s">
        <v>49</v>
      </c>
      <c r="Z3" s="21" t="s">
        <v>49</v>
      </c>
      <c r="AA3" s="21" t="s">
        <v>49</v>
      </c>
      <c r="AB3" s="48"/>
      <c r="AC3" s="21" t="s">
        <v>25</v>
      </c>
      <c r="AD3" s="21" t="s">
        <v>25</v>
      </c>
      <c r="AE3" s="21" t="s">
        <v>25</v>
      </c>
      <c r="AF3" s="21" t="s">
        <v>25</v>
      </c>
      <c r="AG3" s="18"/>
    </row>
    <row r="4" spans="1:40" x14ac:dyDescent="0.35">
      <c r="A4" s="18"/>
      <c r="B4" s="5" t="s">
        <v>3</v>
      </c>
      <c r="C4" s="5">
        <v>0</v>
      </c>
      <c r="D4" s="5">
        <v>0</v>
      </c>
      <c r="E4" s="8">
        <v>0</v>
      </c>
      <c r="F4" s="22">
        <f>E4/3.6</f>
        <v>0</v>
      </c>
      <c r="G4" s="50">
        <f>($F5-0)/2</f>
        <v>0</v>
      </c>
      <c r="H4" s="22">
        <f>F4*C4</f>
        <v>0</v>
      </c>
      <c r="I4" s="70"/>
      <c r="J4" s="22" cm="1">
        <f t="array" ref="J4:J1804">'Car Specs and Assumptions'!$C$5*G4:G1804</f>
        <v>0</v>
      </c>
      <c r="K4" s="22">
        <f>'Car Specs and Assumptions'!$C$5*9.81*'Car Specs and Assumptions'!$F$5</f>
        <v>145.08990000000003</v>
      </c>
      <c r="L4" s="22" cm="1">
        <f t="array" ref="L4:L1804">0.5*'Car Specs and Assumptions'!G5*'Car Specs and Assumptions'!E5*'Car Specs and Assumptions'!D5*(F4:F1804*F4:F1804)</f>
        <v>0</v>
      </c>
      <c r="M4" s="22" cm="1">
        <f t="array" ref="M4:M1804">_xlfn.ANCHORARRAY(J4)-K4:K1804-_xlfn.ANCHORARRAY(L4)</f>
        <v>-145.08990000000003</v>
      </c>
      <c r="N4" s="23" cm="1">
        <f t="array" ref="N4:N1804">_xlfn.ANCHORARRAY(M4)*F4:F1804</f>
        <v>0</v>
      </c>
      <c r="O4" s="23">
        <f>IF(N4&gt;0,N4,0)</f>
        <v>0</v>
      </c>
      <c r="P4" s="23">
        <f>IF(F4&gt;0,(K4+L4)*F4,0)</f>
        <v>0</v>
      </c>
      <c r="Q4" s="24">
        <f>IF(J4*-1&gt;(K4+L4),(((J4*-1)-K4-L4))*F4,0)</f>
        <v>0</v>
      </c>
      <c r="R4" s="23">
        <f>P4</f>
        <v>0</v>
      </c>
      <c r="S4" s="23">
        <f>Q4</f>
        <v>0</v>
      </c>
      <c r="T4" s="23">
        <f>R4*0.0000002778</f>
        <v>0</v>
      </c>
      <c r="U4" s="23">
        <f>S4*0.0000002778</f>
        <v>0</v>
      </c>
      <c r="V4" s="25" cm="1">
        <f t="array" ref="V4:V1804">(U4:U1804)*-1</f>
        <v>0</v>
      </c>
      <c r="W4" s="25">
        <f>0.5*'Car Specs and Assumptions'!$C$5*(F4*F4)</f>
        <v>0</v>
      </c>
      <c r="X4" s="25">
        <f>W4/1000</f>
        <v>0</v>
      </c>
      <c r="Y4" s="25">
        <f>0.73*X4</f>
        <v>0</v>
      </c>
      <c r="Z4" s="25">
        <f>(H4*(K4+L4))/1000</f>
        <v>0</v>
      </c>
      <c r="AA4" s="25">
        <f>Y4-Z4</f>
        <v>0</v>
      </c>
      <c r="AB4" s="18"/>
      <c r="AC4" s="24">
        <f>IF(Q4&gt;10000,Q4,0)</f>
        <v>0</v>
      </c>
      <c r="AD4" s="24"/>
      <c r="AE4" s="40">
        <f>(AD42+AD46+AD95+AD157+AD177+AD244+AD250+AD281+AD442+AD661+AD666+AD684+AD763+AD800+AD817+AD908+AD958+AD978+AD1059+AD1133+AD1363+AD1382+AD1407+AD1426+AD1437+AD1532+AD1738+AD1780)/116</f>
        <v>15387.599618394548</v>
      </c>
      <c r="AF4" s="40">
        <f>MAX(AC4:AC1804)</f>
        <v>28714.551424270838</v>
      </c>
      <c r="AG4" s="18"/>
    </row>
    <row r="5" spans="1:40" x14ac:dyDescent="0.35">
      <c r="A5" s="18"/>
      <c r="B5" s="1" t="s">
        <v>3</v>
      </c>
      <c r="C5" s="1">
        <v>1</v>
      </c>
      <c r="D5" s="5">
        <v>1</v>
      </c>
      <c r="E5" s="9">
        <v>0</v>
      </c>
      <c r="F5" s="22">
        <f t="shared" ref="F5:F68" si="0">E5/3.6</f>
        <v>0</v>
      </c>
      <c r="G5" s="50">
        <f>($F6-$F4)/2</f>
        <v>0</v>
      </c>
      <c r="H5" s="22">
        <f>F5*C5</f>
        <v>0</v>
      </c>
      <c r="I5" s="70"/>
      <c r="J5" s="22">
        <v>0</v>
      </c>
      <c r="K5" s="22">
        <f>'Car Specs and Assumptions'!$C$5*9.81*'Car Specs and Assumptions'!$F$5</f>
        <v>145.08990000000003</v>
      </c>
      <c r="L5" s="22">
        <v>0</v>
      </c>
      <c r="M5" s="22">
        <v>-145.08990000000003</v>
      </c>
      <c r="N5" s="23">
        <v>0</v>
      </c>
      <c r="O5" s="23">
        <f t="shared" ref="O5:O68" si="1">IF(N5&gt;0,N5,0)</f>
        <v>0</v>
      </c>
      <c r="P5" s="23">
        <f>IF(F5&gt;0,(K5+L5)*F5,0)</f>
        <v>0</v>
      </c>
      <c r="Q5" s="24">
        <f>IF(J5*-1&gt;(K5+L5),(((J5*-1)-K5-L5))*F5,0)</f>
        <v>0</v>
      </c>
      <c r="R5" s="23">
        <f t="shared" ref="R5:R36" si="2">R4+P5</f>
        <v>0</v>
      </c>
      <c r="S5" s="23">
        <f t="shared" ref="S5:S36" si="3">S4+Q5</f>
        <v>0</v>
      </c>
      <c r="T5" s="23">
        <f t="shared" ref="T5:T68" si="4">R5*0.0000002778</f>
        <v>0</v>
      </c>
      <c r="U5" s="23">
        <f t="shared" ref="U5:U68" si="5">S5*0.0000002778</f>
        <v>0</v>
      </c>
      <c r="V5" s="25">
        <v>0</v>
      </c>
      <c r="W5" s="25">
        <f>0.5*'Car Specs and Assumptions'!$C$5*(F5*F5)</f>
        <v>0</v>
      </c>
      <c r="X5" s="25">
        <f t="shared" ref="X5:X68" si="6">W5/1000</f>
        <v>0</v>
      </c>
      <c r="Y5" s="25">
        <f t="shared" ref="Y5:Y68" si="7">0.73*X5</f>
        <v>0</v>
      </c>
      <c r="Z5" s="25">
        <f>(H5*(K5+L5))/1000</f>
        <v>0</v>
      </c>
      <c r="AA5" s="25">
        <f t="shared" ref="AA5:AA68" si="8">Y5-Z5</f>
        <v>0</v>
      </c>
      <c r="AB5" s="18"/>
      <c r="AC5" s="24">
        <f t="shared" ref="AC5:AC68" si="9">IF(Q5&gt;10000,Q5,0)</f>
        <v>0</v>
      </c>
      <c r="AD5" s="24"/>
      <c r="AE5" s="18"/>
      <c r="AF5" s="18"/>
      <c r="AG5" s="18"/>
      <c r="AH5" s="63" t="s">
        <v>31</v>
      </c>
      <c r="AI5" s="64"/>
      <c r="AJ5" s="18"/>
      <c r="AK5" s="18"/>
      <c r="AL5" s="18"/>
      <c r="AM5" s="18"/>
      <c r="AN5" s="18"/>
    </row>
    <row r="6" spans="1:40" x14ac:dyDescent="0.35">
      <c r="A6" s="18"/>
      <c r="B6" s="1" t="s">
        <v>3</v>
      </c>
      <c r="C6" s="1">
        <v>2</v>
      </c>
      <c r="D6" s="1">
        <v>2</v>
      </c>
      <c r="E6" s="9">
        <v>0</v>
      </c>
      <c r="F6" s="22">
        <f>E6/3.6</f>
        <v>0</v>
      </c>
      <c r="G6" s="50">
        <f t="shared" ref="G6:G69" si="10">($F7-$F5)/2</f>
        <v>0</v>
      </c>
      <c r="H6" s="22">
        <f>F6*$C$5</f>
        <v>0</v>
      </c>
      <c r="I6" s="70"/>
      <c r="J6" s="22">
        <v>0</v>
      </c>
      <c r="K6" s="22">
        <f>'Car Specs and Assumptions'!$C$5*9.81*'Car Specs and Assumptions'!$F$5</f>
        <v>145.08990000000003</v>
      </c>
      <c r="L6" s="22">
        <v>0</v>
      </c>
      <c r="M6" s="22">
        <v>-145.08990000000003</v>
      </c>
      <c r="N6" s="23">
        <v>0</v>
      </c>
      <c r="O6" s="23">
        <f t="shared" si="1"/>
        <v>0</v>
      </c>
      <c r="P6" s="23">
        <f>IF(F6&gt;0,(K6+L6)*F6,0)</f>
        <v>0</v>
      </c>
      <c r="Q6" s="24">
        <f>IF(J6*-1&gt;(K6+L6),(((J6*-1)-K6-L6))*F6,0)</f>
        <v>0</v>
      </c>
      <c r="R6" s="23">
        <f t="shared" si="2"/>
        <v>0</v>
      </c>
      <c r="S6" s="23">
        <f t="shared" si="3"/>
        <v>0</v>
      </c>
      <c r="T6" s="23">
        <f t="shared" si="4"/>
        <v>0</v>
      </c>
      <c r="U6" s="23">
        <f t="shared" si="5"/>
        <v>0</v>
      </c>
      <c r="V6" s="25">
        <v>0</v>
      </c>
      <c r="W6" s="25">
        <f>0.5*'Car Specs and Assumptions'!$C$5*(F6*F6)</f>
        <v>0</v>
      </c>
      <c r="X6" s="25">
        <f t="shared" si="6"/>
        <v>0</v>
      </c>
      <c r="Y6" s="25">
        <f t="shared" si="7"/>
        <v>0</v>
      </c>
      <c r="Z6" s="25">
        <f>(H6*(K6+L6))/1000</f>
        <v>0</v>
      </c>
      <c r="AA6" s="25">
        <f t="shared" si="8"/>
        <v>0</v>
      </c>
      <c r="AB6" s="18"/>
      <c r="AC6" s="24">
        <f t="shared" si="9"/>
        <v>0</v>
      </c>
      <c r="AD6" s="24"/>
      <c r="AG6" s="18"/>
      <c r="AH6" s="41" t="s">
        <v>32</v>
      </c>
      <c r="AI6" s="41" t="s">
        <v>45</v>
      </c>
      <c r="AJ6" s="18"/>
      <c r="AK6" s="18"/>
      <c r="AL6" s="18"/>
      <c r="AM6" s="18"/>
      <c r="AN6" s="18"/>
    </row>
    <row r="7" spans="1:40" x14ac:dyDescent="0.35">
      <c r="A7" s="18"/>
      <c r="B7" s="1" t="s">
        <v>3</v>
      </c>
      <c r="C7" s="1">
        <v>3</v>
      </c>
      <c r="D7" s="1">
        <v>3</v>
      </c>
      <c r="E7" s="9">
        <v>0</v>
      </c>
      <c r="F7" s="22">
        <f t="shared" si="0"/>
        <v>0</v>
      </c>
      <c r="G7" s="50">
        <f t="shared" si="10"/>
        <v>0</v>
      </c>
      <c r="H7" s="22">
        <f t="shared" ref="H7:H70" si="11">F7*$C$5</f>
        <v>0</v>
      </c>
      <c r="I7" s="70"/>
      <c r="J7" s="22">
        <v>0</v>
      </c>
      <c r="K7" s="22">
        <f>'Car Specs and Assumptions'!$C$5*9.81*'Car Specs and Assumptions'!$F$5</f>
        <v>145.08990000000003</v>
      </c>
      <c r="L7" s="22">
        <v>0</v>
      </c>
      <c r="M7" s="22">
        <v>-145.08990000000003</v>
      </c>
      <c r="N7" s="23">
        <v>0</v>
      </c>
      <c r="O7" s="23">
        <f t="shared" si="1"/>
        <v>0</v>
      </c>
      <c r="P7" s="23">
        <f>IF(F7&gt;0,(K7+L7)*F7,0)</f>
        <v>0</v>
      </c>
      <c r="Q7" s="24">
        <f>IF(J7*-1&gt;(K7+L7),(((J7*-1)-K7-L7))*F7,0)</f>
        <v>0</v>
      </c>
      <c r="R7" s="23">
        <f t="shared" si="2"/>
        <v>0</v>
      </c>
      <c r="S7" s="23">
        <f t="shared" si="3"/>
        <v>0</v>
      </c>
      <c r="T7" s="23">
        <f t="shared" si="4"/>
        <v>0</v>
      </c>
      <c r="U7" s="23">
        <f t="shared" si="5"/>
        <v>0</v>
      </c>
      <c r="V7" s="25">
        <v>0</v>
      </c>
      <c r="W7" s="25">
        <f>0.5*'Car Specs and Assumptions'!$C$5*(F7*F7)</f>
        <v>0</v>
      </c>
      <c r="X7" s="25">
        <f t="shared" si="6"/>
        <v>0</v>
      </c>
      <c r="Y7" s="25">
        <f t="shared" si="7"/>
        <v>0</v>
      </c>
      <c r="Z7" s="25">
        <f>(H7*(K7+L7))/1000</f>
        <v>0</v>
      </c>
      <c r="AA7" s="25">
        <f t="shared" si="8"/>
        <v>0</v>
      </c>
      <c r="AB7" s="18"/>
      <c r="AC7" s="24">
        <f t="shared" si="9"/>
        <v>0</v>
      </c>
      <c r="AD7" s="24"/>
      <c r="AG7" s="18"/>
      <c r="AH7" s="42" t="s">
        <v>33</v>
      </c>
      <c r="AI7" s="46" t="s">
        <v>58</v>
      </c>
      <c r="AJ7" s="18"/>
      <c r="AK7" s="18"/>
      <c r="AL7" s="18"/>
      <c r="AM7" s="18"/>
      <c r="AN7" s="18"/>
    </row>
    <row r="8" spans="1:40" x14ac:dyDescent="0.35">
      <c r="A8" s="18"/>
      <c r="B8" s="1" t="s">
        <v>3</v>
      </c>
      <c r="C8" s="1">
        <v>4</v>
      </c>
      <c r="D8" s="1">
        <v>4</v>
      </c>
      <c r="E8" s="9">
        <v>0</v>
      </c>
      <c r="F8" s="22">
        <f t="shared" si="0"/>
        <v>0</v>
      </c>
      <c r="G8" s="50">
        <f t="shared" si="10"/>
        <v>0</v>
      </c>
      <c r="H8" s="22">
        <f t="shared" si="11"/>
        <v>0</v>
      </c>
      <c r="I8" s="70"/>
      <c r="J8" s="22">
        <v>0</v>
      </c>
      <c r="K8" s="22">
        <f>'Car Specs and Assumptions'!$C$5*9.81*'Car Specs and Assumptions'!$F$5</f>
        <v>145.08990000000003</v>
      </c>
      <c r="L8" s="22">
        <v>0</v>
      </c>
      <c r="M8" s="22">
        <v>-145.08990000000003</v>
      </c>
      <c r="N8" s="23">
        <v>0</v>
      </c>
      <c r="O8" s="23">
        <f t="shared" si="1"/>
        <v>0</v>
      </c>
      <c r="P8" s="23">
        <f>IF(F8&gt;0,(K8+L8)*F8,0)</f>
        <v>0</v>
      </c>
      <c r="Q8" s="24">
        <f>IF(J8*-1&gt;(K8+L8),(((J8*-1)-K8-L8))*F8,0)</f>
        <v>0</v>
      </c>
      <c r="R8" s="23">
        <f t="shared" si="2"/>
        <v>0</v>
      </c>
      <c r="S8" s="23">
        <f t="shared" si="3"/>
        <v>0</v>
      </c>
      <c r="T8" s="23">
        <f t="shared" si="4"/>
        <v>0</v>
      </c>
      <c r="U8" s="23">
        <f t="shared" si="5"/>
        <v>0</v>
      </c>
      <c r="V8" s="25">
        <v>0</v>
      </c>
      <c r="W8" s="25">
        <f>0.5*'Car Specs and Assumptions'!$C$5*(F8*F8)</f>
        <v>0</v>
      </c>
      <c r="X8" s="25">
        <f t="shared" si="6"/>
        <v>0</v>
      </c>
      <c r="Y8" s="25">
        <f t="shared" si="7"/>
        <v>0</v>
      </c>
      <c r="Z8" s="25">
        <f>(H8*(K8+L8))/1000</f>
        <v>0</v>
      </c>
      <c r="AA8" s="25">
        <f t="shared" si="8"/>
        <v>0</v>
      </c>
      <c r="AB8" s="18"/>
      <c r="AC8" s="24">
        <f t="shared" si="9"/>
        <v>0</v>
      </c>
      <c r="AD8" s="24"/>
      <c r="AG8" s="18"/>
      <c r="AH8" s="43" t="s">
        <v>34</v>
      </c>
      <c r="AI8" s="47" t="s">
        <v>59</v>
      </c>
      <c r="AJ8" s="18"/>
      <c r="AK8" s="18"/>
      <c r="AL8" s="18"/>
      <c r="AM8" s="18"/>
      <c r="AN8" s="18"/>
    </row>
    <row r="9" spans="1:40" x14ac:dyDescent="0.35">
      <c r="A9" s="18"/>
      <c r="B9" s="1" t="s">
        <v>3</v>
      </c>
      <c r="C9" s="1">
        <v>5</v>
      </c>
      <c r="D9" s="1">
        <v>5</v>
      </c>
      <c r="E9" s="9">
        <v>0</v>
      </c>
      <c r="F9" s="22">
        <f t="shared" si="0"/>
        <v>0</v>
      </c>
      <c r="G9" s="50">
        <f t="shared" si="10"/>
        <v>0</v>
      </c>
      <c r="H9" s="22">
        <f t="shared" si="11"/>
        <v>0</v>
      </c>
      <c r="I9" s="70"/>
      <c r="J9" s="22">
        <v>0</v>
      </c>
      <c r="K9" s="22">
        <f>'Car Specs and Assumptions'!$C$5*9.81*'Car Specs and Assumptions'!$F$5</f>
        <v>145.08990000000003</v>
      </c>
      <c r="L9" s="22">
        <v>0</v>
      </c>
      <c r="M9" s="22">
        <v>-145.08990000000003</v>
      </c>
      <c r="N9" s="23">
        <v>0</v>
      </c>
      <c r="O9" s="23">
        <f t="shared" si="1"/>
        <v>0</v>
      </c>
      <c r="P9" s="23">
        <f>IF(F9&gt;0,(K9+L9)*F9,0)</f>
        <v>0</v>
      </c>
      <c r="Q9" s="24">
        <f>IF(J9*-1&gt;(K9+L9),(((J9*-1)-K9-L9))*F9,0)</f>
        <v>0</v>
      </c>
      <c r="R9" s="23">
        <f t="shared" si="2"/>
        <v>0</v>
      </c>
      <c r="S9" s="23">
        <f t="shared" si="3"/>
        <v>0</v>
      </c>
      <c r="T9" s="23">
        <f t="shared" si="4"/>
        <v>0</v>
      </c>
      <c r="U9" s="23">
        <f t="shared" si="5"/>
        <v>0</v>
      </c>
      <c r="V9" s="25">
        <v>0</v>
      </c>
      <c r="W9" s="25">
        <f>0.5*'Car Specs and Assumptions'!$C$5*(F9*F9)</f>
        <v>0</v>
      </c>
      <c r="X9" s="25">
        <f t="shared" si="6"/>
        <v>0</v>
      </c>
      <c r="Y9" s="25">
        <f t="shared" si="7"/>
        <v>0</v>
      </c>
      <c r="Z9" s="25">
        <f>(H9*(K9+L9))/1000</f>
        <v>0</v>
      </c>
      <c r="AA9" s="25">
        <f t="shared" si="8"/>
        <v>0</v>
      </c>
      <c r="AB9" s="18"/>
      <c r="AC9" s="24">
        <f t="shared" si="9"/>
        <v>0</v>
      </c>
      <c r="AD9" s="24"/>
      <c r="AG9" s="18"/>
      <c r="AH9" s="44" t="s">
        <v>35</v>
      </c>
      <c r="AI9" s="18"/>
      <c r="AJ9" s="18"/>
      <c r="AK9" s="18"/>
      <c r="AL9" s="18"/>
      <c r="AM9" s="18"/>
      <c r="AN9" s="18"/>
    </row>
    <row r="10" spans="1:40" x14ac:dyDescent="0.35">
      <c r="A10" s="18"/>
      <c r="B10" s="1" t="s">
        <v>3</v>
      </c>
      <c r="C10" s="1">
        <v>6</v>
      </c>
      <c r="D10" s="1">
        <v>6</v>
      </c>
      <c r="E10" s="9">
        <v>0</v>
      </c>
      <c r="F10" s="22">
        <f t="shared" si="0"/>
        <v>0</v>
      </c>
      <c r="G10" s="50">
        <f t="shared" si="10"/>
        <v>0</v>
      </c>
      <c r="H10" s="22">
        <f t="shared" si="11"/>
        <v>0</v>
      </c>
      <c r="I10" s="70"/>
      <c r="J10" s="22">
        <v>0</v>
      </c>
      <c r="K10" s="22">
        <f>'Car Specs and Assumptions'!$C$5*9.81*'Car Specs and Assumptions'!$F$5</f>
        <v>145.08990000000003</v>
      </c>
      <c r="L10" s="22">
        <v>0</v>
      </c>
      <c r="M10" s="22">
        <v>-145.08990000000003</v>
      </c>
      <c r="N10" s="23">
        <v>0</v>
      </c>
      <c r="O10" s="23">
        <f t="shared" si="1"/>
        <v>0</v>
      </c>
      <c r="P10" s="23">
        <f>IF(F10&gt;0,(K10+L10)*F10,0)</f>
        <v>0</v>
      </c>
      <c r="Q10" s="24">
        <f>IF(J10*-1&gt;(K10+L10),(((J10*-1)-K10-L10))*F10,0)</f>
        <v>0</v>
      </c>
      <c r="R10" s="23">
        <f t="shared" si="2"/>
        <v>0</v>
      </c>
      <c r="S10" s="23">
        <f t="shared" si="3"/>
        <v>0</v>
      </c>
      <c r="T10" s="23">
        <f t="shared" si="4"/>
        <v>0</v>
      </c>
      <c r="U10" s="23">
        <f t="shared" si="5"/>
        <v>0</v>
      </c>
      <c r="V10" s="25">
        <v>0</v>
      </c>
      <c r="W10" s="25">
        <f>0.5*'Car Specs and Assumptions'!$C$5*(F10*F10)</f>
        <v>0</v>
      </c>
      <c r="X10" s="25">
        <f t="shared" si="6"/>
        <v>0</v>
      </c>
      <c r="Y10" s="25">
        <f t="shared" si="7"/>
        <v>0</v>
      </c>
      <c r="Z10" s="25">
        <f>(H10*(K10+L10))/1000</f>
        <v>0</v>
      </c>
      <c r="AA10" s="25">
        <f t="shared" si="8"/>
        <v>0</v>
      </c>
      <c r="AB10" s="18"/>
      <c r="AC10" s="24">
        <f t="shared" si="9"/>
        <v>0</v>
      </c>
      <c r="AD10" s="24"/>
      <c r="AG10" s="18"/>
      <c r="AH10" s="45" t="s">
        <v>36</v>
      </c>
      <c r="AI10" s="18"/>
      <c r="AJ10" s="18"/>
      <c r="AK10" s="18"/>
      <c r="AL10" s="18"/>
      <c r="AM10" s="18"/>
      <c r="AN10" s="18"/>
    </row>
    <row r="11" spans="1:40" x14ac:dyDescent="0.35">
      <c r="A11" s="18"/>
      <c r="B11" s="1" t="s">
        <v>3</v>
      </c>
      <c r="C11" s="1">
        <v>7</v>
      </c>
      <c r="D11" s="1">
        <v>7</v>
      </c>
      <c r="E11" s="9">
        <v>0</v>
      </c>
      <c r="F11" s="22">
        <f t="shared" si="0"/>
        <v>0</v>
      </c>
      <c r="G11" s="50">
        <f t="shared" si="10"/>
        <v>0</v>
      </c>
      <c r="H11" s="22">
        <f t="shared" si="11"/>
        <v>0</v>
      </c>
      <c r="I11" s="70"/>
      <c r="J11" s="22">
        <v>0</v>
      </c>
      <c r="K11" s="22">
        <f>'Car Specs and Assumptions'!$C$5*9.81*'Car Specs and Assumptions'!$F$5</f>
        <v>145.08990000000003</v>
      </c>
      <c r="L11" s="22">
        <v>0</v>
      </c>
      <c r="M11" s="22">
        <v>-145.08990000000003</v>
      </c>
      <c r="N11" s="23">
        <v>0</v>
      </c>
      <c r="O11" s="23">
        <f t="shared" si="1"/>
        <v>0</v>
      </c>
      <c r="P11" s="23">
        <f>IF(F11&gt;0,(K11+L11)*F11,0)</f>
        <v>0</v>
      </c>
      <c r="Q11" s="24">
        <f>IF(J11*-1&gt;(K11+L11),(((J11*-1)-K11-L11))*F11,0)</f>
        <v>0</v>
      </c>
      <c r="R11" s="23">
        <f t="shared" si="2"/>
        <v>0</v>
      </c>
      <c r="S11" s="23">
        <f t="shared" si="3"/>
        <v>0</v>
      </c>
      <c r="T11" s="23">
        <f t="shared" si="4"/>
        <v>0</v>
      </c>
      <c r="U11" s="23">
        <f t="shared" si="5"/>
        <v>0</v>
      </c>
      <c r="V11" s="25">
        <v>0</v>
      </c>
      <c r="W11" s="25">
        <f>0.5*'Car Specs and Assumptions'!$C$5*(F11*F11)</f>
        <v>0</v>
      </c>
      <c r="X11" s="25">
        <f t="shared" si="6"/>
        <v>0</v>
      </c>
      <c r="Y11" s="25">
        <f t="shared" si="7"/>
        <v>0</v>
      </c>
      <c r="Z11" s="25">
        <f>(H11*(K11+L11))/1000</f>
        <v>0</v>
      </c>
      <c r="AA11" s="25">
        <f t="shared" si="8"/>
        <v>0</v>
      </c>
      <c r="AB11" s="18"/>
      <c r="AC11" s="24">
        <f t="shared" si="9"/>
        <v>0</v>
      </c>
      <c r="AD11" s="24"/>
      <c r="AG11" s="18"/>
      <c r="AJ11" s="18"/>
      <c r="AK11" s="18"/>
      <c r="AL11" s="18"/>
      <c r="AM11" s="18"/>
      <c r="AN11" s="18"/>
    </row>
    <row r="12" spans="1:40" x14ac:dyDescent="0.35">
      <c r="A12" s="18"/>
      <c r="B12" s="1" t="s">
        <v>3</v>
      </c>
      <c r="C12" s="1">
        <v>8</v>
      </c>
      <c r="D12" s="1">
        <v>8</v>
      </c>
      <c r="E12" s="9">
        <v>0</v>
      </c>
      <c r="F12" s="22">
        <f t="shared" si="0"/>
        <v>0</v>
      </c>
      <c r="G12" s="50">
        <f t="shared" si="10"/>
        <v>0</v>
      </c>
      <c r="H12" s="22">
        <f t="shared" si="11"/>
        <v>0</v>
      </c>
      <c r="I12" s="70"/>
      <c r="J12" s="22">
        <v>0</v>
      </c>
      <c r="K12" s="22">
        <f>'Car Specs and Assumptions'!$C$5*9.81*'Car Specs and Assumptions'!$F$5</f>
        <v>145.08990000000003</v>
      </c>
      <c r="L12" s="22">
        <v>0</v>
      </c>
      <c r="M12" s="22">
        <v>-145.08990000000003</v>
      </c>
      <c r="N12" s="23">
        <v>0</v>
      </c>
      <c r="O12" s="23">
        <f t="shared" si="1"/>
        <v>0</v>
      </c>
      <c r="P12" s="23">
        <f>IF(F12&gt;0,(K12+L12)*F12,0)</f>
        <v>0</v>
      </c>
      <c r="Q12" s="24">
        <f>IF(J12*-1&gt;(K12+L12),(((J12*-1)-K12-L12))*F12,0)</f>
        <v>0</v>
      </c>
      <c r="R12" s="23">
        <f t="shared" si="2"/>
        <v>0</v>
      </c>
      <c r="S12" s="23">
        <f t="shared" si="3"/>
        <v>0</v>
      </c>
      <c r="T12" s="23">
        <f t="shared" si="4"/>
        <v>0</v>
      </c>
      <c r="U12" s="23">
        <f t="shared" si="5"/>
        <v>0</v>
      </c>
      <c r="V12" s="25">
        <v>0</v>
      </c>
      <c r="W12" s="25">
        <f>0.5*'Car Specs and Assumptions'!$C$5*(F12*F12)</f>
        <v>0</v>
      </c>
      <c r="X12" s="25">
        <f t="shared" si="6"/>
        <v>0</v>
      </c>
      <c r="Y12" s="25">
        <f t="shared" si="7"/>
        <v>0</v>
      </c>
      <c r="Z12" s="25">
        <f>(H12*(K12+L12))/1000</f>
        <v>0</v>
      </c>
      <c r="AA12" s="25">
        <f t="shared" si="8"/>
        <v>0</v>
      </c>
      <c r="AB12" s="18"/>
      <c r="AC12" s="24">
        <f t="shared" si="9"/>
        <v>0</v>
      </c>
      <c r="AD12" s="24"/>
      <c r="AE12" s="18"/>
      <c r="AF12" s="18"/>
      <c r="AG12" s="18"/>
      <c r="AH12" s="18"/>
      <c r="AI12" s="18"/>
      <c r="AJ12" s="18"/>
      <c r="AK12" s="18"/>
      <c r="AL12" s="18"/>
      <c r="AM12" s="18"/>
      <c r="AN12" s="18"/>
    </row>
    <row r="13" spans="1:40" x14ac:dyDescent="0.35">
      <c r="A13" s="18"/>
      <c r="B13" s="1" t="s">
        <v>3</v>
      </c>
      <c r="C13" s="1">
        <v>9</v>
      </c>
      <c r="D13" s="1">
        <v>9</v>
      </c>
      <c r="E13" s="9">
        <v>0</v>
      </c>
      <c r="F13" s="22">
        <f t="shared" si="0"/>
        <v>0</v>
      </c>
      <c r="G13" s="50">
        <f t="shared" si="10"/>
        <v>0</v>
      </c>
      <c r="H13" s="22">
        <f t="shared" si="11"/>
        <v>0</v>
      </c>
      <c r="I13" s="70"/>
      <c r="J13" s="22">
        <v>0</v>
      </c>
      <c r="K13" s="22">
        <f>'Car Specs and Assumptions'!$C$5*9.81*'Car Specs and Assumptions'!$F$5</f>
        <v>145.08990000000003</v>
      </c>
      <c r="L13" s="22">
        <v>0</v>
      </c>
      <c r="M13" s="22">
        <v>-145.08990000000003</v>
      </c>
      <c r="N13" s="23">
        <v>0</v>
      </c>
      <c r="O13" s="23">
        <f t="shared" si="1"/>
        <v>0</v>
      </c>
      <c r="P13" s="23">
        <f>IF(F13&gt;0,(K13+L13)*F13,0)</f>
        <v>0</v>
      </c>
      <c r="Q13" s="24">
        <f>IF(J13*-1&gt;(K13+L13),(((J13*-1)-K13-L13))*F13,0)</f>
        <v>0</v>
      </c>
      <c r="R13" s="23">
        <f t="shared" si="2"/>
        <v>0</v>
      </c>
      <c r="S13" s="23">
        <f t="shared" si="3"/>
        <v>0</v>
      </c>
      <c r="T13" s="23">
        <f t="shared" si="4"/>
        <v>0</v>
      </c>
      <c r="U13" s="23">
        <f t="shared" si="5"/>
        <v>0</v>
      </c>
      <c r="V13" s="25">
        <v>0</v>
      </c>
      <c r="W13" s="25">
        <f>0.5*'Car Specs and Assumptions'!$C$5*(F13*F13)</f>
        <v>0</v>
      </c>
      <c r="X13" s="25">
        <f t="shared" si="6"/>
        <v>0</v>
      </c>
      <c r="Y13" s="25">
        <f t="shared" si="7"/>
        <v>0</v>
      </c>
      <c r="Z13" s="25">
        <f>(H13*(K13+L13))/1000</f>
        <v>0</v>
      </c>
      <c r="AA13" s="25">
        <f t="shared" si="8"/>
        <v>0</v>
      </c>
      <c r="AB13" s="18"/>
      <c r="AC13" s="24">
        <f t="shared" si="9"/>
        <v>0</v>
      </c>
      <c r="AD13" s="24"/>
      <c r="AE13" s="18"/>
      <c r="AF13" s="18"/>
      <c r="AG13" s="18"/>
      <c r="AH13" s="18"/>
      <c r="AI13" s="18"/>
      <c r="AJ13" s="18"/>
      <c r="AK13" s="18"/>
      <c r="AL13" s="18"/>
      <c r="AM13" s="18"/>
      <c r="AN13" s="18"/>
    </row>
    <row r="14" spans="1:40" x14ac:dyDescent="0.35">
      <c r="A14" s="18"/>
      <c r="B14" s="1" t="s">
        <v>3</v>
      </c>
      <c r="C14" s="1">
        <v>10</v>
      </c>
      <c r="D14" s="1">
        <v>10</v>
      </c>
      <c r="E14" s="9">
        <v>0</v>
      </c>
      <c r="F14" s="22">
        <f t="shared" si="0"/>
        <v>0</v>
      </c>
      <c r="G14" s="50">
        <f>($F15-$F13)/2</f>
        <v>0</v>
      </c>
      <c r="H14" s="22">
        <f t="shared" si="11"/>
        <v>0</v>
      </c>
      <c r="I14" s="70"/>
      <c r="J14" s="22">
        <v>0</v>
      </c>
      <c r="K14" s="22">
        <f>'Car Specs and Assumptions'!$C$5*9.81*'Car Specs and Assumptions'!$F$5</f>
        <v>145.08990000000003</v>
      </c>
      <c r="L14" s="22">
        <v>0</v>
      </c>
      <c r="M14" s="22">
        <v>-145.08990000000003</v>
      </c>
      <c r="N14" s="23">
        <v>0</v>
      </c>
      <c r="O14" s="23">
        <f t="shared" si="1"/>
        <v>0</v>
      </c>
      <c r="P14" s="23">
        <f>IF(F14&gt;0,(K14+L14)*F14,0)</f>
        <v>0</v>
      </c>
      <c r="Q14" s="24">
        <f>IF(J14*-1&gt;(K14+L14),(((J14*-1)-K14-L14))*F14,0)</f>
        <v>0</v>
      </c>
      <c r="R14" s="23">
        <f t="shared" si="2"/>
        <v>0</v>
      </c>
      <c r="S14" s="23">
        <f t="shared" si="3"/>
        <v>0</v>
      </c>
      <c r="T14" s="23">
        <f t="shared" si="4"/>
        <v>0</v>
      </c>
      <c r="U14" s="23">
        <f t="shared" si="5"/>
        <v>0</v>
      </c>
      <c r="V14" s="25">
        <v>0</v>
      </c>
      <c r="W14" s="25">
        <f>0.5*'Car Specs and Assumptions'!$C$5*(F14*F14)</f>
        <v>0</v>
      </c>
      <c r="X14" s="25">
        <f t="shared" si="6"/>
        <v>0</v>
      </c>
      <c r="Y14" s="25">
        <f t="shared" si="7"/>
        <v>0</v>
      </c>
      <c r="Z14" s="25">
        <f>(H14*(K14+L14))/1000</f>
        <v>0</v>
      </c>
      <c r="AA14" s="25">
        <f t="shared" si="8"/>
        <v>0</v>
      </c>
      <c r="AB14" s="18"/>
      <c r="AC14" s="24">
        <f t="shared" si="9"/>
        <v>0</v>
      </c>
      <c r="AD14" s="24"/>
      <c r="AE14" s="18"/>
      <c r="AF14" s="18"/>
      <c r="AG14" s="18"/>
      <c r="AH14" s="18"/>
      <c r="AI14" s="18"/>
      <c r="AJ14" s="18"/>
      <c r="AK14" s="18"/>
      <c r="AL14" s="18"/>
      <c r="AM14" s="18"/>
      <c r="AN14" s="18"/>
    </row>
    <row r="15" spans="1:40" x14ac:dyDescent="0.35">
      <c r="A15" s="18"/>
      <c r="B15" s="1" t="s">
        <v>3</v>
      </c>
      <c r="C15" s="1">
        <v>11</v>
      </c>
      <c r="D15" s="1">
        <v>11</v>
      </c>
      <c r="E15" s="9">
        <v>0</v>
      </c>
      <c r="F15" s="22">
        <f t="shared" si="0"/>
        <v>0</v>
      </c>
      <c r="G15" s="50">
        <f t="shared" si="10"/>
        <v>2.777777777777778E-2</v>
      </c>
      <c r="H15" s="22">
        <f t="shared" si="11"/>
        <v>0</v>
      </c>
      <c r="I15" s="70"/>
      <c r="J15" s="22">
        <v>41.083333333333336</v>
      </c>
      <c r="K15" s="22">
        <f>'Car Specs and Assumptions'!$C$5*9.81*'Car Specs and Assumptions'!$F$5</f>
        <v>145.08990000000003</v>
      </c>
      <c r="L15" s="22">
        <v>0</v>
      </c>
      <c r="M15" s="22">
        <v>-104.00656666666669</v>
      </c>
      <c r="N15" s="23">
        <v>0</v>
      </c>
      <c r="O15" s="23">
        <f t="shared" si="1"/>
        <v>0</v>
      </c>
      <c r="P15" s="23">
        <f>IF(F15&gt;0,(K15+L15)*F15,0)</f>
        <v>0</v>
      </c>
      <c r="Q15" s="24">
        <f>IF(J15*-1&gt;(K15+L15),(((J15*-1)-K15-L15))*F15,0)</f>
        <v>0</v>
      </c>
      <c r="R15" s="23">
        <f t="shared" si="2"/>
        <v>0</v>
      </c>
      <c r="S15" s="23">
        <f t="shared" si="3"/>
        <v>0</v>
      </c>
      <c r="T15" s="23">
        <f t="shared" si="4"/>
        <v>0</v>
      </c>
      <c r="U15" s="23">
        <f t="shared" si="5"/>
        <v>0</v>
      </c>
      <c r="V15" s="25">
        <v>0</v>
      </c>
      <c r="W15" s="25">
        <f>0.5*'Car Specs and Assumptions'!$C$5*(F15*F15)</f>
        <v>0</v>
      </c>
      <c r="X15" s="25">
        <f t="shared" si="6"/>
        <v>0</v>
      </c>
      <c r="Y15" s="25">
        <f t="shared" si="7"/>
        <v>0</v>
      </c>
      <c r="Z15" s="25">
        <f>(H15*(K15+L15))/1000</f>
        <v>0</v>
      </c>
      <c r="AA15" s="25">
        <f t="shared" si="8"/>
        <v>0</v>
      </c>
      <c r="AB15" s="18"/>
      <c r="AC15" s="24">
        <f t="shared" si="9"/>
        <v>0</v>
      </c>
      <c r="AD15" s="24"/>
      <c r="AE15" s="18"/>
      <c r="AF15" s="18"/>
      <c r="AG15" s="18"/>
      <c r="AH15" s="18"/>
      <c r="AI15" s="18"/>
      <c r="AJ15" s="18"/>
      <c r="AK15" s="18"/>
      <c r="AL15" s="18"/>
      <c r="AM15" s="18"/>
      <c r="AN15" s="18"/>
    </row>
    <row r="16" spans="1:40" x14ac:dyDescent="0.35">
      <c r="A16" s="18"/>
      <c r="B16" s="1" t="s">
        <v>3</v>
      </c>
      <c r="C16" s="1">
        <v>12</v>
      </c>
      <c r="D16" s="1">
        <v>12</v>
      </c>
      <c r="E16" s="9">
        <v>0.2</v>
      </c>
      <c r="F16" s="22">
        <f t="shared" si="0"/>
        <v>5.5555555555555559E-2</v>
      </c>
      <c r="G16" s="50">
        <f t="shared" si="10"/>
        <v>0.2361111111111111</v>
      </c>
      <c r="H16" s="22">
        <f t="shared" si="11"/>
        <v>5.5555555555555559E-2</v>
      </c>
      <c r="I16" s="70"/>
      <c r="J16" s="22">
        <v>349.20833333333331</v>
      </c>
      <c r="K16" s="22">
        <f>'Car Specs and Assumptions'!$C$5*9.81*'Car Specs and Assumptions'!$F$5</f>
        <v>145.08990000000003</v>
      </c>
      <c r="L16" s="22">
        <v>1.3146064814814817E-3</v>
      </c>
      <c r="M16" s="22">
        <v>204.1171187268518</v>
      </c>
      <c r="N16" s="23">
        <v>11.339839929269544</v>
      </c>
      <c r="O16" s="23">
        <f t="shared" si="1"/>
        <v>11.339839929269544</v>
      </c>
      <c r="P16" s="23">
        <f>IF(F16&gt;0,(K16+L16)*F16,0)</f>
        <v>8.0606230336934175</v>
      </c>
      <c r="Q16" s="24">
        <f>IF(J16*-1&gt;(K16+L16),(((J16*-1)-K16-L16))*F16,0)</f>
        <v>0</v>
      </c>
      <c r="R16" s="23">
        <f t="shared" si="2"/>
        <v>8.0606230336934175</v>
      </c>
      <c r="S16" s="23">
        <f t="shared" si="3"/>
        <v>0</v>
      </c>
      <c r="T16" s="23">
        <f t="shared" si="4"/>
        <v>2.2392410787600315E-6</v>
      </c>
      <c r="U16" s="23">
        <f t="shared" si="5"/>
        <v>0</v>
      </c>
      <c r="V16" s="25">
        <v>0</v>
      </c>
      <c r="W16" s="25">
        <f>0.5*'Car Specs and Assumptions'!$C$5*(F16*F16)</f>
        <v>2.2824074074074074</v>
      </c>
      <c r="X16" s="25">
        <f t="shared" si="6"/>
        <v>2.2824074074074075E-3</v>
      </c>
      <c r="Y16" s="25">
        <f t="shared" si="7"/>
        <v>1.6661574074074074E-3</v>
      </c>
      <c r="Z16" s="25">
        <f>(H16*(K16+L16))/1000</f>
        <v>8.0606230336934172E-3</v>
      </c>
      <c r="AA16" s="25">
        <f t="shared" si="8"/>
        <v>-6.3944656262860094E-3</v>
      </c>
      <c r="AB16" s="18"/>
      <c r="AC16" s="24">
        <f t="shared" si="9"/>
        <v>0</v>
      </c>
      <c r="AD16" s="24"/>
      <c r="AE16" s="18"/>
      <c r="AF16" s="18"/>
      <c r="AG16" s="18"/>
      <c r="AH16" s="18"/>
      <c r="AI16" s="18"/>
      <c r="AJ16" s="18"/>
      <c r="AK16" s="18"/>
      <c r="AL16" s="18"/>
      <c r="AM16" s="18"/>
      <c r="AN16" s="18"/>
    </row>
    <row r="17" spans="1:40" x14ac:dyDescent="0.35">
      <c r="A17" s="18"/>
      <c r="B17" s="1" t="s">
        <v>3</v>
      </c>
      <c r="C17" s="1">
        <v>13</v>
      </c>
      <c r="D17" s="1">
        <v>13</v>
      </c>
      <c r="E17" s="9">
        <v>1.7</v>
      </c>
      <c r="F17" s="22">
        <f t="shared" si="0"/>
        <v>0.47222222222222221</v>
      </c>
      <c r="G17" s="50">
        <f t="shared" si="10"/>
        <v>0.72222222222222221</v>
      </c>
      <c r="H17" s="22">
        <f t="shared" si="11"/>
        <v>0.47222222222222221</v>
      </c>
      <c r="I17" s="70"/>
      <c r="J17" s="22">
        <v>1068.1666666666667</v>
      </c>
      <c r="K17" s="22">
        <f>'Car Specs and Assumptions'!$C$5*9.81*'Car Specs and Assumptions'!$F$5</f>
        <v>145.08990000000003</v>
      </c>
      <c r="L17" s="22">
        <v>9.4980318287037041E-2</v>
      </c>
      <c r="M17" s="22">
        <v>922.98178634837961</v>
      </c>
      <c r="N17" s="23">
        <v>435.85251022006815</v>
      </c>
      <c r="O17" s="23">
        <f t="shared" si="1"/>
        <v>435.85251022006815</v>
      </c>
      <c r="P17" s="23">
        <f>IF(F17&gt;0,(K17+L17)*F17,0)</f>
        <v>68.559526816968898</v>
      </c>
      <c r="Q17" s="24">
        <f>IF(J17*-1&gt;(K17+L17),(((J17*-1)-K17-L17))*F17,0)</f>
        <v>0</v>
      </c>
      <c r="R17" s="23">
        <f t="shared" si="2"/>
        <v>76.620149850662315</v>
      </c>
      <c r="S17" s="23">
        <f t="shared" si="3"/>
        <v>0</v>
      </c>
      <c r="T17" s="23">
        <f t="shared" si="4"/>
        <v>2.1285077628513993E-5</v>
      </c>
      <c r="U17" s="23">
        <f t="shared" si="5"/>
        <v>0</v>
      </c>
      <c r="V17" s="25">
        <v>0</v>
      </c>
      <c r="W17" s="25">
        <f>0.5*'Car Specs and Assumptions'!$C$5*(F17*F17)</f>
        <v>164.90393518518519</v>
      </c>
      <c r="X17" s="25">
        <f t="shared" si="6"/>
        <v>0.1649039351851852</v>
      </c>
      <c r="Y17" s="25">
        <f t="shared" si="7"/>
        <v>0.1203798726851852</v>
      </c>
      <c r="Z17" s="25">
        <f>(H17*(K17+L17))/1000</f>
        <v>6.8559526816968891E-2</v>
      </c>
      <c r="AA17" s="25">
        <f t="shared" si="8"/>
        <v>5.1820345868216308E-2</v>
      </c>
      <c r="AB17" s="18"/>
      <c r="AC17" s="24">
        <f t="shared" si="9"/>
        <v>0</v>
      </c>
      <c r="AD17" s="24"/>
      <c r="AE17" s="18"/>
      <c r="AF17" s="18"/>
      <c r="AG17" s="18"/>
      <c r="AH17" s="18"/>
      <c r="AI17" s="18"/>
      <c r="AJ17" s="18"/>
      <c r="AK17" s="18"/>
      <c r="AL17" s="18"/>
      <c r="AM17" s="18"/>
      <c r="AN17" s="18"/>
    </row>
    <row r="18" spans="1:40" x14ac:dyDescent="0.35">
      <c r="A18" s="18"/>
      <c r="B18" s="1" t="s">
        <v>3</v>
      </c>
      <c r="C18" s="1">
        <v>14</v>
      </c>
      <c r="D18" s="1">
        <v>14</v>
      </c>
      <c r="E18" s="9">
        <v>5.4</v>
      </c>
      <c r="F18" s="22">
        <f t="shared" si="0"/>
        <v>1.5</v>
      </c>
      <c r="G18" s="50">
        <f t="shared" si="10"/>
        <v>1.1388888888888888</v>
      </c>
      <c r="H18" s="22">
        <f t="shared" si="11"/>
        <v>1.5</v>
      </c>
      <c r="I18" s="70"/>
      <c r="J18" s="22">
        <v>1684.4166666666665</v>
      </c>
      <c r="K18" s="22">
        <f>'Car Specs and Assumptions'!$C$5*9.81*'Car Specs and Assumptions'!$F$5</f>
        <v>145.08990000000003</v>
      </c>
      <c r="L18" s="22">
        <v>0.95834812500000011</v>
      </c>
      <c r="M18" s="22">
        <v>1538.3684185416666</v>
      </c>
      <c r="N18" s="23">
        <v>2307.5526278124998</v>
      </c>
      <c r="O18" s="23">
        <f t="shared" si="1"/>
        <v>2307.5526278124998</v>
      </c>
      <c r="P18" s="23">
        <f>IF(F18&gt;0,(K18+L18)*F18,0)</f>
        <v>219.07237218750004</v>
      </c>
      <c r="Q18" s="24">
        <f>IF(J18*-1&gt;(K18+L18),(((J18*-1)-K18-L18))*F18,0)</f>
        <v>0</v>
      </c>
      <c r="R18" s="23">
        <f t="shared" si="2"/>
        <v>295.69252203816234</v>
      </c>
      <c r="S18" s="23">
        <f t="shared" si="3"/>
        <v>0</v>
      </c>
      <c r="T18" s="23">
        <f t="shared" si="4"/>
        <v>8.2143382622201503E-5</v>
      </c>
      <c r="U18" s="23">
        <f t="shared" si="5"/>
        <v>0</v>
      </c>
      <c r="V18" s="25">
        <v>0</v>
      </c>
      <c r="W18" s="25">
        <f>0.5*'Car Specs and Assumptions'!$C$5*(F18*F18)</f>
        <v>1663.875</v>
      </c>
      <c r="X18" s="25">
        <f t="shared" si="6"/>
        <v>1.663875</v>
      </c>
      <c r="Y18" s="25">
        <f t="shared" si="7"/>
        <v>1.2146287499999999</v>
      </c>
      <c r="Z18" s="25">
        <f>(H18*(K18+L18))/1000</f>
        <v>0.21907237218750003</v>
      </c>
      <c r="AA18" s="25">
        <f t="shared" si="8"/>
        <v>0.99555637781249984</v>
      </c>
      <c r="AB18" s="18"/>
      <c r="AC18" s="24">
        <f t="shared" si="9"/>
        <v>0</v>
      </c>
      <c r="AD18" s="24"/>
      <c r="AE18" s="18"/>
      <c r="AF18" s="18"/>
      <c r="AG18" s="18"/>
      <c r="AH18" s="18"/>
      <c r="AI18" s="18"/>
      <c r="AJ18" s="18"/>
      <c r="AK18" s="18"/>
      <c r="AL18" s="18"/>
      <c r="AM18" s="18"/>
      <c r="AN18" s="18"/>
    </row>
    <row r="19" spans="1:40" x14ac:dyDescent="0.35">
      <c r="A19" s="18"/>
      <c r="B19" s="1" t="s">
        <v>3</v>
      </c>
      <c r="C19" s="1">
        <v>15</v>
      </c>
      <c r="D19" s="1">
        <v>15</v>
      </c>
      <c r="E19" s="9">
        <v>9.9</v>
      </c>
      <c r="F19" s="22">
        <f t="shared" si="0"/>
        <v>2.75</v>
      </c>
      <c r="G19" s="50">
        <f t="shared" si="10"/>
        <v>1.0694444444444444</v>
      </c>
      <c r="H19" s="22">
        <f t="shared" si="11"/>
        <v>2.75</v>
      </c>
      <c r="I19" s="70"/>
      <c r="J19" s="22">
        <v>1581.7083333333333</v>
      </c>
      <c r="K19" s="22">
        <f>'Car Specs and Assumptions'!$C$5*9.81*'Car Specs and Assumptions'!$F$5</f>
        <v>145.08990000000003</v>
      </c>
      <c r="L19" s="22">
        <v>3.2211145312500005</v>
      </c>
      <c r="M19" s="22">
        <v>1433.3973188020834</v>
      </c>
      <c r="N19" s="23">
        <v>3941.8426267057293</v>
      </c>
      <c r="O19" s="23">
        <f t="shared" si="1"/>
        <v>3941.8426267057293</v>
      </c>
      <c r="P19" s="23">
        <f>IF(F19&gt;0,(K19+L19)*F19,0)</f>
        <v>407.85528996093763</v>
      </c>
      <c r="Q19" s="24">
        <f>IF(J19*-1&gt;(K19+L19),(((J19*-1)-K19-L19))*F19,0)</f>
        <v>0</v>
      </c>
      <c r="R19" s="23">
        <f t="shared" si="2"/>
        <v>703.54781199909996</v>
      </c>
      <c r="S19" s="23">
        <f t="shared" si="3"/>
        <v>0</v>
      </c>
      <c r="T19" s="23">
        <f t="shared" si="4"/>
        <v>1.9544558217334998E-4</v>
      </c>
      <c r="U19" s="23">
        <f t="shared" si="5"/>
        <v>0</v>
      </c>
      <c r="V19" s="25">
        <v>0</v>
      </c>
      <c r="W19" s="25">
        <f>0.5*'Car Specs and Assumptions'!$C$5*(F19*F19)</f>
        <v>5592.46875</v>
      </c>
      <c r="X19" s="25">
        <f t="shared" si="6"/>
        <v>5.5924687500000001</v>
      </c>
      <c r="Y19" s="25">
        <f t="shared" si="7"/>
        <v>4.0825021875000003</v>
      </c>
      <c r="Z19" s="25">
        <f>(H19*(K19+L19))/1000</f>
        <v>0.40785528996093762</v>
      </c>
      <c r="AA19" s="25">
        <f t="shared" si="8"/>
        <v>3.6746468975390627</v>
      </c>
      <c r="AB19" s="18"/>
      <c r="AC19" s="24">
        <f t="shared" si="9"/>
        <v>0</v>
      </c>
      <c r="AD19" s="24"/>
      <c r="AE19" s="18"/>
      <c r="AF19" s="18"/>
      <c r="AG19" s="18"/>
      <c r="AH19" s="18"/>
      <c r="AI19" s="18"/>
      <c r="AJ19" s="18"/>
      <c r="AK19" s="18"/>
      <c r="AL19" s="18"/>
      <c r="AM19" s="18"/>
      <c r="AN19" s="18"/>
    </row>
    <row r="20" spans="1:40" x14ac:dyDescent="0.35">
      <c r="A20" s="18"/>
      <c r="B20" s="1" t="s">
        <v>3</v>
      </c>
      <c r="C20" s="1">
        <v>16</v>
      </c>
      <c r="D20" s="1">
        <v>16</v>
      </c>
      <c r="E20" s="9">
        <v>13.1</v>
      </c>
      <c r="F20" s="22">
        <f t="shared" si="0"/>
        <v>3.6388888888888888</v>
      </c>
      <c r="G20" s="50">
        <f t="shared" si="10"/>
        <v>0.97222222222222188</v>
      </c>
      <c r="H20" s="22">
        <f t="shared" si="11"/>
        <v>3.6388888888888888</v>
      </c>
      <c r="I20" s="70"/>
      <c r="J20" s="22">
        <v>1437.9166666666661</v>
      </c>
      <c r="K20" s="22">
        <f>'Car Specs and Assumptions'!$C$5*9.81*'Car Specs and Assumptions'!$F$5</f>
        <v>145.08990000000003</v>
      </c>
      <c r="L20" s="22">
        <v>5.6399904571759265</v>
      </c>
      <c r="M20" s="22">
        <v>1287.1867762094903</v>
      </c>
      <c r="N20" s="23">
        <v>4683.9296578734229</v>
      </c>
      <c r="O20" s="23">
        <f t="shared" si="1"/>
        <v>4683.9296578734229</v>
      </c>
      <c r="P20" s="23">
        <f>IF(F20&gt;0,(K20+L20)*F20,0)</f>
        <v>548.48932360805691</v>
      </c>
      <c r="Q20" s="24">
        <f>IF(J20*-1&gt;(K20+L20),(((J20*-1)-K20-L20))*F20,0)</f>
        <v>0</v>
      </c>
      <c r="R20" s="23">
        <f t="shared" si="2"/>
        <v>1252.0371356071569</v>
      </c>
      <c r="S20" s="23">
        <f t="shared" si="3"/>
        <v>0</v>
      </c>
      <c r="T20" s="23">
        <f t="shared" si="4"/>
        <v>3.478159162716682E-4</v>
      </c>
      <c r="U20" s="23">
        <f t="shared" si="5"/>
        <v>0</v>
      </c>
      <c r="V20" s="25">
        <v>0</v>
      </c>
      <c r="W20" s="25">
        <f>0.5*'Car Specs and Assumptions'!$C$5*(F20*F20)</f>
        <v>9792.0983796296296</v>
      </c>
      <c r="X20" s="25">
        <f t="shared" si="6"/>
        <v>9.7920983796296301</v>
      </c>
      <c r="Y20" s="25">
        <f t="shared" si="7"/>
        <v>7.1482318171296297</v>
      </c>
      <c r="Z20" s="25">
        <f>(H20*(K20+L20))/1000</f>
        <v>0.54848932360805691</v>
      </c>
      <c r="AA20" s="25">
        <f t="shared" si="8"/>
        <v>6.5997424935215729</v>
      </c>
      <c r="AB20" s="18"/>
      <c r="AC20" s="24">
        <f t="shared" si="9"/>
        <v>0</v>
      </c>
      <c r="AD20" s="24"/>
      <c r="AE20" s="18"/>
      <c r="AF20" s="18"/>
      <c r="AG20" s="18"/>
      <c r="AH20" s="18"/>
      <c r="AI20" s="18"/>
      <c r="AJ20" s="18"/>
      <c r="AK20" s="18"/>
      <c r="AL20" s="18"/>
      <c r="AM20" s="18"/>
      <c r="AN20" s="18"/>
    </row>
    <row r="21" spans="1:40" x14ac:dyDescent="0.35">
      <c r="A21" s="18"/>
      <c r="B21" s="1" t="s">
        <v>3</v>
      </c>
      <c r="C21" s="1">
        <v>17</v>
      </c>
      <c r="D21" s="1">
        <v>17</v>
      </c>
      <c r="E21" s="9">
        <v>16.899999999999999</v>
      </c>
      <c r="F21" s="22">
        <f t="shared" si="0"/>
        <v>4.6944444444444438</v>
      </c>
      <c r="G21" s="50">
        <f t="shared" si="10"/>
        <v>1.1944444444444444</v>
      </c>
      <c r="H21" s="22">
        <f t="shared" si="11"/>
        <v>4.6944444444444438</v>
      </c>
      <c r="I21" s="70"/>
      <c r="J21" s="22">
        <v>1766.5833333333333</v>
      </c>
      <c r="K21" s="22">
        <f>'Car Specs and Assumptions'!$C$5*9.81*'Car Specs and Assumptions'!$F$5</f>
        <v>145.08990000000003</v>
      </c>
      <c r="L21" s="22">
        <v>9.3866189293981463</v>
      </c>
      <c r="M21" s="22">
        <v>1612.1068144039352</v>
      </c>
      <c r="N21" s="23">
        <v>7567.9458787295835</v>
      </c>
      <c r="O21" s="23">
        <f t="shared" si="1"/>
        <v>7567.9458787295835</v>
      </c>
      <c r="P21" s="23">
        <f>IF(F21&gt;0,(K21+L21)*F21,0)</f>
        <v>725.18143608523019</v>
      </c>
      <c r="Q21" s="24">
        <f>IF(J21*-1&gt;(K21+L21),(((J21*-1)-K21-L21))*F21,0)</f>
        <v>0</v>
      </c>
      <c r="R21" s="23">
        <f t="shared" si="2"/>
        <v>1977.2185716923871</v>
      </c>
      <c r="S21" s="23">
        <f t="shared" si="3"/>
        <v>0</v>
      </c>
      <c r="T21" s="23">
        <f t="shared" si="4"/>
        <v>5.492713192161451E-4</v>
      </c>
      <c r="U21" s="23">
        <f t="shared" si="5"/>
        <v>0</v>
      </c>
      <c r="V21" s="25">
        <v>0</v>
      </c>
      <c r="W21" s="25">
        <f>0.5*'Car Specs and Assumptions'!$C$5*(F21*F21)</f>
        <v>16296.959490740737</v>
      </c>
      <c r="X21" s="25">
        <f t="shared" si="6"/>
        <v>16.296959490740736</v>
      </c>
      <c r="Y21" s="25">
        <f t="shared" si="7"/>
        <v>11.896780428240737</v>
      </c>
      <c r="Z21" s="25">
        <f>(H21*(K21+L21))/1000</f>
        <v>0.72518143608523022</v>
      </c>
      <c r="AA21" s="25">
        <f t="shared" si="8"/>
        <v>11.171598992155506</v>
      </c>
      <c r="AB21" s="18"/>
      <c r="AC21" s="24">
        <f t="shared" si="9"/>
        <v>0</v>
      </c>
      <c r="AD21" s="24"/>
      <c r="AE21" s="18"/>
      <c r="AF21" s="18"/>
      <c r="AG21" s="18"/>
      <c r="AH21" s="18"/>
      <c r="AI21" s="18"/>
      <c r="AJ21" s="18"/>
      <c r="AK21" s="18"/>
      <c r="AL21" s="18"/>
      <c r="AM21" s="18"/>
      <c r="AN21" s="18"/>
    </row>
    <row r="22" spans="1:40" x14ac:dyDescent="0.35">
      <c r="A22" s="18"/>
      <c r="B22" s="1" t="s">
        <v>3</v>
      </c>
      <c r="C22" s="1">
        <v>18</v>
      </c>
      <c r="D22" s="1">
        <v>18</v>
      </c>
      <c r="E22" s="9">
        <v>21.7</v>
      </c>
      <c r="F22" s="22">
        <f t="shared" si="0"/>
        <v>6.0277777777777777</v>
      </c>
      <c r="G22" s="50">
        <f t="shared" si="10"/>
        <v>1.2638888888888893</v>
      </c>
      <c r="H22" s="22">
        <f t="shared" si="11"/>
        <v>6.0277777777777777</v>
      </c>
      <c r="I22" s="70"/>
      <c r="J22" s="22">
        <v>1869.2916666666672</v>
      </c>
      <c r="K22" s="22">
        <f>'Car Specs and Assumptions'!$C$5*9.81*'Car Specs and Assumptions'!$F$5</f>
        <v>145.08990000000003</v>
      </c>
      <c r="L22" s="22">
        <v>15.475876151620371</v>
      </c>
      <c r="M22" s="22">
        <v>1708.7258905150468</v>
      </c>
      <c r="N22" s="23">
        <v>10299.819951160143</v>
      </c>
      <c r="O22" s="23">
        <f t="shared" si="1"/>
        <v>10299.819951160143</v>
      </c>
      <c r="P22" s="23">
        <f>IF(F22&gt;0,(K22+L22)*F22,0)</f>
        <v>967.85481735837857</v>
      </c>
      <c r="Q22" s="24">
        <f>IF(J22*-1&gt;(K22+L22),(((J22*-1)-K22-L22))*F22,0)</f>
        <v>0</v>
      </c>
      <c r="R22" s="23">
        <f t="shared" si="2"/>
        <v>2945.0733890507654</v>
      </c>
      <c r="S22" s="23">
        <f t="shared" si="3"/>
        <v>0</v>
      </c>
      <c r="T22" s="23">
        <f t="shared" si="4"/>
        <v>8.1814138747830268E-4</v>
      </c>
      <c r="U22" s="23">
        <f t="shared" si="5"/>
        <v>0</v>
      </c>
      <c r="V22" s="25">
        <v>0</v>
      </c>
      <c r="W22" s="25">
        <f>0.5*'Car Specs and Assumptions'!$C$5*(F22*F22)</f>
        <v>26869.07060185185</v>
      </c>
      <c r="X22" s="25">
        <f t="shared" si="6"/>
        <v>26.869070601851849</v>
      </c>
      <c r="Y22" s="25">
        <f t="shared" si="7"/>
        <v>19.614421539351849</v>
      </c>
      <c r="Z22" s="25">
        <f>(H22*(K22+L22))/1000</f>
        <v>0.96785481735837853</v>
      </c>
      <c r="AA22" s="25">
        <f t="shared" si="8"/>
        <v>18.646566721993469</v>
      </c>
      <c r="AB22" s="18"/>
      <c r="AC22" s="24">
        <f t="shared" si="9"/>
        <v>0</v>
      </c>
      <c r="AD22" s="24"/>
      <c r="AE22" s="18"/>
      <c r="AF22" s="18"/>
      <c r="AG22" s="18"/>
      <c r="AH22" s="18"/>
      <c r="AI22" s="18"/>
      <c r="AJ22" s="18"/>
      <c r="AK22" s="18"/>
      <c r="AL22" s="18"/>
      <c r="AM22" s="18"/>
      <c r="AN22" s="18"/>
    </row>
    <row r="23" spans="1:40" x14ac:dyDescent="0.35">
      <c r="A23" s="18"/>
      <c r="B23" s="1" t="s">
        <v>3</v>
      </c>
      <c r="C23" s="1">
        <v>19</v>
      </c>
      <c r="D23" s="1">
        <v>19</v>
      </c>
      <c r="E23" s="9">
        <v>26</v>
      </c>
      <c r="F23" s="22">
        <f t="shared" si="0"/>
        <v>7.2222222222222223</v>
      </c>
      <c r="G23" s="50">
        <f t="shared" si="10"/>
        <v>0.80555555555555536</v>
      </c>
      <c r="H23" s="22">
        <f t="shared" si="11"/>
        <v>7.2222222222222223</v>
      </c>
      <c r="I23" s="70"/>
      <c r="J23" s="22">
        <v>1191.4166666666663</v>
      </c>
      <c r="K23" s="22">
        <f>'Car Specs and Assumptions'!$C$5*9.81*'Car Specs and Assumptions'!$F$5</f>
        <v>145.08990000000003</v>
      </c>
      <c r="L23" s="22">
        <v>22.216849537037039</v>
      </c>
      <c r="M23" s="22">
        <v>1024.1099171296294</v>
      </c>
      <c r="N23" s="23">
        <v>7396.3494014917678</v>
      </c>
      <c r="O23" s="23">
        <f t="shared" si="1"/>
        <v>7396.3494014917678</v>
      </c>
      <c r="P23" s="23">
        <f>IF(F23&gt;0,(K23+L23)*F23,0)</f>
        <v>1208.3265244341567</v>
      </c>
      <c r="Q23" s="24">
        <f>IF(J23*-1&gt;(K23+L23),(((J23*-1)-K23-L23))*F23,0)</f>
        <v>0</v>
      </c>
      <c r="R23" s="23">
        <f t="shared" si="2"/>
        <v>4153.3999134849219</v>
      </c>
      <c r="S23" s="23">
        <f t="shared" si="3"/>
        <v>0</v>
      </c>
      <c r="T23" s="23">
        <f t="shared" si="4"/>
        <v>1.1538144959661112E-3</v>
      </c>
      <c r="U23" s="23">
        <f t="shared" si="5"/>
        <v>0</v>
      </c>
      <c r="V23" s="25">
        <v>0</v>
      </c>
      <c r="W23" s="25">
        <f>0.5*'Car Specs and Assumptions'!$C$5*(F23*F23)</f>
        <v>38572.685185185182</v>
      </c>
      <c r="X23" s="25">
        <f t="shared" si="6"/>
        <v>38.572685185185179</v>
      </c>
      <c r="Y23" s="25">
        <f t="shared" si="7"/>
        <v>28.158060185185182</v>
      </c>
      <c r="Z23" s="25">
        <f>(H23*(K23+L23))/1000</f>
        <v>1.2083265244341568</v>
      </c>
      <c r="AA23" s="25">
        <f t="shared" si="8"/>
        <v>26.949733660751026</v>
      </c>
      <c r="AB23" s="18"/>
      <c r="AC23" s="24">
        <f t="shared" si="9"/>
        <v>0</v>
      </c>
      <c r="AD23" s="24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1:40" x14ac:dyDescent="0.35">
      <c r="A24" s="18"/>
      <c r="B24" s="1" t="s">
        <v>3</v>
      </c>
      <c r="C24" s="1">
        <v>20</v>
      </c>
      <c r="D24" s="1">
        <v>20</v>
      </c>
      <c r="E24" s="9">
        <v>27.5</v>
      </c>
      <c r="F24" s="22">
        <f t="shared" si="0"/>
        <v>7.6388888888888884</v>
      </c>
      <c r="G24" s="50">
        <f t="shared" si="10"/>
        <v>0.29166666666666652</v>
      </c>
      <c r="H24" s="22">
        <f t="shared" si="11"/>
        <v>7.6388888888888884</v>
      </c>
      <c r="I24" s="70"/>
      <c r="J24" s="22">
        <v>431.37499999999977</v>
      </c>
      <c r="K24" s="22">
        <f>'Car Specs and Assumptions'!$C$5*9.81*'Car Specs and Assumptions'!$F$5</f>
        <v>145.08990000000003</v>
      </c>
      <c r="L24" s="22">
        <v>24.854278790509259</v>
      </c>
      <c r="M24" s="22">
        <v>261.43082120949043</v>
      </c>
      <c r="N24" s="23">
        <v>1997.040995350274</v>
      </c>
      <c r="O24" s="23">
        <f t="shared" si="1"/>
        <v>1997.040995350274</v>
      </c>
      <c r="P24" s="23">
        <f>IF(F24&gt;0,(K24+L24)*F24,0)</f>
        <v>1298.1846990941681</v>
      </c>
      <c r="Q24" s="24">
        <f>IF(J24*-1&gt;(K24+L24),(((J24*-1)-K24-L24))*F24,0)</f>
        <v>0</v>
      </c>
      <c r="R24" s="23">
        <f t="shared" si="2"/>
        <v>5451.5846125790904</v>
      </c>
      <c r="S24" s="23">
        <f t="shared" si="3"/>
        <v>0</v>
      </c>
      <c r="T24" s="23">
        <f t="shared" si="4"/>
        <v>1.5144502053744714E-3</v>
      </c>
      <c r="U24" s="23">
        <f t="shared" si="5"/>
        <v>0</v>
      </c>
      <c r="V24" s="25">
        <v>0</v>
      </c>
      <c r="W24" s="25">
        <f>0.5*'Car Specs and Assumptions'!$C$5*(F24*F24)</f>
        <v>43151.765046296292</v>
      </c>
      <c r="X24" s="25">
        <f t="shared" si="6"/>
        <v>43.151765046296291</v>
      </c>
      <c r="Y24" s="25">
        <f t="shared" si="7"/>
        <v>31.500788483796292</v>
      </c>
      <c r="Z24" s="25">
        <f>(H24*(K24+L24))/1000</f>
        <v>1.2981846990941681</v>
      </c>
      <c r="AA24" s="25">
        <f t="shared" si="8"/>
        <v>30.202603784702124</v>
      </c>
      <c r="AB24" s="18"/>
      <c r="AC24" s="24">
        <f t="shared" si="9"/>
        <v>0</v>
      </c>
      <c r="AD24" s="24"/>
      <c r="AE24" s="18"/>
      <c r="AF24" s="18"/>
      <c r="AG24" s="18"/>
      <c r="AH24" s="18"/>
      <c r="AI24" s="18"/>
      <c r="AJ24" s="18"/>
      <c r="AK24" s="18"/>
      <c r="AL24" s="18"/>
      <c r="AM24" s="18"/>
      <c r="AN24" s="18"/>
    </row>
    <row r="25" spans="1:40" x14ac:dyDescent="0.35">
      <c r="A25" s="18"/>
      <c r="B25" s="1" t="s">
        <v>3</v>
      </c>
      <c r="C25" s="1">
        <v>21</v>
      </c>
      <c r="D25" s="1">
        <v>21</v>
      </c>
      <c r="E25" s="9">
        <v>28.1</v>
      </c>
      <c r="F25" s="22">
        <f t="shared" si="0"/>
        <v>7.8055555555555554</v>
      </c>
      <c r="G25" s="50">
        <f t="shared" si="10"/>
        <v>0.11111111111111116</v>
      </c>
      <c r="H25" s="22">
        <f t="shared" si="11"/>
        <v>7.8055555555555554</v>
      </c>
      <c r="I25" s="70"/>
      <c r="J25" s="22">
        <v>164.3333333333334</v>
      </c>
      <c r="K25" s="22">
        <f>'Car Specs and Assumptions'!$C$5*9.81*'Car Specs and Assumptions'!$F$5</f>
        <v>145.08990000000003</v>
      </c>
      <c r="L25" s="22">
        <v>25.950660596064818</v>
      </c>
      <c r="M25" s="22">
        <v>-6.7072272627314469</v>
      </c>
      <c r="N25" s="23">
        <v>-52.353635022987127</v>
      </c>
      <c r="O25" s="23">
        <f t="shared" si="1"/>
        <v>0</v>
      </c>
      <c r="P25" s="23">
        <f>IF(F25&gt;0,(K25+L25)*F25,0)</f>
        <v>1335.0665979859505</v>
      </c>
      <c r="Q25" s="24">
        <f>IF(J25*-1&gt;(K25+L25),(((J25*-1)-K25-L25))*F25,0)</f>
        <v>0</v>
      </c>
      <c r="R25" s="23">
        <f t="shared" si="2"/>
        <v>6786.6512105650409</v>
      </c>
      <c r="S25" s="23">
        <f t="shared" si="3"/>
        <v>0</v>
      </c>
      <c r="T25" s="23">
        <f t="shared" si="4"/>
        <v>1.8853317062949683E-3</v>
      </c>
      <c r="U25" s="23">
        <f t="shared" si="5"/>
        <v>0</v>
      </c>
      <c r="V25" s="25">
        <v>0</v>
      </c>
      <c r="W25" s="25">
        <f>0.5*'Car Specs and Assumptions'!$C$5*(F25*F25)</f>
        <v>45055.292824074073</v>
      </c>
      <c r="X25" s="25">
        <f t="shared" si="6"/>
        <v>45.055292824074073</v>
      </c>
      <c r="Y25" s="25">
        <f t="shared" si="7"/>
        <v>32.890363761574072</v>
      </c>
      <c r="Z25" s="25">
        <f>(H25*(K25+L25))/1000</f>
        <v>1.3350665979859504</v>
      </c>
      <c r="AA25" s="25">
        <f t="shared" si="8"/>
        <v>31.555297163588122</v>
      </c>
      <c r="AB25" s="18"/>
      <c r="AC25" s="24">
        <f t="shared" si="9"/>
        <v>0</v>
      </c>
      <c r="AD25" s="24"/>
      <c r="AE25" s="18"/>
      <c r="AF25" s="18"/>
      <c r="AG25" s="18"/>
      <c r="AH25" s="18"/>
      <c r="AI25" s="18"/>
      <c r="AJ25" s="18"/>
      <c r="AK25" s="18"/>
      <c r="AL25" s="18"/>
      <c r="AM25" s="18"/>
      <c r="AN25" s="18"/>
    </row>
    <row r="26" spans="1:40" x14ac:dyDescent="0.35">
      <c r="A26" s="18"/>
      <c r="B26" s="1" t="s">
        <v>3</v>
      </c>
      <c r="C26" s="1">
        <v>22</v>
      </c>
      <c r="D26" s="1">
        <v>22</v>
      </c>
      <c r="E26" s="9">
        <v>28.3</v>
      </c>
      <c r="F26" s="22">
        <f t="shared" si="0"/>
        <v>7.8611111111111107</v>
      </c>
      <c r="G26" s="50">
        <f t="shared" si="10"/>
        <v>9.7222222222222321E-2</v>
      </c>
      <c r="H26" s="22">
        <f t="shared" si="11"/>
        <v>7.8611111111111107</v>
      </c>
      <c r="I26" s="70"/>
      <c r="J26" s="22">
        <v>143.7916666666668</v>
      </c>
      <c r="K26" s="22">
        <f>'Car Specs and Assumptions'!$C$5*9.81*'Car Specs and Assumptions'!$F$5</f>
        <v>145.08990000000003</v>
      </c>
      <c r="L26" s="22">
        <v>26.321379623842592</v>
      </c>
      <c r="M26" s="22">
        <v>-27.619612957175821</v>
      </c>
      <c r="N26" s="23">
        <v>-217.12084630224325</v>
      </c>
      <c r="O26" s="23">
        <f t="shared" si="1"/>
        <v>0</v>
      </c>
      <c r="P26" s="23">
        <f>IF(F26&gt;0,(K26+L26)*F26,0)</f>
        <v>1347.4831148207629</v>
      </c>
      <c r="Q26" s="24">
        <f>IF(J26*-1&gt;(K26+L26),(((J26*-1)-K26-L26))*F26,0)</f>
        <v>0</v>
      </c>
      <c r="R26" s="23">
        <f t="shared" si="2"/>
        <v>8134.134325385804</v>
      </c>
      <c r="S26" s="23">
        <f t="shared" si="3"/>
        <v>0</v>
      </c>
      <c r="T26" s="23">
        <f t="shared" si="4"/>
        <v>2.2596625155921765E-3</v>
      </c>
      <c r="U26" s="23">
        <f t="shared" si="5"/>
        <v>0</v>
      </c>
      <c r="V26" s="25">
        <v>0</v>
      </c>
      <c r="W26" s="25">
        <f>0.5*'Car Specs and Assumptions'!$C$5*(F26*F26)</f>
        <v>45698.931712962956</v>
      </c>
      <c r="X26" s="25">
        <f t="shared" si="6"/>
        <v>45.69893171296296</v>
      </c>
      <c r="Y26" s="25">
        <f t="shared" si="7"/>
        <v>33.360220150462958</v>
      </c>
      <c r="Z26" s="25">
        <f>(H26*(K26+L26))/1000</f>
        <v>1.3474831148207629</v>
      </c>
      <c r="AA26" s="25">
        <f t="shared" si="8"/>
        <v>32.012737035642196</v>
      </c>
      <c r="AB26" s="18"/>
      <c r="AC26" s="24">
        <f t="shared" si="9"/>
        <v>0</v>
      </c>
      <c r="AD26" s="24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1:40" x14ac:dyDescent="0.35">
      <c r="A27" s="18"/>
      <c r="B27" s="1" t="s">
        <v>3</v>
      </c>
      <c r="C27" s="1">
        <v>23</v>
      </c>
      <c r="D27" s="1">
        <v>23</v>
      </c>
      <c r="E27" s="9">
        <v>28.8</v>
      </c>
      <c r="F27" s="22">
        <f t="shared" si="0"/>
        <v>8</v>
      </c>
      <c r="G27" s="50">
        <f t="shared" si="10"/>
        <v>0.1111111111111116</v>
      </c>
      <c r="H27" s="22">
        <f t="shared" si="11"/>
        <v>8</v>
      </c>
      <c r="I27" s="70"/>
      <c r="J27" s="22">
        <v>164.33333333333405</v>
      </c>
      <c r="K27" s="22">
        <f>'Car Specs and Assumptions'!$C$5*9.81*'Car Specs and Assumptions'!$F$5</f>
        <v>145.08990000000003</v>
      </c>
      <c r="L27" s="22">
        <v>27.259680000000003</v>
      </c>
      <c r="M27" s="22">
        <v>-8.0162466666659782</v>
      </c>
      <c r="N27" s="23">
        <v>-64.129973333327825</v>
      </c>
      <c r="O27" s="23">
        <f t="shared" si="1"/>
        <v>0</v>
      </c>
      <c r="P27" s="23">
        <f>IF(F27&gt;0,(K27+L27)*F27,0)</f>
        <v>1378.7966400000003</v>
      </c>
      <c r="Q27" s="24">
        <f>IF(J27*-1&gt;(K27+L27),(((J27*-1)-K27-L27))*F27,0)</f>
        <v>0</v>
      </c>
      <c r="R27" s="23">
        <f t="shared" si="2"/>
        <v>9512.9309653858036</v>
      </c>
      <c r="S27" s="23">
        <f t="shared" si="3"/>
        <v>0</v>
      </c>
      <c r="T27" s="23">
        <f t="shared" si="4"/>
        <v>2.6426922221841763E-3</v>
      </c>
      <c r="U27" s="23">
        <f t="shared" si="5"/>
        <v>0</v>
      </c>
      <c r="V27" s="25">
        <v>0</v>
      </c>
      <c r="W27" s="25">
        <f>0.5*'Car Specs and Assumptions'!$C$5*(F27*F27)</f>
        <v>47328</v>
      </c>
      <c r="X27" s="25">
        <f t="shared" si="6"/>
        <v>47.328000000000003</v>
      </c>
      <c r="Y27" s="25">
        <f t="shared" si="7"/>
        <v>34.549440000000004</v>
      </c>
      <c r="Z27" s="25">
        <f>(H27*(K27+L27))/1000</f>
        <v>1.3787966400000002</v>
      </c>
      <c r="AA27" s="25">
        <f t="shared" si="8"/>
        <v>33.170643360000007</v>
      </c>
      <c r="AB27" s="18"/>
      <c r="AC27" s="24">
        <f t="shared" si="9"/>
        <v>0</v>
      </c>
      <c r="AD27" s="24"/>
      <c r="AE27" s="18"/>
      <c r="AF27" s="18"/>
      <c r="AG27" s="18"/>
      <c r="AH27" s="18"/>
      <c r="AI27" s="18"/>
      <c r="AJ27" s="18"/>
      <c r="AK27" s="18"/>
      <c r="AL27" s="18"/>
      <c r="AM27" s="18"/>
      <c r="AN27" s="18"/>
    </row>
    <row r="28" spans="1:40" x14ac:dyDescent="0.35">
      <c r="A28" s="18"/>
      <c r="B28" s="1" t="s">
        <v>3</v>
      </c>
      <c r="C28" s="1">
        <v>24</v>
      </c>
      <c r="D28" s="1">
        <v>24</v>
      </c>
      <c r="E28" s="9">
        <v>29.1</v>
      </c>
      <c r="F28" s="22">
        <f t="shared" si="0"/>
        <v>8.0833333333333339</v>
      </c>
      <c r="G28" s="50">
        <f t="shared" si="10"/>
        <v>0.27777777777777768</v>
      </c>
      <c r="H28" s="22">
        <f t="shared" si="11"/>
        <v>8.0833333333333339</v>
      </c>
      <c r="I28" s="70"/>
      <c r="J28" s="22">
        <v>410.8333333333332</v>
      </c>
      <c r="K28" s="22">
        <f>'Car Specs and Assumptions'!$C$5*9.81*'Car Specs and Assumptions'!$F$5</f>
        <v>145.08990000000003</v>
      </c>
      <c r="L28" s="22">
        <v>27.830547864583341</v>
      </c>
      <c r="M28" s="22">
        <v>237.91288546874986</v>
      </c>
      <c r="N28" s="23">
        <v>1923.1291575390615</v>
      </c>
      <c r="O28" s="23">
        <f t="shared" si="1"/>
        <v>1923.1291575390615</v>
      </c>
      <c r="P28" s="23">
        <f>IF(F28&gt;0,(K28+L28)*F28,0)</f>
        <v>1397.7736202387157</v>
      </c>
      <c r="Q28" s="24">
        <f>IF(J28*-1&gt;(K28+L28),(((J28*-1)-K28-L28))*F28,0)</f>
        <v>0</v>
      </c>
      <c r="R28" s="23">
        <f t="shared" si="2"/>
        <v>10910.704585624519</v>
      </c>
      <c r="S28" s="23">
        <f t="shared" si="3"/>
        <v>0</v>
      </c>
      <c r="T28" s="23">
        <f t="shared" si="4"/>
        <v>3.0309937338864916E-3</v>
      </c>
      <c r="U28" s="23">
        <f t="shared" si="5"/>
        <v>0</v>
      </c>
      <c r="V28" s="25">
        <v>0</v>
      </c>
      <c r="W28" s="25">
        <f>0.5*'Car Specs and Assumptions'!$C$5*(F28*F28)</f>
        <v>48319.135416666672</v>
      </c>
      <c r="X28" s="25">
        <f t="shared" si="6"/>
        <v>48.319135416666668</v>
      </c>
      <c r="Y28" s="25">
        <f t="shared" si="7"/>
        <v>35.27296885416667</v>
      </c>
      <c r="Z28" s="25">
        <f>(H28*(K28+L28))/1000</f>
        <v>1.3977736202387157</v>
      </c>
      <c r="AA28" s="25">
        <f t="shared" si="8"/>
        <v>33.875195233927954</v>
      </c>
      <c r="AB28" s="18"/>
      <c r="AC28" s="24">
        <f t="shared" si="9"/>
        <v>0</v>
      </c>
      <c r="AD28" s="24"/>
      <c r="AE28" s="18"/>
      <c r="AF28" s="18"/>
      <c r="AG28" s="18"/>
      <c r="AH28" s="18"/>
      <c r="AI28" s="18"/>
      <c r="AJ28" s="18"/>
      <c r="AK28" s="18"/>
      <c r="AL28" s="18"/>
      <c r="AM28" s="18"/>
      <c r="AN28" s="18"/>
    </row>
    <row r="29" spans="1:40" x14ac:dyDescent="0.35">
      <c r="A29" s="18"/>
      <c r="B29" s="1" t="s">
        <v>3</v>
      </c>
      <c r="C29" s="1">
        <v>25</v>
      </c>
      <c r="D29" s="1">
        <v>25</v>
      </c>
      <c r="E29" s="9">
        <v>30.8</v>
      </c>
      <c r="F29" s="22">
        <f t="shared" si="0"/>
        <v>8.5555555555555554</v>
      </c>
      <c r="G29" s="50">
        <f t="shared" si="10"/>
        <v>0.3888888888888884</v>
      </c>
      <c r="H29" s="22">
        <f t="shared" si="11"/>
        <v>8.5555555555555554</v>
      </c>
      <c r="I29" s="70"/>
      <c r="J29" s="22">
        <v>575.16666666666595</v>
      </c>
      <c r="K29" s="22">
        <f>'Car Specs and Assumptions'!$C$5*9.81*'Car Specs and Assumptions'!$F$5</f>
        <v>145.08990000000003</v>
      </c>
      <c r="L29" s="22">
        <v>31.177207314814819</v>
      </c>
      <c r="M29" s="22">
        <v>398.89955935185105</v>
      </c>
      <c r="N29" s="23">
        <v>3412.8073411213923</v>
      </c>
      <c r="O29" s="23">
        <f t="shared" si="1"/>
        <v>3412.8073411213923</v>
      </c>
      <c r="P29" s="23">
        <f>IF(F29&gt;0,(K29+L29)*F29,0)</f>
        <v>1508.0630292489714</v>
      </c>
      <c r="Q29" s="24">
        <f>IF(J29*-1&gt;(K29+L29),(((J29*-1)-K29-L29))*F29,0)</f>
        <v>0</v>
      </c>
      <c r="R29" s="23">
        <f t="shared" si="2"/>
        <v>12418.76761487349</v>
      </c>
      <c r="S29" s="23">
        <f t="shared" si="3"/>
        <v>0</v>
      </c>
      <c r="T29" s="23">
        <f t="shared" si="4"/>
        <v>3.4499336434118556E-3</v>
      </c>
      <c r="U29" s="23">
        <f t="shared" si="5"/>
        <v>0</v>
      </c>
      <c r="V29" s="25">
        <v>0</v>
      </c>
      <c r="W29" s="25">
        <f>0.5*'Car Specs and Assumptions'!$C$5*(F29*F29)</f>
        <v>54129.574074074073</v>
      </c>
      <c r="X29" s="25">
        <f t="shared" si="6"/>
        <v>54.129574074074071</v>
      </c>
      <c r="Y29" s="25">
        <f t="shared" si="7"/>
        <v>39.514589074074074</v>
      </c>
      <c r="Z29" s="25">
        <f>(H29*(K29+L29))/1000</f>
        <v>1.5080630292489714</v>
      </c>
      <c r="AA29" s="25">
        <f t="shared" si="8"/>
        <v>38.006526044825101</v>
      </c>
      <c r="AB29" s="18"/>
      <c r="AC29" s="24">
        <f t="shared" si="9"/>
        <v>0</v>
      </c>
      <c r="AD29" s="24"/>
      <c r="AE29" s="18"/>
      <c r="AF29" s="18"/>
      <c r="AG29" s="18"/>
      <c r="AH29" s="18"/>
      <c r="AI29" s="18"/>
      <c r="AJ29" s="18"/>
      <c r="AK29" s="18"/>
      <c r="AL29" s="18"/>
      <c r="AM29" s="18"/>
      <c r="AN29" s="18"/>
    </row>
    <row r="30" spans="1:40" x14ac:dyDescent="0.35">
      <c r="A30" s="18"/>
      <c r="B30" s="1" t="s">
        <v>3</v>
      </c>
      <c r="C30" s="1">
        <v>26</v>
      </c>
      <c r="D30" s="1">
        <v>26</v>
      </c>
      <c r="E30" s="9">
        <v>31.9</v>
      </c>
      <c r="F30" s="22">
        <f t="shared" si="0"/>
        <v>8.8611111111111107</v>
      </c>
      <c r="G30" s="50">
        <f t="shared" si="10"/>
        <v>0.45833333333333393</v>
      </c>
      <c r="H30" s="22">
        <f t="shared" si="11"/>
        <v>8.8611111111111107</v>
      </c>
      <c r="I30" s="70"/>
      <c r="J30" s="22">
        <v>677.87500000000091</v>
      </c>
      <c r="K30" s="22">
        <f>'Car Specs and Assumptions'!$C$5*9.81*'Car Specs and Assumptions'!$F$5</f>
        <v>145.08990000000003</v>
      </c>
      <c r="L30" s="22">
        <v>33.443917540509261</v>
      </c>
      <c r="M30" s="22">
        <v>499.34118245949162</v>
      </c>
      <c r="N30" s="23">
        <v>4424.7177001271621</v>
      </c>
      <c r="O30" s="23">
        <f t="shared" si="1"/>
        <v>4424.7177001271621</v>
      </c>
      <c r="P30" s="23">
        <f>IF(F30&gt;0,(K30+L30)*F30,0)</f>
        <v>1582.0079943172905</v>
      </c>
      <c r="Q30" s="24">
        <f>IF(J30*-1&gt;(K30+L30),(((J30*-1)-K30-L30))*F30,0)</f>
        <v>0</v>
      </c>
      <c r="R30" s="23">
        <f t="shared" si="2"/>
        <v>14000.77560919078</v>
      </c>
      <c r="S30" s="23">
        <f t="shared" si="3"/>
        <v>0</v>
      </c>
      <c r="T30" s="23">
        <f t="shared" si="4"/>
        <v>3.8894154642331986E-3</v>
      </c>
      <c r="U30" s="23">
        <f t="shared" si="5"/>
        <v>0</v>
      </c>
      <c r="V30" s="25">
        <v>0</v>
      </c>
      <c r="W30" s="25">
        <f>0.5*'Car Specs and Assumptions'!$C$5*(F30*F30)</f>
        <v>58065.015046296292</v>
      </c>
      <c r="X30" s="25">
        <f t="shared" si="6"/>
        <v>58.065015046296296</v>
      </c>
      <c r="Y30" s="25">
        <f t="shared" si="7"/>
        <v>42.387460983796295</v>
      </c>
      <c r="Z30" s="25">
        <f>(H30*(K30+L30))/1000</f>
        <v>1.5820079943172904</v>
      </c>
      <c r="AA30" s="25">
        <f t="shared" si="8"/>
        <v>40.805452989479008</v>
      </c>
      <c r="AB30" s="18"/>
      <c r="AC30" s="24">
        <f t="shared" si="9"/>
        <v>0</v>
      </c>
      <c r="AD30" s="24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1:40" x14ac:dyDescent="0.35">
      <c r="A31" s="18"/>
      <c r="B31" s="1" t="s">
        <v>3</v>
      </c>
      <c r="C31" s="1">
        <v>27</v>
      </c>
      <c r="D31" s="1">
        <v>27</v>
      </c>
      <c r="E31" s="9">
        <v>34.1</v>
      </c>
      <c r="F31" s="22">
        <f t="shared" si="0"/>
        <v>9.4722222222222232</v>
      </c>
      <c r="G31" s="50">
        <f t="shared" si="10"/>
        <v>0.65277777777777768</v>
      </c>
      <c r="H31" s="22">
        <f t="shared" si="11"/>
        <v>9.4722222222222232</v>
      </c>
      <c r="I31" s="70"/>
      <c r="J31" s="22">
        <v>965.45833333333314</v>
      </c>
      <c r="K31" s="22">
        <f>'Car Specs and Assumptions'!$C$5*9.81*'Car Specs and Assumptions'!$F$5</f>
        <v>145.08990000000003</v>
      </c>
      <c r="L31" s="22">
        <v>38.215939068287049</v>
      </c>
      <c r="M31" s="22">
        <v>782.15249426504602</v>
      </c>
      <c r="N31" s="23">
        <v>7408.722237343909</v>
      </c>
      <c r="O31" s="23">
        <f t="shared" si="1"/>
        <v>7408.722237343909</v>
      </c>
      <c r="P31" s="23">
        <f>IF(F31&gt;0,(K31+L31)*F31,0)</f>
        <v>1736.3136422857194</v>
      </c>
      <c r="Q31" s="24">
        <f>IF(J31*-1&gt;(K31+L31),(((J31*-1)-K31-L31))*F31,0)</f>
        <v>0</v>
      </c>
      <c r="R31" s="23">
        <f t="shared" si="2"/>
        <v>15737.089251476498</v>
      </c>
      <c r="S31" s="23">
        <f t="shared" si="3"/>
        <v>0</v>
      </c>
      <c r="T31" s="23">
        <f t="shared" si="4"/>
        <v>4.3717633940601715E-3</v>
      </c>
      <c r="U31" s="23">
        <f t="shared" si="5"/>
        <v>0</v>
      </c>
      <c r="V31" s="25">
        <v>0</v>
      </c>
      <c r="W31" s="25">
        <f>0.5*'Car Specs and Assumptions'!$C$5*(F31*F31)</f>
        <v>66350.153935185197</v>
      </c>
      <c r="X31" s="25">
        <f t="shared" si="6"/>
        <v>66.35015393518519</v>
      </c>
      <c r="Y31" s="25">
        <f t="shared" si="7"/>
        <v>48.435612372685185</v>
      </c>
      <c r="Z31" s="25">
        <f>(H31*(K31+L31))/1000</f>
        <v>1.7363136422857195</v>
      </c>
      <c r="AA31" s="25">
        <f t="shared" si="8"/>
        <v>46.699298730399462</v>
      </c>
      <c r="AB31" s="18"/>
      <c r="AC31" s="24">
        <f t="shared" si="9"/>
        <v>0</v>
      </c>
      <c r="AD31" s="24"/>
      <c r="AE31" s="18"/>
      <c r="AF31" s="18"/>
      <c r="AG31" s="18"/>
      <c r="AH31" s="18"/>
      <c r="AI31" s="18"/>
      <c r="AJ31" s="18"/>
      <c r="AK31" s="18"/>
      <c r="AL31" s="18"/>
      <c r="AM31" s="18"/>
      <c r="AN31" s="18"/>
    </row>
    <row r="32" spans="1:40" x14ac:dyDescent="0.35">
      <c r="A32" s="18"/>
      <c r="B32" s="1" t="s">
        <v>3</v>
      </c>
      <c r="C32" s="1">
        <v>28</v>
      </c>
      <c r="D32" s="1">
        <v>28</v>
      </c>
      <c r="E32" s="9">
        <v>36.6</v>
      </c>
      <c r="F32" s="22">
        <f t="shared" si="0"/>
        <v>10.166666666666666</v>
      </c>
      <c r="G32" s="50">
        <f t="shared" si="10"/>
        <v>0.69444444444444375</v>
      </c>
      <c r="H32" s="22">
        <f t="shared" si="11"/>
        <v>10.166666666666666</v>
      </c>
      <c r="I32" s="70"/>
      <c r="J32" s="22">
        <v>1027.0833333333323</v>
      </c>
      <c r="K32" s="22">
        <f>'Car Specs and Assumptions'!$C$5*9.81*'Car Specs and Assumptions'!$F$5</f>
        <v>145.08990000000003</v>
      </c>
      <c r="L32" s="22">
        <v>44.024856458333332</v>
      </c>
      <c r="M32" s="22">
        <v>837.96857687499892</v>
      </c>
      <c r="N32" s="23">
        <v>8519.3471982291558</v>
      </c>
      <c r="O32" s="23">
        <f t="shared" si="1"/>
        <v>8519.3471982291558</v>
      </c>
      <c r="P32" s="23">
        <f>IF(F32&gt;0,(K32+L32)*F32,0)</f>
        <v>1922.6666906597225</v>
      </c>
      <c r="Q32" s="24">
        <f>IF(J32*-1&gt;(K32+L32),(((J32*-1)-K32-L32))*F32,0)</f>
        <v>0</v>
      </c>
      <c r="R32" s="23">
        <f t="shared" si="2"/>
        <v>17659.75594213622</v>
      </c>
      <c r="S32" s="23">
        <f t="shared" si="3"/>
        <v>0</v>
      </c>
      <c r="T32" s="23">
        <f t="shared" si="4"/>
        <v>4.905880200725442E-3</v>
      </c>
      <c r="U32" s="23">
        <f t="shared" si="5"/>
        <v>0</v>
      </c>
      <c r="V32" s="25">
        <v>0</v>
      </c>
      <c r="W32" s="25">
        <f>0.5*'Car Specs and Assumptions'!$C$5*(F32*F32)</f>
        <v>76435.541666666657</v>
      </c>
      <c r="X32" s="25">
        <f t="shared" si="6"/>
        <v>76.435541666666651</v>
      </c>
      <c r="Y32" s="25">
        <f t="shared" si="7"/>
        <v>55.797945416666657</v>
      </c>
      <c r="Z32" s="25">
        <f>(H32*(K32+L32))/1000</f>
        <v>1.9226666906597225</v>
      </c>
      <c r="AA32" s="25">
        <f t="shared" si="8"/>
        <v>53.875278726006933</v>
      </c>
      <c r="AB32" s="18"/>
      <c r="AC32" s="24">
        <f t="shared" si="9"/>
        <v>0</v>
      </c>
      <c r="AD32" s="24"/>
      <c r="AE32" s="18"/>
      <c r="AF32" s="18"/>
      <c r="AG32" s="18"/>
      <c r="AH32" s="18"/>
      <c r="AI32" s="18"/>
      <c r="AJ32" s="18"/>
      <c r="AK32" s="18"/>
      <c r="AL32" s="18"/>
      <c r="AM32" s="18"/>
      <c r="AN32" s="18"/>
    </row>
    <row r="33" spans="1:40" x14ac:dyDescent="0.35">
      <c r="A33" s="18"/>
      <c r="B33" s="1" t="s">
        <v>3</v>
      </c>
      <c r="C33" s="1">
        <v>29</v>
      </c>
      <c r="D33" s="1">
        <v>29</v>
      </c>
      <c r="E33" s="9">
        <v>39.1</v>
      </c>
      <c r="F33" s="22">
        <f t="shared" si="0"/>
        <v>10.861111111111111</v>
      </c>
      <c r="G33" s="50">
        <f t="shared" si="10"/>
        <v>0.65277777777777768</v>
      </c>
      <c r="H33" s="22">
        <f t="shared" si="11"/>
        <v>10.861111111111111</v>
      </c>
      <c r="I33" s="70"/>
      <c r="J33" s="22">
        <v>965.45833333333314</v>
      </c>
      <c r="K33" s="22">
        <f>'Car Specs and Assumptions'!$C$5*9.81*'Car Specs and Assumptions'!$F$5</f>
        <v>145.08990000000003</v>
      </c>
      <c r="L33" s="22">
        <v>50.244588373842596</v>
      </c>
      <c r="M33" s="22">
        <v>770.1238449594905</v>
      </c>
      <c r="N33" s="23">
        <v>8364.4006494211335</v>
      </c>
      <c r="O33" s="23">
        <f t="shared" si="1"/>
        <v>8364.4006494211335</v>
      </c>
      <c r="P33" s="23">
        <f>IF(F33&gt;0,(K33+L33)*F33,0)</f>
        <v>2121.549582060346</v>
      </c>
      <c r="Q33" s="24">
        <f>IF(J33*-1&gt;(K33+L33),(((J33*-1)-K33-L33))*F33,0)</f>
        <v>0</v>
      </c>
      <c r="R33" s="23">
        <f t="shared" si="2"/>
        <v>19781.305524196567</v>
      </c>
      <c r="S33" s="23">
        <f t="shared" si="3"/>
        <v>0</v>
      </c>
      <c r="T33" s="23">
        <f t="shared" si="4"/>
        <v>5.4952466746218068E-3</v>
      </c>
      <c r="U33" s="23">
        <f t="shared" si="5"/>
        <v>0</v>
      </c>
      <c r="V33" s="25">
        <v>0</v>
      </c>
      <c r="W33" s="25">
        <f>0.5*'Car Specs and Assumptions'!$C$5*(F33*F33)</f>
        <v>87234.181712962964</v>
      </c>
      <c r="X33" s="25">
        <f t="shared" si="6"/>
        <v>87.234181712962965</v>
      </c>
      <c r="Y33" s="25">
        <f t="shared" si="7"/>
        <v>63.680952650462963</v>
      </c>
      <c r="Z33" s="25">
        <f>(H33*(K33+L33))/1000</f>
        <v>2.1215495820603461</v>
      </c>
      <c r="AA33" s="25">
        <f t="shared" si="8"/>
        <v>61.559403068402617</v>
      </c>
      <c r="AB33" s="18"/>
      <c r="AC33" s="24">
        <f t="shared" si="9"/>
        <v>0</v>
      </c>
      <c r="AD33" s="24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1:40" x14ac:dyDescent="0.35">
      <c r="A34" s="18"/>
      <c r="B34" s="1" t="s">
        <v>3</v>
      </c>
      <c r="C34" s="1">
        <v>30</v>
      </c>
      <c r="D34" s="1">
        <v>30</v>
      </c>
      <c r="E34" s="9">
        <v>41.3</v>
      </c>
      <c r="F34" s="22">
        <f t="shared" si="0"/>
        <v>11.472222222222221</v>
      </c>
      <c r="G34" s="50">
        <f t="shared" si="10"/>
        <v>0.47222222222222232</v>
      </c>
      <c r="H34" s="22">
        <f t="shared" si="11"/>
        <v>11.472222222222221</v>
      </c>
      <c r="I34" s="70"/>
      <c r="J34" s="22">
        <v>698.41666666666686</v>
      </c>
      <c r="K34" s="22">
        <f>'Car Specs and Assumptions'!$C$5*9.81*'Car Specs and Assumptions'!$F$5</f>
        <v>145.08990000000003</v>
      </c>
      <c r="L34" s="22">
        <v>56.057778234953702</v>
      </c>
      <c r="M34" s="22">
        <v>497.26898843171307</v>
      </c>
      <c r="N34" s="23">
        <v>5704.7803395082638</v>
      </c>
      <c r="O34" s="23">
        <f t="shared" si="1"/>
        <v>5704.7803395082638</v>
      </c>
      <c r="P34" s="23">
        <f>IF(F34&gt;0,(K34+L34)*F34,0)</f>
        <v>2307.6108641954411</v>
      </c>
      <c r="Q34" s="24">
        <f>IF(J34*-1&gt;(K34+L34),(((J34*-1)-K34-L34))*F34,0)</f>
        <v>0</v>
      </c>
      <c r="R34" s="23">
        <f t="shared" si="2"/>
        <v>22088.916388392008</v>
      </c>
      <c r="S34" s="23">
        <f t="shared" si="3"/>
        <v>0</v>
      </c>
      <c r="T34" s="23">
        <f t="shared" si="4"/>
        <v>6.1363009726953001E-3</v>
      </c>
      <c r="U34" s="23">
        <f t="shared" si="5"/>
        <v>0</v>
      </c>
      <c r="V34" s="25">
        <v>0</v>
      </c>
      <c r="W34" s="25">
        <f>0.5*'Car Specs and Assumptions'!$C$5*(F34*F34)</f>
        <v>97326.987268518511</v>
      </c>
      <c r="X34" s="25">
        <f t="shared" si="6"/>
        <v>97.326987268518508</v>
      </c>
      <c r="Y34" s="25">
        <f t="shared" si="7"/>
        <v>71.048700706018508</v>
      </c>
      <c r="Z34" s="25">
        <f>(H34*(K34+L34))/1000</f>
        <v>2.3076108641954409</v>
      </c>
      <c r="AA34" s="25">
        <f t="shared" si="8"/>
        <v>68.741089841823069</v>
      </c>
      <c r="AB34" s="18"/>
      <c r="AC34" s="24">
        <f t="shared" si="9"/>
        <v>0</v>
      </c>
      <c r="AD34" s="24"/>
      <c r="AE34" s="18"/>
      <c r="AF34" s="18"/>
      <c r="AG34" s="18"/>
      <c r="AH34" s="18"/>
      <c r="AI34" s="18"/>
      <c r="AJ34" s="18"/>
      <c r="AK34" s="18"/>
      <c r="AL34" s="18"/>
      <c r="AM34" s="18"/>
      <c r="AN34" s="18"/>
    </row>
    <row r="35" spans="1:40" x14ac:dyDescent="0.35">
      <c r="A35" s="18"/>
      <c r="B35" s="1" t="s">
        <v>3</v>
      </c>
      <c r="C35" s="1">
        <v>31</v>
      </c>
      <c r="D35" s="1">
        <v>31</v>
      </c>
      <c r="E35" s="9">
        <v>42.5</v>
      </c>
      <c r="F35" s="22">
        <f t="shared" si="0"/>
        <v>11.805555555555555</v>
      </c>
      <c r="G35" s="50">
        <f t="shared" si="10"/>
        <v>0.27777777777777768</v>
      </c>
      <c r="H35" s="22">
        <f t="shared" si="11"/>
        <v>11.805555555555555</v>
      </c>
      <c r="I35" s="70"/>
      <c r="J35" s="22">
        <v>410.8333333333332</v>
      </c>
      <c r="K35" s="22">
        <f>'Car Specs and Assumptions'!$C$5*9.81*'Car Specs and Assumptions'!$F$5</f>
        <v>145.08990000000003</v>
      </c>
      <c r="L35" s="22">
        <v>59.36269892939815</v>
      </c>
      <c r="M35" s="22">
        <v>206.38073440393504</v>
      </c>
      <c r="N35" s="23">
        <v>2436.439225602011</v>
      </c>
      <c r="O35" s="23">
        <f t="shared" si="1"/>
        <v>2436.439225602011</v>
      </c>
      <c r="P35" s="23">
        <f>IF(F35&gt;0,(K35+L35)*F35,0)</f>
        <v>2413.6765151387281</v>
      </c>
      <c r="Q35" s="24">
        <f>IF(J35*-1&gt;(K35+L35),(((J35*-1)-K35-L35))*F35,0)</f>
        <v>0</v>
      </c>
      <c r="R35" s="23">
        <f t="shared" si="2"/>
        <v>24502.592903530734</v>
      </c>
      <c r="S35" s="23">
        <f t="shared" si="3"/>
        <v>0</v>
      </c>
      <c r="T35" s="23">
        <f t="shared" si="4"/>
        <v>6.8068203086008383E-3</v>
      </c>
      <c r="U35" s="23">
        <f t="shared" si="5"/>
        <v>0</v>
      </c>
      <c r="V35" s="25">
        <v>0</v>
      </c>
      <c r="W35" s="25">
        <f>0.5*'Car Specs and Assumptions'!$C$5*(F35*F35)</f>
        <v>103064.95949074073</v>
      </c>
      <c r="X35" s="25">
        <f t="shared" si="6"/>
        <v>103.06495949074073</v>
      </c>
      <c r="Y35" s="25">
        <f t="shared" si="7"/>
        <v>75.237420428240739</v>
      </c>
      <c r="Z35" s="25">
        <f>(H35*(K35+L35))/1000</f>
        <v>2.4136765151387283</v>
      </c>
      <c r="AA35" s="25">
        <f t="shared" si="8"/>
        <v>72.823743913102007</v>
      </c>
      <c r="AB35" s="18"/>
      <c r="AC35" s="24">
        <f t="shared" si="9"/>
        <v>0</v>
      </c>
      <c r="AD35" s="24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x14ac:dyDescent="0.35">
      <c r="A36" s="18"/>
      <c r="B36" s="1" t="s">
        <v>3</v>
      </c>
      <c r="C36" s="1">
        <v>32</v>
      </c>
      <c r="D36" s="1">
        <v>32</v>
      </c>
      <c r="E36" s="9">
        <v>43.3</v>
      </c>
      <c r="F36" s="22">
        <f t="shared" si="0"/>
        <v>12.027777777777777</v>
      </c>
      <c r="G36" s="50">
        <f t="shared" si="10"/>
        <v>0.19444444444444375</v>
      </c>
      <c r="H36" s="22">
        <f t="shared" si="11"/>
        <v>12.027777777777777</v>
      </c>
      <c r="I36" s="70"/>
      <c r="J36" s="22">
        <v>287.58333333333229</v>
      </c>
      <c r="K36" s="22">
        <f>'Car Specs and Assumptions'!$C$5*9.81*'Car Specs and Assumptions'!$F$5</f>
        <v>145.08990000000003</v>
      </c>
      <c r="L36" s="22">
        <v>61.618563651620363</v>
      </c>
      <c r="M36" s="22">
        <v>80.8748696817119</v>
      </c>
      <c r="N36" s="23">
        <v>972.74496033836806</v>
      </c>
      <c r="O36" s="23">
        <f t="shared" si="1"/>
        <v>972.74496033836806</v>
      </c>
      <c r="P36" s="23">
        <f>IF(F36&gt;0,(K36+L36)*F36,0)</f>
        <v>2486.243465587545</v>
      </c>
      <c r="Q36" s="24">
        <f>IF(J36*-1&gt;(K36+L36),(((J36*-1)-K36-L36))*F36,0)</f>
        <v>0</v>
      </c>
      <c r="R36" s="23">
        <f t="shared" si="2"/>
        <v>26988.836369118279</v>
      </c>
      <c r="S36" s="23">
        <f t="shared" si="3"/>
        <v>0</v>
      </c>
      <c r="T36" s="23">
        <f t="shared" si="4"/>
        <v>7.497498743341058E-3</v>
      </c>
      <c r="U36" s="23">
        <f t="shared" si="5"/>
        <v>0</v>
      </c>
      <c r="V36" s="25">
        <v>0</v>
      </c>
      <c r="W36" s="25">
        <f>0.5*'Car Specs and Assumptions'!$C$5*(F36*F36)</f>
        <v>106981.57060185182</v>
      </c>
      <c r="X36" s="25">
        <f t="shared" si="6"/>
        <v>106.98157060185183</v>
      </c>
      <c r="Y36" s="25">
        <f t="shared" si="7"/>
        <v>78.096546539351834</v>
      </c>
      <c r="Z36" s="25">
        <f>(H36*(K36+L36))/1000</f>
        <v>2.4862434655875449</v>
      </c>
      <c r="AA36" s="25">
        <f t="shared" si="8"/>
        <v>75.610303073764285</v>
      </c>
      <c r="AB36" s="18"/>
      <c r="AC36" s="24">
        <f t="shared" si="9"/>
        <v>0</v>
      </c>
      <c r="AD36" s="24"/>
      <c r="AE36" s="18"/>
      <c r="AF36" s="18"/>
      <c r="AG36" s="18"/>
      <c r="AH36" s="18"/>
      <c r="AI36" s="18"/>
      <c r="AJ36" s="18"/>
      <c r="AK36" s="18"/>
      <c r="AL36" s="18"/>
      <c r="AM36" s="18"/>
      <c r="AN36" s="18"/>
    </row>
    <row r="37" spans="1:40" x14ac:dyDescent="0.35">
      <c r="A37" s="18"/>
      <c r="B37" s="1" t="s">
        <v>3</v>
      </c>
      <c r="C37" s="1">
        <v>33</v>
      </c>
      <c r="D37" s="1">
        <v>33</v>
      </c>
      <c r="E37" s="9">
        <v>43.9</v>
      </c>
      <c r="F37" s="22">
        <f t="shared" si="0"/>
        <v>12.194444444444443</v>
      </c>
      <c r="G37" s="50">
        <f t="shared" si="10"/>
        <v>0.15277777777777768</v>
      </c>
      <c r="H37" s="22">
        <f t="shared" si="11"/>
        <v>12.194444444444443</v>
      </c>
      <c r="I37" s="70"/>
      <c r="J37" s="22">
        <v>225.9583333333332</v>
      </c>
      <c r="K37" s="22">
        <f>'Car Specs and Assumptions'!$C$5*9.81*'Car Specs and Assumptions'!$F$5</f>
        <v>145.08990000000003</v>
      </c>
      <c r="L37" s="22">
        <v>63.33806892939814</v>
      </c>
      <c r="M37" s="22">
        <v>17.530364403935032</v>
      </c>
      <c r="N37" s="23">
        <v>213.77305481465217</v>
      </c>
      <c r="O37" s="23">
        <f t="shared" si="1"/>
        <v>213.77305481465217</v>
      </c>
      <c r="P37" s="23">
        <f>IF(F37&gt;0,(K37+L37)*F37,0)</f>
        <v>2541.6632877779384</v>
      </c>
      <c r="Q37" s="24">
        <f>IF(J37*-1&gt;(K37+L37),(((J37*-1)-K37-L37))*F37,0)</f>
        <v>0</v>
      </c>
      <c r="R37" s="23">
        <f t="shared" ref="R37:R68" si="12">R36+P37</f>
        <v>29530.499656896216</v>
      </c>
      <c r="S37" s="23">
        <f t="shared" ref="S37:S68" si="13">S36+Q37</f>
        <v>0</v>
      </c>
      <c r="T37" s="23">
        <f t="shared" si="4"/>
        <v>8.2035728046857687E-3</v>
      </c>
      <c r="U37" s="23">
        <f t="shared" si="5"/>
        <v>0</v>
      </c>
      <c r="V37" s="25">
        <v>0</v>
      </c>
      <c r="W37" s="25">
        <f>0.5*'Car Specs and Assumptions'!$C$5*(F37*F37)</f>
        <v>109966.95949074072</v>
      </c>
      <c r="X37" s="25">
        <f t="shared" si="6"/>
        <v>109.96695949074072</v>
      </c>
      <c r="Y37" s="25">
        <f t="shared" si="7"/>
        <v>80.275880428240725</v>
      </c>
      <c r="Z37" s="25">
        <f>(H37*(K37+L37))/1000</f>
        <v>2.5416632877779386</v>
      </c>
      <c r="AA37" s="25">
        <f t="shared" si="8"/>
        <v>77.734217140462789</v>
      </c>
      <c r="AB37" s="18"/>
      <c r="AC37" s="24">
        <f t="shared" si="9"/>
        <v>0</v>
      </c>
      <c r="AD37" s="24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x14ac:dyDescent="0.35">
      <c r="A38" s="18"/>
      <c r="B38" s="1" t="s">
        <v>3</v>
      </c>
      <c r="C38" s="1">
        <v>34</v>
      </c>
      <c r="D38" s="1">
        <v>34</v>
      </c>
      <c r="E38" s="9">
        <v>44.4</v>
      </c>
      <c r="F38" s="22">
        <f t="shared" si="0"/>
        <v>12.333333333333332</v>
      </c>
      <c r="G38" s="50">
        <f t="shared" si="10"/>
        <v>8.3333333333333925E-2</v>
      </c>
      <c r="H38" s="22">
        <f t="shared" si="11"/>
        <v>12.333333333333332</v>
      </c>
      <c r="I38" s="70"/>
      <c r="J38" s="22">
        <v>123.25000000000088</v>
      </c>
      <c r="K38" s="22">
        <f>'Car Specs and Assumptions'!$C$5*9.81*'Car Specs and Assumptions'!$F$5</f>
        <v>145.08990000000003</v>
      </c>
      <c r="L38" s="22">
        <v>64.789065833333325</v>
      </c>
      <c r="M38" s="22">
        <v>-86.628965833332472</v>
      </c>
      <c r="N38" s="23">
        <v>-1068.4239119444337</v>
      </c>
      <c r="O38" s="23">
        <f t="shared" si="1"/>
        <v>0</v>
      </c>
      <c r="P38" s="23">
        <f>IF(F38&gt;0,(K38+L38)*F38,0)</f>
        <v>2588.5072452777777</v>
      </c>
      <c r="Q38" s="24">
        <f>IF(J38*-1&gt;(K38+L38),(((J38*-1)-K38-L38))*F38,0)</f>
        <v>0</v>
      </c>
      <c r="R38" s="23">
        <f t="shared" si="12"/>
        <v>32119.006902173995</v>
      </c>
      <c r="S38" s="23">
        <f t="shared" si="13"/>
        <v>0</v>
      </c>
      <c r="T38" s="23">
        <f t="shared" si="4"/>
        <v>8.9226601174239358E-3</v>
      </c>
      <c r="U38" s="23">
        <f t="shared" si="5"/>
        <v>0</v>
      </c>
      <c r="V38" s="25">
        <v>0</v>
      </c>
      <c r="W38" s="25">
        <f>0.5*'Car Specs and Assumptions'!$C$5*(F38*F38)</f>
        <v>112486.16666666664</v>
      </c>
      <c r="X38" s="25">
        <f t="shared" si="6"/>
        <v>112.48616666666665</v>
      </c>
      <c r="Y38" s="25">
        <f t="shared" si="7"/>
        <v>82.114901666666654</v>
      </c>
      <c r="Z38" s="25">
        <f>(H38*(K38+L38))/1000</f>
        <v>2.5885072452777775</v>
      </c>
      <c r="AA38" s="25">
        <f t="shared" si="8"/>
        <v>79.526394421388872</v>
      </c>
      <c r="AB38" s="18"/>
      <c r="AC38" s="24">
        <f t="shared" si="9"/>
        <v>0</v>
      </c>
      <c r="AD38" s="24"/>
      <c r="AE38" s="18"/>
      <c r="AF38" s="18"/>
      <c r="AG38" s="18"/>
      <c r="AH38" s="18"/>
      <c r="AI38" s="18"/>
      <c r="AJ38" s="18"/>
      <c r="AK38" s="18"/>
      <c r="AL38" s="18"/>
      <c r="AM38" s="18"/>
      <c r="AN38" s="18"/>
    </row>
    <row r="39" spans="1:40" x14ac:dyDescent="0.35">
      <c r="A39" s="18"/>
      <c r="B39" s="1" t="s">
        <v>3</v>
      </c>
      <c r="C39" s="1">
        <v>35</v>
      </c>
      <c r="D39" s="1">
        <v>35</v>
      </c>
      <c r="E39" s="9">
        <v>44.5</v>
      </c>
      <c r="F39" s="22">
        <f t="shared" si="0"/>
        <v>12.361111111111111</v>
      </c>
      <c r="G39" s="50">
        <f t="shared" si="10"/>
        <v>-2.7777777777776791E-2</v>
      </c>
      <c r="H39" s="22">
        <f t="shared" si="11"/>
        <v>12.361111111111111</v>
      </c>
      <c r="I39" s="70"/>
      <c r="J39" s="22">
        <v>-41.083333333331872</v>
      </c>
      <c r="K39" s="22">
        <f>'Car Specs and Assumptions'!$C$5*9.81*'Car Specs and Assumptions'!$F$5</f>
        <v>145.08990000000003</v>
      </c>
      <c r="L39" s="22">
        <v>65.081237123842598</v>
      </c>
      <c r="M39" s="22">
        <v>-251.25447045717448</v>
      </c>
      <c r="N39" s="23">
        <v>-3105.7844264845176</v>
      </c>
      <c r="O39" s="23">
        <f t="shared" si="1"/>
        <v>0</v>
      </c>
      <c r="P39" s="23">
        <f>IF(F39&gt;0,(K39+L39)*F39,0)</f>
        <v>2597.9487783363879</v>
      </c>
      <c r="Q39" s="24">
        <f>IF(J39*-1&gt;(K39+L39),(((J39*-1)-K39-L39))*F39,0)</f>
        <v>0</v>
      </c>
      <c r="R39" s="23">
        <f t="shared" si="12"/>
        <v>34716.955680510386</v>
      </c>
      <c r="S39" s="23">
        <f t="shared" si="13"/>
        <v>0</v>
      </c>
      <c r="T39" s="23">
        <f t="shared" si="4"/>
        <v>9.6443702880457862E-3</v>
      </c>
      <c r="U39" s="23">
        <f t="shared" si="5"/>
        <v>0</v>
      </c>
      <c r="V39" s="25">
        <v>0</v>
      </c>
      <c r="W39" s="25">
        <f>0.5*'Car Specs and Assumptions'!$C$5*(F39*F39)</f>
        <v>112993.43171296295</v>
      </c>
      <c r="X39" s="25">
        <f t="shared" si="6"/>
        <v>112.99343171296294</v>
      </c>
      <c r="Y39" s="25">
        <f t="shared" si="7"/>
        <v>82.485205150462946</v>
      </c>
      <c r="Z39" s="25">
        <f>(H39*(K39+L39))/1000</f>
        <v>2.5979487783363879</v>
      </c>
      <c r="AA39" s="25">
        <f t="shared" si="8"/>
        <v>79.887256372126558</v>
      </c>
      <c r="AB39" s="18"/>
      <c r="AC39" s="24">
        <f t="shared" si="9"/>
        <v>0</v>
      </c>
      <c r="AD39" s="24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x14ac:dyDescent="0.35">
      <c r="A40" s="18"/>
      <c r="B40" s="1" t="s">
        <v>3</v>
      </c>
      <c r="C40" s="1">
        <v>36</v>
      </c>
      <c r="D40" s="1">
        <v>36</v>
      </c>
      <c r="E40" s="9">
        <v>44.2</v>
      </c>
      <c r="F40" s="22">
        <f t="shared" si="0"/>
        <v>12.277777777777779</v>
      </c>
      <c r="G40" s="50">
        <f t="shared" si="10"/>
        <v>-0.24999999999999911</v>
      </c>
      <c r="H40" s="22">
        <f t="shared" si="11"/>
        <v>12.277777777777779</v>
      </c>
      <c r="I40" s="70"/>
      <c r="J40" s="22">
        <v>-369.74999999999869</v>
      </c>
      <c r="K40" s="22">
        <f>'Car Specs and Assumptions'!$C$5*9.81*'Car Specs and Assumptions'!$F$5</f>
        <v>145.08990000000003</v>
      </c>
      <c r="L40" s="22">
        <v>64.20669516203705</v>
      </c>
      <c r="M40" s="22">
        <v>-579.04659516203571</v>
      </c>
      <c r="N40" s="23">
        <v>-7109.4054183783282</v>
      </c>
      <c r="O40" s="23">
        <f t="shared" si="1"/>
        <v>0</v>
      </c>
      <c r="P40" s="23">
        <f>IF(F40&gt;0,(K40+L40)*F40,0)</f>
        <v>2569.6970850450111</v>
      </c>
      <c r="Q40" s="24">
        <f>IF(J40*-1&gt;(K40+L40),(((J40*-1)-K40-L40))*F40,0)</f>
        <v>1970.0112482883067</v>
      </c>
      <c r="R40" s="23">
        <f t="shared" si="12"/>
        <v>37286.652765555395</v>
      </c>
      <c r="S40" s="23">
        <f t="shared" si="13"/>
        <v>1970.0112482883067</v>
      </c>
      <c r="T40" s="23">
        <f t="shared" si="4"/>
        <v>1.0358232138271289E-2</v>
      </c>
      <c r="U40" s="23">
        <f t="shared" si="5"/>
        <v>5.472691247744916E-4</v>
      </c>
      <c r="V40" s="25">
        <v>-5.472691247744916E-4</v>
      </c>
      <c r="W40" s="25">
        <f>0.5*'Car Specs and Assumptions'!$C$5*(F40*F40)</f>
        <v>111475.0601851852</v>
      </c>
      <c r="X40" s="25">
        <f t="shared" si="6"/>
        <v>111.4750601851852</v>
      </c>
      <c r="Y40" s="25">
        <f t="shared" si="7"/>
        <v>81.376793935185191</v>
      </c>
      <c r="Z40" s="25">
        <f>(H40*(K40+L40))/1000</f>
        <v>2.5696970850450112</v>
      </c>
      <c r="AA40" s="25">
        <f t="shared" si="8"/>
        <v>78.807096850140184</v>
      </c>
      <c r="AB40" s="18"/>
      <c r="AC40" s="24">
        <f t="shared" si="9"/>
        <v>0</v>
      </c>
      <c r="AD40" s="24"/>
      <c r="AE40" s="18"/>
      <c r="AF40" s="18"/>
      <c r="AG40" s="18"/>
      <c r="AH40" s="18"/>
      <c r="AI40" s="18"/>
      <c r="AJ40" s="18"/>
      <c r="AK40" s="18"/>
      <c r="AL40" s="18"/>
      <c r="AM40" s="18"/>
      <c r="AN40" s="18"/>
    </row>
    <row r="41" spans="1:40" x14ac:dyDescent="0.35">
      <c r="A41" s="18"/>
      <c r="B41" s="1" t="s">
        <v>3</v>
      </c>
      <c r="C41" s="1">
        <v>37</v>
      </c>
      <c r="D41" s="1">
        <v>37</v>
      </c>
      <c r="E41" s="9">
        <v>42.7</v>
      </c>
      <c r="F41" s="22">
        <f t="shared" si="0"/>
        <v>11.861111111111112</v>
      </c>
      <c r="G41" s="50">
        <f t="shared" si="10"/>
        <v>-0.59722222222222321</v>
      </c>
      <c r="H41" s="22">
        <f t="shared" si="11"/>
        <v>11.861111111111112</v>
      </c>
      <c r="I41" s="70"/>
      <c r="J41" s="22">
        <v>-883.29166666666811</v>
      </c>
      <c r="K41" s="22">
        <f>'Car Specs and Assumptions'!$C$5*9.81*'Car Specs and Assumptions'!$F$5</f>
        <v>145.08990000000003</v>
      </c>
      <c r="L41" s="22">
        <v>59.922721290509287</v>
      </c>
      <c r="M41" s="22">
        <v>-1088.3042879571774</v>
      </c>
      <c r="N41" s="23">
        <v>-12908.498082158745</v>
      </c>
      <c r="O41" s="23">
        <f t="shared" si="1"/>
        <v>0</v>
      </c>
      <c r="P41" s="23">
        <f>IF(F41&gt;0,(K41+L41)*F41,0)</f>
        <v>2431.6774803068747</v>
      </c>
      <c r="Q41" s="24">
        <f>IF(J41*-1&gt;(K41+L41),(((J41*-1)-K41-L41))*F41,0)</f>
        <v>8045.1431215449957</v>
      </c>
      <c r="R41" s="23">
        <f t="shared" si="12"/>
        <v>39718.330245862271</v>
      </c>
      <c r="S41" s="23">
        <f t="shared" si="13"/>
        <v>10015.154369833303</v>
      </c>
      <c r="T41" s="23">
        <f t="shared" si="4"/>
        <v>1.103375214230054E-2</v>
      </c>
      <c r="U41" s="23">
        <f t="shared" si="5"/>
        <v>2.7822098839396917E-3</v>
      </c>
      <c r="V41" s="25">
        <v>-2.7822098839396917E-3</v>
      </c>
      <c r="W41" s="25">
        <f>0.5*'Car Specs and Assumptions'!$C$5*(F41*F41)</f>
        <v>104037.26504629632</v>
      </c>
      <c r="X41" s="25">
        <f t="shared" si="6"/>
        <v>104.03726504629633</v>
      </c>
      <c r="Y41" s="25">
        <f t="shared" si="7"/>
        <v>75.947203483796315</v>
      </c>
      <c r="Z41" s="25">
        <f>(H41*(K41+L41))/1000</f>
        <v>2.4316774803068748</v>
      </c>
      <c r="AA41" s="25">
        <f t="shared" si="8"/>
        <v>73.515526003489441</v>
      </c>
      <c r="AB41" s="18"/>
      <c r="AC41" s="24">
        <f t="shared" si="9"/>
        <v>0</v>
      </c>
      <c r="AD41" s="24"/>
      <c r="AE41" s="18"/>
      <c r="AF41" s="18"/>
      <c r="AG41" s="18"/>
      <c r="AH41" s="18"/>
      <c r="AI41" s="18"/>
      <c r="AJ41" s="18"/>
      <c r="AK41" s="18"/>
      <c r="AL41" s="18"/>
      <c r="AM41" s="18"/>
      <c r="AN41" s="18"/>
    </row>
    <row r="42" spans="1:40" x14ac:dyDescent="0.35">
      <c r="A42" s="18"/>
      <c r="B42" s="1" t="s">
        <v>3</v>
      </c>
      <c r="C42" s="1">
        <v>38</v>
      </c>
      <c r="D42" s="1">
        <v>38</v>
      </c>
      <c r="E42" s="9">
        <v>39.9</v>
      </c>
      <c r="F42" s="22">
        <f t="shared" si="0"/>
        <v>11.083333333333332</v>
      </c>
      <c r="G42" s="50">
        <f t="shared" si="10"/>
        <v>-0.79166666666666785</v>
      </c>
      <c r="H42" s="22">
        <f t="shared" si="11"/>
        <v>11.083333333333332</v>
      </c>
      <c r="I42" s="70"/>
      <c r="J42" s="22">
        <v>-1170.8750000000018</v>
      </c>
      <c r="K42" s="22">
        <f>'Car Specs and Assumptions'!$C$5*9.81*'Car Specs and Assumptions'!$F$5</f>
        <v>145.08990000000003</v>
      </c>
      <c r="L42" s="22">
        <v>52.321666614583329</v>
      </c>
      <c r="M42" s="22">
        <v>-1368.2865666145851</v>
      </c>
      <c r="N42" s="23">
        <v>-15165.176113311651</v>
      </c>
      <c r="O42" s="23">
        <f t="shared" si="1"/>
        <v>0</v>
      </c>
      <c r="P42" s="23">
        <f>IF(F42&gt;0,(K42+L42)*F42,0)</f>
        <v>2187.9781966449655</v>
      </c>
      <c r="Q42" s="24">
        <f>IF(J42*-1&gt;(K42+L42),(((J42*-1)-K42-L42))*F42,0)</f>
        <v>10789.219720021722</v>
      </c>
      <c r="R42" s="23">
        <f t="shared" si="12"/>
        <v>41906.308442507237</v>
      </c>
      <c r="S42" s="23">
        <f t="shared" si="13"/>
        <v>20804.374089855024</v>
      </c>
      <c r="T42" s="23">
        <f t="shared" si="4"/>
        <v>1.1641572485328511E-2</v>
      </c>
      <c r="U42" s="23">
        <f t="shared" si="5"/>
        <v>5.7794551221617262E-3</v>
      </c>
      <c r="V42" s="25">
        <v>-5.7794551221617262E-3</v>
      </c>
      <c r="W42" s="25">
        <f>0.5*'Car Specs and Assumptions'!$C$5*(F42*F42)</f>
        <v>90840.385416666657</v>
      </c>
      <c r="X42" s="25">
        <f t="shared" si="6"/>
        <v>90.840385416666663</v>
      </c>
      <c r="Y42" s="25">
        <f t="shared" si="7"/>
        <v>66.313481354166669</v>
      </c>
      <c r="Z42" s="25">
        <f>(H42*(K42+L42))/1000</f>
        <v>2.1879781966449654</v>
      </c>
      <c r="AA42" s="25">
        <f t="shared" si="8"/>
        <v>64.125503157521706</v>
      </c>
      <c r="AB42" s="18"/>
      <c r="AC42" s="24">
        <f t="shared" si="9"/>
        <v>10789.219720021722</v>
      </c>
      <c r="AD42" s="24">
        <f>AC42</f>
        <v>10789.219720021722</v>
      </c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1:40" x14ac:dyDescent="0.35">
      <c r="A43" s="18"/>
      <c r="B43" s="1" t="s">
        <v>3</v>
      </c>
      <c r="C43" s="1">
        <v>39</v>
      </c>
      <c r="D43" s="1">
        <v>39</v>
      </c>
      <c r="E43" s="9">
        <v>37</v>
      </c>
      <c r="F43" s="22">
        <f t="shared" si="0"/>
        <v>10.277777777777777</v>
      </c>
      <c r="G43" s="50">
        <f t="shared" si="10"/>
        <v>-0.73611111111111072</v>
      </c>
      <c r="H43" s="22">
        <f t="shared" si="11"/>
        <v>10.277777777777777</v>
      </c>
      <c r="I43" s="70"/>
      <c r="J43" s="22">
        <v>-1088.7083333333328</v>
      </c>
      <c r="K43" s="22">
        <f>'Car Specs and Assumptions'!$C$5*9.81*'Car Specs and Assumptions'!$F$5</f>
        <v>145.08990000000003</v>
      </c>
      <c r="L43" s="22">
        <v>44.9924068287037</v>
      </c>
      <c r="M43" s="22">
        <v>-1278.7906401620364</v>
      </c>
      <c r="N43" s="23">
        <v>-13143.126023887595</v>
      </c>
      <c r="O43" s="23">
        <f t="shared" si="1"/>
        <v>0</v>
      </c>
      <c r="P43" s="23">
        <f>IF(F43&gt;0,(K43+L43)*F43,0)</f>
        <v>1953.6237090727882</v>
      </c>
      <c r="Q43" s="24">
        <f>IF(J43*-1&gt;(K43+L43),(((J43*-1)-K43-L43))*F43,0)</f>
        <v>9235.8786057420202</v>
      </c>
      <c r="R43" s="23">
        <f t="shared" si="12"/>
        <v>43859.932151580026</v>
      </c>
      <c r="S43" s="23">
        <f t="shared" si="13"/>
        <v>30040.252695597046</v>
      </c>
      <c r="T43" s="23">
        <f t="shared" si="4"/>
        <v>1.2184289151708931E-2</v>
      </c>
      <c r="U43" s="23">
        <f t="shared" si="5"/>
        <v>8.3451821988368598E-3</v>
      </c>
      <c r="V43" s="25">
        <v>-8.3451821988368598E-3</v>
      </c>
      <c r="W43" s="25">
        <f>0.5*'Car Specs and Assumptions'!$C$5*(F43*F43)</f>
        <v>78115.393518518496</v>
      </c>
      <c r="X43" s="25">
        <f t="shared" si="6"/>
        <v>78.115393518518502</v>
      </c>
      <c r="Y43" s="25">
        <f t="shared" si="7"/>
        <v>57.024237268518505</v>
      </c>
      <c r="Z43" s="25">
        <f>(H43*(K43+L43))/1000</f>
        <v>1.9536237090727882</v>
      </c>
      <c r="AA43" s="25">
        <f t="shared" si="8"/>
        <v>55.070613559445718</v>
      </c>
      <c r="AB43" s="18"/>
      <c r="AC43" s="24">
        <f t="shared" si="9"/>
        <v>0</v>
      </c>
      <c r="AD43" s="24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1:40" x14ac:dyDescent="0.35">
      <c r="A44" s="18"/>
      <c r="B44" s="1" t="s">
        <v>3</v>
      </c>
      <c r="C44" s="1">
        <v>40</v>
      </c>
      <c r="D44" s="1">
        <v>40</v>
      </c>
      <c r="E44" s="9">
        <v>34.6</v>
      </c>
      <c r="F44" s="22">
        <f t="shared" si="0"/>
        <v>9.6111111111111107</v>
      </c>
      <c r="G44" s="50">
        <f t="shared" si="10"/>
        <v>-0.65277777777777768</v>
      </c>
      <c r="H44" s="22">
        <f t="shared" si="11"/>
        <v>9.6111111111111107</v>
      </c>
      <c r="I44" s="70"/>
      <c r="J44" s="22">
        <v>-965.45833333333314</v>
      </c>
      <c r="K44" s="22">
        <f>'Car Specs and Assumptions'!$C$5*9.81*'Car Specs and Assumptions'!$F$5</f>
        <v>145.08990000000003</v>
      </c>
      <c r="L44" s="22">
        <v>39.344857384259264</v>
      </c>
      <c r="M44" s="22">
        <v>-1149.8930907175925</v>
      </c>
      <c r="N44" s="23">
        <v>-11051.75026078575</v>
      </c>
      <c r="O44" s="23">
        <f t="shared" si="1"/>
        <v>0</v>
      </c>
      <c r="P44" s="23">
        <f>IF(F44&gt;0,(K44+L44)*F44,0)</f>
        <v>1772.6229459709364</v>
      </c>
      <c r="Q44" s="24">
        <f>IF(J44*-1&gt;(K44+L44),(((J44*-1)-K44-L44))*F44,0)</f>
        <v>7506.5043688438755</v>
      </c>
      <c r="R44" s="23">
        <f t="shared" si="12"/>
        <v>45632.555097550961</v>
      </c>
      <c r="S44" s="23">
        <f t="shared" si="13"/>
        <v>37546.757064440921</v>
      </c>
      <c r="T44" s="23">
        <f>R44*0.0000002778</f>
        <v>1.2676723806099658E-2</v>
      </c>
      <c r="U44" s="23">
        <f t="shared" si="5"/>
        <v>1.0430489112501688E-2</v>
      </c>
      <c r="V44" s="25">
        <v>-1.0430489112501688E-2</v>
      </c>
      <c r="W44" s="25">
        <f>0.5*'Car Specs and Assumptions'!$C$5*(F44*F44)</f>
        <v>68310.171296296292</v>
      </c>
      <c r="X44" s="25">
        <f t="shared" si="6"/>
        <v>68.310171296296289</v>
      </c>
      <c r="Y44" s="25">
        <f t="shared" si="7"/>
        <v>49.866425046296293</v>
      </c>
      <c r="Z44" s="25">
        <f>(H44*(K44+L44))/1000</f>
        <v>1.7726229459709364</v>
      </c>
      <c r="AA44" s="25">
        <f t="shared" si="8"/>
        <v>48.093802100325355</v>
      </c>
      <c r="AB44" s="18"/>
      <c r="AC44" s="24">
        <f t="shared" si="9"/>
        <v>0</v>
      </c>
      <c r="AD44" s="24"/>
      <c r="AE44" s="18"/>
      <c r="AF44" s="18"/>
      <c r="AG44" s="18"/>
      <c r="AH44" s="18"/>
      <c r="AI44" s="18"/>
      <c r="AJ44" s="18"/>
      <c r="AK44" s="18"/>
      <c r="AL44" s="18"/>
      <c r="AM44" s="18"/>
      <c r="AN44" s="18"/>
    </row>
    <row r="45" spans="1:40" x14ac:dyDescent="0.35">
      <c r="A45" s="18"/>
      <c r="B45" s="1" t="s">
        <v>3</v>
      </c>
      <c r="C45" s="1">
        <v>41</v>
      </c>
      <c r="D45" s="1">
        <v>41</v>
      </c>
      <c r="E45" s="9">
        <v>32.299999999999997</v>
      </c>
      <c r="F45" s="22">
        <f t="shared" si="0"/>
        <v>8.9722222222222214</v>
      </c>
      <c r="G45" s="50">
        <f t="shared" si="10"/>
        <v>-0.77777777777777768</v>
      </c>
      <c r="H45" s="22">
        <f t="shared" si="11"/>
        <v>8.9722222222222214</v>
      </c>
      <c r="I45" s="70"/>
      <c r="J45" s="22">
        <v>-1150.3333333333333</v>
      </c>
      <c r="K45" s="22">
        <f>'Car Specs and Assumptions'!$C$5*9.81*'Car Specs and Assumptions'!$F$5</f>
        <v>145.08990000000003</v>
      </c>
      <c r="L45" s="22">
        <v>34.287894901620362</v>
      </c>
      <c r="M45" s="22">
        <v>-1329.7111282349535</v>
      </c>
      <c r="N45" s="23">
        <v>-11930.463733885832</v>
      </c>
      <c r="O45" s="23">
        <f t="shared" si="1"/>
        <v>0</v>
      </c>
      <c r="P45" s="23">
        <f>IF(F45&gt;0,(K45+L45)*F45,0)</f>
        <v>1609.4174375895384</v>
      </c>
      <c r="Q45" s="24">
        <f>IF(J45*-1&gt;(K45+L45),(((J45*-1)-K45-L45))*F45,0)</f>
        <v>8711.6288587067556</v>
      </c>
      <c r="R45" s="23">
        <f t="shared" si="12"/>
        <v>47241.9725351405</v>
      </c>
      <c r="S45" s="23">
        <f t="shared" si="13"/>
        <v>46258.385923147674</v>
      </c>
      <c r="T45" s="23">
        <f t="shared" si="4"/>
        <v>1.3123819970262031E-2</v>
      </c>
      <c r="U45" s="23">
        <f t="shared" si="5"/>
        <v>1.2850579609450425E-2</v>
      </c>
      <c r="V45" s="25">
        <v>-1.2850579609450425E-2</v>
      </c>
      <c r="W45" s="25">
        <f>0.5*'Car Specs and Assumptions'!$C$5*(F45*F45)</f>
        <v>59530.320601851839</v>
      </c>
      <c r="X45" s="25">
        <f t="shared" si="6"/>
        <v>59.530320601851841</v>
      </c>
      <c r="Y45" s="25">
        <f t="shared" si="7"/>
        <v>43.457134039351843</v>
      </c>
      <c r="Z45" s="25">
        <f>(H45*(K45+L45))/1000</f>
        <v>1.6094174375895385</v>
      </c>
      <c r="AA45" s="25">
        <f t="shared" si="8"/>
        <v>41.847716601762301</v>
      </c>
      <c r="AB45" s="18"/>
      <c r="AC45" s="24">
        <f t="shared" si="9"/>
        <v>0</v>
      </c>
      <c r="AD45" s="24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  <row r="46" spans="1:40" x14ac:dyDescent="0.35">
      <c r="A46" s="18"/>
      <c r="B46" s="1" t="s">
        <v>3</v>
      </c>
      <c r="C46" s="1">
        <v>42</v>
      </c>
      <c r="D46" s="1">
        <v>42</v>
      </c>
      <c r="E46" s="9">
        <v>29</v>
      </c>
      <c r="F46" s="22">
        <f t="shared" si="0"/>
        <v>8.0555555555555554</v>
      </c>
      <c r="G46" s="50">
        <f t="shared" si="10"/>
        <v>-0.99999999999999956</v>
      </c>
      <c r="H46" s="22">
        <f t="shared" si="11"/>
        <v>8.0555555555555554</v>
      </c>
      <c r="I46" s="70"/>
      <c r="J46" s="22">
        <v>-1478.9999999999993</v>
      </c>
      <c r="K46" s="22">
        <f>'Car Specs and Assumptions'!$C$5*9.81*'Car Specs and Assumptions'!$F$5</f>
        <v>145.08990000000003</v>
      </c>
      <c r="L46" s="22">
        <v>27.639601273148152</v>
      </c>
      <c r="M46" s="22">
        <v>-1651.7295012731474</v>
      </c>
      <c r="N46" s="23">
        <v>-13305.598760255909</v>
      </c>
      <c r="O46" s="23">
        <f t="shared" si="1"/>
        <v>0</v>
      </c>
      <c r="P46" s="23">
        <f>IF(F46&gt;0,(K46+L46)*F46,0)</f>
        <v>1391.4320935892492</v>
      </c>
      <c r="Q46" s="24">
        <f>IF(J46*-1&gt;(K46+L46),(((J46*-1)-K46-L46))*F46,0)</f>
        <v>10522.734573077412</v>
      </c>
      <c r="R46" s="23">
        <f t="shared" si="12"/>
        <v>48633.404628729746</v>
      </c>
      <c r="S46" s="23">
        <f t="shared" si="13"/>
        <v>56781.120496225085</v>
      </c>
      <c r="T46" s="23">
        <f t="shared" si="4"/>
        <v>1.3510359805861124E-2</v>
      </c>
      <c r="U46" s="23">
        <f t="shared" si="5"/>
        <v>1.5773795273851331E-2</v>
      </c>
      <c r="V46" s="25">
        <v>-1.5773795273851331E-2</v>
      </c>
      <c r="W46" s="25">
        <f>0.5*'Car Specs and Assumptions'!$C$5*(F46*F46)</f>
        <v>47987.615740740737</v>
      </c>
      <c r="X46" s="25">
        <f t="shared" si="6"/>
        <v>47.987615740740736</v>
      </c>
      <c r="Y46" s="25">
        <f t="shared" si="7"/>
        <v>35.030959490740734</v>
      </c>
      <c r="Z46" s="25">
        <f>(H46*(K46+L46))/1000</f>
        <v>1.3914320935892492</v>
      </c>
      <c r="AA46" s="25">
        <f t="shared" si="8"/>
        <v>33.639527397151483</v>
      </c>
      <c r="AB46" s="18"/>
      <c r="AC46" s="24">
        <f t="shared" si="9"/>
        <v>10522.734573077412</v>
      </c>
      <c r="AD46" s="24">
        <f>AC46</f>
        <v>10522.734573077412</v>
      </c>
      <c r="AE46" s="18"/>
      <c r="AF46" s="18"/>
      <c r="AG46" s="18"/>
      <c r="AH46" s="18"/>
      <c r="AI46" s="18"/>
      <c r="AJ46" s="18"/>
      <c r="AK46" s="18"/>
      <c r="AL46" s="18"/>
      <c r="AM46" s="18"/>
      <c r="AN46" s="18"/>
    </row>
    <row r="47" spans="1:40" x14ac:dyDescent="0.35">
      <c r="A47" s="18"/>
      <c r="B47" s="1" t="s">
        <v>3</v>
      </c>
      <c r="C47" s="1">
        <v>43</v>
      </c>
      <c r="D47" s="1">
        <v>43</v>
      </c>
      <c r="E47" s="9">
        <v>25.1</v>
      </c>
      <c r="F47" s="22">
        <f t="shared" si="0"/>
        <v>6.9722222222222223</v>
      </c>
      <c r="G47" s="50">
        <f t="shared" si="10"/>
        <v>-0.94444444444444464</v>
      </c>
      <c r="H47" s="22">
        <f t="shared" si="11"/>
        <v>6.9722222222222223</v>
      </c>
      <c r="I47" s="70"/>
      <c r="J47" s="22">
        <v>-1396.8333333333337</v>
      </c>
      <c r="K47" s="22">
        <f>'Car Specs and Assumptions'!$C$5*9.81*'Car Specs and Assumptions'!$F$5</f>
        <v>145.08990000000003</v>
      </c>
      <c r="L47" s="22">
        <v>20.705380734953707</v>
      </c>
      <c r="M47" s="22">
        <v>-1562.6286140682873</v>
      </c>
      <c r="N47" s="23">
        <v>-10894.993948087225</v>
      </c>
      <c r="O47" s="23">
        <f t="shared" si="1"/>
        <v>0</v>
      </c>
      <c r="P47" s="23">
        <f>IF(F47&gt;0,(K47+L47)*F47,0)</f>
        <v>1155.9615406798164</v>
      </c>
      <c r="Q47" s="24">
        <f>IF(J47*-1&gt;(K47+L47),(((J47*-1)-K47-L47))*F47,0)</f>
        <v>8583.070866727594</v>
      </c>
      <c r="R47" s="23">
        <f t="shared" si="12"/>
        <v>49789.366169409564</v>
      </c>
      <c r="S47" s="23">
        <f t="shared" si="13"/>
        <v>65364.191362952683</v>
      </c>
      <c r="T47" s="23">
        <f t="shared" si="4"/>
        <v>1.3831485921861978E-2</v>
      </c>
      <c r="U47" s="23">
        <f t="shared" si="5"/>
        <v>1.8158172360628257E-2</v>
      </c>
      <c r="V47" s="25">
        <v>-1.8158172360628257E-2</v>
      </c>
      <c r="W47" s="25">
        <f>0.5*'Car Specs and Assumptions'!$C$5*(F47*F47)</f>
        <v>35948.487268518518</v>
      </c>
      <c r="X47" s="25">
        <f t="shared" si="6"/>
        <v>35.948487268518519</v>
      </c>
      <c r="Y47" s="25">
        <f t="shared" si="7"/>
        <v>26.24239570601852</v>
      </c>
      <c r="Z47" s="25">
        <f>(H47*(K47+L47))/1000</f>
        <v>1.1559615406798165</v>
      </c>
      <c r="AA47" s="25">
        <f t="shared" si="8"/>
        <v>25.086434165338705</v>
      </c>
      <c r="AB47" s="18"/>
      <c r="AC47" s="24">
        <f t="shared" si="9"/>
        <v>0</v>
      </c>
      <c r="AD47" s="24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1:40" x14ac:dyDescent="0.35">
      <c r="A48" s="18"/>
      <c r="B48" s="1" t="s">
        <v>3</v>
      </c>
      <c r="C48" s="1">
        <v>44</v>
      </c>
      <c r="D48" s="1">
        <v>44</v>
      </c>
      <c r="E48" s="9">
        <v>22.2</v>
      </c>
      <c r="F48" s="22">
        <f t="shared" si="0"/>
        <v>6.1666666666666661</v>
      </c>
      <c r="G48" s="50">
        <f t="shared" si="10"/>
        <v>-0.58333333333333348</v>
      </c>
      <c r="H48" s="22">
        <f t="shared" si="11"/>
        <v>6.1666666666666661</v>
      </c>
      <c r="I48" s="70"/>
      <c r="J48" s="22">
        <v>-862.75000000000023</v>
      </c>
      <c r="K48" s="22">
        <f>'Car Specs and Assumptions'!$C$5*9.81*'Car Specs and Assumptions'!$F$5</f>
        <v>145.08990000000003</v>
      </c>
      <c r="L48" s="22">
        <v>16.197266458333331</v>
      </c>
      <c r="M48" s="22">
        <v>-1024.0371664583336</v>
      </c>
      <c r="N48" s="23">
        <v>-6314.8958598263898</v>
      </c>
      <c r="O48" s="23">
        <f t="shared" si="1"/>
        <v>0</v>
      </c>
      <c r="P48" s="23">
        <f>IF(F48&gt;0,(K48+L48)*F48,0)</f>
        <v>994.60419315972229</v>
      </c>
      <c r="Q48" s="24">
        <f>IF(J48*-1&gt;(K48+L48),(((J48*-1)-K48-L48))*F48,0)</f>
        <v>4325.687473506945</v>
      </c>
      <c r="R48" s="23">
        <f t="shared" si="12"/>
        <v>50783.970362569285</v>
      </c>
      <c r="S48" s="23">
        <f t="shared" si="13"/>
        <v>69689.878836459626</v>
      </c>
      <c r="T48" s="23">
        <f t="shared" si="4"/>
        <v>1.4107786966721748E-2</v>
      </c>
      <c r="U48" s="23">
        <f t="shared" si="5"/>
        <v>1.9359848340768485E-2</v>
      </c>
      <c r="V48" s="25">
        <v>-1.9359848340768485E-2</v>
      </c>
      <c r="W48" s="25">
        <f>0.5*'Car Specs and Assumptions'!$C$5*(F48*F48)</f>
        <v>28121.541666666661</v>
      </c>
      <c r="X48" s="25">
        <f t="shared" si="6"/>
        <v>28.121541666666662</v>
      </c>
      <c r="Y48" s="25">
        <f t="shared" si="7"/>
        <v>20.528725416666664</v>
      </c>
      <c r="Z48" s="25">
        <f>(H48*(K48+L48))/1000</f>
        <v>0.99460419315972226</v>
      </c>
      <c r="AA48" s="25">
        <f t="shared" si="8"/>
        <v>19.53412122350694</v>
      </c>
      <c r="AB48" s="18"/>
      <c r="AC48" s="24">
        <f t="shared" si="9"/>
        <v>0</v>
      </c>
      <c r="AD48" s="24"/>
      <c r="AE48" s="18"/>
      <c r="AF48" s="18"/>
      <c r="AG48" s="18"/>
      <c r="AH48" s="18"/>
      <c r="AI48" s="18"/>
      <c r="AJ48" s="18"/>
      <c r="AK48" s="18"/>
      <c r="AL48" s="18"/>
      <c r="AM48" s="18"/>
      <c r="AN48" s="18"/>
    </row>
    <row r="49" spans="1:40" x14ac:dyDescent="0.35">
      <c r="A49" s="18"/>
      <c r="B49" s="1" t="s">
        <v>3</v>
      </c>
      <c r="C49" s="1">
        <v>45</v>
      </c>
      <c r="D49" s="1">
        <v>45</v>
      </c>
      <c r="E49" s="9">
        <v>20.9</v>
      </c>
      <c r="F49" s="22">
        <f t="shared" si="0"/>
        <v>5.8055555555555554</v>
      </c>
      <c r="G49" s="50">
        <f t="shared" si="10"/>
        <v>-0.25</v>
      </c>
      <c r="H49" s="22">
        <f t="shared" si="11"/>
        <v>5.8055555555555554</v>
      </c>
      <c r="I49" s="70"/>
      <c r="J49" s="22">
        <v>-369.75</v>
      </c>
      <c r="K49" s="22">
        <f>'Car Specs and Assumptions'!$C$5*9.81*'Car Specs and Assumptions'!$F$5</f>
        <v>145.08990000000003</v>
      </c>
      <c r="L49" s="22">
        <v>14.355831429398149</v>
      </c>
      <c r="M49" s="22">
        <v>-529.19573142939817</v>
      </c>
      <c r="N49" s="23">
        <v>-3072.2752185762283</v>
      </c>
      <c r="O49" s="23">
        <f t="shared" si="1"/>
        <v>0</v>
      </c>
      <c r="P49" s="23">
        <f>IF(F49&gt;0,(K49+L49)*F49,0)</f>
        <v>925.67105190956158</v>
      </c>
      <c r="Q49" s="24">
        <f>IF(J49*-1&gt;(K49+L49),(((J49*-1)-K49-L49))*F49,0)</f>
        <v>1220.9331147571052</v>
      </c>
      <c r="R49" s="23">
        <f t="shared" si="12"/>
        <v>51709.64141447885</v>
      </c>
      <c r="S49" s="23">
        <f t="shared" si="13"/>
        <v>70910.811951216732</v>
      </c>
      <c r="T49" s="23">
        <f t="shared" si="4"/>
        <v>1.4364938384942225E-2</v>
      </c>
      <c r="U49" s="23">
        <f t="shared" si="5"/>
        <v>1.9699023560048008E-2</v>
      </c>
      <c r="V49" s="25">
        <v>-1.9699023560048008E-2</v>
      </c>
      <c r="W49" s="25">
        <f>0.5*'Car Specs and Assumptions'!$C$5*(F49*F49)</f>
        <v>24924.459490740741</v>
      </c>
      <c r="X49" s="25">
        <f t="shared" si="6"/>
        <v>24.924459490740741</v>
      </c>
      <c r="Y49" s="25">
        <f t="shared" si="7"/>
        <v>18.194855428240739</v>
      </c>
      <c r="Z49" s="25">
        <f>(H49*(K49+L49))/1000</f>
        <v>0.92567105190956156</v>
      </c>
      <c r="AA49" s="25">
        <f t="shared" si="8"/>
        <v>17.269184376331179</v>
      </c>
      <c r="AB49" s="18"/>
      <c r="AC49" s="24">
        <f t="shared" si="9"/>
        <v>0</v>
      </c>
      <c r="AD49" s="24"/>
      <c r="AE49" s="18"/>
      <c r="AF49" s="18"/>
      <c r="AG49" s="18"/>
      <c r="AH49" s="18"/>
      <c r="AI49" s="18"/>
      <c r="AJ49" s="18"/>
      <c r="AK49" s="18"/>
      <c r="AL49" s="18"/>
      <c r="AM49" s="18"/>
      <c r="AN49" s="18"/>
    </row>
    <row r="50" spans="1:40" x14ac:dyDescent="0.35">
      <c r="A50" s="18"/>
      <c r="B50" s="1" t="s">
        <v>3</v>
      </c>
      <c r="C50" s="1">
        <v>46</v>
      </c>
      <c r="D50" s="1">
        <v>46</v>
      </c>
      <c r="E50" s="9">
        <v>20.399999999999999</v>
      </c>
      <c r="F50" s="22">
        <f t="shared" si="0"/>
        <v>5.6666666666666661</v>
      </c>
      <c r="G50" s="50">
        <f t="shared" si="10"/>
        <v>-0.1944444444444442</v>
      </c>
      <c r="H50" s="22">
        <f t="shared" si="11"/>
        <v>5.6666666666666661</v>
      </c>
      <c r="I50" s="70"/>
      <c r="J50" s="22">
        <v>-287.58333333333297</v>
      </c>
      <c r="K50" s="22">
        <f>'Car Specs and Assumptions'!$C$5*9.81*'Car Specs and Assumptions'!$F$5</f>
        <v>145.08990000000003</v>
      </c>
      <c r="L50" s="22">
        <v>13.677165833333333</v>
      </c>
      <c r="M50" s="22">
        <v>-446.35039916666631</v>
      </c>
      <c r="N50" s="23">
        <v>-2529.3189286111087</v>
      </c>
      <c r="O50" s="23">
        <f t="shared" si="1"/>
        <v>0</v>
      </c>
      <c r="P50" s="23">
        <f>IF(F50&gt;0,(K50+L50)*F50,0)</f>
        <v>899.68003972222232</v>
      </c>
      <c r="Q50" s="24">
        <f>IF(J50*-1&gt;(K50+L50),(((J50*-1)-K50-L50))*F50,0)</f>
        <v>729.95884916666444</v>
      </c>
      <c r="R50" s="23">
        <f t="shared" si="12"/>
        <v>52609.321454201076</v>
      </c>
      <c r="S50" s="23">
        <f t="shared" si="13"/>
        <v>71640.770800383398</v>
      </c>
      <c r="T50" s="23">
        <f t="shared" si="4"/>
        <v>1.4614869499977059E-2</v>
      </c>
      <c r="U50" s="23">
        <f t="shared" si="5"/>
        <v>1.9901806128346508E-2</v>
      </c>
      <c r="V50" s="25">
        <v>-1.9901806128346508E-2</v>
      </c>
      <c r="W50" s="25">
        <f>0.5*'Car Specs and Assumptions'!$C$5*(F50*F50)</f>
        <v>23746.166666666664</v>
      </c>
      <c r="X50" s="25">
        <f t="shared" si="6"/>
        <v>23.746166666666664</v>
      </c>
      <c r="Y50" s="25">
        <f t="shared" si="7"/>
        <v>17.334701666666664</v>
      </c>
      <c r="Z50" s="25">
        <f>(H50*(K50+L50))/1000</f>
        <v>0.89968003972222232</v>
      </c>
      <c r="AA50" s="25">
        <f t="shared" si="8"/>
        <v>16.43502162694444</v>
      </c>
      <c r="AB50" s="18"/>
      <c r="AC50" s="24">
        <f t="shared" si="9"/>
        <v>0</v>
      </c>
      <c r="AD50" s="24"/>
      <c r="AE50" s="18"/>
      <c r="AF50" s="18"/>
      <c r="AG50" s="18"/>
      <c r="AH50" s="18"/>
      <c r="AI50" s="18"/>
      <c r="AJ50" s="18"/>
      <c r="AK50" s="18"/>
      <c r="AL50" s="18"/>
      <c r="AM50" s="18"/>
      <c r="AN50" s="18"/>
    </row>
    <row r="51" spans="1:40" x14ac:dyDescent="0.35">
      <c r="A51" s="18"/>
      <c r="B51" s="1" t="s">
        <v>3</v>
      </c>
      <c r="C51" s="1">
        <v>47</v>
      </c>
      <c r="D51" s="1">
        <v>47</v>
      </c>
      <c r="E51" s="9">
        <v>19.5</v>
      </c>
      <c r="F51" s="22">
        <f t="shared" si="0"/>
        <v>5.416666666666667</v>
      </c>
      <c r="G51" s="50">
        <f t="shared" si="10"/>
        <v>-0.27777777777777768</v>
      </c>
      <c r="H51" s="22">
        <f t="shared" si="11"/>
        <v>5.416666666666667</v>
      </c>
      <c r="I51" s="70"/>
      <c r="J51" s="22">
        <v>-410.8333333333332</v>
      </c>
      <c r="K51" s="22">
        <f>'Car Specs and Assumptions'!$C$5*9.81*'Car Specs and Assumptions'!$F$5</f>
        <v>145.08990000000003</v>
      </c>
      <c r="L51" s="22">
        <v>12.496977864583336</v>
      </c>
      <c r="M51" s="22">
        <v>-568.4202111979165</v>
      </c>
      <c r="N51" s="23">
        <v>-3078.9428106553814</v>
      </c>
      <c r="O51" s="23">
        <f t="shared" si="1"/>
        <v>0</v>
      </c>
      <c r="P51" s="23">
        <f>IF(F51&gt;0,(K51+L51)*F51,0)</f>
        <v>853.59558843315995</v>
      </c>
      <c r="Q51" s="24">
        <f>IF(J51*-1&gt;(K51+L51),(((J51*-1)-K51-L51))*F51,0)</f>
        <v>1371.7516337890618</v>
      </c>
      <c r="R51" s="23">
        <f t="shared" si="12"/>
        <v>53462.917042634239</v>
      </c>
      <c r="S51" s="23">
        <f t="shared" si="13"/>
        <v>73012.522434172453</v>
      </c>
      <c r="T51" s="23">
        <f t="shared" si="4"/>
        <v>1.4851998354443792E-2</v>
      </c>
      <c r="U51" s="23">
        <f t="shared" si="5"/>
        <v>2.0282878732213107E-2</v>
      </c>
      <c r="V51" s="25">
        <v>-2.0282878732213107E-2</v>
      </c>
      <c r="W51" s="25">
        <f>0.5*'Car Specs and Assumptions'!$C$5*(F51*F51)</f>
        <v>21697.135416666672</v>
      </c>
      <c r="X51" s="25">
        <f t="shared" si="6"/>
        <v>21.697135416666672</v>
      </c>
      <c r="Y51" s="25">
        <f t="shared" si="7"/>
        <v>15.83890885416667</v>
      </c>
      <c r="Z51" s="25">
        <f>(H51*(K51+L51))/1000</f>
        <v>0.85359558843315997</v>
      </c>
      <c r="AA51" s="25">
        <f t="shared" si="8"/>
        <v>14.98531326573351</v>
      </c>
      <c r="AB51" s="18"/>
      <c r="AC51" s="24">
        <f t="shared" si="9"/>
        <v>0</v>
      </c>
      <c r="AD51" s="24"/>
      <c r="AE51" s="18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1:40" x14ac:dyDescent="0.35">
      <c r="A52" s="18"/>
      <c r="B52" s="1" t="s">
        <v>3</v>
      </c>
      <c r="C52" s="1">
        <v>48</v>
      </c>
      <c r="D52" s="1">
        <v>48</v>
      </c>
      <c r="E52" s="9">
        <v>18.399999999999999</v>
      </c>
      <c r="F52" s="22">
        <f t="shared" si="0"/>
        <v>5.1111111111111107</v>
      </c>
      <c r="G52" s="50">
        <f t="shared" si="10"/>
        <v>-0.23611111111111116</v>
      </c>
      <c r="H52" s="22">
        <f t="shared" si="11"/>
        <v>5.1111111111111107</v>
      </c>
      <c r="I52" s="70"/>
      <c r="J52" s="22">
        <v>-349.20833333333343</v>
      </c>
      <c r="K52" s="22">
        <f>'Car Specs and Assumptions'!$C$5*9.81*'Car Specs and Assumptions'!$F$5</f>
        <v>145.08990000000003</v>
      </c>
      <c r="L52" s="22">
        <v>11.126829259259258</v>
      </c>
      <c r="M52" s="22">
        <v>-505.42506259259267</v>
      </c>
      <c r="N52" s="23">
        <v>-2583.2836532510291</v>
      </c>
      <c r="O52" s="23">
        <f t="shared" si="1"/>
        <v>0</v>
      </c>
      <c r="P52" s="23">
        <f>IF(F52&gt;0,(K52+L52)*F52,0)</f>
        <v>798.4410606584363</v>
      </c>
      <c r="Q52" s="24">
        <f>IF(J52*-1&gt;(K52+L52),(((J52*-1)-K52-L52))*F52,0)</f>
        <v>986.40153193415665</v>
      </c>
      <c r="R52" s="23">
        <f t="shared" si="12"/>
        <v>54261.358103292674</v>
      </c>
      <c r="S52" s="23">
        <f t="shared" si="13"/>
        <v>73998.923966106609</v>
      </c>
      <c r="T52" s="23">
        <f t="shared" si="4"/>
        <v>1.5073805281094706E-2</v>
      </c>
      <c r="U52" s="23">
        <f t="shared" si="5"/>
        <v>2.0556901077784417E-2</v>
      </c>
      <c r="V52" s="25">
        <v>-2.0556901077784417E-2</v>
      </c>
      <c r="W52" s="25">
        <f>0.5*'Car Specs and Assumptions'!$C$5*(F52*F52)</f>
        <v>19318.296296296292</v>
      </c>
      <c r="X52" s="25">
        <f t="shared" si="6"/>
        <v>19.318296296296293</v>
      </c>
      <c r="Y52" s="25">
        <f t="shared" si="7"/>
        <v>14.102356296296293</v>
      </c>
      <c r="Z52" s="25">
        <f>(H52*(K52+L52))/1000</f>
        <v>0.79844106065843634</v>
      </c>
      <c r="AA52" s="25">
        <f t="shared" si="8"/>
        <v>13.303915235637856</v>
      </c>
      <c r="AB52" s="18"/>
      <c r="AC52" s="24">
        <f t="shared" si="9"/>
        <v>0</v>
      </c>
      <c r="AD52" s="24"/>
      <c r="AE52" s="18"/>
      <c r="AF52" s="18"/>
      <c r="AG52" s="18"/>
      <c r="AH52" s="18"/>
      <c r="AI52" s="18"/>
      <c r="AJ52" s="18"/>
      <c r="AK52" s="18"/>
      <c r="AL52" s="18"/>
      <c r="AM52" s="18"/>
      <c r="AN52" s="18"/>
    </row>
    <row r="53" spans="1:40" x14ac:dyDescent="0.35">
      <c r="A53" s="18"/>
      <c r="B53" s="1" t="s">
        <v>3</v>
      </c>
      <c r="C53" s="1">
        <v>49</v>
      </c>
      <c r="D53" s="1">
        <v>49</v>
      </c>
      <c r="E53" s="9">
        <v>17.8</v>
      </c>
      <c r="F53" s="22">
        <f t="shared" si="0"/>
        <v>4.9444444444444446</v>
      </c>
      <c r="G53" s="50">
        <f t="shared" si="10"/>
        <v>-8.3333333333333037E-2</v>
      </c>
      <c r="H53" s="22">
        <f t="shared" si="11"/>
        <v>4.9444444444444446</v>
      </c>
      <c r="I53" s="70"/>
      <c r="J53" s="22">
        <v>-123.24999999999956</v>
      </c>
      <c r="K53" s="22">
        <f>'Car Specs and Assumptions'!$C$5*9.81*'Car Specs and Assumptions'!$F$5</f>
        <v>145.08990000000003</v>
      </c>
      <c r="L53" s="22">
        <v>10.412997939814817</v>
      </c>
      <c r="M53" s="22">
        <v>-278.75289793981443</v>
      </c>
      <c r="N53" s="23">
        <v>-1378.2782175913048</v>
      </c>
      <c r="O53" s="23">
        <f t="shared" si="1"/>
        <v>0</v>
      </c>
      <c r="P53" s="23">
        <f>IF(F53&gt;0,(K53+L53)*F53,0)</f>
        <v>768.87543981352906</v>
      </c>
      <c r="Q53" s="24">
        <f>IF(J53*-1&gt;(K53+L53),(((J53*-1)-K53-L53))*F53,0)</f>
        <v>0</v>
      </c>
      <c r="R53" s="23">
        <f t="shared" si="12"/>
        <v>55030.233543106202</v>
      </c>
      <c r="S53" s="23">
        <f t="shared" si="13"/>
        <v>73998.923966106609</v>
      </c>
      <c r="T53" s="23">
        <f t="shared" si="4"/>
        <v>1.5287398878274903E-2</v>
      </c>
      <c r="U53" s="23">
        <f t="shared" si="5"/>
        <v>2.0556901077784417E-2</v>
      </c>
      <c r="V53" s="25">
        <v>-2.0556901077784417E-2</v>
      </c>
      <c r="W53" s="25">
        <f>0.5*'Car Specs and Assumptions'!$C$5*(F53*F53)</f>
        <v>18078.949074074073</v>
      </c>
      <c r="X53" s="25">
        <f t="shared" si="6"/>
        <v>18.078949074074075</v>
      </c>
      <c r="Y53" s="25">
        <f t="shared" si="7"/>
        <v>13.197632824074073</v>
      </c>
      <c r="Z53" s="25">
        <f>(H53*(K53+L53))/1000</f>
        <v>0.76887543981352902</v>
      </c>
      <c r="AA53" s="25">
        <f t="shared" si="8"/>
        <v>12.428757384260544</v>
      </c>
      <c r="AB53" s="18"/>
      <c r="AC53" s="24">
        <f t="shared" si="9"/>
        <v>0</v>
      </c>
      <c r="AD53" s="24"/>
      <c r="AE53" s="18"/>
      <c r="AF53" s="18"/>
      <c r="AG53" s="18"/>
      <c r="AH53" s="18"/>
      <c r="AI53" s="18"/>
      <c r="AJ53" s="18"/>
      <c r="AK53" s="18"/>
      <c r="AL53" s="18"/>
      <c r="AM53" s="18"/>
      <c r="AN53" s="18"/>
    </row>
    <row r="54" spans="1:40" x14ac:dyDescent="0.35">
      <c r="A54" s="18"/>
      <c r="B54" s="1" t="s">
        <v>3</v>
      </c>
      <c r="C54" s="1">
        <v>50</v>
      </c>
      <c r="D54" s="1">
        <v>50</v>
      </c>
      <c r="E54" s="9">
        <v>17.8</v>
      </c>
      <c r="F54" s="22">
        <f t="shared" si="0"/>
        <v>4.9444444444444446</v>
      </c>
      <c r="G54" s="50">
        <f t="shared" si="10"/>
        <v>-5.5555555555555802E-2</v>
      </c>
      <c r="H54" s="22">
        <f t="shared" si="11"/>
        <v>4.9444444444444446</v>
      </c>
      <c r="I54" s="70"/>
      <c r="J54" s="22">
        <v>-82.166666666667027</v>
      </c>
      <c r="K54" s="22">
        <f>'Car Specs and Assumptions'!$C$5*9.81*'Car Specs and Assumptions'!$F$5</f>
        <v>145.08990000000003</v>
      </c>
      <c r="L54" s="22">
        <v>10.412997939814817</v>
      </c>
      <c r="M54" s="22">
        <v>-237.66956460648188</v>
      </c>
      <c r="N54" s="23">
        <v>-1175.1439583320494</v>
      </c>
      <c r="O54" s="23">
        <f t="shared" si="1"/>
        <v>0</v>
      </c>
      <c r="P54" s="23">
        <f>IF(F54&gt;0,(K54+L54)*F54,0)</f>
        <v>768.87543981352906</v>
      </c>
      <c r="Q54" s="24">
        <f>IF(J54*-1&gt;(K54+L54),(((J54*-1)-K54-L54))*F54,0)</f>
        <v>0</v>
      </c>
      <c r="R54" s="23">
        <f t="shared" si="12"/>
        <v>55799.10898291973</v>
      </c>
      <c r="S54" s="23">
        <f t="shared" si="13"/>
        <v>73998.923966106609</v>
      </c>
      <c r="T54" s="23">
        <f t="shared" si="4"/>
        <v>1.5500992475455102E-2</v>
      </c>
      <c r="U54" s="23">
        <f t="shared" si="5"/>
        <v>2.0556901077784417E-2</v>
      </c>
      <c r="V54" s="25">
        <v>-2.0556901077784417E-2</v>
      </c>
      <c r="W54" s="25">
        <f>0.5*'Car Specs and Assumptions'!$C$5*(F54*F54)</f>
        <v>18078.949074074073</v>
      </c>
      <c r="X54" s="25">
        <f t="shared" si="6"/>
        <v>18.078949074074075</v>
      </c>
      <c r="Y54" s="25">
        <f t="shared" si="7"/>
        <v>13.197632824074073</v>
      </c>
      <c r="Z54" s="25">
        <f>(H54*(K54+L54))/1000</f>
        <v>0.76887543981352902</v>
      </c>
      <c r="AA54" s="25">
        <f t="shared" si="8"/>
        <v>12.428757384260544</v>
      </c>
      <c r="AB54" s="18"/>
      <c r="AC54" s="24">
        <f t="shared" si="9"/>
        <v>0</v>
      </c>
      <c r="AD54" s="24"/>
      <c r="AE54" s="18"/>
      <c r="AF54" s="18"/>
      <c r="AG54" s="18"/>
      <c r="AH54" s="18"/>
      <c r="AI54" s="18"/>
      <c r="AJ54" s="18"/>
      <c r="AK54" s="18"/>
      <c r="AL54" s="18"/>
      <c r="AM54" s="18"/>
      <c r="AN54" s="18"/>
    </row>
    <row r="55" spans="1:40" x14ac:dyDescent="0.35">
      <c r="A55" s="18"/>
      <c r="B55" s="1" t="s">
        <v>3</v>
      </c>
      <c r="C55" s="1">
        <v>51</v>
      </c>
      <c r="D55" s="1">
        <v>51</v>
      </c>
      <c r="E55" s="9">
        <v>17.399999999999999</v>
      </c>
      <c r="F55" s="22">
        <f t="shared" si="0"/>
        <v>4.833333333333333</v>
      </c>
      <c r="G55" s="50">
        <f t="shared" si="10"/>
        <v>-0.29166666666666696</v>
      </c>
      <c r="H55" s="22">
        <f t="shared" si="11"/>
        <v>4.833333333333333</v>
      </c>
      <c r="I55" s="70"/>
      <c r="J55" s="22">
        <v>-431.37500000000045</v>
      </c>
      <c r="K55" s="22">
        <f>'Car Specs and Assumptions'!$C$5*9.81*'Car Specs and Assumptions'!$F$5</f>
        <v>145.08990000000003</v>
      </c>
      <c r="L55" s="22">
        <v>9.9502564583333335</v>
      </c>
      <c r="M55" s="22">
        <v>-586.41515645833385</v>
      </c>
      <c r="N55" s="23">
        <v>-2834.3399228819467</v>
      </c>
      <c r="O55" s="23">
        <f t="shared" si="1"/>
        <v>0</v>
      </c>
      <c r="P55" s="23">
        <f>IF(F55&gt;0,(K55+L55)*F55,0)</f>
        <v>749.36075621527789</v>
      </c>
      <c r="Q55" s="24">
        <f>IF(J55*-1&gt;(K55+L55),(((J55*-1)-K55-L55))*F55,0)</f>
        <v>1335.6184104513907</v>
      </c>
      <c r="R55" s="23">
        <f t="shared" si="12"/>
        <v>56548.469739135006</v>
      </c>
      <c r="S55" s="23">
        <f t="shared" si="13"/>
        <v>75334.542376558005</v>
      </c>
      <c r="T55" s="23">
        <f t="shared" si="4"/>
        <v>1.5709164893531705E-2</v>
      </c>
      <c r="U55" s="23">
        <f t="shared" si="5"/>
        <v>2.0927935872207815E-2</v>
      </c>
      <c r="V55" s="25">
        <v>-2.0927935872207815E-2</v>
      </c>
      <c r="W55" s="25">
        <f>0.5*'Car Specs and Assumptions'!$C$5*(F55*F55)</f>
        <v>17275.541666666664</v>
      </c>
      <c r="X55" s="25">
        <f t="shared" si="6"/>
        <v>17.275541666666665</v>
      </c>
      <c r="Y55" s="25">
        <f t="shared" si="7"/>
        <v>12.611145416666666</v>
      </c>
      <c r="Z55" s="25">
        <f>(H55*(K55+L55))/1000</f>
        <v>0.74936075621527787</v>
      </c>
      <c r="AA55" s="25">
        <f t="shared" si="8"/>
        <v>11.861784660451388</v>
      </c>
      <c r="AB55" s="18"/>
      <c r="AC55" s="24">
        <f t="shared" si="9"/>
        <v>0</v>
      </c>
      <c r="AD55" s="24"/>
      <c r="AE55" s="18"/>
      <c r="AF55" s="18"/>
      <c r="AG55" s="18"/>
      <c r="AH55" s="18"/>
      <c r="AI55" s="18"/>
      <c r="AJ55" s="18"/>
      <c r="AK55" s="18"/>
      <c r="AL55" s="18"/>
      <c r="AM55" s="18"/>
      <c r="AN55" s="18"/>
    </row>
    <row r="56" spans="1:40" x14ac:dyDescent="0.35">
      <c r="A56" s="18"/>
      <c r="B56" s="1" t="s">
        <v>3</v>
      </c>
      <c r="C56" s="1">
        <v>52</v>
      </c>
      <c r="D56" s="1">
        <v>52</v>
      </c>
      <c r="E56" s="9">
        <v>15.7</v>
      </c>
      <c r="F56" s="22">
        <f t="shared" si="0"/>
        <v>4.3611111111111107</v>
      </c>
      <c r="G56" s="50">
        <f t="shared" si="10"/>
        <v>-0.5972222222222221</v>
      </c>
      <c r="H56" s="22">
        <f t="shared" si="11"/>
        <v>4.3611111111111107</v>
      </c>
      <c r="I56" s="70"/>
      <c r="J56" s="22">
        <v>-883.29166666666652</v>
      </c>
      <c r="K56" s="22">
        <f>'Car Specs and Assumptions'!$C$5*9.81*'Car Specs and Assumptions'!$F$5</f>
        <v>145.08990000000003</v>
      </c>
      <c r="L56" s="22">
        <v>8.1009337905092593</v>
      </c>
      <c r="M56" s="22">
        <v>-1036.4825004571758</v>
      </c>
      <c r="N56" s="23">
        <v>-4520.215349216016</v>
      </c>
      <c r="O56" s="23">
        <f t="shared" si="1"/>
        <v>0</v>
      </c>
      <c r="P56" s="23">
        <f>IF(F56&gt;0,(K56+L56)*F56,0)</f>
        <v>668.08224736416548</v>
      </c>
      <c r="Q56" s="24">
        <f>IF(J56*-1&gt;(K56+L56),(((J56*-1)-K56-L56))*F56,0)</f>
        <v>3184.0508544876857</v>
      </c>
      <c r="R56" s="23">
        <f t="shared" si="12"/>
        <v>57216.551986499173</v>
      </c>
      <c r="S56" s="23">
        <f t="shared" si="13"/>
        <v>78518.593231045685</v>
      </c>
      <c r="T56" s="23">
        <f t="shared" si="4"/>
        <v>1.5894758141849472E-2</v>
      </c>
      <c r="U56" s="23">
        <f t="shared" si="5"/>
        <v>2.1812465199584491E-2</v>
      </c>
      <c r="V56" s="25">
        <v>-2.1812465199584491E-2</v>
      </c>
      <c r="W56" s="25">
        <f>0.5*'Car Specs and Assumptions'!$C$5*(F56*F56)</f>
        <v>14064.765046296294</v>
      </c>
      <c r="X56" s="25">
        <f t="shared" si="6"/>
        <v>14.064765046296294</v>
      </c>
      <c r="Y56" s="25">
        <f t="shared" si="7"/>
        <v>10.267278483796295</v>
      </c>
      <c r="Z56" s="25">
        <f>(H56*(K56+L56))/1000</f>
        <v>0.66808224736416544</v>
      </c>
      <c r="AA56" s="25">
        <f t="shared" si="8"/>
        <v>9.5991962364321299</v>
      </c>
      <c r="AB56" s="18"/>
      <c r="AC56" s="24">
        <f t="shared" si="9"/>
        <v>0</v>
      </c>
      <c r="AD56" s="24"/>
      <c r="AE56" s="18"/>
      <c r="AF56" s="18"/>
      <c r="AG56" s="18"/>
      <c r="AH56" s="18"/>
      <c r="AI56" s="18"/>
      <c r="AJ56" s="18"/>
      <c r="AK56" s="18"/>
      <c r="AL56" s="18"/>
      <c r="AM56" s="18"/>
      <c r="AN56" s="18"/>
    </row>
    <row r="57" spans="1:40" x14ac:dyDescent="0.35">
      <c r="A57" s="18"/>
      <c r="B57" s="1" t="s">
        <v>3</v>
      </c>
      <c r="C57" s="1">
        <v>53</v>
      </c>
      <c r="D57" s="1">
        <v>53</v>
      </c>
      <c r="E57" s="9">
        <v>13.1</v>
      </c>
      <c r="F57" s="22">
        <f t="shared" si="0"/>
        <v>3.6388888888888888</v>
      </c>
      <c r="G57" s="50">
        <f t="shared" si="10"/>
        <v>-0.5</v>
      </c>
      <c r="H57" s="22">
        <f t="shared" si="11"/>
        <v>3.6388888888888888</v>
      </c>
      <c r="I57" s="70"/>
      <c r="J57" s="22">
        <v>-739.5</v>
      </c>
      <c r="K57" s="22">
        <f>'Car Specs and Assumptions'!$C$5*9.81*'Car Specs and Assumptions'!$F$5</f>
        <v>145.08990000000003</v>
      </c>
      <c r="L57" s="22">
        <v>5.6399904571759265</v>
      </c>
      <c r="M57" s="22">
        <v>-890.229890457176</v>
      </c>
      <c r="N57" s="23">
        <v>-3239.4476569413905</v>
      </c>
      <c r="O57" s="23">
        <f t="shared" si="1"/>
        <v>0</v>
      </c>
      <c r="P57" s="23">
        <f>IF(F57&gt;0,(K57+L57)*F57,0)</f>
        <v>548.48932360805691</v>
      </c>
      <c r="Q57" s="24">
        <f>IF(J57*-1&gt;(K57+L57),(((J57*-1)-K57-L57))*F57,0)</f>
        <v>2142.469009725276</v>
      </c>
      <c r="R57" s="23">
        <f t="shared" si="12"/>
        <v>57765.041310107226</v>
      </c>
      <c r="S57" s="23">
        <f t="shared" si="13"/>
        <v>80661.06224077096</v>
      </c>
      <c r="T57" s="23">
        <f t="shared" si="4"/>
        <v>1.6047128475947789E-2</v>
      </c>
      <c r="U57" s="23">
        <f t="shared" si="5"/>
        <v>2.2407643090486172E-2</v>
      </c>
      <c r="V57" s="25">
        <v>-2.2407643090486172E-2</v>
      </c>
      <c r="W57" s="25">
        <f>0.5*'Car Specs and Assumptions'!$C$5*(F57*F57)</f>
        <v>9792.0983796296296</v>
      </c>
      <c r="X57" s="25">
        <f t="shared" si="6"/>
        <v>9.7920983796296301</v>
      </c>
      <c r="Y57" s="25">
        <f t="shared" si="7"/>
        <v>7.1482318171296297</v>
      </c>
      <c r="Z57" s="25">
        <f>(H57*(K57+L57))/1000</f>
        <v>0.54848932360805691</v>
      </c>
      <c r="AA57" s="25">
        <f t="shared" si="8"/>
        <v>6.5997424935215729</v>
      </c>
      <c r="AB57" s="18"/>
      <c r="AC57" s="24">
        <f t="shared" si="9"/>
        <v>0</v>
      </c>
      <c r="AD57" s="24"/>
      <c r="AE57" s="18"/>
      <c r="AF57" s="18"/>
      <c r="AG57" s="18"/>
      <c r="AH57" s="18"/>
      <c r="AI57" s="18"/>
      <c r="AJ57" s="18"/>
      <c r="AK57" s="18"/>
      <c r="AL57" s="18"/>
      <c r="AM57" s="18"/>
      <c r="AN57" s="18"/>
    </row>
    <row r="58" spans="1:40" x14ac:dyDescent="0.35">
      <c r="A58" s="18"/>
      <c r="B58" s="1" t="s">
        <v>3</v>
      </c>
      <c r="C58" s="1">
        <v>54</v>
      </c>
      <c r="D58" s="1">
        <v>54</v>
      </c>
      <c r="E58" s="9">
        <v>12.1</v>
      </c>
      <c r="F58" s="22">
        <f t="shared" si="0"/>
        <v>3.3611111111111107</v>
      </c>
      <c r="G58" s="50">
        <f t="shared" si="10"/>
        <v>-0.1527777777777779</v>
      </c>
      <c r="H58" s="22">
        <f t="shared" si="11"/>
        <v>3.3611111111111107</v>
      </c>
      <c r="I58" s="70"/>
      <c r="J58" s="22">
        <v>-225.95833333333351</v>
      </c>
      <c r="K58" s="22">
        <f>'Car Specs and Assumptions'!$C$5*9.81*'Car Specs and Assumptions'!$F$5</f>
        <v>145.08990000000003</v>
      </c>
      <c r="L58" s="22">
        <v>4.8117883738425915</v>
      </c>
      <c r="M58" s="22">
        <v>-375.86002170717614</v>
      </c>
      <c r="N58" s="23">
        <v>-1263.3072951824531</v>
      </c>
      <c r="O58" s="23">
        <f t="shared" si="1"/>
        <v>0</v>
      </c>
      <c r="P58" s="23">
        <f>IF(F58&gt;0,(K58+L58)*F58,0)</f>
        <v>503.83623036763765</v>
      </c>
      <c r="Q58" s="24">
        <f>IF(J58*-1&gt;(K58+L58),(((J58*-1)-K58-L58))*F58,0)</f>
        <v>255.6348344471777</v>
      </c>
      <c r="R58" s="23">
        <f t="shared" si="12"/>
        <v>58268.877540474867</v>
      </c>
      <c r="S58" s="23">
        <f t="shared" si="13"/>
        <v>80916.697075218137</v>
      </c>
      <c r="T58" s="23">
        <f t="shared" si="4"/>
        <v>1.6187094180743919E-2</v>
      </c>
      <c r="U58" s="23">
        <f t="shared" si="5"/>
        <v>2.2478658447495598E-2</v>
      </c>
      <c r="V58" s="25">
        <v>-2.2478658447495598E-2</v>
      </c>
      <c r="W58" s="25">
        <f>0.5*'Car Specs and Assumptions'!$C$5*(F58*F58)</f>
        <v>8354.1817129629599</v>
      </c>
      <c r="X58" s="25">
        <f t="shared" si="6"/>
        <v>8.3541817129629603</v>
      </c>
      <c r="Y58" s="25">
        <f t="shared" si="7"/>
        <v>6.0985526504629606</v>
      </c>
      <c r="Z58" s="25">
        <f>(H58*(K58+L58))/1000</f>
        <v>0.50383623036763769</v>
      </c>
      <c r="AA58" s="25">
        <f t="shared" si="8"/>
        <v>5.594716420095323</v>
      </c>
      <c r="AB58" s="18"/>
      <c r="AC58" s="24">
        <f t="shared" si="9"/>
        <v>0</v>
      </c>
      <c r="AD58" s="24"/>
      <c r="AE58" s="18"/>
      <c r="AF58" s="18"/>
      <c r="AG58" s="18"/>
      <c r="AH58" s="18"/>
      <c r="AI58" s="18"/>
      <c r="AJ58" s="18"/>
      <c r="AK58" s="18"/>
      <c r="AL58" s="18"/>
      <c r="AM58" s="18"/>
      <c r="AN58" s="18"/>
    </row>
    <row r="59" spans="1:40" x14ac:dyDescent="0.35">
      <c r="A59" s="18"/>
      <c r="B59" s="1" t="s">
        <v>3</v>
      </c>
      <c r="C59" s="1">
        <v>55</v>
      </c>
      <c r="D59" s="1">
        <v>55</v>
      </c>
      <c r="E59" s="9">
        <v>12</v>
      </c>
      <c r="F59" s="22">
        <f t="shared" si="0"/>
        <v>3.333333333333333</v>
      </c>
      <c r="G59" s="50">
        <f t="shared" si="10"/>
        <v>-1.388888888888884E-2</v>
      </c>
      <c r="H59" s="22">
        <f t="shared" si="11"/>
        <v>3.333333333333333</v>
      </c>
      <c r="I59" s="70"/>
      <c r="J59" s="22">
        <v>-20.541666666666593</v>
      </c>
      <c r="K59" s="22">
        <f>'Car Specs and Assumptions'!$C$5*9.81*'Car Specs and Assumptions'!$F$5</f>
        <v>145.08990000000003</v>
      </c>
      <c r="L59" s="22">
        <v>4.7325833333333334</v>
      </c>
      <c r="M59" s="22">
        <v>-170.36414999999997</v>
      </c>
      <c r="N59" s="23">
        <v>-567.88049999999987</v>
      </c>
      <c r="O59" s="23">
        <f t="shared" si="1"/>
        <v>0</v>
      </c>
      <c r="P59" s="23">
        <f>IF(F59&gt;0,(K59+L59)*F59,0)</f>
        <v>499.40827777777787</v>
      </c>
      <c r="Q59" s="24">
        <f>IF(J59*-1&gt;(K59+L59),(((J59*-1)-K59-L59))*F59,0)</f>
        <v>0</v>
      </c>
      <c r="R59" s="23">
        <f t="shared" si="12"/>
        <v>58768.285818252647</v>
      </c>
      <c r="S59" s="23">
        <f t="shared" si="13"/>
        <v>80916.697075218137</v>
      </c>
      <c r="T59" s="23">
        <f t="shared" si="4"/>
        <v>1.6325829800310585E-2</v>
      </c>
      <c r="U59" s="23">
        <f t="shared" si="5"/>
        <v>2.2478658447495598E-2</v>
      </c>
      <c r="V59" s="25">
        <v>-2.2478658447495598E-2</v>
      </c>
      <c r="W59" s="25">
        <f>0.5*'Car Specs and Assumptions'!$C$5*(F59*F59)</f>
        <v>8216.6666666666642</v>
      </c>
      <c r="X59" s="25">
        <f t="shared" si="6"/>
        <v>8.216666666666665</v>
      </c>
      <c r="Y59" s="25">
        <f t="shared" si="7"/>
        <v>5.9981666666666653</v>
      </c>
      <c r="Z59" s="25">
        <f>(H59*(K59+L59))/1000</f>
        <v>0.49940827777777785</v>
      </c>
      <c r="AA59" s="25">
        <f t="shared" si="8"/>
        <v>5.4987583888888878</v>
      </c>
      <c r="AB59" s="18"/>
      <c r="AC59" s="24">
        <f t="shared" si="9"/>
        <v>0</v>
      </c>
      <c r="AD59" s="24"/>
      <c r="AE59" s="18"/>
      <c r="AF59" s="18"/>
      <c r="AG59" s="18"/>
      <c r="AH59" s="18"/>
      <c r="AI59" s="18"/>
      <c r="AJ59" s="18"/>
      <c r="AK59" s="18"/>
      <c r="AL59" s="18"/>
      <c r="AM59" s="18"/>
      <c r="AN59" s="18"/>
    </row>
    <row r="60" spans="1:40" x14ac:dyDescent="0.35">
      <c r="A60" s="18"/>
      <c r="B60" s="1" t="s">
        <v>3</v>
      </c>
      <c r="C60" s="1">
        <v>56</v>
      </c>
      <c r="D60" s="1">
        <v>56</v>
      </c>
      <c r="E60" s="9">
        <v>12</v>
      </c>
      <c r="F60" s="22">
        <f t="shared" si="0"/>
        <v>3.333333333333333</v>
      </c>
      <c r="G60" s="50">
        <f t="shared" si="10"/>
        <v>0</v>
      </c>
      <c r="H60" s="22">
        <f t="shared" si="11"/>
        <v>3.333333333333333</v>
      </c>
      <c r="I60" s="70"/>
      <c r="J60" s="22">
        <v>0</v>
      </c>
      <c r="K60" s="22">
        <f>'Car Specs and Assumptions'!$C$5*9.81*'Car Specs and Assumptions'!$F$5</f>
        <v>145.08990000000003</v>
      </c>
      <c r="L60" s="22">
        <v>4.7325833333333334</v>
      </c>
      <c r="M60" s="22">
        <v>-149.82248333333337</v>
      </c>
      <c r="N60" s="23">
        <v>-499.40827777777787</v>
      </c>
      <c r="O60" s="23">
        <f t="shared" si="1"/>
        <v>0</v>
      </c>
      <c r="P60" s="23">
        <f>IF(F60&gt;0,(K60+L60)*F60,0)</f>
        <v>499.40827777777787</v>
      </c>
      <c r="Q60" s="24">
        <f>IF(J60*-1&gt;(K60+L60),(((J60*-1)-K60-L60))*F60,0)</f>
        <v>0</v>
      </c>
      <c r="R60" s="23">
        <f t="shared" si="12"/>
        <v>59267.694096030427</v>
      </c>
      <c r="S60" s="23">
        <f t="shared" si="13"/>
        <v>80916.697075218137</v>
      </c>
      <c r="T60" s="23">
        <f t="shared" si="4"/>
        <v>1.6464565419877255E-2</v>
      </c>
      <c r="U60" s="23">
        <f t="shared" si="5"/>
        <v>2.2478658447495598E-2</v>
      </c>
      <c r="V60" s="25">
        <v>-2.2478658447495598E-2</v>
      </c>
      <c r="W60" s="25">
        <f>0.5*'Car Specs and Assumptions'!$C$5*(F60*F60)</f>
        <v>8216.6666666666642</v>
      </c>
      <c r="X60" s="25">
        <f t="shared" si="6"/>
        <v>8.216666666666665</v>
      </c>
      <c r="Y60" s="25">
        <f t="shared" si="7"/>
        <v>5.9981666666666653</v>
      </c>
      <c r="Z60" s="25">
        <f>(H60*(K60+L60))/1000</f>
        <v>0.49940827777777785</v>
      </c>
      <c r="AA60" s="25">
        <f t="shared" si="8"/>
        <v>5.4987583888888878</v>
      </c>
      <c r="AB60" s="18"/>
      <c r="AC60" s="24">
        <f t="shared" si="9"/>
        <v>0</v>
      </c>
      <c r="AD60" s="24"/>
      <c r="AE60" s="18"/>
      <c r="AF60" s="18"/>
      <c r="AG60" s="18"/>
      <c r="AH60" s="18"/>
      <c r="AI60" s="18"/>
      <c r="AJ60" s="18"/>
      <c r="AK60" s="18"/>
      <c r="AL60" s="18"/>
      <c r="AM60" s="18"/>
      <c r="AN60" s="18"/>
    </row>
    <row r="61" spans="1:40" x14ac:dyDescent="0.35">
      <c r="A61" s="18"/>
      <c r="B61" s="1" t="s">
        <v>3</v>
      </c>
      <c r="C61" s="1">
        <v>57</v>
      </c>
      <c r="D61" s="1">
        <v>57</v>
      </c>
      <c r="E61" s="9">
        <v>12</v>
      </c>
      <c r="F61" s="22">
        <f t="shared" si="0"/>
        <v>3.333333333333333</v>
      </c>
      <c r="G61" s="50">
        <f t="shared" si="10"/>
        <v>4.1666666666666963E-2</v>
      </c>
      <c r="H61" s="22">
        <f t="shared" si="11"/>
        <v>3.333333333333333</v>
      </c>
      <c r="I61" s="70"/>
      <c r="J61" s="22">
        <v>61.625000000000441</v>
      </c>
      <c r="K61" s="22">
        <f>'Car Specs and Assumptions'!$C$5*9.81*'Car Specs and Assumptions'!$F$5</f>
        <v>145.08990000000003</v>
      </c>
      <c r="L61" s="22">
        <v>4.7325833333333334</v>
      </c>
      <c r="M61" s="22">
        <v>-88.197483333332926</v>
      </c>
      <c r="N61" s="23">
        <v>-293.99161111110971</v>
      </c>
      <c r="O61" s="23">
        <f t="shared" si="1"/>
        <v>0</v>
      </c>
      <c r="P61" s="23">
        <f>IF(F61&gt;0,(K61+L61)*F61,0)</f>
        <v>499.40827777777787</v>
      </c>
      <c r="Q61" s="24">
        <f>IF(J61*-1&gt;(K61+L61),(((J61*-1)-K61-L61))*F61,0)</f>
        <v>0</v>
      </c>
      <c r="R61" s="23">
        <f t="shared" si="12"/>
        <v>59767.102373808208</v>
      </c>
      <c r="S61" s="23">
        <f t="shared" si="13"/>
        <v>80916.697075218137</v>
      </c>
      <c r="T61" s="23">
        <f t="shared" si="4"/>
        <v>1.6603301039443921E-2</v>
      </c>
      <c r="U61" s="23">
        <f t="shared" si="5"/>
        <v>2.2478658447495598E-2</v>
      </c>
      <c r="V61" s="25">
        <v>-2.2478658447495598E-2</v>
      </c>
      <c r="W61" s="25">
        <f>0.5*'Car Specs and Assumptions'!$C$5*(F61*F61)</f>
        <v>8216.6666666666642</v>
      </c>
      <c r="X61" s="25">
        <f t="shared" si="6"/>
        <v>8.216666666666665</v>
      </c>
      <c r="Y61" s="25">
        <f t="shared" si="7"/>
        <v>5.9981666666666653</v>
      </c>
      <c r="Z61" s="25">
        <f>(H61*(K61+L61))/1000</f>
        <v>0.49940827777777785</v>
      </c>
      <c r="AA61" s="25">
        <f t="shared" si="8"/>
        <v>5.4987583888888878</v>
      </c>
      <c r="AB61" s="18"/>
      <c r="AC61" s="24">
        <f t="shared" si="9"/>
        <v>0</v>
      </c>
      <c r="AD61" s="24"/>
      <c r="AE61" s="18"/>
      <c r="AF61" s="18"/>
      <c r="AG61" s="18"/>
      <c r="AH61" s="18"/>
      <c r="AI61" s="18"/>
      <c r="AJ61" s="18"/>
      <c r="AK61" s="18"/>
      <c r="AL61" s="18"/>
      <c r="AM61" s="18"/>
      <c r="AN61" s="18"/>
    </row>
    <row r="62" spans="1:40" x14ac:dyDescent="0.35">
      <c r="A62" s="18"/>
      <c r="B62" s="1" t="s">
        <v>3</v>
      </c>
      <c r="C62" s="1">
        <v>58</v>
      </c>
      <c r="D62" s="1">
        <v>58</v>
      </c>
      <c r="E62" s="9">
        <v>12.3</v>
      </c>
      <c r="F62" s="22">
        <f t="shared" si="0"/>
        <v>3.416666666666667</v>
      </c>
      <c r="G62" s="50">
        <f t="shared" si="10"/>
        <v>8.3333333333333481E-2</v>
      </c>
      <c r="H62" s="22">
        <f t="shared" si="11"/>
        <v>3.416666666666667</v>
      </c>
      <c r="I62" s="70"/>
      <c r="J62" s="22">
        <v>123.25000000000021</v>
      </c>
      <c r="K62" s="22">
        <f>'Car Specs and Assumptions'!$C$5*9.81*'Car Specs and Assumptions'!$F$5</f>
        <v>145.08990000000003</v>
      </c>
      <c r="L62" s="22">
        <v>4.9721703645833344</v>
      </c>
      <c r="M62" s="22">
        <v>-26.81207036458315</v>
      </c>
      <c r="N62" s="23">
        <v>-91.60790707899244</v>
      </c>
      <c r="O62" s="23">
        <f t="shared" si="1"/>
        <v>0</v>
      </c>
      <c r="P62" s="23">
        <f>IF(F62&gt;0,(K62+L62)*F62,0)</f>
        <v>512.71207374565984</v>
      </c>
      <c r="Q62" s="24">
        <f>IF(J62*-1&gt;(K62+L62),(((J62*-1)-K62-L62))*F62,0)</f>
        <v>0</v>
      </c>
      <c r="R62" s="23">
        <f t="shared" si="12"/>
        <v>60279.814447553865</v>
      </c>
      <c r="S62" s="23">
        <f t="shared" si="13"/>
        <v>80916.697075218137</v>
      </c>
      <c r="T62" s="23">
        <f t="shared" si="4"/>
        <v>1.6745732453530466E-2</v>
      </c>
      <c r="U62" s="23">
        <f t="shared" si="5"/>
        <v>2.2478658447495598E-2</v>
      </c>
      <c r="V62" s="25">
        <v>-2.2478658447495598E-2</v>
      </c>
      <c r="W62" s="25">
        <f>0.5*'Car Specs and Assumptions'!$C$5*(F62*F62)</f>
        <v>8632.6354166666679</v>
      </c>
      <c r="X62" s="25">
        <f t="shared" si="6"/>
        <v>8.6326354166666679</v>
      </c>
      <c r="Y62" s="25">
        <f t="shared" si="7"/>
        <v>6.3018238541666678</v>
      </c>
      <c r="Z62" s="25">
        <f>(H62*(K62+L62))/1000</f>
        <v>0.51271207374565986</v>
      </c>
      <c r="AA62" s="25">
        <f t="shared" si="8"/>
        <v>5.7891117804210079</v>
      </c>
      <c r="AB62" s="18"/>
      <c r="AC62" s="24">
        <f t="shared" si="9"/>
        <v>0</v>
      </c>
      <c r="AD62" s="24"/>
      <c r="AE62" s="18"/>
      <c r="AF62" s="18"/>
      <c r="AG62" s="18"/>
      <c r="AH62" s="18"/>
      <c r="AI62" s="18"/>
      <c r="AJ62" s="18"/>
      <c r="AK62" s="18"/>
      <c r="AL62" s="18"/>
      <c r="AM62" s="18"/>
      <c r="AN62" s="18"/>
    </row>
    <row r="63" spans="1:40" x14ac:dyDescent="0.35">
      <c r="A63" s="18"/>
      <c r="B63" s="1" t="s">
        <v>3</v>
      </c>
      <c r="C63" s="1">
        <v>59</v>
      </c>
      <c r="D63" s="1">
        <v>59</v>
      </c>
      <c r="E63" s="9">
        <v>12.6</v>
      </c>
      <c r="F63" s="22">
        <f t="shared" si="0"/>
        <v>3.5</v>
      </c>
      <c r="G63" s="50">
        <f t="shared" si="10"/>
        <v>0.33333333333333304</v>
      </c>
      <c r="H63" s="22">
        <f t="shared" si="11"/>
        <v>3.5</v>
      </c>
      <c r="I63" s="70"/>
      <c r="J63" s="22">
        <v>492.99999999999955</v>
      </c>
      <c r="K63" s="22">
        <f>'Car Specs and Assumptions'!$C$5*9.81*'Car Specs and Assumptions'!$F$5</f>
        <v>145.08990000000003</v>
      </c>
      <c r="L63" s="22">
        <v>5.217673125000001</v>
      </c>
      <c r="M63" s="22">
        <v>342.69242687499951</v>
      </c>
      <c r="N63" s="23">
        <v>1199.4234940624983</v>
      </c>
      <c r="O63" s="23">
        <f t="shared" si="1"/>
        <v>1199.4234940624983</v>
      </c>
      <c r="P63" s="23">
        <f>IF(F63&gt;0,(K63+L63)*F63,0)</f>
        <v>526.07650593750009</v>
      </c>
      <c r="Q63" s="24">
        <f>IF(J63*-1&gt;(K63+L63),(((J63*-1)-K63-L63))*F63,0)</f>
        <v>0</v>
      </c>
      <c r="R63" s="23">
        <f t="shared" si="12"/>
        <v>60805.890953491362</v>
      </c>
      <c r="S63" s="23">
        <f t="shared" si="13"/>
        <v>80916.697075218137</v>
      </c>
      <c r="T63" s="23">
        <f t="shared" si="4"/>
        <v>1.6891876506879903E-2</v>
      </c>
      <c r="U63" s="23">
        <f t="shared" si="5"/>
        <v>2.2478658447495598E-2</v>
      </c>
      <c r="V63" s="25">
        <v>-2.2478658447495598E-2</v>
      </c>
      <c r="W63" s="25">
        <f>0.5*'Car Specs and Assumptions'!$C$5*(F63*F63)</f>
        <v>9058.875</v>
      </c>
      <c r="X63" s="25">
        <f t="shared" si="6"/>
        <v>9.0588750000000005</v>
      </c>
      <c r="Y63" s="25">
        <f t="shared" si="7"/>
        <v>6.6129787499999999</v>
      </c>
      <c r="Z63" s="25">
        <f>(H63*(K63+L63))/1000</f>
        <v>0.52607650593750011</v>
      </c>
      <c r="AA63" s="25">
        <f t="shared" si="8"/>
        <v>6.0869022440625002</v>
      </c>
      <c r="AB63" s="18"/>
      <c r="AC63" s="24">
        <f t="shared" si="9"/>
        <v>0</v>
      </c>
      <c r="AD63" s="24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1:40" x14ac:dyDescent="0.35">
      <c r="A64" s="18"/>
      <c r="B64" s="1" t="s">
        <v>3</v>
      </c>
      <c r="C64" s="1">
        <v>60</v>
      </c>
      <c r="D64" s="1">
        <v>60</v>
      </c>
      <c r="E64" s="9">
        <v>14.7</v>
      </c>
      <c r="F64" s="22">
        <f t="shared" si="0"/>
        <v>4.083333333333333</v>
      </c>
      <c r="G64" s="50">
        <f t="shared" si="10"/>
        <v>0.375</v>
      </c>
      <c r="H64" s="22">
        <f t="shared" si="11"/>
        <v>4.083333333333333</v>
      </c>
      <c r="I64" s="70"/>
      <c r="J64" s="22">
        <v>554.625</v>
      </c>
      <c r="K64" s="22">
        <f>'Car Specs and Assumptions'!$C$5*9.81*'Car Specs and Assumptions'!$F$5</f>
        <v>145.08990000000003</v>
      </c>
      <c r="L64" s="22">
        <v>7.1018328645833328</v>
      </c>
      <c r="M64" s="22">
        <v>402.4332671354166</v>
      </c>
      <c r="N64" s="23">
        <v>1643.2691741362844</v>
      </c>
      <c r="O64" s="23">
        <f t="shared" si="1"/>
        <v>1643.2691741362844</v>
      </c>
      <c r="P64" s="23">
        <f>IF(F64&gt;0,(K64+L64)*F64,0)</f>
        <v>621.44957586371538</v>
      </c>
      <c r="Q64" s="24">
        <f>IF(J64*-1&gt;(K64+L64),(((J64*-1)-K64-L64))*F64,0)</f>
        <v>0</v>
      </c>
      <c r="R64" s="23">
        <f t="shared" si="12"/>
        <v>61427.340529355075</v>
      </c>
      <c r="S64" s="23">
        <f t="shared" si="13"/>
        <v>80916.697075218137</v>
      </c>
      <c r="T64" s="23">
        <f t="shared" si="4"/>
        <v>1.7064515199054841E-2</v>
      </c>
      <c r="U64" s="23">
        <f t="shared" si="5"/>
        <v>2.2478658447495598E-2</v>
      </c>
      <c r="V64" s="25">
        <v>-2.2478658447495598E-2</v>
      </c>
      <c r="W64" s="25">
        <f>0.5*'Car Specs and Assumptions'!$C$5*(F64*F64)</f>
        <v>12330.135416666664</v>
      </c>
      <c r="X64" s="25">
        <f t="shared" si="6"/>
        <v>12.330135416666664</v>
      </c>
      <c r="Y64" s="25">
        <f t="shared" si="7"/>
        <v>9.0009988541666655</v>
      </c>
      <c r="Z64" s="25">
        <f>(H64*(K64+L64))/1000</f>
        <v>0.62144957586371541</v>
      </c>
      <c r="AA64" s="25">
        <f t="shared" si="8"/>
        <v>8.3795492783029495</v>
      </c>
      <c r="AB64" s="18"/>
      <c r="AC64" s="24">
        <f t="shared" si="9"/>
        <v>0</v>
      </c>
      <c r="AD64" s="24"/>
      <c r="AE64" s="18"/>
      <c r="AF64" s="18"/>
      <c r="AG64" s="18"/>
      <c r="AH64" s="18"/>
      <c r="AI64" s="18"/>
      <c r="AJ64" s="18"/>
      <c r="AK64" s="18"/>
      <c r="AL64" s="18"/>
      <c r="AM64" s="18"/>
      <c r="AN64" s="18"/>
    </row>
    <row r="65" spans="1:40" x14ac:dyDescent="0.35">
      <c r="A65" s="18"/>
      <c r="B65" s="1" t="s">
        <v>3</v>
      </c>
      <c r="C65" s="1">
        <v>61</v>
      </c>
      <c r="D65" s="1">
        <v>61</v>
      </c>
      <c r="E65" s="9">
        <v>15.3</v>
      </c>
      <c r="F65" s="22">
        <f t="shared" si="0"/>
        <v>4.25</v>
      </c>
      <c r="G65" s="50">
        <f t="shared" si="10"/>
        <v>0.16666666666666696</v>
      </c>
      <c r="H65" s="22">
        <f t="shared" si="11"/>
        <v>4.25</v>
      </c>
      <c r="I65" s="70"/>
      <c r="J65" s="22">
        <v>246.50000000000043</v>
      </c>
      <c r="K65" s="22">
        <f>'Car Specs and Assumptions'!$C$5*9.81*'Car Specs and Assumptions'!$F$5</f>
        <v>145.08990000000003</v>
      </c>
      <c r="L65" s="22">
        <v>7.693405781250001</v>
      </c>
      <c r="M65" s="22">
        <v>93.716694218750391</v>
      </c>
      <c r="N65" s="23">
        <v>398.29595042968919</v>
      </c>
      <c r="O65" s="23">
        <f t="shared" si="1"/>
        <v>398.29595042968919</v>
      </c>
      <c r="P65" s="23">
        <f>IF(F65&gt;0,(K65+L65)*F65,0)</f>
        <v>649.32904957031258</v>
      </c>
      <c r="Q65" s="24">
        <f>IF(J65*-1&gt;(K65+L65),(((J65*-1)-K65-L65))*F65,0)</f>
        <v>0</v>
      </c>
      <c r="R65" s="23">
        <f t="shared" si="12"/>
        <v>62076.669578925386</v>
      </c>
      <c r="S65" s="23">
        <f t="shared" si="13"/>
        <v>80916.697075218137</v>
      </c>
      <c r="T65" s="23">
        <f t="shared" si="4"/>
        <v>1.7244898809025473E-2</v>
      </c>
      <c r="U65" s="23">
        <f t="shared" si="5"/>
        <v>2.2478658447495598E-2</v>
      </c>
      <c r="V65" s="25">
        <v>-2.2478658447495598E-2</v>
      </c>
      <c r="W65" s="25">
        <f>0.5*'Car Specs and Assumptions'!$C$5*(F65*F65)</f>
        <v>13357.21875</v>
      </c>
      <c r="X65" s="25">
        <f t="shared" si="6"/>
        <v>13.357218749999999</v>
      </c>
      <c r="Y65" s="25">
        <f t="shared" si="7"/>
        <v>9.7507696875000001</v>
      </c>
      <c r="Z65" s="25">
        <f>(H65*(K65+L65))/1000</f>
        <v>0.64932904957031257</v>
      </c>
      <c r="AA65" s="25">
        <f t="shared" si="8"/>
        <v>9.1014406379296879</v>
      </c>
      <c r="AB65" s="18"/>
      <c r="AC65" s="24">
        <f t="shared" si="9"/>
        <v>0</v>
      </c>
      <c r="AD65" s="24"/>
      <c r="AE65" s="18"/>
      <c r="AF65" s="18"/>
      <c r="AG65" s="18"/>
      <c r="AH65" s="18"/>
      <c r="AI65" s="18"/>
      <c r="AJ65" s="18"/>
      <c r="AK65" s="18"/>
      <c r="AL65" s="18"/>
      <c r="AM65" s="18"/>
      <c r="AN65" s="18"/>
    </row>
    <row r="66" spans="1:40" x14ac:dyDescent="0.35">
      <c r="A66" s="18"/>
      <c r="B66" s="1" t="s">
        <v>3</v>
      </c>
      <c r="C66" s="1">
        <v>62</v>
      </c>
      <c r="D66" s="1">
        <v>62</v>
      </c>
      <c r="E66" s="9">
        <v>15.9</v>
      </c>
      <c r="F66" s="22">
        <f t="shared" si="0"/>
        <v>4.416666666666667</v>
      </c>
      <c r="G66" s="50">
        <f t="shared" si="10"/>
        <v>0.125</v>
      </c>
      <c r="H66" s="22">
        <f t="shared" si="11"/>
        <v>4.416666666666667</v>
      </c>
      <c r="I66" s="70"/>
      <c r="J66" s="22">
        <v>184.875</v>
      </c>
      <c r="K66" s="22">
        <f>'Car Specs and Assumptions'!$C$5*9.81*'Car Specs and Assumptions'!$F$5</f>
        <v>145.08990000000003</v>
      </c>
      <c r="L66" s="22">
        <v>8.3086416145833351</v>
      </c>
      <c r="M66" s="22">
        <v>31.476458385416635</v>
      </c>
      <c r="N66" s="23">
        <v>139.02102453559016</v>
      </c>
      <c r="O66" s="23">
        <f t="shared" si="1"/>
        <v>139.02102453559016</v>
      </c>
      <c r="P66" s="23">
        <f>IF(F66&gt;0,(K66+L66)*F66,0)</f>
        <v>677.51022546440993</v>
      </c>
      <c r="Q66" s="24">
        <f>IF(J66*-1&gt;(K66+L66),(((J66*-1)-K66-L66))*F66,0)</f>
        <v>0</v>
      </c>
      <c r="R66" s="23">
        <f t="shared" si="12"/>
        <v>62754.179804389794</v>
      </c>
      <c r="S66" s="23">
        <f t="shared" si="13"/>
        <v>80916.697075218137</v>
      </c>
      <c r="T66" s="23">
        <f t="shared" si="4"/>
        <v>1.7433111149659487E-2</v>
      </c>
      <c r="U66" s="23">
        <f t="shared" si="5"/>
        <v>2.2478658447495598E-2</v>
      </c>
      <c r="V66" s="25">
        <v>-2.2478658447495598E-2</v>
      </c>
      <c r="W66" s="25">
        <f>0.5*'Car Specs and Assumptions'!$C$5*(F66*F66)</f>
        <v>14425.385416666668</v>
      </c>
      <c r="X66" s="25">
        <f t="shared" si="6"/>
        <v>14.425385416666668</v>
      </c>
      <c r="Y66" s="25">
        <f t="shared" si="7"/>
        <v>10.530531354166667</v>
      </c>
      <c r="Z66" s="25">
        <f>(H66*(K66+L66))/1000</f>
        <v>0.67751022546440998</v>
      </c>
      <c r="AA66" s="25">
        <f t="shared" si="8"/>
        <v>9.8530211287022578</v>
      </c>
      <c r="AB66" s="18"/>
      <c r="AC66" s="24">
        <f t="shared" si="9"/>
        <v>0</v>
      </c>
      <c r="AD66" s="24"/>
      <c r="AE66" s="18"/>
      <c r="AF66" s="18"/>
      <c r="AG66" s="18"/>
      <c r="AH66" s="18"/>
      <c r="AI66" s="18"/>
      <c r="AJ66" s="18"/>
      <c r="AK66" s="18"/>
      <c r="AL66" s="18"/>
      <c r="AM66" s="18"/>
      <c r="AN66" s="18"/>
    </row>
    <row r="67" spans="1:40" x14ac:dyDescent="0.35">
      <c r="A67" s="18"/>
      <c r="B67" s="1" t="s">
        <v>3</v>
      </c>
      <c r="C67" s="1">
        <v>63</v>
      </c>
      <c r="D67" s="1">
        <v>63</v>
      </c>
      <c r="E67" s="9">
        <v>16.2</v>
      </c>
      <c r="F67" s="22">
        <f t="shared" si="0"/>
        <v>4.5</v>
      </c>
      <c r="G67" s="50">
        <f t="shared" si="10"/>
        <v>0.16666666666666652</v>
      </c>
      <c r="H67" s="22">
        <f t="shared" si="11"/>
        <v>4.5</v>
      </c>
      <c r="I67" s="70"/>
      <c r="J67" s="22">
        <v>246.49999999999977</v>
      </c>
      <c r="K67" s="22">
        <f>'Car Specs and Assumptions'!$C$5*9.81*'Car Specs and Assumptions'!$F$5</f>
        <v>145.08990000000003</v>
      </c>
      <c r="L67" s="22">
        <v>8.6251331250000014</v>
      </c>
      <c r="M67" s="22">
        <v>92.784966874999739</v>
      </c>
      <c r="N67" s="23">
        <v>417.53235093749885</v>
      </c>
      <c r="O67" s="23">
        <f t="shared" si="1"/>
        <v>417.53235093749885</v>
      </c>
      <c r="P67" s="23">
        <f>IF(F67&gt;0,(K67+L67)*F67,0)</f>
        <v>691.71764906250007</v>
      </c>
      <c r="Q67" s="24">
        <f>IF(J67*-1&gt;(K67+L67),(((J67*-1)-K67-L67))*F67,0)</f>
        <v>0</v>
      </c>
      <c r="R67" s="23">
        <f t="shared" si="12"/>
        <v>63445.897453452293</v>
      </c>
      <c r="S67" s="23">
        <f t="shared" si="13"/>
        <v>80916.697075218137</v>
      </c>
      <c r="T67" s="23">
        <f t="shared" si="4"/>
        <v>1.7625270312569049E-2</v>
      </c>
      <c r="U67" s="23">
        <f t="shared" si="5"/>
        <v>2.2478658447495598E-2</v>
      </c>
      <c r="V67" s="25">
        <v>-2.2478658447495598E-2</v>
      </c>
      <c r="W67" s="25">
        <f>0.5*'Car Specs and Assumptions'!$C$5*(F67*F67)</f>
        <v>14974.875</v>
      </c>
      <c r="X67" s="25">
        <f t="shared" si="6"/>
        <v>14.974875000000001</v>
      </c>
      <c r="Y67" s="25">
        <f t="shared" si="7"/>
        <v>10.93165875</v>
      </c>
      <c r="Z67" s="25">
        <f>(H67*(K67+L67))/1000</f>
        <v>0.69171764906250011</v>
      </c>
      <c r="AA67" s="25">
        <f t="shared" si="8"/>
        <v>10.2399411009375</v>
      </c>
      <c r="AB67" s="18"/>
      <c r="AC67" s="24">
        <f t="shared" si="9"/>
        <v>0</v>
      </c>
      <c r="AD67" s="24"/>
      <c r="AE67" s="18"/>
      <c r="AF67" s="18"/>
      <c r="AG67" s="18"/>
      <c r="AH67" s="18"/>
      <c r="AI67" s="18"/>
      <c r="AJ67" s="18"/>
      <c r="AK67" s="18"/>
      <c r="AL67" s="18"/>
      <c r="AM67" s="18"/>
      <c r="AN67" s="18"/>
    </row>
    <row r="68" spans="1:40" x14ac:dyDescent="0.35">
      <c r="A68" s="18"/>
      <c r="B68" s="1" t="s">
        <v>3</v>
      </c>
      <c r="C68" s="1">
        <v>64</v>
      </c>
      <c r="D68" s="1">
        <v>64</v>
      </c>
      <c r="E68" s="9">
        <v>17.100000000000001</v>
      </c>
      <c r="F68" s="22">
        <f t="shared" si="0"/>
        <v>4.75</v>
      </c>
      <c r="G68" s="50">
        <f t="shared" si="10"/>
        <v>0.22222222222222232</v>
      </c>
      <c r="H68" s="22">
        <f t="shared" si="11"/>
        <v>4.75</v>
      </c>
      <c r="I68" s="70"/>
      <c r="J68" s="22">
        <v>328.6666666666668</v>
      </c>
      <c r="K68" s="22">
        <f>'Car Specs and Assumptions'!$C$5*9.81*'Car Specs and Assumptions'!$F$5</f>
        <v>145.08990000000003</v>
      </c>
      <c r="L68" s="22">
        <v>9.6101020312500012</v>
      </c>
      <c r="M68" s="22">
        <v>173.96666463541678</v>
      </c>
      <c r="N68" s="23">
        <v>826.34165701822974</v>
      </c>
      <c r="O68" s="23">
        <f t="shared" si="1"/>
        <v>826.34165701822974</v>
      </c>
      <c r="P68" s="23">
        <f>IF(F68&gt;0,(K68+L68)*F68,0)</f>
        <v>734.82500964843757</v>
      </c>
      <c r="Q68" s="24">
        <f>IF(J68*-1&gt;(K68+L68),(((J68*-1)-K68-L68))*F68,0)</f>
        <v>0</v>
      </c>
      <c r="R68" s="23">
        <f t="shared" si="12"/>
        <v>64180.722463100734</v>
      </c>
      <c r="S68" s="23">
        <f t="shared" si="13"/>
        <v>80916.697075218137</v>
      </c>
      <c r="T68" s="23">
        <f t="shared" si="4"/>
        <v>1.7829404700249386E-2</v>
      </c>
      <c r="U68" s="23">
        <f t="shared" si="5"/>
        <v>2.2478658447495598E-2</v>
      </c>
      <c r="V68" s="25">
        <v>-2.2478658447495598E-2</v>
      </c>
      <c r="W68" s="25">
        <f>0.5*'Car Specs and Assumptions'!$C$5*(F68*F68)</f>
        <v>16684.96875</v>
      </c>
      <c r="X68" s="25">
        <f t="shared" si="6"/>
        <v>16.684968749999999</v>
      </c>
      <c r="Y68" s="25">
        <f t="shared" si="7"/>
        <v>12.180027187499999</v>
      </c>
      <c r="Z68" s="25">
        <f>(H68*(K68+L68))/1000</f>
        <v>0.73482500964843755</v>
      </c>
      <c r="AA68" s="25">
        <f t="shared" si="8"/>
        <v>11.445202177851561</v>
      </c>
      <c r="AB68" s="18"/>
      <c r="AC68" s="24">
        <f t="shared" si="9"/>
        <v>0</v>
      </c>
      <c r="AD68" s="24"/>
      <c r="AE68" s="18"/>
      <c r="AF68" s="18"/>
      <c r="AG68" s="18"/>
      <c r="AH68" s="18"/>
      <c r="AI68" s="18"/>
      <c r="AJ68" s="18"/>
      <c r="AK68" s="18"/>
      <c r="AL68" s="18"/>
      <c r="AM68" s="18"/>
      <c r="AN68" s="18"/>
    </row>
    <row r="69" spans="1:40" x14ac:dyDescent="0.35">
      <c r="A69" s="18"/>
      <c r="B69" s="1" t="s">
        <v>3</v>
      </c>
      <c r="C69" s="1">
        <v>65</v>
      </c>
      <c r="D69" s="1">
        <v>65</v>
      </c>
      <c r="E69" s="9">
        <v>17.8</v>
      </c>
      <c r="F69" s="22">
        <f t="shared" ref="F69:F132" si="14">E69/3.6</f>
        <v>4.9444444444444446</v>
      </c>
      <c r="G69" s="50">
        <f t="shared" si="10"/>
        <v>0.13888888888888884</v>
      </c>
      <c r="H69" s="22">
        <f t="shared" si="11"/>
        <v>4.9444444444444446</v>
      </c>
      <c r="I69" s="70"/>
      <c r="J69" s="22">
        <v>205.4166666666666</v>
      </c>
      <c r="K69" s="22">
        <f>'Car Specs and Assumptions'!$C$5*9.81*'Car Specs and Assumptions'!$F$5</f>
        <v>145.08990000000003</v>
      </c>
      <c r="L69" s="22">
        <v>10.412997939814817</v>
      </c>
      <c r="M69" s="22">
        <v>49.913768726851757</v>
      </c>
      <c r="N69" s="23">
        <v>246.79585648276702</v>
      </c>
      <c r="O69" s="23">
        <f t="shared" ref="O69:O132" si="15">IF(N69&gt;0,N69,0)</f>
        <v>246.79585648276702</v>
      </c>
      <c r="P69" s="23">
        <f>IF(F69&gt;0,(K69+L69)*F69,0)</f>
        <v>768.87543981352906</v>
      </c>
      <c r="Q69" s="24">
        <f>IF(J69*-1&gt;(K69+L69),(((J69*-1)-K69-L69))*F69,0)</f>
        <v>0</v>
      </c>
      <c r="R69" s="23">
        <f t="shared" ref="R69:R132" si="16">R68+P69</f>
        <v>64949.597902914262</v>
      </c>
      <c r="S69" s="23">
        <f t="shared" ref="S69:S132" si="17">S68+Q69</f>
        <v>80916.697075218137</v>
      </c>
      <c r="T69" s="23">
        <f t="shared" ref="T69:T132" si="18">R69*0.0000002778</f>
        <v>1.8042998297429582E-2</v>
      </c>
      <c r="U69" s="23">
        <f t="shared" ref="U69:U132" si="19">S69*0.0000002778</f>
        <v>2.2478658447495598E-2</v>
      </c>
      <c r="V69" s="25">
        <v>-2.2478658447495598E-2</v>
      </c>
      <c r="W69" s="25">
        <f>0.5*'Car Specs and Assumptions'!$C$5*(F69*F69)</f>
        <v>18078.949074074073</v>
      </c>
      <c r="X69" s="25">
        <f t="shared" ref="X69:X132" si="20">W69/1000</f>
        <v>18.078949074074075</v>
      </c>
      <c r="Y69" s="25">
        <f t="shared" ref="Y69:Y132" si="21">0.73*X69</f>
        <v>13.197632824074073</v>
      </c>
      <c r="Z69" s="25">
        <f>(H69*(K69+L69))/1000</f>
        <v>0.76887543981352902</v>
      </c>
      <c r="AA69" s="25">
        <f t="shared" ref="AA69:AA132" si="22">Y69-Z69</f>
        <v>12.428757384260544</v>
      </c>
      <c r="AB69" s="18"/>
      <c r="AC69" s="24">
        <f t="shared" ref="AC69:AC132" si="23">IF(Q69&gt;10000,Q69,0)</f>
        <v>0</v>
      </c>
      <c r="AD69" s="24"/>
      <c r="AE69" s="18"/>
      <c r="AF69" s="18"/>
      <c r="AG69" s="18"/>
      <c r="AH69" s="18"/>
      <c r="AI69" s="18"/>
      <c r="AJ69" s="18"/>
      <c r="AK69" s="18"/>
      <c r="AL69" s="18"/>
      <c r="AM69" s="18"/>
      <c r="AN69" s="18"/>
    </row>
    <row r="70" spans="1:40" x14ac:dyDescent="0.35">
      <c r="A70" s="18"/>
      <c r="B70" s="1" t="s">
        <v>3</v>
      </c>
      <c r="C70" s="1">
        <v>66</v>
      </c>
      <c r="D70" s="1">
        <v>66</v>
      </c>
      <c r="E70" s="9">
        <v>18.100000000000001</v>
      </c>
      <c r="F70" s="22">
        <f t="shared" si="14"/>
        <v>5.0277777777777777</v>
      </c>
      <c r="G70" s="50">
        <f t="shared" ref="G70:G133" si="24">($F71-$F69)/2</f>
        <v>8.3333333333333037E-2</v>
      </c>
      <c r="H70" s="22">
        <f t="shared" si="11"/>
        <v>5.0277777777777777</v>
      </c>
      <c r="I70" s="70"/>
      <c r="J70" s="22">
        <v>123.24999999999956</v>
      </c>
      <c r="K70" s="22">
        <f>'Car Specs and Assumptions'!$C$5*9.81*'Car Specs and Assumptions'!$F$5</f>
        <v>145.08990000000003</v>
      </c>
      <c r="L70" s="22">
        <v>10.766955734953704</v>
      </c>
      <c r="M70" s="22">
        <v>-32.606855734954173</v>
      </c>
      <c r="N70" s="23">
        <v>-163.94002466740849</v>
      </c>
      <c r="O70" s="23">
        <f t="shared" si="15"/>
        <v>0</v>
      </c>
      <c r="P70" s="23">
        <f>IF(F70&gt;0,(K70+L70)*F70,0)</f>
        <v>783.61363577851739</v>
      </c>
      <c r="Q70" s="24">
        <f>IF(J70*-1&gt;(K70+L70),(((J70*-1)-K70-L70))*F70,0)</f>
        <v>0</v>
      </c>
      <c r="R70" s="23">
        <f t="shared" si="16"/>
        <v>65733.211538692776</v>
      </c>
      <c r="S70" s="23">
        <f t="shared" si="17"/>
        <v>80916.697075218137</v>
      </c>
      <c r="T70" s="23">
        <f t="shared" si="18"/>
        <v>1.8260686165448854E-2</v>
      </c>
      <c r="U70" s="23">
        <f t="shared" si="19"/>
        <v>2.2478658447495598E-2</v>
      </c>
      <c r="V70" s="25">
        <v>-2.2478658447495598E-2</v>
      </c>
      <c r="W70" s="25">
        <f>0.5*'Car Specs and Assumptions'!$C$5*(F70*F70)</f>
        <v>18693.487268518518</v>
      </c>
      <c r="X70" s="25">
        <f t="shared" si="20"/>
        <v>18.693487268518517</v>
      </c>
      <c r="Y70" s="25">
        <f t="shared" si="21"/>
        <v>13.646245706018517</v>
      </c>
      <c r="Z70" s="25">
        <f>(H70*(K70+L70))/1000</f>
        <v>0.78361363577851739</v>
      </c>
      <c r="AA70" s="25">
        <f t="shared" si="22"/>
        <v>12.86263207024</v>
      </c>
      <c r="AB70" s="18"/>
      <c r="AC70" s="24">
        <f t="shared" si="23"/>
        <v>0</v>
      </c>
      <c r="AD70" s="24"/>
      <c r="AE70" s="18"/>
      <c r="AF70" s="18"/>
      <c r="AG70" s="18"/>
      <c r="AH70" s="18"/>
      <c r="AI70" s="18"/>
      <c r="AJ70" s="18"/>
      <c r="AK70" s="18"/>
      <c r="AL70" s="18"/>
      <c r="AM70" s="18"/>
      <c r="AN70" s="18"/>
    </row>
    <row r="71" spans="1:40" x14ac:dyDescent="0.35">
      <c r="A71" s="18"/>
      <c r="B71" s="1" t="s">
        <v>3</v>
      </c>
      <c r="C71" s="1">
        <v>67</v>
      </c>
      <c r="D71" s="1">
        <v>67</v>
      </c>
      <c r="E71" s="9">
        <v>18.399999999999999</v>
      </c>
      <c r="F71" s="22">
        <f t="shared" si="14"/>
        <v>5.1111111111111107</v>
      </c>
      <c r="G71" s="50">
        <f t="shared" si="24"/>
        <v>0.3055555555555558</v>
      </c>
      <c r="H71" s="22">
        <f t="shared" ref="H71:H134" si="25">F71*$C$5</f>
        <v>5.1111111111111107</v>
      </c>
      <c r="I71" s="70"/>
      <c r="J71" s="22">
        <v>451.91666666666703</v>
      </c>
      <c r="K71" s="22">
        <f>'Car Specs and Assumptions'!$C$5*9.81*'Car Specs and Assumptions'!$F$5</f>
        <v>145.08990000000003</v>
      </c>
      <c r="L71" s="22">
        <v>11.126829259259258</v>
      </c>
      <c r="M71" s="22">
        <v>295.69993740740779</v>
      </c>
      <c r="N71" s="23">
        <v>1511.3552356378618</v>
      </c>
      <c r="O71" s="23">
        <f t="shared" si="15"/>
        <v>1511.3552356378618</v>
      </c>
      <c r="P71" s="23">
        <f>IF(F71&gt;0,(K71+L71)*F71,0)</f>
        <v>798.4410606584363</v>
      </c>
      <c r="Q71" s="24">
        <f>IF(J71*-1&gt;(K71+L71),(((J71*-1)-K71-L71))*F71,0)</f>
        <v>0</v>
      </c>
      <c r="R71" s="23">
        <f t="shared" si="16"/>
        <v>66531.652599351219</v>
      </c>
      <c r="S71" s="23">
        <f t="shared" si="17"/>
        <v>80916.697075218137</v>
      </c>
      <c r="T71" s="23">
        <f t="shared" si="18"/>
        <v>1.8482493092099768E-2</v>
      </c>
      <c r="U71" s="23">
        <f t="shared" si="19"/>
        <v>2.2478658447495598E-2</v>
      </c>
      <c r="V71" s="25">
        <v>-2.2478658447495598E-2</v>
      </c>
      <c r="W71" s="25">
        <f>0.5*'Car Specs and Assumptions'!$C$5*(F71*F71)</f>
        <v>19318.296296296292</v>
      </c>
      <c r="X71" s="25">
        <f t="shared" si="20"/>
        <v>19.318296296296293</v>
      </c>
      <c r="Y71" s="25">
        <f t="shared" si="21"/>
        <v>14.102356296296293</v>
      </c>
      <c r="Z71" s="25">
        <f>(H71*(K71+L71))/1000</f>
        <v>0.79844106065843634</v>
      </c>
      <c r="AA71" s="25">
        <f t="shared" si="22"/>
        <v>13.303915235637856</v>
      </c>
      <c r="AB71" s="18"/>
      <c r="AC71" s="24">
        <f t="shared" si="23"/>
        <v>0</v>
      </c>
      <c r="AD71" s="24"/>
      <c r="AE71" s="18"/>
      <c r="AF71" s="18"/>
      <c r="AG71" s="18"/>
      <c r="AH71" s="18"/>
      <c r="AI71" s="18"/>
      <c r="AJ71" s="18"/>
      <c r="AK71" s="18"/>
      <c r="AL71" s="18"/>
      <c r="AM71" s="18"/>
      <c r="AN71" s="18"/>
    </row>
    <row r="72" spans="1:40" x14ac:dyDescent="0.35">
      <c r="A72" s="18"/>
      <c r="B72" s="1" t="s">
        <v>3</v>
      </c>
      <c r="C72" s="1">
        <v>68</v>
      </c>
      <c r="D72" s="1">
        <v>68</v>
      </c>
      <c r="E72" s="9">
        <v>20.3</v>
      </c>
      <c r="F72" s="22">
        <f t="shared" si="14"/>
        <v>5.6388888888888893</v>
      </c>
      <c r="G72" s="50">
        <f t="shared" si="24"/>
        <v>0.66666666666666652</v>
      </c>
      <c r="H72" s="22">
        <f t="shared" si="25"/>
        <v>5.6388888888888893</v>
      </c>
      <c r="I72" s="70"/>
      <c r="J72" s="22">
        <v>985.99999999999977</v>
      </c>
      <c r="K72" s="22">
        <f>'Car Specs and Assumptions'!$C$5*9.81*'Car Specs and Assumptions'!$F$5</f>
        <v>145.08990000000003</v>
      </c>
      <c r="L72" s="22">
        <v>13.543404623842596</v>
      </c>
      <c r="M72" s="22">
        <v>827.36669537615717</v>
      </c>
      <c r="N72" s="23">
        <v>4665.4288655933315</v>
      </c>
      <c r="O72" s="23">
        <f t="shared" si="15"/>
        <v>4665.4288655933315</v>
      </c>
      <c r="P72" s="23">
        <f>IF(F72&gt;0,(K72+L72)*F72,0)</f>
        <v>894.51557885111265</v>
      </c>
      <c r="Q72" s="24">
        <f>IF(J72*-1&gt;(K72+L72),(((J72*-1)-K72-L72))*F72,0)</f>
        <v>0</v>
      </c>
      <c r="R72" s="23">
        <f t="shared" si="16"/>
        <v>67426.168178202337</v>
      </c>
      <c r="S72" s="23">
        <f t="shared" si="17"/>
        <v>80916.697075218137</v>
      </c>
      <c r="T72" s="23">
        <f t="shared" si="18"/>
        <v>1.8730989519904609E-2</v>
      </c>
      <c r="U72" s="23">
        <f t="shared" si="19"/>
        <v>2.2478658447495598E-2</v>
      </c>
      <c r="V72" s="25">
        <v>-2.2478658447495598E-2</v>
      </c>
      <c r="W72" s="25">
        <f>0.5*'Car Specs and Assumptions'!$C$5*(F72*F72)</f>
        <v>23513.931712962967</v>
      </c>
      <c r="X72" s="25">
        <f t="shared" si="20"/>
        <v>23.513931712962968</v>
      </c>
      <c r="Y72" s="25">
        <f t="shared" si="21"/>
        <v>17.165170150462966</v>
      </c>
      <c r="Z72" s="25">
        <f>(H72*(K72+L72))/1000</f>
        <v>0.89451557885111266</v>
      </c>
      <c r="AA72" s="25">
        <f t="shared" si="22"/>
        <v>16.270654571611853</v>
      </c>
      <c r="AB72" s="18"/>
      <c r="AC72" s="24">
        <f t="shared" si="23"/>
        <v>0</v>
      </c>
      <c r="AD72" s="24"/>
      <c r="AE72" s="18"/>
      <c r="AF72" s="18"/>
      <c r="AG72" s="18"/>
      <c r="AH72" s="18"/>
      <c r="AI72" s="18"/>
      <c r="AJ72" s="18"/>
      <c r="AK72" s="18"/>
      <c r="AL72" s="18"/>
      <c r="AM72" s="18"/>
      <c r="AN72" s="18"/>
    </row>
    <row r="73" spans="1:40" x14ac:dyDescent="0.35">
      <c r="A73" s="18"/>
      <c r="B73" s="1" t="s">
        <v>3</v>
      </c>
      <c r="C73" s="1">
        <v>69</v>
      </c>
      <c r="D73" s="1">
        <v>69</v>
      </c>
      <c r="E73" s="9">
        <v>23.2</v>
      </c>
      <c r="F73" s="22">
        <f t="shared" si="14"/>
        <v>6.4444444444444438</v>
      </c>
      <c r="G73" s="50">
        <f t="shared" si="24"/>
        <v>0.86111111111111072</v>
      </c>
      <c r="H73" s="22">
        <f t="shared" si="25"/>
        <v>6.4444444444444438</v>
      </c>
      <c r="I73" s="70"/>
      <c r="J73" s="22">
        <v>1273.5833333333328</v>
      </c>
      <c r="K73" s="22">
        <f>'Car Specs and Assumptions'!$C$5*9.81*'Car Specs and Assumptions'!$F$5</f>
        <v>145.08990000000003</v>
      </c>
      <c r="L73" s="22">
        <v>17.689344814814813</v>
      </c>
      <c r="M73" s="22">
        <v>1110.804088518518</v>
      </c>
      <c r="N73" s="23">
        <v>7158.5152371193381</v>
      </c>
      <c r="O73" s="23">
        <f t="shared" si="15"/>
        <v>7158.5152371193381</v>
      </c>
      <c r="P73" s="23">
        <f>IF(F73&gt;0,(K73+L73)*F73,0)</f>
        <v>1049.0217999176955</v>
      </c>
      <c r="Q73" s="24">
        <f>IF(J73*-1&gt;(K73+L73),(((J73*-1)-K73-L73))*F73,0)</f>
        <v>0</v>
      </c>
      <c r="R73" s="23">
        <f t="shared" si="16"/>
        <v>68475.189978120034</v>
      </c>
      <c r="S73" s="23">
        <f t="shared" si="17"/>
        <v>80916.697075218137</v>
      </c>
      <c r="T73" s="23">
        <f t="shared" si="18"/>
        <v>1.9022407775921745E-2</v>
      </c>
      <c r="U73" s="23">
        <f t="shared" si="19"/>
        <v>2.2478658447495598E-2</v>
      </c>
      <c r="V73" s="25">
        <v>-2.2478658447495598E-2</v>
      </c>
      <c r="W73" s="25">
        <f>0.5*'Car Specs and Assumptions'!$C$5*(F73*F73)</f>
        <v>30712.074074074066</v>
      </c>
      <c r="X73" s="25">
        <f t="shared" si="20"/>
        <v>30.712074074074067</v>
      </c>
      <c r="Y73" s="25">
        <f t="shared" si="21"/>
        <v>22.419814074074068</v>
      </c>
      <c r="Z73" s="25">
        <f>(H73*(K73+L73))/1000</f>
        <v>1.0490217999176954</v>
      </c>
      <c r="AA73" s="25">
        <f t="shared" si="22"/>
        <v>21.370792274156372</v>
      </c>
      <c r="AB73" s="18"/>
      <c r="AC73" s="24">
        <f t="shared" si="23"/>
        <v>0</v>
      </c>
      <c r="AD73" s="24"/>
      <c r="AE73" s="18"/>
      <c r="AF73" s="18"/>
      <c r="AG73" s="18"/>
      <c r="AH73" s="18"/>
      <c r="AI73" s="18"/>
      <c r="AJ73" s="18"/>
      <c r="AK73" s="18"/>
      <c r="AL73" s="18"/>
      <c r="AM73" s="18"/>
      <c r="AN73" s="18"/>
    </row>
    <row r="74" spans="1:40" x14ac:dyDescent="0.35">
      <c r="A74" s="18"/>
      <c r="B74" s="1" t="s">
        <v>3</v>
      </c>
      <c r="C74" s="1">
        <v>70</v>
      </c>
      <c r="D74" s="1">
        <v>70</v>
      </c>
      <c r="E74" s="9">
        <v>26.5</v>
      </c>
      <c r="F74" s="22">
        <f t="shared" si="14"/>
        <v>7.3611111111111107</v>
      </c>
      <c r="G74" s="50">
        <f t="shared" si="24"/>
        <v>0.91666666666666741</v>
      </c>
      <c r="H74" s="22">
        <f t="shared" si="25"/>
        <v>7.3611111111111107</v>
      </c>
      <c r="I74" s="70"/>
      <c r="J74" s="22">
        <v>1355.7500000000011</v>
      </c>
      <c r="K74" s="22">
        <f>'Car Specs and Assumptions'!$C$5*9.81*'Car Specs and Assumptions'!$F$5</f>
        <v>145.08990000000003</v>
      </c>
      <c r="L74" s="22">
        <v>23.079560040509257</v>
      </c>
      <c r="M74" s="22">
        <v>1187.5805399594919</v>
      </c>
      <c r="N74" s="23">
        <v>8741.9123080351492</v>
      </c>
      <c r="O74" s="23">
        <f t="shared" si="15"/>
        <v>8741.9123080351492</v>
      </c>
      <c r="P74" s="23">
        <f>IF(F74&gt;0,(K74+L74)*F74,0)</f>
        <v>1237.9140808537488</v>
      </c>
      <c r="Q74" s="24">
        <f>IF(J74*-1&gt;(K74+L74),(((J74*-1)-K74-L74))*F74,0)</f>
        <v>0</v>
      </c>
      <c r="R74" s="23">
        <f t="shared" si="16"/>
        <v>69713.104058973782</v>
      </c>
      <c r="S74" s="23">
        <f t="shared" si="17"/>
        <v>80916.697075218137</v>
      </c>
      <c r="T74" s="23">
        <f t="shared" si="18"/>
        <v>1.9366300307582917E-2</v>
      </c>
      <c r="U74" s="23">
        <f t="shared" si="19"/>
        <v>2.2478658447495598E-2</v>
      </c>
      <c r="V74" s="25">
        <v>-2.2478658447495598E-2</v>
      </c>
      <c r="W74" s="25">
        <f>0.5*'Car Specs and Assumptions'!$C$5*(F74*F74)</f>
        <v>40070.515046296292</v>
      </c>
      <c r="X74" s="25">
        <f t="shared" si="20"/>
        <v>40.070515046296293</v>
      </c>
      <c r="Y74" s="25">
        <f t="shared" si="21"/>
        <v>29.251475983796293</v>
      </c>
      <c r="Z74" s="25">
        <f>(H74*(K74+L74))/1000</f>
        <v>1.2379140808537488</v>
      </c>
      <c r="AA74" s="25">
        <f t="shared" si="22"/>
        <v>28.013561902942545</v>
      </c>
      <c r="AB74" s="18"/>
      <c r="AC74" s="24">
        <f t="shared" si="23"/>
        <v>0</v>
      </c>
      <c r="AD74" s="24"/>
      <c r="AE74" s="18"/>
      <c r="AF74" s="18"/>
      <c r="AG74" s="18"/>
      <c r="AH74" s="18"/>
      <c r="AI74" s="18"/>
      <c r="AJ74" s="18"/>
      <c r="AK74" s="18"/>
      <c r="AL74" s="18"/>
      <c r="AM74" s="18"/>
      <c r="AN74" s="18"/>
    </row>
    <row r="75" spans="1:40" x14ac:dyDescent="0.35">
      <c r="A75" s="18"/>
      <c r="B75" s="1" t="s">
        <v>3</v>
      </c>
      <c r="C75" s="1">
        <v>71</v>
      </c>
      <c r="D75" s="1">
        <v>71</v>
      </c>
      <c r="E75" s="9">
        <v>29.8</v>
      </c>
      <c r="F75" s="22">
        <f t="shared" si="14"/>
        <v>8.2777777777777786</v>
      </c>
      <c r="G75" s="50">
        <f t="shared" si="24"/>
        <v>0.84722222222222232</v>
      </c>
      <c r="H75" s="22">
        <f t="shared" si="25"/>
        <v>8.2777777777777786</v>
      </c>
      <c r="I75" s="70"/>
      <c r="J75" s="22">
        <v>1253.0416666666667</v>
      </c>
      <c r="K75" s="22">
        <f>'Car Specs and Assumptions'!$C$5*9.81*'Car Specs and Assumptions'!$F$5</f>
        <v>145.08990000000003</v>
      </c>
      <c r="L75" s="22">
        <v>29.185578495370383</v>
      </c>
      <c r="M75" s="22">
        <v>1078.7661881712963</v>
      </c>
      <c r="N75" s="23">
        <v>8929.7867798623975</v>
      </c>
      <c r="O75" s="23">
        <f t="shared" si="15"/>
        <v>8929.7867798623975</v>
      </c>
      <c r="P75" s="23">
        <f>IF(F75&gt;0,(K75+L75)*F75,0)</f>
        <v>1442.6136831005663</v>
      </c>
      <c r="Q75" s="24">
        <f>IF(J75*-1&gt;(K75+L75),(((J75*-1)-K75-L75))*F75,0)</f>
        <v>0</v>
      </c>
      <c r="R75" s="23">
        <f t="shared" si="16"/>
        <v>71155.717742074354</v>
      </c>
      <c r="S75" s="23">
        <f t="shared" si="17"/>
        <v>80916.697075218137</v>
      </c>
      <c r="T75" s="23">
        <f t="shared" si="18"/>
        <v>1.9767058388748256E-2</v>
      </c>
      <c r="U75" s="23">
        <f t="shared" si="19"/>
        <v>2.2478658447495598E-2</v>
      </c>
      <c r="V75" s="25">
        <v>-2.2478658447495598E-2</v>
      </c>
      <c r="W75" s="25">
        <f>0.5*'Car Specs and Assumptions'!$C$5*(F75*F75)</f>
        <v>50671.726851851861</v>
      </c>
      <c r="X75" s="25">
        <f t="shared" si="20"/>
        <v>50.671726851851858</v>
      </c>
      <c r="Y75" s="25">
        <f t="shared" si="21"/>
        <v>36.990360601851854</v>
      </c>
      <c r="Z75" s="25">
        <f>(H75*(K75+L75))/1000</f>
        <v>1.4426136831005663</v>
      </c>
      <c r="AA75" s="25">
        <f t="shared" si="22"/>
        <v>35.547746918751287</v>
      </c>
      <c r="AB75" s="18"/>
      <c r="AC75" s="24">
        <f t="shared" si="23"/>
        <v>0</v>
      </c>
      <c r="AD75" s="24"/>
      <c r="AE75" s="18"/>
      <c r="AF75" s="18"/>
      <c r="AG75" s="18"/>
      <c r="AH75" s="18"/>
      <c r="AI75" s="18"/>
      <c r="AJ75" s="18"/>
      <c r="AK75" s="18"/>
      <c r="AL75" s="18"/>
      <c r="AM75" s="18"/>
      <c r="AN75" s="18"/>
    </row>
    <row r="76" spans="1:40" x14ac:dyDescent="0.35">
      <c r="A76" s="18"/>
      <c r="B76" s="1" t="s">
        <v>3</v>
      </c>
      <c r="C76" s="1">
        <v>72</v>
      </c>
      <c r="D76" s="1">
        <v>72</v>
      </c>
      <c r="E76" s="9">
        <v>32.6</v>
      </c>
      <c r="F76" s="22">
        <f t="shared" si="14"/>
        <v>9.0555555555555554</v>
      </c>
      <c r="G76" s="50">
        <f t="shared" si="24"/>
        <v>0.6388888888888884</v>
      </c>
      <c r="H76" s="22">
        <f t="shared" si="25"/>
        <v>9.0555555555555554</v>
      </c>
      <c r="I76" s="70"/>
      <c r="J76" s="22">
        <v>944.91666666666595</v>
      </c>
      <c r="K76" s="22">
        <f>'Car Specs and Assumptions'!$C$5*9.81*'Car Specs and Assumptions'!$F$5</f>
        <v>145.08990000000003</v>
      </c>
      <c r="L76" s="22">
        <v>34.927779606481486</v>
      </c>
      <c r="M76" s="22">
        <v>764.89898706018437</v>
      </c>
      <c r="N76" s="23">
        <v>6926.5852717116695</v>
      </c>
      <c r="O76" s="23">
        <f t="shared" si="15"/>
        <v>6926.5852717116695</v>
      </c>
      <c r="P76" s="23">
        <f>IF(F76&gt;0,(K76+L76)*F76,0)</f>
        <v>1630.1600986586936</v>
      </c>
      <c r="Q76" s="24">
        <f>IF(J76*-1&gt;(K76+L76),(((J76*-1)-K76-L76))*F76,0)</f>
        <v>0</v>
      </c>
      <c r="R76" s="23">
        <f t="shared" si="16"/>
        <v>72785.877840733054</v>
      </c>
      <c r="S76" s="23">
        <f t="shared" si="17"/>
        <v>80916.697075218137</v>
      </c>
      <c r="T76" s="23">
        <f t="shared" si="18"/>
        <v>2.0219916864155644E-2</v>
      </c>
      <c r="U76" s="23">
        <f t="shared" si="19"/>
        <v>2.2478658447495598E-2</v>
      </c>
      <c r="V76" s="25">
        <v>-2.2478658447495598E-2</v>
      </c>
      <c r="W76" s="25">
        <f>0.5*'Car Specs and Assumptions'!$C$5*(F76*F76)</f>
        <v>60641.282407407409</v>
      </c>
      <c r="X76" s="25">
        <f t="shared" si="20"/>
        <v>60.641282407407409</v>
      </c>
      <c r="Y76" s="25">
        <f t="shared" si="21"/>
        <v>44.268136157407405</v>
      </c>
      <c r="Z76" s="25">
        <f>(H76*(K76+L76))/1000</f>
        <v>1.6301600986586937</v>
      </c>
      <c r="AA76" s="25">
        <f t="shared" si="22"/>
        <v>42.637976058748713</v>
      </c>
      <c r="AB76" s="18"/>
      <c r="AC76" s="24">
        <f t="shared" si="23"/>
        <v>0</v>
      </c>
      <c r="AD76" s="24"/>
      <c r="AE76" s="18"/>
      <c r="AF76" s="18"/>
      <c r="AG76" s="18"/>
      <c r="AH76" s="18"/>
      <c r="AI76" s="18"/>
      <c r="AJ76" s="18"/>
      <c r="AK76" s="18"/>
      <c r="AL76" s="18"/>
      <c r="AM76" s="18"/>
      <c r="AN76" s="18"/>
    </row>
    <row r="77" spans="1:40" x14ac:dyDescent="0.35">
      <c r="A77" s="18"/>
      <c r="B77" s="1" t="s">
        <v>3</v>
      </c>
      <c r="C77" s="1">
        <v>73</v>
      </c>
      <c r="D77" s="1">
        <v>73</v>
      </c>
      <c r="E77" s="9">
        <v>34.4</v>
      </c>
      <c r="F77" s="22">
        <f t="shared" si="14"/>
        <v>9.5555555555555554</v>
      </c>
      <c r="G77" s="50">
        <f t="shared" si="24"/>
        <v>0.40277777777777768</v>
      </c>
      <c r="H77" s="22">
        <f t="shared" si="25"/>
        <v>9.5555555555555554</v>
      </c>
      <c r="I77" s="70"/>
      <c r="J77" s="22">
        <v>595.70833333333314</v>
      </c>
      <c r="K77" s="22">
        <f>'Car Specs and Assumptions'!$C$5*9.81*'Car Specs and Assumptions'!$F$5</f>
        <v>145.08990000000003</v>
      </c>
      <c r="L77" s="22">
        <v>38.891318148148152</v>
      </c>
      <c r="M77" s="22">
        <v>411.72711518518491</v>
      </c>
      <c r="N77" s="23">
        <v>3934.2813228806558</v>
      </c>
      <c r="O77" s="23">
        <f t="shared" si="15"/>
        <v>3934.2813228806558</v>
      </c>
      <c r="P77" s="23">
        <f>IF(F77&gt;0,(K77+L77)*F77,0)</f>
        <v>1758.0427511934158</v>
      </c>
      <c r="Q77" s="24">
        <f>IF(J77*-1&gt;(K77+L77),(((J77*-1)-K77-L77))*F77,0)</f>
        <v>0</v>
      </c>
      <c r="R77" s="23">
        <f t="shared" si="16"/>
        <v>74543.920591926464</v>
      </c>
      <c r="S77" s="23">
        <f t="shared" si="17"/>
        <v>80916.697075218137</v>
      </c>
      <c r="T77" s="23">
        <f t="shared" si="18"/>
        <v>2.0708301140437174E-2</v>
      </c>
      <c r="U77" s="23">
        <f t="shared" si="19"/>
        <v>2.2478658447495598E-2</v>
      </c>
      <c r="V77" s="25">
        <v>-2.2478658447495598E-2</v>
      </c>
      <c r="W77" s="25">
        <f>0.5*'Car Specs and Assumptions'!$C$5*(F77*F77)</f>
        <v>67522.74074074073</v>
      </c>
      <c r="X77" s="25">
        <f t="shared" si="20"/>
        <v>67.52274074074073</v>
      </c>
      <c r="Y77" s="25">
        <f t="shared" si="21"/>
        <v>49.291600740740733</v>
      </c>
      <c r="Z77" s="25">
        <f>(H77*(K77+L77))/1000</f>
        <v>1.7580427511934158</v>
      </c>
      <c r="AA77" s="25">
        <f t="shared" si="22"/>
        <v>47.533557989547319</v>
      </c>
      <c r="AB77" s="18"/>
      <c r="AC77" s="24">
        <f t="shared" si="23"/>
        <v>0</v>
      </c>
      <c r="AD77" s="24"/>
      <c r="AE77" s="18"/>
      <c r="AF77" s="18"/>
      <c r="AG77" s="18"/>
      <c r="AH77" s="18"/>
      <c r="AI77" s="18"/>
      <c r="AJ77" s="18"/>
      <c r="AK77" s="18"/>
      <c r="AL77" s="18"/>
      <c r="AM77" s="18"/>
      <c r="AN77" s="18"/>
    </row>
    <row r="78" spans="1:40" x14ac:dyDescent="0.35">
      <c r="A78" s="18"/>
      <c r="B78" s="1" t="s">
        <v>3</v>
      </c>
      <c r="C78" s="1">
        <v>74</v>
      </c>
      <c r="D78" s="1">
        <v>74</v>
      </c>
      <c r="E78" s="9">
        <v>35.5</v>
      </c>
      <c r="F78" s="22">
        <f t="shared" si="14"/>
        <v>9.8611111111111107</v>
      </c>
      <c r="G78" s="50">
        <f t="shared" si="24"/>
        <v>0.27777777777777768</v>
      </c>
      <c r="H78" s="22">
        <f t="shared" si="25"/>
        <v>9.8611111111111107</v>
      </c>
      <c r="I78" s="70"/>
      <c r="J78" s="22">
        <v>410.8333333333332</v>
      </c>
      <c r="K78" s="22">
        <f>'Car Specs and Assumptions'!$C$5*9.81*'Car Specs and Assumptions'!$F$5</f>
        <v>145.08990000000003</v>
      </c>
      <c r="L78" s="22">
        <v>41.418320457175923</v>
      </c>
      <c r="M78" s="22">
        <v>224.32511287615728</v>
      </c>
      <c r="N78" s="23">
        <v>2212.0948630843286</v>
      </c>
      <c r="O78" s="23">
        <f t="shared" si="15"/>
        <v>2212.0948630843286</v>
      </c>
      <c r="P78" s="23">
        <f>IF(F78&gt;0,(K78+L78)*F78,0)</f>
        <v>1839.1782850638183</v>
      </c>
      <c r="Q78" s="24">
        <f>IF(J78*-1&gt;(K78+L78),(((J78*-1)-K78-L78))*F78,0)</f>
        <v>0</v>
      </c>
      <c r="R78" s="23">
        <f t="shared" si="16"/>
        <v>76383.098876990276</v>
      </c>
      <c r="S78" s="23">
        <f t="shared" si="17"/>
        <v>80916.697075218137</v>
      </c>
      <c r="T78" s="23">
        <f t="shared" si="18"/>
        <v>2.1219224868027901E-2</v>
      </c>
      <c r="U78" s="23">
        <f t="shared" si="19"/>
        <v>2.2478658447495598E-2</v>
      </c>
      <c r="V78" s="25">
        <v>-2.2478658447495598E-2</v>
      </c>
      <c r="W78" s="25">
        <f>0.5*'Car Specs and Assumptions'!$C$5*(F78*F78)</f>
        <v>71910.09837962962</v>
      </c>
      <c r="X78" s="25">
        <f t="shared" si="20"/>
        <v>71.910098379629616</v>
      </c>
      <c r="Y78" s="25">
        <f t="shared" si="21"/>
        <v>52.494371817129618</v>
      </c>
      <c r="Z78" s="25">
        <f>(H78*(K78+L78))/1000</f>
        <v>1.8391782850638183</v>
      </c>
      <c r="AA78" s="25">
        <f t="shared" si="22"/>
        <v>50.655193532065802</v>
      </c>
      <c r="AB78" s="18"/>
      <c r="AC78" s="24">
        <f t="shared" si="23"/>
        <v>0</v>
      </c>
      <c r="AD78" s="24"/>
      <c r="AE78" s="18"/>
      <c r="AF78" s="18"/>
      <c r="AG78" s="18"/>
      <c r="AH78" s="18"/>
      <c r="AI78" s="18"/>
      <c r="AJ78" s="18"/>
      <c r="AK78" s="18"/>
      <c r="AL78" s="18"/>
      <c r="AM78" s="18"/>
      <c r="AN78" s="18"/>
    </row>
    <row r="79" spans="1:40" x14ac:dyDescent="0.35">
      <c r="A79" s="18"/>
      <c r="B79" s="1" t="s">
        <v>3</v>
      </c>
      <c r="C79" s="1">
        <v>75</v>
      </c>
      <c r="D79" s="1">
        <v>75</v>
      </c>
      <c r="E79" s="9">
        <v>36.4</v>
      </c>
      <c r="F79" s="22">
        <f t="shared" si="14"/>
        <v>10.111111111111111</v>
      </c>
      <c r="G79" s="50">
        <f t="shared" si="24"/>
        <v>0.2638888888888884</v>
      </c>
      <c r="H79" s="22">
        <f t="shared" si="25"/>
        <v>10.111111111111111</v>
      </c>
      <c r="I79" s="70"/>
      <c r="J79" s="22">
        <v>390.29166666666595</v>
      </c>
      <c r="K79" s="22">
        <f>'Car Specs and Assumptions'!$C$5*9.81*'Car Specs and Assumptions'!$F$5</f>
        <v>145.08990000000003</v>
      </c>
      <c r="L79" s="22">
        <v>43.545025092592596</v>
      </c>
      <c r="M79" s="22">
        <v>201.65674157407332</v>
      </c>
      <c r="N79" s="23">
        <v>2038.9737203600746</v>
      </c>
      <c r="O79" s="23">
        <f t="shared" si="15"/>
        <v>2038.9737203600746</v>
      </c>
      <c r="P79" s="23">
        <f>IF(F79&gt;0,(K79+L79)*F79,0)</f>
        <v>1907.3086870473253</v>
      </c>
      <c r="Q79" s="24">
        <f>IF(J79*-1&gt;(K79+L79),(((J79*-1)-K79-L79))*F79,0)</f>
        <v>0</v>
      </c>
      <c r="R79" s="23">
        <f t="shared" si="16"/>
        <v>78290.407564037596</v>
      </c>
      <c r="S79" s="23">
        <f t="shared" si="17"/>
        <v>80916.697075218137</v>
      </c>
      <c r="T79" s="23">
        <f t="shared" si="18"/>
        <v>2.1749075221289646E-2</v>
      </c>
      <c r="U79" s="23">
        <f t="shared" si="19"/>
        <v>2.2478658447495598E-2</v>
      </c>
      <c r="V79" s="25">
        <v>-2.2478658447495598E-2</v>
      </c>
      <c r="W79" s="25">
        <f>0.5*'Car Specs and Assumptions'!$C$5*(F79*F79)</f>
        <v>75602.462962962949</v>
      </c>
      <c r="X79" s="25">
        <f t="shared" si="20"/>
        <v>75.602462962962946</v>
      </c>
      <c r="Y79" s="25">
        <f t="shared" si="21"/>
        <v>55.189797962962949</v>
      </c>
      <c r="Z79" s="25">
        <f>(H79*(K79+L79))/1000</f>
        <v>1.9073086870473253</v>
      </c>
      <c r="AA79" s="25">
        <f t="shared" si="22"/>
        <v>53.282489275915623</v>
      </c>
      <c r="AB79" s="18"/>
      <c r="AC79" s="24">
        <f t="shared" si="23"/>
        <v>0</v>
      </c>
      <c r="AD79" s="24"/>
      <c r="AE79" s="18"/>
      <c r="AF79" s="18"/>
      <c r="AG79" s="18"/>
      <c r="AH79" s="18"/>
      <c r="AI79" s="18"/>
      <c r="AJ79" s="18"/>
      <c r="AK79" s="18"/>
      <c r="AL79" s="18"/>
      <c r="AM79" s="18"/>
      <c r="AN79" s="18"/>
    </row>
    <row r="80" spans="1:40" x14ac:dyDescent="0.35">
      <c r="A80" s="18"/>
      <c r="B80" s="1" t="s">
        <v>3</v>
      </c>
      <c r="C80" s="1">
        <v>76</v>
      </c>
      <c r="D80" s="1">
        <v>76</v>
      </c>
      <c r="E80" s="9">
        <v>37.4</v>
      </c>
      <c r="F80" s="22">
        <f t="shared" si="14"/>
        <v>10.388888888888888</v>
      </c>
      <c r="G80" s="50">
        <f t="shared" si="24"/>
        <v>0.29166666666666696</v>
      </c>
      <c r="H80" s="22">
        <f t="shared" si="25"/>
        <v>10.388888888888888</v>
      </c>
      <c r="I80" s="70"/>
      <c r="J80" s="22">
        <v>431.37500000000045</v>
      </c>
      <c r="K80" s="22">
        <f>'Car Specs and Assumptions'!$C$5*9.81*'Car Specs and Assumptions'!$F$5</f>
        <v>145.08990000000003</v>
      </c>
      <c r="L80" s="22">
        <v>45.970474050925922</v>
      </c>
      <c r="M80" s="22">
        <v>240.31462594907447</v>
      </c>
      <c r="N80" s="23">
        <v>2496.601947359829</v>
      </c>
      <c r="O80" s="23">
        <f t="shared" si="15"/>
        <v>2496.601947359829</v>
      </c>
      <c r="P80" s="23">
        <f>IF(F80&gt;0,(K80+L80)*F80,0)</f>
        <v>1984.9049970846195</v>
      </c>
      <c r="Q80" s="24">
        <f>IF(J80*-1&gt;(K80+L80),(((J80*-1)-K80-L80))*F80,0)</f>
        <v>0</v>
      </c>
      <c r="R80" s="23">
        <f t="shared" si="16"/>
        <v>80275.31256112222</v>
      </c>
      <c r="S80" s="23">
        <f t="shared" si="17"/>
        <v>80916.697075218137</v>
      </c>
      <c r="T80" s="23">
        <f t="shared" si="18"/>
        <v>2.2300481829479753E-2</v>
      </c>
      <c r="U80" s="23">
        <f t="shared" si="19"/>
        <v>2.2478658447495598E-2</v>
      </c>
      <c r="V80" s="25">
        <v>-2.2478658447495598E-2</v>
      </c>
      <c r="W80" s="25">
        <f>0.5*'Car Specs and Assumptions'!$C$5*(F80*F80)</f>
        <v>79813.504629629606</v>
      </c>
      <c r="X80" s="25">
        <f t="shared" si="20"/>
        <v>79.813504629629605</v>
      </c>
      <c r="Y80" s="25">
        <f t="shared" si="21"/>
        <v>58.26385837962961</v>
      </c>
      <c r="Z80" s="25">
        <f>(H80*(K80+L80))/1000</f>
        <v>1.9849049970846195</v>
      </c>
      <c r="AA80" s="25">
        <f t="shared" si="22"/>
        <v>56.278953382544991</v>
      </c>
      <c r="AB80" s="18"/>
      <c r="AC80" s="24">
        <f t="shared" si="23"/>
        <v>0</v>
      </c>
      <c r="AD80" s="24"/>
      <c r="AE80" s="18"/>
      <c r="AF80" s="18"/>
      <c r="AG80" s="18"/>
      <c r="AH80" s="18"/>
      <c r="AI80" s="18"/>
      <c r="AJ80" s="18"/>
      <c r="AK80" s="18"/>
      <c r="AL80" s="18"/>
      <c r="AM80" s="18"/>
      <c r="AN80" s="18"/>
    </row>
    <row r="81" spans="1:40" x14ac:dyDescent="0.35">
      <c r="A81" s="18"/>
      <c r="B81" s="1" t="s">
        <v>3</v>
      </c>
      <c r="C81" s="1">
        <v>77</v>
      </c>
      <c r="D81" s="1">
        <v>77</v>
      </c>
      <c r="E81" s="9">
        <v>38.5</v>
      </c>
      <c r="F81" s="22">
        <f t="shared" si="14"/>
        <v>10.694444444444445</v>
      </c>
      <c r="G81" s="50">
        <f t="shared" si="24"/>
        <v>0.26388888888888928</v>
      </c>
      <c r="H81" s="22">
        <f t="shared" si="25"/>
        <v>10.694444444444445</v>
      </c>
      <c r="I81" s="70"/>
      <c r="J81" s="22">
        <v>390.29166666666725</v>
      </c>
      <c r="K81" s="22">
        <f>'Car Specs and Assumptions'!$C$5*9.81*'Car Specs and Assumptions'!$F$5</f>
        <v>145.08990000000003</v>
      </c>
      <c r="L81" s="22">
        <v>48.714386429398154</v>
      </c>
      <c r="M81" s="22">
        <v>196.48738023726906</v>
      </c>
      <c r="N81" s="23">
        <v>2101.3233719819054</v>
      </c>
      <c r="O81" s="23">
        <f t="shared" si="15"/>
        <v>2101.3233719819054</v>
      </c>
      <c r="P81" s="23">
        <f>IF(F81&gt;0,(K81+L81)*F81,0)</f>
        <v>2072.6291743143975</v>
      </c>
      <c r="Q81" s="24">
        <f>IF(J81*-1&gt;(K81+L81),(((J81*-1)-K81-L81))*F81,0)</f>
        <v>0</v>
      </c>
      <c r="R81" s="23">
        <f t="shared" si="16"/>
        <v>82347.941735436616</v>
      </c>
      <c r="S81" s="23">
        <f t="shared" si="17"/>
        <v>80916.697075218137</v>
      </c>
      <c r="T81" s="23">
        <f t="shared" si="18"/>
        <v>2.2876258214104293E-2</v>
      </c>
      <c r="U81" s="23">
        <f t="shared" si="19"/>
        <v>2.2478658447495598E-2</v>
      </c>
      <c r="V81" s="25">
        <v>-2.2478658447495598E-2</v>
      </c>
      <c r="W81" s="25">
        <f>0.5*'Car Specs and Assumptions'!$C$5*(F81*F81)</f>
        <v>84577.459490740745</v>
      </c>
      <c r="X81" s="25">
        <f t="shared" si="20"/>
        <v>84.57745949074075</v>
      </c>
      <c r="Y81" s="25">
        <f t="shared" si="21"/>
        <v>61.741545428240748</v>
      </c>
      <c r="Z81" s="25">
        <f>(H81*(K81+L81))/1000</f>
        <v>2.0726291743143976</v>
      </c>
      <c r="AA81" s="25">
        <f t="shared" si="22"/>
        <v>59.668916253926348</v>
      </c>
      <c r="AB81" s="18"/>
      <c r="AC81" s="24">
        <f t="shared" si="23"/>
        <v>0</v>
      </c>
      <c r="AD81" s="24"/>
      <c r="AE81" s="18"/>
      <c r="AF81" s="18"/>
      <c r="AG81" s="18"/>
      <c r="AH81" s="18"/>
      <c r="AI81" s="18"/>
      <c r="AJ81" s="18"/>
      <c r="AK81" s="18"/>
      <c r="AL81" s="18"/>
      <c r="AM81" s="18"/>
      <c r="AN81" s="18"/>
    </row>
    <row r="82" spans="1:40" x14ac:dyDescent="0.35">
      <c r="A82" s="18"/>
      <c r="B82" s="1" t="s">
        <v>3</v>
      </c>
      <c r="C82" s="1">
        <v>78</v>
      </c>
      <c r="D82" s="1">
        <v>78</v>
      </c>
      <c r="E82" s="9">
        <v>39.299999999999997</v>
      </c>
      <c r="F82" s="22">
        <f t="shared" si="14"/>
        <v>10.916666666666666</v>
      </c>
      <c r="G82" s="50">
        <f t="shared" si="24"/>
        <v>0.1388888888888884</v>
      </c>
      <c r="H82" s="22">
        <f t="shared" si="25"/>
        <v>10.916666666666666</v>
      </c>
      <c r="I82" s="70"/>
      <c r="J82" s="22">
        <v>205.41666666666595</v>
      </c>
      <c r="K82" s="22">
        <f>'Car Specs and Assumptions'!$C$5*9.81*'Car Specs and Assumptions'!$F$5</f>
        <v>145.08990000000003</v>
      </c>
      <c r="L82" s="22">
        <v>50.759914114583331</v>
      </c>
      <c r="M82" s="22">
        <v>9.5668525520825867</v>
      </c>
      <c r="N82" s="23">
        <v>104.4381403602349</v>
      </c>
      <c r="O82" s="23">
        <f t="shared" si="15"/>
        <v>104.4381403602349</v>
      </c>
      <c r="P82" s="23">
        <f>IF(F82&gt;0,(K82+L82)*F82,0)</f>
        <v>2138.027137417535</v>
      </c>
      <c r="Q82" s="24">
        <f>IF(J82*-1&gt;(K82+L82),(((J82*-1)-K82-L82))*F82,0)</f>
        <v>0</v>
      </c>
      <c r="R82" s="23">
        <f t="shared" si="16"/>
        <v>84485.968872854151</v>
      </c>
      <c r="S82" s="23">
        <f t="shared" si="17"/>
        <v>80916.697075218137</v>
      </c>
      <c r="T82" s="23">
        <f t="shared" si="18"/>
        <v>2.3470202152878886E-2</v>
      </c>
      <c r="U82" s="23">
        <f t="shared" si="19"/>
        <v>2.2478658447495598E-2</v>
      </c>
      <c r="V82" s="25">
        <v>-2.2478658447495598E-2</v>
      </c>
      <c r="W82" s="25">
        <f>0.5*'Car Specs and Assumptions'!$C$5*(F82*F82)</f>
        <v>88128.885416666657</v>
      </c>
      <c r="X82" s="25">
        <f t="shared" si="20"/>
        <v>88.128885416666662</v>
      </c>
      <c r="Y82" s="25">
        <f t="shared" si="21"/>
        <v>64.334086354166658</v>
      </c>
      <c r="Z82" s="25">
        <f>(H82*(K82+L82))/1000</f>
        <v>2.1380271374175348</v>
      </c>
      <c r="AA82" s="25">
        <f t="shared" si="22"/>
        <v>62.19605921674912</v>
      </c>
      <c r="AB82" s="18"/>
      <c r="AC82" s="24">
        <f t="shared" si="23"/>
        <v>0</v>
      </c>
      <c r="AD82" s="24"/>
      <c r="AE82" s="18"/>
      <c r="AF82" s="18"/>
      <c r="AG82" s="18"/>
      <c r="AH82" s="18"/>
      <c r="AI82" s="18"/>
      <c r="AJ82" s="18"/>
      <c r="AK82" s="18"/>
      <c r="AL82" s="18"/>
      <c r="AM82" s="18"/>
      <c r="AN82" s="18"/>
    </row>
    <row r="83" spans="1:40" x14ac:dyDescent="0.35">
      <c r="A83" s="18"/>
      <c r="B83" s="1" t="s">
        <v>3</v>
      </c>
      <c r="C83" s="1">
        <v>79</v>
      </c>
      <c r="D83" s="1">
        <v>79</v>
      </c>
      <c r="E83" s="9">
        <v>39.5</v>
      </c>
      <c r="F83" s="22">
        <f t="shared" si="14"/>
        <v>10.972222222222221</v>
      </c>
      <c r="G83" s="50">
        <f t="shared" si="24"/>
        <v>-4.1666666666666075E-2</v>
      </c>
      <c r="H83" s="22">
        <f t="shared" si="25"/>
        <v>10.972222222222221</v>
      </c>
      <c r="I83" s="70"/>
      <c r="J83" s="22">
        <v>-61.624999999999126</v>
      </c>
      <c r="K83" s="22">
        <f>'Car Specs and Assumptions'!$C$5*9.81*'Car Specs and Assumptions'!$F$5</f>
        <v>145.08990000000003</v>
      </c>
      <c r="L83" s="22">
        <v>51.277869068287032</v>
      </c>
      <c r="M83" s="22">
        <v>-257.99276906828618</v>
      </c>
      <c r="N83" s="23">
        <v>-2830.7539939436951</v>
      </c>
      <c r="O83" s="23">
        <f t="shared" si="15"/>
        <v>0</v>
      </c>
      <c r="P83" s="23">
        <f>IF(F83&gt;0,(K83+L83)*F83,0)</f>
        <v>2154.5907994992608</v>
      </c>
      <c r="Q83" s="24">
        <f>IF(J83*-1&gt;(K83+L83),(((J83*-1)-K83-L83))*F83,0)</f>
        <v>0</v>
      </c>
      <c r="R83" s="23">
        <f t="shared" si="16"/>
        <v>86640.559672353411</v>
      </c>
      <c r="S83" s="23">
        <f t="shared" si="17"/>
        <v>80916.697075218137</v>
      </c>
      <c r="T83" s="23">
        <f t="shared" si="18"/>
        <v>2.406874747697978E-2</v>
      </c>
      <c r="U83" s="23">
        <f t="shared" si="19"/>
        <v>2.2478658447495598E-2</v>
      </c>
      <c r="V83" s="25">
        <v>-2.2478658447495598E-2</v>
      </c>
      <c r="W83" s="25">
        <f>0.5*'Car Specs and Assumptions'!$C$5*(F83*F83)</f>
        <v>89028.153935185168</v>
      </c>
      <c r="X83" s="25">
        <f t="shared" si="20"/>
        <v>89.028153935185173</v>
      </c>
      <c r="Y83" s="25">
        <f t="shared" si="21"/>
        <v>64.990552372685173</v>
      </c>
      <c r="Z83" s="25">
        <f>(H83*(K83+L83))/1000</f>
        <v>2.1545907994992608</v>
      </c>
      <c r="AA83" s="25">
        <f t="shared" si="22"/>
        <v>62.835961573185912</v>
      </c>
      <c r="AB83" s="18"/>
      <c r="AC83" s="24">
        <f t="shared" si="23"/>
        <v>0</v>
      </c>
      <c r="AD83" s="24"/>
      <c r="AE83" s="18"/>
      <c r="AF83" s="18"/>
      <c r="AG83" s="18"/>
      <c r="AH83" s="18"/>
      <c r="AI83" s="18"/>
      <c r="AJ83" s="18"/>
      <c r="AK83" s="18"/>
      <c r="AL83" s="18"/>
      <c r="AM83" s="18"/>
      <c r="AN83" s="18"/>
    </row>
    <row r="84" spans="1:40" x14ac:dyDescent="0.35">
      <c r="A84" s="18"/>
      <c r="B84" s="1" t="s">
        <v>3</v>
      </c>
      <c r="C84" s="1">
        <v>80</v>
      </c>
      <c r="D84" s="1">
        <v>80</v>
      </c>
      <c r="E84" s="9">
        <v>39</v>
      </c>
      <c r="F84" s="22">
        <f t="shared" si="14"/>
        <v>10.833333333333334</v>
      </c>
      <c r="G84" s="50">
        <f t="shared" si="24"/>
        <v>-0.1388888888888884</v>
      </c>
      <c r="H84" s="22">
        <f t="shared" si="25"/>
        <v>10.833333333333334</v>
      </c>
      <c r="I84" s="70"/>
      <c r="J84" s="22">
        <v>-205.41666666666595</v>
      </c>
      <c r="K84" s="22">
        <f>'Car Specs and Assumptions'!$C$5*9.81*'Car Specs and Assumptions'!$F$5</f>
        <v>145.08990000000003</v>
      </c>
      <c r="L84" s="22">
        <v>49.987911458333343</v>
      </c>
      <c r="M84" s="22">
        <v>-400.49447812499932</v>
      </c>
      <c r="N84" s="23">
        <v>-4338.6901796874927</v>
      </c>
      <c r="O84" s="23">
        <f t="shared" si="15"/>
        <v>0</v>
      </c>
      <c r="P84" s="23">
        <f>IF(F84&gt;0,(K84+L84)*F84,0)</f>
        <v>2113.3429574652782</v>
      </c>
      <c r="Q84" s="24">
        <f>IF(J84*-1&gt;(K84+L84),(((J84*-1)-K84-L84))*F84,0)</f>
        <v>112.00426475693624</v>
      </c>
      <c r="R84" s="23">
        <f t="shared" si="16"/>
        <v>88753.902629818695</v>
      </c>
      <c r="S84" s="23">
        <f t="shared" si="17"/>
        <v>81028.701339975072</v>
      </c>
      <c r="T84" s="23">
        <f t="shared" si="18"/>
        <v>2.4655834150563636E-2</v>
      </c>
      <c r="U84" s="23">
        <f t="shared" si="19"/>
        <v>2.2509773232245078E-2</v>
      </c>
      <c r="V84" s="25">
        <v>-2.2509773232245078E-2</v>
      </c>
      <c r="W84" s="25">
        <f>0.5*'Car Specs and Assumptions'!$C$5*(F84*F84)</f>
        <v>86788.541666666686</v>
      </c>
      <c r="X84" s="25">
        <f t="shared" si="20"/>
        <v>86.788541666666688</v>
      </c>
      <c r="Y84" s="25">
        <f t="shared" si="21"/>
        <v>63.355635416666679</v>
      </c>
      <c r="Z84" s="25">
        <f>(H84*(K84+L84))/1000</f>
        <v>2.1133429574652784</v>
      </c>
      <c r="AA84" s="25">
        <f t="shared" si="22"/>
        <v>61.242292459201401</v>
      </c>
      <c r="AB84" s="18"/>
      <c r="AC84" s="24">
        <f t="shared" si="23"/>
        <v>0</v>
      </c>
      <c r="AD84" s="24"/>
      <c r="AE84" s="18"/>
      <c r="AF84" s="18"/>
      <c r="AG84" s="18"/>
      <c r="AH84" s="18"/>
      <c r="AI84" s="18"/>
      <c r="AJ84" s="18"/>
      <c r="AK84" s="18"/>
      <c r="AL84" s="18"/>
      <c r="AM84" s="18"/>
      <c r="AN84" s="18"/>
    </row>
    <row r="85" spans="1:40" x14ac:dyDescent="0.35">
      <c r="A85" s="18"/>
      <c r="B85" s="1" t="s">
        <v>3</v>
      </c>
      <c r="C85" s="1">
        <v>81</v>
      </c>
      <c r="D85" s="1">
        <v>81</v>
      </c>
      <c r="E85" s="9">
        <v>38.5</v>
      </c>
      <c r="F85" s="22">
        <f t="shared" si="14"/>
        <v>10.694444444444445</v>
      </c>
      <c r="G85" s="50">
        <f t="shared" si="24"/>
        <v>-0.2361111111111116</v>
      </c>
      <c r="H85" s="22">
        <f t="shared" si="25"/>
        <v>10.694444444444445</v>
      </c>
      <c r="I85" s="70"/>
      <c r="J85" s="22">
        <v>-349.20833333333405</v>
      </c>
      <c r="K85" s="22">
        <f>'Car Specs and Assumptions'!$C$5*9.81*'Car Specs and Assumptions'!$F$5</f>
        <v>145.08990000000003</v>
      </c>
      <c r="L85" s="22">
        <v>48.714386429398154</v>
      </c>
      <c r="M85" s="22">
        <v>-543.01261976273224</v>
      </c>
      <c r="N85" s="23">
        <v>-5807.2182946847752</v>
      </c>
      <c r="O85" s="23">
        <f t="shared" si="15"/>
        <v>0</v>
      </c>
      <c r="P85" s="23">
        <f>IF(F85&gt;0,(K85+L85)*F85,0)</f>
        <v>2072.6291743143975</v>
      </c>
      <c r="Q85" s="24">
        <f>IF(J85*-1&gt;(K85+L85),(((J85*-1)-K85-L85))*F85,0)</f>
        <v>1661.9599460559807</v>
      </c>
      <c r="R85" s="23">
        <f t="shared" si="16"/>
        <v>90826.53180413309</v>
      </c>
      <c r="S85" s="23">
        <f t="shared" si="17"/>
        <v>82690.661286031056</v>
      </c>
      <c r="T85" s="23">
        <f t="shared" si="18"/>
        <v>2.5231610535188173E-2</v>
      </c>
      <c r="U85" s="23">
        <f t="shared" si="19"/>
        <v>2.2971465705259427E-2</v>
      </c>
      <c r="V85" s="25">
        <v>-2.2971465705259427E-2</v>
      </c>
      <c r="W85" s="25">
        <f>0.5*'Car Specs and Assumptions'!$C$5*(F85*F85)</f>
        <v>84577.459490740745</v>
      </c>
      <c r="X85" s="25">
        <f t="shared" si="20"/>
        <v>84.57745949074075</v>
      </c>
      <c r="Y85" s="25">
        <f t="shared" si="21"/>
        <v>61.741545428240748</v>
      </c>
      <c r="Z85" s="25">
        <f>(H85*(K85+L85))/1000</f>
        <v>2.0726291743143976</v>
      </c>
      <c r="AA85" s="25">
        <f t="shared" si="22"/>
        <v>59.668916253926348</v>
      </c>
      <c r="AB85" s="18"/>
      <c r="AC85" s="24">
        <f t="shared" si="23"/>
        <v>0</v>
      </c>
      <c r="AD85" s="24"/>
      <c r="AE85" s="18"/>
      <c r="AF85" s="18"/>
      <c r="AG85" s="18"/>
      <c r="AH85" s="18"/>
      <c r="AI85" s="18"/>
      <c r="AJ85" s="18"/>
      <c r="AK85" s="18"/>
      <c r="AL85" s="18"/>
      <c r="AM85" s="18"/>
      <c r="AN85" s="18"/>
    </row>
    <row r="86" spans="1:40" x14ac:dyDescent="0.35">
      <c r="A86" s="18"/>
      <c r="B86" s="1" t="s">
        <v>3</v>
      </c>
      <c r="C86" s="1">
        <v>82</v>
      </c>
      <c r="D86" s="1">
        <v>82</v>
      </c>
      <c r="E86" s="9">
        <v>37.299999999999997</v>
      </c>
      <c r="F86" s="22">
        <f t="shared" si="14"/>
        <v>10.361111111111111</v>
      </c>
      <c r="G86" s="50">
        <f t="shared" si="24"/>
        <v>-0.20833333333333393</v>
      </c>
      <c r="H86" s="22">
        <f t="shared" si="25"/>
        <v>10.361111111111111</v>
      </c>
      <c r="I86" s="70"/>
      <c r="J86" s="22">
        <v>-308.12500000000085</v>
      </c>
      <c r="K86" s="22">
        <f>'Car Specs and Assumptions'!$C$5*9.81*'Car Specs and Assumptions'!$F$5</f>
        <v>145.08990000000003</v>
      </c>
      <c r="L86" s="22">
        <v>45.724971290509259</v>
      </c>
      <c r="M86" s="22">
        <v>-498.9398712905101</v>
      </c>
      <c r="N86" s="23">
        <v>-5169.5714442044518</v>
      </c>
      <c r="O86" s="23">
        <f t="shared" si="15"/>
        <v>0</v>
      </c>
      <c r="P86" s="23">
        <f>IF(F86&gt;0,(K86+L86)*F86,0)</f>
        <v>1977.0540830933323</v>
      </c>
      <c r="Q86" s="24">
        <f>IF(J86*-1&gt;(K86+L86),(((J86*-1)-K86-L86))*F86,0)</f>
        <v>1215.4632780177876</v>
      </c>
      <c r="R86" s="23">
        <f t="shared" si="16"/>
        <v>92803.585887226422</v>
      </c>
      <c r="S86" s="23">
        <f t="shared" si="17"/>
        <v>83906.124564048849</v>
      </c>
      <c r="T86" s="23">
        <f t="shared" si="18"/>
        <v>2.57808361594715E-2</v>
      </c>
      <c r="U86" s="23">
        <f t="shared" si="19"/>
        <v>2.3309121403892772E-2</v>
      </c>
      <c r="V86" s="25">
        <v>-2.3309121403892772E-2</v>
      </c>
      <c r="W86" s="25">
        <f>0.5*'Car Specs and Assumptions'!$C$5*(F86*F86)</f>
        <v>79387.265046296292</v>
      </c>
      <c r="X86" s="25">
        <f t="shared" si="20"/>
        <v>79.387265046296292</v>
      </c>
      <c r="Y86" s="25">
        <f t="shared" si="21"/>
        <v>57.952703483796292</v>
      </c>
      <c r="Z86" s="25">
        <f>(H86*(K86+L86))/1000</f>
        <v>1.9770540830933323</v>
      </c>
      <c r="AA86" s="25">
        <f t="shared" si="22"/>
        <v>55.975649400702956</v>
      </c>
      <c r="AB86" s="18"/>
      <c r="AC86" s="24">
        <f t="shared" si="23"/>
        <v>0</v>
      </c>
      <c r="AD86" s="24"/>
      <c r="AE86" s="18"/>
      <c r="AF86" s="18"/>
      <c r="AG86" s="18"/>
      <c r="AH86" s="18"/>
      <c r="AI86" s="18"/>
      <c r="AJ86" s="18"/>
      <c r="AK86" s="18"/>
      <c r="AL86" s="18"/>
      <c r="AM86" s="18"/>
      <c r="AN86" s="18"/>
    </row>
    <row r="87" spans="1:40" x14ac:dyDescent="0.35">
      <c r="A87" s="18"/>
      <c r="B87" s="1" t="s">
        <v>3</v>
      </c>
      <c r="C87" s="1">
        <v>83</v>
      </c>
      <c r="D87" s="1">
        <v>83</v>
      </c>
      <c r="E87" s="9">
        <v>37</v>
      </c>
      <c r="F87" s="22">
        <f t="shared" si="14"/>
        <v>10.277777777777777</v>
      </c>
      <c r="G87" s="50">
        <f t="shared" si="24"/>
        <v>-8.3333333333333037E-2</v>
      </c>
      <c r="H87" s="22">
        <f t="shared" si="25"/>
        <v>10.277777777777777</v>
      </c>
      <c r="I87" s="70"/>
      <c r="J87" s="22">
        <v>-123.24999999999956</v>
      </c>
      <c r="K87" s="22">
        <f>'Car Specs and Assumptions'!$C$5*9.81*'Car Specs and Assumptions'!$F$5</f>
        <v>145.08990000000003</v>
      </c>
      <c r="L87" s="22">
        <v>44.9924068287037</v>
      </c>
      <c r="M87" s="22">
        <v>-313.33230682870328</v>
      </c>
      <c r="N87" s="23">
        <v>-3220.3598201838945</v>
      </c>
      <c r="O87" s="23">
        <f t="shared" si="15"/>
        <v>0</v>
      </c>
      <c r="P87" s="23">
        <f>IF(F87&gt;0,(K87+L87)*F87,0)</f>
        <v>1953.6237090727882</v>
      </c>
      <c r="Q87" s="24">
        <f>IF(J87*-1&gt;(K87+L87),(((J87*-1)-K87-L87))*F87,0)</f>
        <v>0</v>
      </c>
      <c r="R87" s="23">
        <f t="shared" si="16"/>
        <v>94757.209596299217</v>
      </c>
      <c r="S87" s="23">
        <f t="shared" si="17"/>
        <v>83906.124564048849</v>
      </c>
      <c r="T87" s="23">
        <f t="shared" si="18"/>
        <v>2.6323552825851925E-2</v>
      </c>
      <c r="U87" s="23">
        <f t="shared" si="19"/>
        <v>2.3309121403892772E-2</v>
      </c>
      <c r="V87" s="25">
        <v>-2.3309121403892772E-2</v>
      </c>
      <c r="W87" s="25">
        <f>0.5*'Car Specs and Assumptions'!$C$5*(F87*F87)</f>
        <v>78115.393518518496</v>
      </c>
      <c r="X87" s="25">
        <f t="shared" si="20"/>
        <v>78.115393518518502</v>
      </c>
      <c r="Y87" s="25">
        <f t="shared" si="21"/>
        <v>57.024237268518505</v>
      </c>
      <c r="Z87" s="25">
        <f>(H87*(K87+L87))/1000</f>
        <v>1.9536237090727882</v>
      </c>
      <c r="AA87" s="25">
        <f t="shared" si="22"/>
        <v>55.070613559445718</v>
      </c>
      <c r="AB87" s="18"/>
      <c r="AC87" s="24">
        <f t="shared" si="23"/>
        <v>0</v>
      </c>
      <c r="AD87" s="24"/>
      <c r="AE87" s="18"/>
      <c r="AF87" s="18"/>
      <c r="AG87" s="18"/>
      <c r="AH87" s="18"/>
      <c r="AI87" s="18"/>
      <c r="AJ87" s="18"/>
      <c r="AK87" s="18"/>
      <c r="AL87" s="18"/>
      <c r="AM87" s="18"/>
      <c r="AN87" s="18"/>
    </row>
    <row r="88" spans="1:40" x14ac:dyDescent="0.35">
      <c r="A88" s="18"/>
      <c r="B88" s="1" t="s">
        <v>3</v>
      </c>
      <c r="C88" s="1">
        <v>84</v>
      </c>
      <c r="D88" s="1">
        <v>84</v>
      </c>
      <c r="E88" s="9">
        <v>36.700000000000003</v>
      </c>
      <c r="F88" s="22">
        <f t="shared" si="14"/>
        <v>10.194444444444445</v>
      </c>
      <c r="G88" s="50">
        <f t="shared" si="24"/>
        <v>-0.15277777777777768</v>
      </c>
      <c r="H88" s="22">
        <f t="shared" si="25"/>
        <v>10.194444444444445</v>
      </c>
      <c r="I88" s="70"/>
      <c r="J88" s="22">
        <v>-225.9583333333332</v>
      </c>
      <c r="K88" s="22">
        <f>'Car Specs and Assumptions'!$C$5*9.81*'Car Specs and Assumptions'!$F$5</f>
        <v>145.08990000000003</v>
      </c>
      <c r="L88" s="22">
        <v>44.265758096064822</v>
      </c>
      <c r="M88" s="22">
        <v>-415.31399142939802</v>
      </c>
      <c r="N88" s="23">
        <v>-4233.8954126274739</v>
      </c>
      <c r="O88" s="23">
        <f t="shared" si="15"/>
        <v>0</v>
      </c>
      <c r="P88" s="23">
        <f>IF(F88&gt;0,(K88+L88)*F88,0)</f>
        <v>1930.3757367015501</v>
      </c>
      <c r="Q88" s="24">
        <f>IF(J88*-1&gt;(K88+L88),(((J88*-1)-K88-L88))*F88,0)</f>
        <v>373.14393922437461</v>
      </c>
      <c r="R88" s="23">
        <f t="shared" si="16"/>
        <v>96687.585333000767</v>
      </c>
      <c r="S88" s="23">
        <f t="shared" si="17"/>
        <v>84279.268503273226</v>
      </c>
      <c r="T88" s="23">
        <f t="shared" si="18"/>
        <v>2.6859811205507615E-2</v>
      </c>
      <c r="U88" s="23">
        <f t="shared" si="19"/>
        <v>2.3412780790209302E-2</v>
      </c>
      <c r="V88" s="25">
        <v>-2.3412780790209302E-2</v>
      </c>
      <c r="W88" s="25">
        <f>0.5*'Car Specs and Assumptions'!$C$5*(F88*F88)</f>
        <v>76853.792824074073</v>
      </c>
      <c r="X88" s="25">
        <f t="shared" si="20"/>
        <v>76.853792824074077</v>
      </c>
      <c r="Y88" s="25">
        <f t="shared" si="21"/>
        <v>56.103268761574071</v>
      </c>
      <c r="Z88" s="25">
        <f>(H88*(K88+L88))/1000</f>
        <v>1.9303757367015502</v>
      </c>
      <c r="AA88" s="25">
        <f t="shared" si="22"/>
        <v>54.172893024872522</v>
      </c>
      <c r="AB88" s="18"/>
      <c r="AC88" s="24">
        <f t="shared" si="23"/>
        <v>0</v>
      </c>
      <c r="AD88" s="24"/>
      <c r="AE88" s="18"/>
      <c r="AF88" s="18"/>
      <c r="AG88" s="18"/>
      <c r="AH88" s="18"/>
      <c r="AI88" s="18"/>
      <c r="AJ88" s="18"/>
      <c r="AK88" s="18"/>
      <c r="AL88" s="18"/>
      <c r="AM88" s="18"/>
      <c r="AN88" s="18"/>
    </row>
    <row r="89" spans="1:40" x14ac:dyDescent="0.35">
      <c r="A89" s="18"/>
      <c r="B89" s="1" t="s">
        <v>3</v>
      </c>
      <c r="C89" s="1">
        <v>85</v>
      </c>
      <c r="D89" s="1">
        <v>85</v>
      </c>
      <c r="E89" s="9">
        <v>35.9</v>
      </c>
      <c r="F89" s="22">
        <f t="shared" si="14"/>
        <v>9.9722222222222214</v>
      </c>
      <c r="G89" s="50">
        <f t="shared" si="24"/>
        <v>-0.19444444444444464</v>
      </c>
      <c r="H89" s="22">
        <f t="shared" si="25"/>
        <v>9.9722222222222214</v>
      </c>
      <c r="I89" s="70"/>
      <c r="J89" s="22">
        <v>-287.5833333333336</v>
      </c>
      <c r="K89" s="22">
        <f>'Car Specs and Assumptions'!$C$5*9.81*'Car Specs and Assumptions'!$F$5</f>
        <v>145.08990000000003</v>
      </c>
      <c r="L89" s="22">
        <v>42.356949484953702</v>
      </c>
      <c r="M89" s="22">
        <v>-475.03018281828736</v>
      </c>
      <c r="N89" s="23">
        <v>-4737.1065453268093</v>
      </c>
      <c r="O89" s="23">
        <f t="shared" si="15"/>
        <v>0</v>
      </c>
      <c r="P89" s="23">
        <f>IF(F89&gt;0,(K89+L89)*F89,0)</f>
        <v>1869.2616379193996</v>
      </c>
      <c r="Q89" s="24">
        <f>IF(J89*-1&gt;(K89+L89),(((J89*-1)-K89-L89))*F89,0)</f>
        <v>998.58326948801027</v>
      </c>
      <c r="R89" s="23">
        <f t="shared" si="16"/>
        <v>98556.84697092016</v>
      </c>
      <c r="S89" s="23">
        <f t="shared" si="17"/>
        <v>85277.851772761234</v>
      </c>
      <c r="T89" s="23">
        <f t="shared" si="18"/>
        <v>2.7379092088521621E-2</v>
      </c>
      <c r="U89" s="23">
        <f t="shared" si="19"/>
        <v>2.3690187222473073E-2</v>
      </c>
      <c r="V89" s="25">
        <v>-2.3690187222473073E-2</v>
      </c>
      <c r="W89" s="25">
        <f>0.5*'Car Specs and Assumptions'!$C$5*(F89*F89)</f>
        <v>73539.737268518496</v>
      </c>
      <c r="X89" s="25">
        <f t="shared" si="20"/>
        <v>73.539737268518493</v>
      </c>
      <c r="Y89" s="25">
        <f t="shared" si="21"/>
        <v>53.684008206018497</v>
      </c>
      <c r="Z89" s="25">
        <f>(H89*(K89+L89))/1000</f>
        <v>1.8692616379193996</v>
      </c>
      <c r="AA89" s="25">
        <f t="shared" si="22"/>
        <v>51.814746568099096</v>
      </c>
      <c r="AB89" s="18"/>
      <c r="AC89" s="24">
        <f t="shared" si="23"/>
        <v>0</v>
      </c>
      <c r="AD89" s="24"/>
      <c r="AE89" s="18"/>
      <c r="AF89" s="18"/>
      <c r="AG89" s="18"/>
      <c r="AH89" s="18"/>
      <c r="AI89" s="18"/>
      <c r="AJ89" s="18"/>
      <c r="AK89" s="18"/>
      <c r="AL89" s="18"/>
      <c r="AM89" s="18"/>
      <c r="AN89" s="18"/>
    </row>
    <row r="90" spans="1:40" x14ac:dyDescent="0.35">
      <c r="A90" s="18"/>
      <c r="B90" s="1" t="s">
        <v>3</v>
      </c>
      <c r="C90" s="1">
        <v>86</v>
      </c>
      <c r="D90" s="1">
        <v>86</v>
      </c>
      <c r="E90" s="9">
        <v>35.299999999999997</v>
      </c>
      <c r="F90" s="22">
        <f t="shared" si="14"/>
        <v>9.8055555555555554</v>
      </c>
      <c r="G90" s="50">
        <f t="shared" si="24"/>
        <v>-0.18055555555555536</v>
      </c>
      <c r="H90" s="22">
        <f t="shared" si="25"/>
        <v>9.8055555555555554</v>
      </c>
      <c r="I90" s="70"/>
      <c r="J90" s="22">
        <v>-267.0416666666664</v>
      </c>
      <c r="K90" s="22">
        <f>'Car Specs and Assumptions'!$C$5*9.81*'Car Specs and Assumptions'!$F$5</f>
        <v>145.08990000000003</v>
      </c>
      <c r="L90" s="22">
        <v>40.952949762731485</v>
      </c>
      <c r="M90" s="22">
        <v>-453.08451642939792</v>
      </c>
      <c r="N90" s="23">
        <v>-4442.745397210485</v>
      </c>
      <c r="O90" s="23">
        <f t="shared" si="15"/>
        <v>0</v>
      </c>
      <c r="P90" s="23">
        <f>IF(F90&gt;0,(K90+L90)*F90,0)</f>
        <v>1824.2534990623396</v>
      </c>
      <c r="Q90" s="24">
        <f>IF(J90*-1&gt;(K90+L90),(((J90*-1)-K90-L90))*F90,0)</f>
        <v>794.2383990858059</v>
      </c>
      <c r="R90" s="23">
        <f t="shared" si="16"/>
        <v>100381.1004699825</v>
      </c>
      <c r="S90" s="23">
        <f t="shared" si="17"/>
        <v>86072.090171847041</v>
      </c>
      <c r="T90" s="23">
        <f t="shared" si="18"/>
        <v>2.7885869710561138E-2</v>
      </c>
      <c r="U90" s="23">
        <f t="shared" si="19"/>
        <v>2.3910826649739109E-2</v>
      </c>
      <c r="V90" s="25">
        <v>-2.3910826649739109E-2</v>
      </c>
      <c r="W90" s="25">
        <f>0.5*'Car Specs and Assumptions'!$C$5*(F90*F90)</f>
        <v>71102.126157407401</v>
      </c>
      <c r="X90" s="25">
        <f t="shared" si="20"/>
        <v>71.102126157407397</v>
      </c>
      <c r="Y90" s="25">
        <f t="shared" si="21"/>
        <v>51.904552094907402</v>
      </c>
      <c r="Z90" s="25">
        <f>(H90*(K90+L90))/1000</f>
        <v>1.8242534990623396</v>
      </c>
      <c r="AA90" s="25">
        <f t="shared" si="22"/>
        <v>50.080298595845065</v>
      </c>
      <c r="AB90" s="18"/>
      <c r="AC90" s="24">
        <f t="shared" si="23"/>
        <v>0</v>
      </c>
      <c r="AD90" s="24"/>
      <c r="AE90" s="18"/>
      <c r="AF90" s="18"/>
      <c r="AG90" s="18"/>
      <c r="AH90" s="18"/>
      <c r="AI90" s="18"/>
      <c r="AJ90" s="18"/>
      <c r="AK90" s="18"/>
      <c r="AL90" s="18"/>
      <c r="AM90" s="18"/>
      <c r="AN90" s="18"/>
    </row>
    <row r="91" spans="1:40" x14ac:dyDescent="0.35">
      <c r="A91" s="18"/>
      <c r="B91" s="1" t="s">
        <v>3</v>
      </c>
      <c r="C91" s="1">
        <v>87</v>
      </c>
      <c r="D91" s="1">
        <v>87</v>
      </c>
      <c r="E91" s="9">
        <v>34.6</v>
      </c>
      <c r="F91" s="22">
        <f t="shared" si="14"/>
        <v>9.6111111111111107</v>
      </c>
      <c r="G91" s="50">
        <f t="shared" si="24"/>
        <v>-0.15277777777777768</v>
      </c>
      <c r="H91" s="22">
        <f t="shared" si="25"/>
        <v>9.6111111111111107</v>
      </c>
      <c r="I91" s="70"/>
      <c r="J91" s="22">
        <v>-225.9583333333332</v>
      </c>
      <c r="K91" s="22">
        <f>'Car Specs and Assumptions'!$C$5*9.81*'Car Specs and Assumptions'!$F$5</f>
        <v>145.08990000000003</v>
      </c>
      <c r="L91" s="22">
        <v>39.344857384259264</v>
      </c>
      <c r="M91" s="22">
        <v>-410.39309071759249</v>
      </c>
      <c r="N91" s="23">
        <v>-3944.333594119083</v>
      </c>
      <c r="O91" s="23">
        <f t="shared" si="15"/>
        <v>0</v>
      </c>
      <c r="P91" s="23">
        <f>IF(F91&gt;0,(K91+L91)*F91,0)</f>
        <v>1772.6229459709364</v>
      </c>
      <c r="Q91" s="24">
        <f>IF(J91*-1&gt;(K91+L91),(((J91*-1)-K91-L91))*F91,0)</f>
        <v>399.0877021772103</v>
      </c>
      <c r="R91" s="23">
        <f t="shared" si="16"/>
        <v>102153.72341595344</v>
      </c>
      <c r="S91" s="23">
        <f t="shared" si="17"/>
        <v>86471.177874024259</v>
      </c>
      <c r="T91" s="23">
        <f t="shared" si="18"/>
        <v>2.8378304364951867E-2</v>
      </c>
      <c r="U91" s="23">
        <f t="shared" si="19"/>
        <v>2.4021693213403941E-2</v>
      </c>
      <c r="V91" s="25">
        <v>-2.4021693213403941E-2</v>
      </c>
      <c r="W91" s="25">
        <f>0.5*'Car Specs and Assumptions'!$C$5*(F91*F91)</f>
        <v>68310.171296296292</v>
      </c>
      <c r="X91" s="25">
        <f t="shared" si="20"/>
        <v>68.310171296296289</v>
      </c>
      <c r="Y91" s="25">
        <f t="shared" si="21"/>
        <v>49.866425046296293</v>
      </c>
      <c r="Z91" s="25">
        <f>(H91*(K91+L91))/1000</f>
        <v>1.7726229459709364</v>
      </c>
      <c r="AA91" s="25">
        <f t="shared" si="22"/>
        <v>48.093802100325355</v>
      </c>
      <c r="AB91" s="18"/>
      <c r="AC91" s="24">
        <f t="shared" si="23"/>
        <v>0</v>
      </c>
      <c r="AD91" s="24"/>
      <c r="AE91" s="18"/>
      <c r="AF91" s="18"/>
      <c r="AG91" s="18"/>
      <c r="AH91" s="18"/>
      <c r="AI91" s="18"/>
      <c r="AJ91" s="18"/>
      <c r="AK91" s="18"/>
      <c r="AL91" s="18"/>
      <c r="AM91" s="18"/>
      <c r="AN91" s="18"/>
    </row>
    <row r="92" spans="1:40" x14ac:dyDescent="0.35">
      <c r="A92" s="18"/>
      <c r="B92" s="1" t="s">
        <v>3</v>
      </c>
      <c r="C92" s="1">
        <v>88</v>
      </c>
      <c r="D92" s="1">
        <v>88</v>
      </c>
      <c r="E92" s="9">
        <v>34.200000000000003</v>
      </c>
      <c r="F92" s="22">
        <f t="shared" si="14"/>
        <v>9.5</v>
      </c>
      <c r="G92" s="50">
        <f t="shared" si="24"/>
        <v>-0.375</v>
      </c>
      <c r="H92" s="22">
        <f t="shared" si="25"/>
        <v>9.5</v>
      </c>
      <c r="I92" s="70"/>
      <c r="J92" s="22">
        <v>-554.625</v>
      </c>
      <c r="K92" s="22">
        <f>'Car Specs and Assumptions'!$C$5*9.81*'Car Specs and Assumptions'!$F$5</f>
        <v>145.08990000000003</v>
      </c>
      <c r="L92" s="22">
        <v>38.440408125000005</v>
      </c>
      <c r="M92" s="22">
        <v>-738.15530812500003</v>
      </c>
      <c r="N92" s="23">
        <v>-7012.4754271874999</v>
      </c>
      <c r="O92" s="23">
        <f t="shared" si="15"/>
        <v>0</v>
      </c>
      <c r="P92" s="23">
        <f>IF(F92&gt;0,(K92+L92)*F92,0)</f>
        <v>1743.5379271875004</v>
      </c>
      <c r="Q92" s="24">
        <f>IF(J92*-1&gt;(K92+L92),(((J92*-1)-K92-L92))*F92,0)</f>
        <v>3525.3995728124996</v>
      </c>
      <c r="R92" s="23">
        <f t="shared" si="16"/>
        <v>103897.26134314094</v>
      </c>
      <c r="S92" s="23">
        <f t="shared" si="17"/>
        <v>89996.57744683676</v>
      </c>
      <c r="T92" s="23">
        <f t="shared" si="18"/>
        <v>2.8862659201124553E-2</v>
      </c>
      <c r="U92" s="23">
        <f t="shared" si="19"/>
        <v>2.5001049214731254E-2</v>
      </c>
      <c r="V92" s="25">
        <v>-2.5001049214731254E-2</v>
      </c>
      <c r="W92" s="25">
        <f>0.5*'Car Specs and Assumptions'!$C$5*(F92*F92)</f>
        <v>66739.875</v>
      </c>
      <c r="X92" s="25">
        <f t="shared" si="20"/>
        <v>66.739874999999998</v>
      </c>
      <c r="Y92" s="25">
        <f t="shared" si="21"/>
        <v>48.720108749999994</v>
      </c>
      <c r="Z92" s="25">
        <f>(H92*(K92+L92))/1000</f>
        <v>1.7435379271875004</v>
      </c>
      <c r="AA92" s="25">
        <f t="shared" si="22"/>
        <v>46.976570822812491</v>
      </c>
      <c r="AB92" s="18"/>
      <c r="AC92" s="24">
        <f t="shared" si="23"/>
        <v>0</v>
      </c>
      <c r="AD92" s="24"/>
      <c r="AE92" s="18"/>
      <c r="AF92" s="18"/>
      <c r="AG92" s="18"/>
      <c r="AH92" s="18"/>
      <c r="AI92" s="18"/>
      <c r="AJ92" s="18"/>
      <c r="AK92" s="18"/>
      <c r="AL92" s="18"/>
      <c r="AM92" s="18"/>
      <c r="AN92" s="18"/>
    </row>
    <row r="93" spans="1:40" x14ac:dyDescent="0.35">
      <c r="A93" s="18"/>
      <c r="B93" s="1" t="s">
        <v>3</v>
      </c>
      <c r="C93" s="1">
        <v>89</v>
      </c>
      <c r="D93" s="1">
        <v>89</v>
      </c>
      <c r="E93" s="9">
        <v>31.9</v>
      </c>
      <c r="F93" s="22">
        <f t="shared" si="14"/>
        <v>8.8611111111111107</v>
      </c>
      <c r="G93" s="50">
        <f t="shared" si="24"/>
        <v>-0.95833333333333348</v>
      </c>
      <c r="H93" s="22">
        <f t="shared" si="25"/>
        <v>8.8611111111111107</v>
      </c>
      <c r="I93" s="70"/>
      <c r="J93" s="22">
        <v>-1417.3750000000002</v>
      </c>
      <c r="K93" s="22">
        <f>'Car Specs and Assumptions'!$C$5*9.81*'Car Specs and Assumptions'!$F$5</f>
        <v>145.08990000000003</v>
      </c>
      <c r="L93" s="22">
        <v>33.443917540509261</v>
      </c>
      <c r="M93" s="22">
        <v>-1595.9088175405095</v>
      </c>
      <c r="N93" s="23">
        <v>-14141.525355428403</v>
      </c>
      <c r="O93" s="23">
        <f t="shared" si="15"/>
        <v>0</v>
      </c>
      <c r="P93" s="23">
        <f>IF(F93&gt;0,(K93+L93)*F93,0)</f>
        <v>1582.0079943172905</v>
      </c>
      <c r="Q93" s="24">
        <f>IF(J93*-1&gt;(K93+L93),(((J93*-1)-K93-L93))*F93,0)</f>
        <v>10977.509366793822</v>
      </c>
      <c r="R93" s="23">
        <f t="shared" si="16"/>
        <v>105479.26933745823</v>
      </c>
      <c r="S93" s="23">
        <f t="shared" si="17"/>
        <v>100974.08681363058</v>
      </c>
      <c r="T93" s="23">
        <f t="shared" si="18"/>
        <v>2.9302141021945897E-2</v>
      </c>
      <c r="U93" s="23">
        <f t="shared" si="19"/>
        <v>2.8050601316826577E-2</v>
      </c>
      <c r="V93" s="25">
        <v>-2.8050601316826577E-2</v>
      </c>
      <c r="W93" s="25">
        <f>0.5*'Car Specs and Assumptions'!$C$5*(F93*F93)</f>
        <v>58065.015046296292</v>
      </c>
      <c r="X93" s="25">
        <f t="shared" si="20"/>
        <v>58.065015046296296</v>
      </c>
      <c r="Y93" s="25">
        <f t="shared" si="21"/>
        <v>42.387460983796295</v>
      </c>
      <c r="Z93" s="25">
        <f>(H93*(K93+L93))/1000</f>
        <v>1.5820079943172904</v>
      </c>
      <c r="AA93" s="25">
        <f t="shared" si="22"/>
        <v>40.805452989479008</v>
      </c>
      <c r="AB93" s="18"/>
      <c r="AC93" s="24">
        <f t="shared" si="23"/>
        <v>10977.509366793822</v>
      </c>
      <c r="AD93" s="24"/>
      <c r="AE93" s="18"/>
      <c r="AF93" s="18"/>
      <c r="AG93" s="18"/>
      <c r="AH93" s="18"/>
      <c r="AI93" s="18"/>
      <c r="AJ93" s="18"/>
      <c r="AK93" s="18"/>
      <c r="AL93" s="18"/>
      <c r="AM93" s="18"/>
      <c r="AN93" s="18"/>
    </row>
    <row r="94" spans="1:40" x14ac:dyDescent="0.35">
      <c r="A94" s="18"/>
      <c r="B94" s="1" t="s">
        <v>3</v>
      </c>
      <c r="C94" s="1">
        <v>90</v>
      </c>
      <c r="D94" s="1">
        <v>90</v>
      </c>
      <c r="E94" s="9">
        <v>27.3</v>
      </c>
      <c r="F94" s="22">
        <f t="shared" si="14"/>
        <v>7.583333333333333</v>
      </c>
      <c r="G94" s="50">
        <f t="shared" si="24"/>
        <v>-1.375</v>
      </c>
      <c r="H94" s="22">
        <f t="shared" si="25"/>
        <v>7.583333333333333</v>
      </c>
      <c r="I94" s="70"/>
      <c r="J94" s="22">
        <v>-2033.625</v>
      </c>
      <c r="K94" s="22">
        <f>'Car Specs and Assumptions'!$C$5*9.81*'Car Specs and Assumptions'!$F$5</f>
        <v>145.08990000000003</v>
      </c>
      <c r="L94" s="22">
        <v>24.494076614583335</v>
      </c>
      <c r="M94" s="22">
        <v>-2203.2089766145832</v>
      </c>
      <c r="N94" s="23">
        <v>-16707.668072660588</v>
      </c>
      <c r="O94" s="23">
        <f t="shared" si="15"/>
        <v>0</v>
      </c>
      <c r="P94" s="23">
        <f>IF(F94&gt;0,(K94+L94)*F94,0)</f>
        <v>1286.0118226605905</v>
      </c>
      <c r="Q94" s="24">
        <f>IF(J94*-1&gt;(K94+L94),(((J94*-1)-K94-L94))*F94,0)</f>
        <v>14135.64442733941</v>
      </c>
      <c r="R94" s="23">
        <f t="shared" si="16"/>
        <v>106765.28116011882</v>
      </c>
      <c r="S94" s="23">
        <f t="shared" si="17"/>
        <v>115109.73124097</v>
      </c>
      <c r="T94" s="23">
        <f t="shared" si="18"/>
        <v>2.965939510628101E-2</v>
      </c>
      <c r="U94" s="23">
        <f t="shared" si="19"/>
        <v>3.1977483338741466E-2</v>
      </c>
      <c r="V94" s="25">
        <v>-3.1977483338741466E-2</v>
      </c>
      <c r="W94" s="25">
        <f>0.5*'Car Specs and Assumptions'!$C$5*(F94*F94)</f>
        <v>42526.385416666664</v>
      </c>
      <c r="X94" s="25">
        <f t="shared" si="20"/>
        <v>42.526385416666663</v>
      </c>
      <c r="Y94" s="25">
        <f t="shared" si="21"/>
        <v>31.044261354166665</v>
      </c>
      <c r="Z94" s="25">
        <f>(H94*(K94+L94))/1000</f>
        <v>1.2860118226605906</v>
      </c>
      <c r="AA94" s="25">
        <f t="shared" si="22"/>
        <v>29.758249531506074</v>
      </c>
      <c r="AB94" s="18"/>
      <c r="AC94" s="24">
        <f t="shared" si="23"/>
        <v>14135.64442733941</v>
      </c>
      <c r="AD94" s="24"/>
      <c r="AE94" s="18"/>
      <c r="AF94" s="18"/>
      <c r="AG94" s="18"/>
      <c r="AH94" s="18"/>
      <c r="AI94" s="18"/>
      <c r="AJ94" s="18"/>
      <c r="AK94" s="18"/>
      <c r="AL94" s="18"/>
      <c r="AM94" s="18"/>
      <c r="AN94" s="18"/>
    </row>
    <row r="95" spans="1:40" x14ac:dyDescent="0.35">
      <c r="A95" s="18"/>
      <c r="B95" s="1" t="s">
        <v>3</v>
      </c>
      <c r="C95" s="1">
        <v>91</v>
      </c>
      <c r="D95" s="1">
        <v>91</v>
      </c>
      <c r="E95" s="9">
        <v>22</v>
      </c>
      <c r="F95" s="22">
        <f t="shared" si="14"/>
        <v>6.1111111111111107</v>
      </c>
      <c r="G95" s="50">
        <f t="shared" si="24"/>
        <v>-1.4305555555555554</v>
      </c>
      <c r="H95" s="22">
        <f t="shared" si="25"/>
        <v>6.1111111111111107</v>
      </c>
      <c r="I95" s="70"/>
      <c r="J95" s="22">
        <v>-2115.7916666666665</v>
      </c>
      <c r="K95" s="22">
        <f>'Car Specs and Assumptions'!$C$5*9.81*'Car Specs and Assumptions'!$F$5</f>
        <v>145.08990000000003</v>
      </c>
      <c r="L95" s="22">
        <v>15.906738425925926</v>
      </c>
      <c r="M95" s="22">
        <v>-2276.7883050925925</v>
      </c>
      <c r="N95" s="23">
        <v>-13913.706308899176</v>
      </c>
      <c r="O95" s="23">
        <f t="shared" si="15"/>
        <v>0</v>
      </c>
      <c r="P95" s="23">
        <f>IF(F95&gt;0,(K95+L95)*F95,0)</f>
        <v>983.86834593621415</v>
      </c>
      <c r="Q95" s="24">
        <f>IF(J95*-1&gt;(K95+L95),(((J95*-1)-K95-L95))*F95,0)</f>
        <v>11945.969617026749</v>
      </c>
      <c r="R95" s="23">
        <f t="shared" si="16"/>
        <v>107749.14950605502</v>
      </c>
      <c r="S95" s="23">
        <f t="shared" si="17"/>
        <v>127055.70085799674</v>
      </c>
      <c r="T95" s="23">
        <f t="shared" si="18"/>
        <v>2.9932713732782088E-2</v>
      </c>
      <c r="U95" s="23">
        <f t="shared" si="19"/>
        <v>3.5296073698351492E-2</v>
      </c>
      <c r="V95" s="25">
        <v>-3.5296073698351492E-2</v>
      </c>
      <c r="W95" s="25">
        <f>0.5*'Car Specs and Assumptions'!$C$5*(F95*F95)</f>
        <v>27617.129629629628</v>
      </c>
      <c r="X95" s="25">
        <f t="shared" si="20"/>
        <v>27.617129629629627</v>
      </c>
      <c r="Y95" s="25">
        <f t="shared" si="21"/>
        <v>20.160504629629628</v>
      </c>
      <c r="Z95" s="25">
        <f>(H95*(K95+L95))/1000</f>
        <v>0.98386834593621419</v>
      </c>
      <c r="AA95" s="25">
        <f t="shared" si="22"/>
        <v>19.176636283693412</v>
      </c>
      <c r="AB95" s="18"/>
      <c r="AC95" s="24">
        <f t="shared" si="23"/>
        <v>11945.969617026749</v>
      </c>
      <c r="AD95" s="24">
        <f>SUM(AC93:AC95)</f>
        <v>37059.123411159977</v>
      </c>
      <c r="AE95" s="18"/>
      <c r="AF95" s="18"/>
      <c r="AG95" s="18"/>
      <c r="AH95" s="18"/>
      <c r="AI95" s="18"/>
      <c r="AJ95" s="18"/>
      <c r="AK95" s="18"/>
      <c r="AL95" s="18"/>
      <c r="AM95" s="18"/>
      <c r="AN95" s="18"/>
    </row>
    <row r="96" spans="1:40" x14ac:dyDescent="0.35">
      <c r="A96" s="18"/>
      <c r="B96" s="1" t="s">
        <v>3</v>
      </c>
      <c r="C96" s="1">
        <v>92</v>
      </c>
      <c r="D96" s="1">
        <v>92</v>
      </c>
      <c r="E96" s="9">
        <v>17</v>
      </c>
      <c r="F96" s="22">
        <f t="shared" si="14"/>
        <v>4.7222222222222223</v>
      </c>
      <c r="G96" s="50">
        <f t="shared" si="24"/>
        <v>-1.0833333333333333</v>
      </c>
      <c r="H96" s="22">
        <f t="shared" si="25"/>
        <v>4.7222222222222223</v>
      </c>
      <c r="I96" s="70"/>
      <c r="J96" s="22">
        <v>-1602.25</v>
      </c>
      <c r="K96" s="22">
        <f>'Car Specs and Assumptions'!$C$5*9.81*'Car Specs and Assumptions'!$F$5</f>
        <v>145.08990000000003</v>
      </c>
      <c r="L96" s="22">
        <v>9.498031828703704</v>
      </c>
      <c r="M96" s="22">
        <v>-1756.8379318287036</v>
      </c>
      <c r="N96" s="23">
        <v>-8296.1791225244342</v>
      </c>
      <c r="O96" s="23">
        <f t="shared" si="15"/>
        <v>0</v>
      </c>
      <c r="P96" s="23">
        <f>IF(F96&gt;0,(K96+L96)*F96,0)</f>
        <v>729.99856696887878</v>
      </c>
      <c r="Q96" s="24">
        <f>IF(J96*-1&gt;(K96+L96),(((J96*-1)-K96-L96))*F96,0)</f>
        <v>6836.1819885866771</v>
      </c>
      <c r="R96" s="23">
        <f t="shared" si="16"/>
        <v>108479.1480730239</v>
      </c>
      <c r="S96" s="23">
        <f t="shared" si="17"/>
        <v>133891.88284658341</v>
      </c>
      <c r="T96" s="23">
        <f t="shared" si="18"/>
        <v>3.0135507334686042E-2</v>
      </c>
      <c r="U96" s="23">
        <f t="shared" si="19"/>
        <v>3.719516505478087E-2</v>
      </c>
      <c r="V96" s="25">
        <v>-3.719516505478087E-2</v>
      </c>
      <c r="W96" s="25">
        <f>0.5*'Car Specs and Assumptions'!$C$5*(F96*F96)</f>
        <v>16490.393518518518</v>
      </c>
      <c r="X96" s="25">
        <f t="shared" si="20"/>
        <v>16.49039351851852</v>
      </c>
      <c r="Y96" s="25">
        <f t="shared" si="21"/>
        <v>12.037987268518519</v>
      </c>
      <c r="Z96" s="25">
        <f>(H96*(K96+L96))/1000</f>
        <v>0.72999856696887877</v>
      </c>
      <c r="AA96" s="25">
        <f t="shared" si="22"/>
        <v>11.30798870154964</v>
      </c>
      <c r="AB96" s="18"/>
      <c r="AC96" s="24">
        <f t="shared" si="23"/>
        <v>0</v>
      </c>
      <c r="AD96" s="24"/>
      <c r="AE96" s="18"/>
      <c r="AF96" s="18"/>
      <c r="AG96" s="18"/>
      <c r="AH96" s="18"/>
      <c r="AI96" s="18"/>
      <c r="AJ96" s="18"/>
      <c r="AK96" s="18"/>
      <c r="AL96" s="18"/>
      <c r="AM96" s="18"/>
      <c r="AN96" s="18"/>
    </row>
    <row r="97" spans="1:40" x14ac:dyDescent="0.35">
      <c r="A97" s="18"/>
      <c r="B97" s="1" t="s">
        <v>3</v>
      </c>
      <c r="C97" s="1">
        <v>93</v>
      </c>
      <c r="D97" s="1">
        <v>93</v>
      </c>
      <c r="E97" s="9">
        <v>14.2</v>
      </c>
      <c r="F97" s="22">
        <f t="shared" si="14"/>
        <v>3.9444444444444442</v>
      </c>
      <c r="G97" s="50">
        <f t="shared" si="24"/>
        <v>-0.69444444444444464</v>
      </c>
      <c r="H97" s="22">
        <f t="shared" si="25"/>
        <v>3.9444444444444442</v>
      </c>
      <c r="I97" s="70"/>
      <c r="J97" s="22">
        <v>-1027.0833333333337</v>
      </c>
      <c r="K97" s="22">
        <f>'Car Specs and Assumptions'!$C$5*9.81*'Car Specs and Assumptions'!$F$5</f>
        <v>145.08990000000003</v>
      </c>
      <c r="L97" s="22">
        <v>6.6269312731481484</v>
      </c>
      <c r="M97" s="22">
        <v>-1178.8001646064818</v>
      </c>
      <c r="N97" s="23">
        <v>-4649.7117603922334</v>
      </c>
      <c r="O97" s="23">
        <f t="shared" si="15"/>
        <v>0</v>
      </c>
      <c r="P97" s="23">
        <f>IF(F97&gt;0,(K97+L97)*F97,0)</f>
        <v>598.43861224408442</v>
      </c>
      <c r="Q97" s="24">
        <f>IF(J97*-1&gt;(K97+L97),(((J97*-1)-K97-L97))*F97,0)</f>
        <v>3452.834535904065</v>
      </c>
      <c r="R97" s="23">
        <f t="shared" si="16"/>
        <v>109077.58668526798</v>
      </c>
      <c r="S97" s="23">
        <f t="shared" si="17"/>
        <v>137344.71738248746</v>
      </c>
      <c r="T97" s="23">
        <f t="shared" si="18"/>
        <v>3.0301753581167445E-2</v>
      </c>
      <c r="U97" s="23">
        <f t="shared" si="19"/>
        <v>3.8154362488855016E-2</v>
      </c>
      <c r="V97" s="25">
        <v>-3.8154362488855016E-2</v>
      </c>
      <c r="W97" s="25">
        <f>0.5*'Car Specs and Assumptions'!$C$5*(F97*F97)</f>
        <v>11505.615740740739</v>
      </c>
      <c r="X97" s="25">
        <f t="shared" si="20"/>
        <v>11.505615740740739</v>
      </c>
      <c r="Y97" s="25">
        <f t="shared" si="21"/>
        <v>8.3990994907407384</v>
      </c>
      <c r="Z97" s="25">
        <f>(H97*(K97+L97))/1000</f>
        <v>0.59843861224408446</v>
      </c>
      <c r="AA97" s="25">
        <f t="shared" si="22"/>
        <v>7.8006608784966538</v>
      </c>
      <c r="AB97" s="18"/>
      <c r="AC97" s="24">
        <f t="shared" si="23"/>
        <v>0</v>
      </c>
      <c r="AD97" s="24"/>
      <c r="AE97" s="18"/>
      <c r="AF97" s="18"/>
      <c r="AG97" s="18"/>
      <c r="AH97" s="18"/>
      <c r="AI97" s="18"/>
      <c r="AJ97" s="18"/>
      <c r="AK97" s="18"/>
      <c r="AL97" s="18"/>
      <c r="AM97" s="18"/>
      <c r="AN97" s="18"/>
    </row>
    <row r="98" spans="1:40" x14ac:dyDescent="0.35">
      <c r="A98" s="18"/>
      <c r="B98" s="1" t="s">
        <v>3</v>
      </c>
      <c r="C98" s="1">
        <v>94</v>
      </c>
      <c r="D98" s="1">
        <v>94</v>
      </c>
      <c r="E98" s="9">
        <v>12</v>
      </c>
      <c r="F98" s="22">
        <f t="shared" si="14"/>
        <v>3.333333333333333</v>
      </c>
      <c r="G98" s="50">
        <f t="shared" si="24"/>
        <v>-0.70833333333333326</v>
      </c>
      <c r="H98" s="22">
        <f t="shared" si="25"/>
        <v>3.333333333333333</v>
      </c>
      <c r="I98" s="70"/>
      <c r="J98" s="22">
        <v>-1047.625</v>
      </c>
      <c r="K98" s="22">
        <f>'Car Specs and Assumptions'!$C$5*9.81*'Car Specs and Assumptions'!$F$5</f>
        <v>145.08990000000003</v>
      </c>
      <c r="L98" s="22">
        <v>4.7325833333333334</v>
      </c>
      <c r="M98" s="22">
        <v>-1197.4474833333334</v>
      </c>
      <c r="N98" s="23">
        <v>-3991.4916111111111</v>
      </c>
      <c r="O98" s="23">
        <f t="shared" si="15"/>
        <v>0</v>
      </c>
      <c r="P98" s="23">
        <f>IF(F98&gt;0,(K98+L98)*F98,0)</f>
        <v>499.40827777777787</v>
      </c>
      <c r="Q98" s="24">
        <f>IF(J98*-1&gt;(K98+L98),(((J98*-1)-K98-L98))*F98,0)</f>
        <v>2992.675055555555</v>
      </c>
      <c r="R98" s="23">
        <f t="shared" si="16"/>
        <v>109576.99496304576</v>
      </c>
      <c r="S98" s="23">
        <f t="shared" si="17"/>
        <v>140337.39243804303</v>
      </c>
      <c r="T98" s="23">
        <f t="shared" si="18"/>
        <v>3.0440489200734111E-2</v>
      </c>
      <c r="U98" s="23">
        <f t="shared" si="19"/>
        <v>3.8985727619288355E-2</v>
      </c>
      <c r="V98" s="25">
        <v>-3.8985727619288355E-2</v>
      </c>
      <c r="W98" s="25">
        <f>0.5*'Car Specs and Assumptions'!$C$5*(F98*F98)</f>
        <v>8216.6666666666642</v>
      </c>
      <c r="X98" s="25">
        <f t="shared" si="20"/>
        <v>8.216666666666665</v>
      </c>
      <c r="Y98" s="25">
        <f t="shared" si="21"/>
        <v>5.9981666666666653</v>
      </c>
      <c r="Z98" s="25">
        <f>(H98*(K98+L98))/1000</f>
        <v>0.49940827777777785</v>
      </c>
      <c r="AA98" s="25">
        <f t="shared" si="22"/>
        <v>5.4987583888888878</v>
      </c>
      <c r="AB98" s="18"/>
      <c r="AC98" s="24">
        <f t="shared" si="23"/>
        <v>0</v>
      </c>
      <c r="AD98" s="24"/>
      <c r="AE98" s="18"/>
      <c r="AF98" s="18"/>
      <c r="AG98" s="18"/>
      <c r="AH98" s="18"/>
      <c r="AI98" s="18"/>
      <c r="AJ98" s="18"/>
      <c r="AK98" s="18"/>
      <c r="AL98" s="18"/>
      <c r="AM98" s="18"/>
      <c r="AN98" s="18"/>
    </row>
    <row r="99" spans="1:40" x14ac:dyDescent="0.35">
      <c r="A99" s="18"/>
      <c r="B99" s="1" t="s">
        <v>3</v>
      </c>
      <c r="C99" s="1">
        <v>95</v>
      </c>
      <c r="D99" s="1">
        <v>95</v>
      </c>
      <c r="E99" s="9">
        <v>9.1</v>
      </c>
      <c r="F99" s="22">
        <f t="shared" si="14"/>
        <v>2.5277777777777777</v>
      </c>
      <c r="G99" s="50">
        <f t="shared" si="24"/>
        <v>-0.86111111111111105</v>
      </c>
      <c r="H99" s="22">
        <f t="shared" si="25"/>
        <v>2.5277777777777777</v>
      </c>
      <c r="I99" s="70"/>
      <c r="J99" s="22">
        <v>-1273.5833333333333</v>
      </c>
      <c r="K99" s="22">
        <f>'Car Specs and Assumptions'!$C$5*9.81*'Car Specs and Assumptions'!$F$5</f>
        <v>145.08990000000003</v>
      </c>
      <c r="L99" s="22">
        <v>2.7215640682870372</v>
      </c>
      <c r="M99" s="22">
        <v>-1421.3947974016203</v>
      </c>
      <c r="N99" s="23">
        <v>-3592.9701823207624</v>
      </c>
      <c r="O99" s="23">
        <f t="shared" si="15"/>
        <v>0</v>
      </c>
      <c r="P99" s="23">
        <f>IF(F99&gt;0,(K99+L99)*F99,0)</f>
        <v>373.63453417261456</v>
      </c>
      <c r="Q99" s="24">
        <f>IF(J99*-1&gt;(K99+L99),(((J99*-1)-K99-L99))*F99,0)</f>
        <v>2845.7011139755336</v>
      </c>
      <c r="R99" s="23">
        <f t="shared" si="16"/>
        <v>109950.62949721837</v>
      </c>
      <c r="S99" s="23">
        <f t="shared" si="17"/>
        <v>143183.09355201854</v>
      </c>
      <c r="T99" s="23">
        <f t="shared" si="18"/>
        <v>3.0544284874327265E-2</v>
      </c>
      <c r="U99" s="23">
        <f t="shared" si="19"/>
        <v>3.9776263388750753E-2</v>
      </c>
      <c r="V99" s="25">
        <v>-3.9776263388750753E-2</v>
      </c>
      <c r="W99" s="25">
        <f>0.5*'Car Specs and Assumptions'!$C$5*(F99*F99)</f>
        <v>4725.1539351851843</v>
      </c>
      <c r="X99" s="25">
        <f t="shared" si="20"/>
        <v>4.7251539351851841</v>
      </c>
      <c r="Y99" s="25">
        <f t="shared" si="21"/>
        <v>3.4493623726851843</v>
      </c>
      <c r="Z99" s="25">
        <f>(H99*(K99+L99))/1000</f>
        <v>0.37363453417261455</v>
      </c>
      <c r="AA99" s="25">
        <f t="shared" si="22"/>
        <v>3.0757278385125697</v>
      </c>
      <c r="AB99" s="18"/>
      <c r="AC99" s="24">
        <f t="shared" si="23"/>
        <v>0</v>
      </c>
      <c r="AD99" s="24"/>
      <c r="AE99" s="18"/>
      <c r="AF99" s="18"/>
      <c r="AG99" s="18"/>
      <c r="AH99" s="18"/>
      <c r="AI99" s="18"/>
      <c r="AJ99" s="18"/>
      <c r="AK99" s="18"/>
      <c r="AL99" s="18"/>
      <c r="AM99" s="18"/>
      <c r="AN99" s="18"/>
    </row>
    <row r="100" spans="1:40" x14ac:dyDescent="0.35">
      <c r="A100" s="18"/>
      <c r="B100" s="1" t="s">
        <v>3</v>
      </c>
      <c r="C100" s="1">
        <v>96</v>
      </c>
      <c r="D100" s="1">
        <v>96</v>
      </c>
      <c r="E100" s="9">
        <v>5.8</v>
      </c>
      <c r="F100" s="22">
        <f t="shared" si="14"/>
        <v>1.6111111111111109</v>
      </c>
      <c r="G100" s="50">
        <f t="shared" si="24"/>
        <v>-0.76388888888888884</v>
      </c>
      <c r="H100" s="22">
        <f t="shared" si="25"/>
        <v>1.6111111111111109</v>
      </c>
      <c r="I100" s="70"/>
      <c r="J100" s="22">
        <v>-1129.7916666666665</v>
      </c>
      <c r="K100" s="22">
        <f>'Car Specs and Assumptions'!$C$5*9.81*'Car Specs and Assumptions'!$F$5</f>
        <v>145.08990000000003</v>
      </c>
      <c r="L100" s="22">
        <v>1.1055840509259258</v>
      </c>
      <c r="M100" s="22">
        <v>-1275.9871507175924</v>
      </c>
      <c r="N100" s="23">
        <v>-2055.757076156121</v>
      </c>
      <c r="O100" s="23">
        <f t="shared" si="15"/>
        <v>0</v>
      </c>
      <c r="P100" s="23">
        <f>IF(F100&gt;0,(K100+L100)*F100,0)</f>
        <v>235.53716874871401</v>
      </c>
      <c r="Q100" s="24">
        <f>IF(J100*-1&gt;(K100+L100),(((J100*-1)-K100-L100))*F100,0)</f>
        <v>1584.6827386586929</v>
      </c>
      <c r="R100" s="23">
        <f t="shared" si="16"/>
        <v>110186.16666596709</v>
      </c>
      <c r="S100" s="23">
        <f t="shared" si="17"/>
        <v>144767.77629067723</v>
      </c>
      <c r="T100" s="23">
        <f t="shared" si="18"/>
        <v>3.0609717099805658E-2</v>
      </c>
      <c r="U100" s="23">
        <f t="shared" si="19"/>
        <v>4.0216488253550134E-2</v>
      </c>
      <c r="V100" s="25">
        <v>-4.0216488253550134E-2</v>
      </c>
      <c r="W100" s="25">
        <f>0.5*'Car Specs and Assumptions'!$C$5*(F100*F100)</f>
        <v>1919.5046296296291</v>
      </c>
      <c r="X100" s="25">
        <f t="shared" si="20"/>
        <v>1.9195046296296292</v>
      </c>
      <c r="Y100" s="25">
        <f t="shared" si="21"/>
        <v>1.4012383796296293</v>
      </c>
      <c r="Z100" s="25">
        <f>(H100*(K100+L100))/1000</f>
        <v>0.235537168748714</v>
      </c>
      <c r="AA100" s="25">
        <f t="shared" si="22"/>
        <v>1.1657012108809153</v>
      </c>
      <c r="AB100" s="18"/>
      <c r="AC100" s="24">
        <f t="shared" si="23"/>
        <v>0</v>
      </c>
      <c r="AD100" s="24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</row>
    <row r="101" spans="1:40" x14ac:dyDescent="0.35">
      <c r="A101" s="18"/>
      <c r="B101" s="1" t="s">
        <v>3</v>
      </c>
      <c r="C101" s="1">
        <v>97</v>
      </c>
      <c r="D101" s="1">
        <v>97</v>
      </c>
      <c r="E101" s="9">
        <v>3.6</v>
      </c>
      <c r="F101" s="22">
        <f t="shared" si="14"/>
        <v>1</v>
      </c>
      <c r="G101" s="50">
        <f t="shared" si="24"/>
        <v>-0.49999999999999989</v>
      </c>
      <c r="H101" s="22">
        <f t="shared" si="25"/>
        <v>1</v>
      </c>
      <c r="I101" s="70"/>
      <c r="J101" s="22">
        <v>-739.49999999999989</v>
      </c>
      <c r="K101" s="22">
        <f>'Car Specs and Assumptions'!$C$5*9.81*'Car Specs and Assumptions'!$F$5</f>
        <v>145.08990000000003</v>
      </c>
      <c r="L101" s="22">
        <v>0.42593250000000005</v>
      </c>
      <c r="M101" s="22">
        <v>-885.01583249999999</v>
      </c>
      <c r="N101" s="23">
        <v>-885.01583249999999</v>
      </c>
      <c r="O101" s="23">
        <f t="shared" si="15"/>
        <v>0</v>
      </c>
      <c r="P101" s="23">
        <f>IF(F101&gt;0,(K101+L101)*F101,0)</f>
        <v>145.51583250000002</v>
      </c>
      <c r="Q101" s="24">
        <f>IF(J101*-1&gt;(K101+L101),(((J101*-1)-K101-L101))*F101,0)</f>
        <v>593.98416749999978</v>
      </c>
      <c r="R101" s="23">
        <f t="shared" si="16"/>
        <v>110331.68249846708</v>
      </c>
      <c r="S101" s="23">
        <f t="shared" si="17"/>
        <v>145361.76045817722</v>
      </c>
      <c r="T101" s="23">
        <f t="shared" si="18"/>
        <v>3.0650141398074156E-2</v>
      </c>
      <c r="U101" s="23">
        <f t="shared" si="19"/>
        <v>4.0381497055281636E-2</v>
      </c>
      <c r="V101" s="25">
        <v>-4.0381497055281636E-2</v>
      </c>
      <c r="W101" s="25">
        <f>0.5*'Car Specs and Assumptions'!$C$5*(F101*F101)</f>
        <v>739.5</v>
      </c>
      <c r="X101" s="25">
        <f t="shared" si="20"/>
        <v>0.73950000000000005</v>
      </c>
      <c r="Y101" s="25">
        <f t="shared" si="21"/>
        <v>0.53983500000000006</v>
      </c>
      <c r="Z101" s="25">
        <f>(H101*(K101+L101))/1000</f>
        <v>0.14551583250000003</v>
      </c>
      <c r="AA101" s="25">
        <f t="shared" si="22"/>
        <v>0.39431916750000007</v>
      </c>
      <c r="AB101" s="18"/>
      <c r="AC101" s="24">
        <f t="shared" si="23"/>
        <v>0</v>
      </c>
      <c r="AD101" s="24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</row>
    <row r="102" spans="1:40" x14ac:dyDescent="0.35">
      <c r="A102" s="18"/>
      <c r="B102" s="1" t="s">
        <v>3</v>
      </c>
      <c r="C102" s="1">
        <v>98</v>
      </c>
      <c r="D102" s="1">
        <v>98</v>
      </c>
      <c r="E102" s="9">
        <v>2.2000000000000002</v>
      </c>
      <c r="F102" s="22">
        <f t="shared" si="14"/>
        <v>0.61111111111111116</v>
      </c>
      <c r="G102" s="50">
        <f t="shared" si="24"/>
        <v>-0.5</v>
      </c>
      <c r="H102" s="22">
        <f t="shared" si="25"/>
        <v>0.61111111111111116</v>
      </c>
      <c r="I102" s="70"/>
      <c r="J102" s="22">
        <v>-739.5</v>
      </c>
      <c r="K102" s="22">
        <f>'Car Specs and Assumptions'!$C$5*9.81*'Car Specs and Assumptions'!$F$5</f>
        <v>145.08990000000003</v>
      </c>
      <c r="L102" s="22">
        <v>0.15906738425925929</v>
      </c>
      <c r="M102" s="22">
        <v>-884.74896738425934</v>
      </c>
      <c r="N102" s="23">
        <v>-540.67992451260295</v>
      </c>
      <c r="O102" s="23">
        <f t="shared" si="15"/>
        <v>0</v>
      </c>
      <c r="P102" s="23">
        <f>IF(F102&gt;0,(K102+L102)*F102,0)</f>
        <v>88.763257845936238</v>
      </c>
      <c r="Q102" s="24">
        <f>IF(J102*-1&gt;(K102+L102),(((J102*-1)-K102-L102))*F102,0)</f>
        <v>363.15340882073042</v>
      </c>
      <c r="R102" s="23">
        <f t="shared" si="16"/>
        <v>110420.44575631301</v>
      </c>
      <c r="S102" s="23">
        <f t="shared" si="17"/>
        <v>145724.91386699796</v>
      </c>
      <c r="T102" s="23">
        <f t="shared" si="18"/>
        <v>3.0674799831103758E-2</v>
      </c>
      <c r="U102" s="23">
        <f t="shared" si="19"/>
        <v>4.0482381072252036E-2</v>
      </c>
      <c r="V102" s="25">
        <v>-4.0482381072252036E-2</v>
      </c>
      <c r="W102" s="25">
        <f>0.5*'Car Specs and Assumptions'!$C$5*(F102*F102)</f>
        <v>276.1712962962963</v>
      </c>
      <c r="X102" s="25">
        <f t="shared" si="20"/>
        <v>0.27617129629629633</v>
      </c>
      <c r="Y102" s="25">
        <f t="shared" si="21"/>
        <v>0.20160504629629633</v>
      </c>
      <c r="Z102" s="25">
        <f>(H102*(K102+L102))/1000</f>
        <v>8.8763257845936236E-2</v>
      </c>
      <c r="AA102" s="25">
        <f t="shared" si="22"/>
        <v>0.11284178845036009</v>
      </c>
      <c r="AB102" s="18"/>
      <c r="AC102" s="24">
        <f t="shared" si="23"/>
        <v>0</v>
      </c>
      <c r="AD102" s="24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</row>
    <row r="103" spans="1:40" x14ac:dyDescent="0.35">
      <c r="A103" s="18"/>
      <c r="B103" s="1" t="s">
        <v>3</v>
      </c>
      <c r="C103" s="1">
        <v>99</v>
      </c>
      <c r="D103" s="1">
        <v>99</v>
      </c>
      <c r="E103" s="9">
        <v>0</v>
      </c>
      <c r="F103" s="22">
        <f t="shared" si="14"/>
        <v>0</v>
      </c>
      <c r="G103" s="50">
        <f t="shared" si="24"/>
        <v>-0.30555555555555558</v>
      </c>
      <c r="H103" s="22">
        <f t="shared" si="25"/>
        <v>0</v>
      </c>
      <c r="I103" s="70"/>
      <c r="J103" s="22">
        <v>-451.91666666666669</v>
      </c>
      <c r="K103" s="22">
        <f>'Car Specs and Assumptions'!$C$5*9.81*'Car Specs and Assumptions'!$F$5</f>
        <v>145.08990000000003</v>
      </c>
      <c r="L103" s="22">
        <v>0</v>
      </c>
      <c r="M103" s="22">
        <v>-597.00656666666669</v>
      </c>
      <c r="N103" s="23">
        <v>0</v>
      </c>
      <c r="O103" s="23">
        <f t="shared" si="15"/>
        <v>0</v>
      </c>
      <c r="P103" s="23">
        <f>IF(F103&gt;0,(K103+L103)*F103,0)</f>
        <v>0</v>
      </c>
      <c r="Q103" s="24">
        <f>IF(J103*-1&gt;(K103+L103),(((J103*-1)-K103-L103))*F103,0)</f>
        <v>0</v>
      </c>
      <c r="R103" s="23">
        <f t="shared" si="16"/>
        <v>110420.44575631301</v>
      </c>
      <c r="S103" s="23">
        <f t="shared" si="17"/>
        <v>145724.91386699796</v>
      </c>
      <c r="T103" s="23">
        <f t="shared" si="18"/>
        <v>3.0674799831103758E-2</v>
      </c>
      <c r="U103" s="23">
        <f t="shared" si="19"/>
        <v>4.0482381072252036E-2</v>
      </c>
      <c r="V103" s="25">
        <v>-4.0482381072252036E-2</v>
      </c>
      <c r="W103" s="25">
        <f>0.5*'Car Specs and Assumptions'!$C$5*(F103*F103)</f>
        <v>0</v>
      </c>
      <c r="X103" s="25">
        <f t="shared" si="20"/>
        <v>0</v>
      </c>
      <c r="Y103" s="25">
        <f t="shared" si="21"/>
        <v>0</v>
      </c>
      <c r="Z103" s="25">
        <f>(H103*(K103+L103))/1000</f>
        <v>0</v>
      </c>
      <c r="AA103" s="25">
        <f t="shared" si="22"/>
        <v>0</v>
      </c>
      <c r="AB103" s="18"/>
      <c r="AC103" s="24">
        <f t="shared" si="23"/>
        <v>0</v>
      </c>
      <c r="AD103" s="24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</row>
    <row r="104" spans="1:40" x14ac:dyDescent="0.35">
      <c r="A104" s="18"/>
      <c r="B104" s="1" t="s">
        <v>3</v>
      </c>
      <c r="C104" s="1">
        <v>100</v>
      </c>
      <c r="D104" s="1">
        <v>100</v>
      </c>
      <c r="E104" s="9">
        <v>0</v>
      </c>
      <c r="F104" s="22">
        <f t="shared" si="14"/>
        <v>0</v>
      </c>
      <c r="G104" s="50">
        <f t="shared" si="24"/>
        <v>0</v>
      </c>
      <c r="H104" s="22">
        <f t="shared" si="25"/>
        <v>0</v>
      </c>
      <c r="I104" s="70"/>
      <c r="J104" s="22">
        <v>0</v>
      </c>
      <c r="K104" s="22">
        <f>'Car Specs and Assumptions'!$C$5*9.81*'Car Specs and Assumptions'!$F$5</f>
        <v>145.08990000000003</v>
      </c>
      <c r="L104" s="22">
        <v>0</v>
      </c>
      <c r="M104" s="22">
        <v>-145.08990000000003</v>
      </c>
      <c r="N104" s="23">
        <v>0</v>
      </c>
      <c r="O104" s="23">
        <f t="shared" si="15"/>
        <v>0</v>
      </c>
      <c r="P104" s="23">
        <f>IF(F104&gt;0,(K104+L104)*F104,0)</f>
        <v>0</v>
      </c>
      <c r="Q104" s="24">
        <f>IF(J104*-1&gt;(K104+L104),(((J104*-1)-K104-L104))*F104,0)</f>
        <v>0</v>
      </c>
      <c r="R104" s="23">
        <f t="shared" si="16"/>
        <v>110420.44575631301</v>
      </c>
      <c r="S104" s="23">
        <f t="shared" si="17"/>
        <v>145724.91386699796</v>
      </c>
      <c r="T104" s="23">
        <f t="shared" si="18"/>
        <v>3.0674799831103758E-2</v>
      </c>
      <c r="U104" s="23">
        <f t="shared" si="19"/>
        <v>4.0482381072252036E-2</v>
      </c>
      <c r="V104" s="25">
        <v>-4.0482381072252036E-2</v>
      </c>
      <c r="W104" s="25">
        <f>0.5*'Car Specs and Assumptions'!$C$5*(F104*F104)</f>
        <v>0</v>
      </c>
      <c r="X104" s="25">
        <f t="shared" si="20"/>
        <v>0</v>
      </c>
      <c r="Y104" s="25">
        <f t="shared" si="21"/>
        <v>0</v>
      </c>
      <c r="Z104" s="25">
        <f>(H104*(K104+L104))/1000</f>
        <v>0</v>
      </c>
      <c r="AA104" s="25">
        <f t="shared" si="22"/>
        <v>0</v>
      </c>
      <c r="AB104" s="18"/>
      <c r="AC104" s="24">
        <f t="shared" si="23"/>
        <v>0</v>
      </c>
      <c r="AD104" s="24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</row>
    <row r="105" spans="1:40" x14ac:dyDescent="0.35">
      <c r="A105" s="18"/>
      <c r="B105" s="1" t="s">
        <v>3</v>
      </c>
      <c r="C105" s="1">
        <v>101</v>
      </c>
      <c r="D105" s="1">
        <v>101</v>
      </c>
      <c r="E105" s="9">
        <v>0</v>
      </c>
      <c r="F105" s="22">
        <f t="shared" si="14"/>
        <v>0</v>
      </c>
      <c r="G105" s="50">
        <f t="shared" si="24"/>
        <v>0</v>
      </c>
      <c r="H105" s="22">
        <f t="shared" si="25"/>
        <v>0</v>
      </c>
      <c r="I105" s="70"/>
      <c r="J105" s="22">
        <v>0</v>
      </c>
      <c r="K105" s="22">
        <f>'Car Specs and Assumptions'!$C$5*9.81*'Car Specs and Assumptions'!$F$5</f>
        <v>145.08990000000003</v>
      </c>
      <c r="L105" s="22">
        <v>0</v>
      </c>
      <c r="M105" s="22">
        <v>-145.08990000000003</v>
      </c>
      <c r="N105" s="23">
        <v>0</v>
      </c>
      <c r="O105" s="23">
        <f t="shared" si="15"/>
        <v>0</v>
      </c>
      <c r="P105" s="23">
        <f>IF(F105&gt;0,(K105+L105)*F105,0)</f>
        <v>0</v>
      </c>
      <c r="Q105" s="24">
        <f>IF(J105*-1&gt;(K105+L105),(((J105*-1)-K105-L105))*F105,0)</f>
        <v>0</v>
      </c>
      <c r="R105" s="23">
        <f t="shared" si="16"/>
        <v>110420.44575631301</v>
      </c>
      <c r="S105" s="23">
        <f t="shared" si="17"/>
        <v>145724.91386699796</v>
      </c>
      <c r="T105" s="23">
        <f t="shared" si="18"/>
        <v>3.0674799831103758E-2</v>
      </c>
      <c r="U105" s="23">
        <f t="shared" si="19"/>
        <v>4.0482381072252036E-2</v>
      </c>
      <c r="V105" s="25">
        <v>-4.0482381072252036E-2</v>
      </c>
      <c r="W105" s="25">
        <f>0.5*'Car Specs and Assumptions'!$C$5*(F105*F105)</f>
        <v>0</v>
      </c>
      <c r="X105" s="25">
        <f t="shared" si="20"/>
        <v>0</v>
      </c>
      <c r="Y105" s="25">
        <f t="shared" si="21"/>
        <v>0</v>
      </c>
      <c r="Z105" s="25">
        <f>(H105*(K105+L105))/1000</f>
        <v>0</v>
      </c>
      <c r="AA105" s="25">
        <f t="shared" si="22"/>
        <v>0</v>
      </c>
      <c r="AB105" s="18"/>
      <c r="AC105" s="24">
        <f t="shared" si="23"/>
        <v>0</v>
      </c>
      <c r="AD105" s="24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</row>
    <row r="106" spans="1:40" x14ac:dyDescent="0.35">
      <c r="A106" s="18"/>
      <c r="B106" s="1" t="s">
        <v>3</v>
      </c>
      <c r="C106" s="1">
        <v>102</v>
      </c>
      <c r="D106" s="1">
        <v>102</v>
      </c>
      <c r="E106" s="9">
        <v>0</v>
      </c>
      <c r="F106" s="22">
        <f t="shared" si="14"/>
        <v>0</v>
      </c>
      <c r="G106" s="50">
        <f t="shared" si="24"/>
        <v>0</v>
      </c>
      <c r="H106" s="22">
        <f t="shared" si="25"/>
        <v>0</v>
      </c>
      <c r="I106" s="70"/>
      <c r="J106" s="22">
        <v>0</v>
      </c>
      <c r="K106" s="22">
        <f>'Car Specs and Assumptions'!$C$5*9.81*'Car Specs and Assumptions'!$F$5</f>
        <v>145.08990000000003</v>
      </c>
      <c r="L106" s="22">
        <v>0</v>
      </c>
      <c r="M106" s="22">
        <v>-145.08990000000003</v>
      </c>
      <c r="N106" s="23">
        <v>0</v>
      </c>
      <c r="O106" s="23">
        <f t="shared" si="15"/>
        <v>0</v>
      </c>
      <c r="P106" s="23">
        <f>IF(F106&gt;0,(K106+L106)*F106,0)</f>
        <v>0</v>
      </c>
      <c r="Q106" s="24">
        <f>IF(J106*-1&gt;(K106+L106),(((J106*-1)-K106-L106))*F106,0)</f>
        <v>0</v>
      </c>
      <c r="R106" s="23">
        <f t="shared" si="16"/>
        <v>110420.44575631301</v>
      </c>
      <c r="S106" s="23">
        <f t="shared" si="17"/>
        <v>145724.91386699796</v>
      </c>
      <c r="T106" s="23">
        <f t="shared" si="18"/>
        <v>3.0674799831103758E-2</v>
      </c>
      <c r="U106" s="23">
        <f t="shared" si="19"/>
        <v>4.0482381072252036E-2</v>
      </c>
      <c r="V106" s="25">
        <v>-4.0482381072252036E-2</v>
      </c>
      <c r="W106" s="25">
        <f>0.5*'Car Specs and Assumptions'!$C$5*(F106*F106)</f>
        <v>0</v>
      </c>
      <c r="X106" s="25">
        <f t="shared" si="20"/>
        <v>0</v>
      </c>
      <c r="Y106" s="25">
        <f t="shared" si="21"/>
        <v>0</v>
      </c>
      <c r="Z106" s="25">
        <f>(H106*(K106+L106))/1000</f>
        <v>0</v>
      </c>
      <c r="AA106" s="25">
        <f t="shared" si="22"/>
        <v>0</v>
      </c>
      <c r="AB106" s="18"/>
      <c r="AC106" s="24">
        <f t="shared" si="23"/>
        <v>0</v>
      </c>
      <c r="AD106" s="24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</row>
    <row r="107" spans="1:40" x14ac:dyDescent="0.35">
      <c r="A107" s="18"/>
      <c r="B107" s="1" t="s">
        <v>3</v>
      </c>
      <c r="C107" s="1">
        <v>103</v>
      </c>
      <c r="D107" s="1">
        <v>103</v>
      </c>
      <c r="E107" s="9">
        <v>0</v>
      </c>
      <c r="F107" s="22">
        <f t="shared" si="14"/>
        <v>0</v>
      </c>
      <c r="G107" s="50">
        <f t="shared" si="24"/>
        <v>0</v>
      </c>
      <c r="H107" s="22">
        <f t="shared" si="25"/>
        <v>0</v>
      </c>
      <c r="I107" s="70"/>
      <c r="J107" s="22">
        <v>0</v>
      </c>
      <c r="K107" s="22">
        <f>'Car Specs and Assumptions'!$C$5*9.81*'Car Specs and Assumptions'!$F$5</f>
        <v>145.08990000000003</v>
      </c>
      <c r="L107" s="22">
        <v>0</v>
      </c>
      <c r="M107" s="22">
        <v>-145.08990000000003</v>
      </c>
      <c r="N107" s="23">
        <v>0</v>
      </c>
      <c r="O107" s="23">
        <f t="shared" si="15"/>
        <v>0</v>
      </c>
      <c r="P107" s="23">
        <f>IF(F107&gt;0,(K107+L107)*F107,0)</f>
        <v>0</v>
      </c>
      <c r="Q107" s="24">
        <f>IF(J107*-1&gt;(K107+L107),(((J107*-1)-K107-L107))*F107,0)</f>
        <v>0</v>
      </c>
      <c r="R107" s="23">
        <f t="shared" si="16"/>
        <v>110420.44575631301</v>
      </c>
      <c r="S107" s="23">
        <f t="shared" si="17"/>
        <v>145724.91386699796</v>
      </c>
      <c r="T107" s="23">
        <f t="shared" si="18"/>
        <v>3.0674799831103758E-2</v>
      </c>
      <c r="U107" s="23">
        <f t="shared" si="19"/>
        <v>4.0482381072252036E-2</v>
      </c>
      <c r="V107" s="25">
        <v>-4.0482381072252036E-2</v>
      </c>
      <c r="W107" s="25">
        <f>0.5*'Car Specs and Assumptions'!$C$5*(F107*F107)</f>
        <v>0</v>
      </c>
      <c r="X107" s="25">
        <f t="shared" si="20"/>
        <v>0</v>
      </c>
      <c r="Y107" s="25">
        <f t="shared" si="21"/>
        <v>0</v>
      </c>
      <c r="Z107" s="25">
        <f>(H107*(K107+L107))/1000</f>
        <v>0</v>
      </c>
      <c r="AA107" s="25">
        <f t="shared" si="22"/>
        <v>0</v>
      </c>
      <c r="AB107" s="18"/>
      <c r="AC107" s="24">
        <f t="shared" si="23"/>
        <v>0</v>
      </c>
      <c r="AD107" s="24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</row>
    <row r="108" spans="1:40" x14ac:dyDescent="0.35">
      <c r="A108" s="18"/>
      <c r="B108" s="1" t="s">
        <v>3</v>
      </c>
      <c r="C108" s="1">
        <v>104</v>
      </c>
      <c r="D108" s="1">
        <v>104</v>
      </c>
      <c r="E108" s="9">
        <v>0</v>
      </c>
      <c r="F108" s="22">
        <f t="shared" si="14"/>
        <v>0</v>
      </c>
      <c r="G108" s="50">
        <f t="shared" si="24"/>
        <v>0</v>
      </c>
      <c r="H108" s="22">
        <f t="shared" si="25"/>
        <v>0</v>
      </c>
      <c r="I108" s="70"/>
      <c r="J108" s="22">
        <v>0</v>
      </c>
      <c r="K108" s="22">
        <f>'Car Specs and Assumptions'!$C$5*9.81*'Car Specs and Assumptions'!$F$5</f>
        <v>145.08990000000003</v>
      </c>
      <c r="L108" s="22">
        <v>0</v>
      </c>
      <c r="M108" s="22">
        <v>-145.08990000000003</v>
      </c>
      <c r="N108" s="23">
        <v>0</v>
      </c>
      <c r="O108" s="23">
        <f t="shared" si="15"/>
        <v>0</v>
      </c>
      <c r="P108" s="23">
        <f>IF(F108&gt;0,(K108+L108)*F108,0)</f>
        <v>0</v>
      </c>
      <c r="Q108" s="24">
        <f>IF(J108*-1&gt;(K108+L108),(((J108*-1)-K108-L108))*F108,0)</f>
        <v>0</v>
      </c>
      <c r="R108" s="23">
        <f t="shared" si="16"/>
        <v>110420.44575631301</v>
      </c>
      <c r="S108" s="23">
        <f t="shared" si="17"/>
        <v>145724.91386699796</v>
      </c>
      <c r="T108" s="23">
        <f t="shared" si="18"/>
        <v>3.0674799831103758E-2</v>
      </c>
      <c r="U108" s="23">
        <f t="shared" si="19"/>
        <v>4.0482381072252036E-2</v>
      </c>
      <c r="V108" s="25">
        <v>-4.0482381072252036E-2</v>
      </c>
      <c r="W108" s="25">
        <f>0.5*'Car Specs and Assumptions'!$C$5*(F108*F108)</f>
        <v>0</v>
      </c>
      <c r="X108" s="25">
        <f t="shared" si="20"/>
        <v>0</v>
      </c>
      <c r="Y108" s="25">
        <f t="shared" si="21"/>
        <v>0</v>
      </c>
      <c r="Z108" s="25">
        <f>(H108*(K108+L108))/1000</f>
        <v>0</v>
      </c>
      <c r="AA108" s="25">
        <f t="shared" si="22"/>
        <v>0</v>
      </c>
      <c r="AB108" s="18"/>
      <c r="AC108" s="24">
        <f t="shared" si="23"/>
        <v>0</v>
      </c>
      <c r="AD108" s="24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</row>
    <row r="109" spans="1:40" x14ac:dyDescent="0.35">
      <c r="A109" s="18"/>
      <c r="B109" s="1" t="s">
        <v>3</v>
      </c>
      <c r="C109" s="1">
        <v>105</v>
      </c>
      <c r="D109" s="1">
        <v>105</v>
      </c>
      <c r="E109" s="9">
        <v>0</v>
      </c>
      <c r="F109" s="22">
        <f t="shared" si="14"/>
        <v>0</v>
      </c>
      <c r="G109" s="50">
        <f t="shared" si="24"/>
        <v>0</v>
      </c>
      <c r="H109" s="22">
        <f t="shared" si="25"/>
        <v>0</v>
      </c>
      <c r="I109" s="70"/>
      <c r="J109" s="22">
        <v>0</v>
      </c>
      <c r="K109" s="22">
        <f>'Car Specs and Assumptions'!$C$5*9.81*'Car Specs and Assumptions'!$F$5</f>
        <v>145.08990000000003</v>
      </c>
      <c r="L109" s="22">
        <v>0</v>
      </c>
      <c r="M109" s="22">
        <v>-145.08990000000003</v>
      </c>
      <c r="N109" s="23">
        <v>0</v>
      </c>
      <c r="O109" s="23">
        <f t="shared" si="15"/>
        <v>0</v>
      </c>
      <c r="P109" s="23">
        <f>IF(F109&gt;0,(K109+L109)*F109,0)</f>
        <v>0</v>
      </c>
      <c r="Q109" s="24">
        <f>IF(J109*-1&gt;(K109+L109),(((J109*-1)-K109-L109))*F109,0)</f>
        <v>0</v>
      </c>
      <c r="R109" s="23">
        <f t="shared" si="16"/>
        <v>110420.44575631301</v>
      </c>
      <c r="S109" s="23">
        <f t="shared" si="17"/>
        <v>145724.91386699796</v>
      </c>
      <c r="T109" s="23">
        <f t="shared" si="18"/>
        <v>3.0674799831103758E-2</v>
      </c>
      <c r="U109" s="23">
        <f t="shared" si="19"/>
        <v>4.0482381072252036E-2</v>
      </c>
      <c r="V109" s="25">
        <v>-4.0482381072252036E-2</v>
      </c>
      <c r="W109" s="25">
        <f>0.5*'Car Specs and Assumptions'!$C$5*(F109*F109)</f>
        <v>0</v>
      </c>
      <c r="X109" s="25">
        <f t="shared" si="20"/>
        <v>0</v>
      </c>
      <c r="Y109" s="25">
        <f t="shared" si="21"/>
        <v>0</v>
      </c>
      <c r="Z109" s="25">
        <f>(H109*(K109+L109))/1000</f>
        <v>0</v>
      </c>
      <c r="AA109" s="25">
        <f t="shared" si="22"/>
        <v>0</v>
      </c>
      <c r="AB109" s="18"/>
      <c r="AC109" s="24">
        <f t="shared" si="23"/>
        <v>0</v>
      </c>
      <c r="AD109" s="24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</row>
    <row r="110" spans="1:40" x14ac:dyDescent="0.35">
      <c r="A110" s="18"/>
      <c r="B110" s="1" t="s">
        <v>3</v>
      </c>
      <c r="C110" s="1">
        <v>106</v>
      </c>
      <c r="D110" s="1">
        <v>106</v>
      </c>
      <c r="E110" s="9">
        <v>0</v>
      </c>
      <c r="F110" s="22">
        <f t="shared" si="14"/>
        <v>0</v>
      </c>
      <c r="G110" s="50">
        <f t="shared" si="24"/>
        <v>0</v>
      </c>
      <c r="H110" s="22">
        <f t="shared" si="25"/>
        <v>0</v>
      </c>
      <c r="I110" s="70"/>
      <c r="J110" s="22">
        <v>0</v>
      </c>
      <c r="K110" s="22">
        <f>'Car Specs and Assumptions'!$C$5*9.81*'Car Specs and Assumptions'!$F$5</f>
        <v>145.08990000000003</v>
      </c>
      <c r="L110" s="22">
        <v>0</v>
      </c>
      <c r="M110" s="22">
        <v>-145.08990000000003</v>
      </c>
      <c r="N110" s="23">
        <v>0</v>
      </c>
      <c r="O110" s="23">
        <f t="shared" si="15"/>
        <v>0</v>
      </c>
      <c r="P110" s="23">
        <f>IF(F110&gt;0,(K110+L110)*F110,0)</f>
        <v>0</v>
      </c>
      <c r="Q110" s="24">
        <f>IF(J110*-1&gt;(K110+L110),(((J110*-1)-K110-L110))*F110,0)</f>
        <v>0</v>
      </c>
      <c r="R110" s="23">
        <f t="shared" si="16"/>
        <v>110420.44575631301</v>
      </c>
      <c r="S110" s="23">
        <f t="shared" si="17"/>
        <v>145724.91386699796</v>
      </c>
      <c r="T110" s="23">
        <f t="shared" si="18"/>
        <v>3.0674799831103758E-2</v>
      </c>
      <c r="U110" s="23">
        <f t="shared" si="19"/>
        <v>4.0482381072252036E-2</v>
      </c>
      <c r="V110" s="25">
        <v>-4.0482381072252036E-2</v>
      </c>
      <c r="W110" s="25">
        <f>0.5*'Car Specs and Assumptions'!$C$5*(F110*F110)</f>
        <v>0</v>
      </c>
      <c r="X110" s="25">
        <f t="shared" si="20"/>
        <v>0</v>
      </c>
      <c r="Y110" s="25">
        <f t="shared" si="21"/>
        <v>0</v>
      </c>
      <c r="Z110" s="25">
        <f>(H110*(K110+L110))/1000</f>
        <v>0</v>
      </c>
      <c r="AA110" s="25">
        <f t="shared" si="22"/>
        <v>0</v>
      </c>
      <c r="AB110" s="18"/>
      <c r="AC110" s="24">
        <f t="shared" si="23"/>
        <v>0</v>
      </c>
      <c r="AD110" s="24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</row>
    <row r="111" spans="1:40" x14ac:dyDescent="0.35">
      <c r="A111" s="18"/>
      <c r="B111" s="1" t="s">
        <v>3</v>
      </c>
      <c r="C111" s="1">
        <v>107</v>
      </c>
      <c r="D111" s="1">
        <v>107</v>
      </c>
      <c r="E111" s="9">
        <v>0</v>
      </c>
      <c r="F111" s="22">
        <f t="shared" si="14"/>
        <v>0</v>
      </c>
      <c r="G111" s="50">
        <f t="shared" si="24"/>
        <v>0</v>
      </c>
      <c r="H111" s="22">
        <f t="shared" si="25"/>
        <v>0</v>
      </c>
      <c r="I111" s="70"/>
      <c r="J111" s="22">
        <v>0</v>
      </c>
      <c r="K111" s="22">
        <f>'Car Specs and Assumptions'!$C$5*9.81*'Car Specs and Assumptions'!$F$5</f>
        <v>145.08990000000003</v>
      </c>
      <c r="L111" s="22">
        <v>0</v>
      </c>
      <c r="M111" s="22">
        <v>-145.08990000000003</v>
      </c>
      <c r="N111" s="23">
        <v>0</v>
      </c>
      <c r="O111" s="23">
        <f t="shared" si="15"/>
        <v>0</v>
      </c>
      <c r="P111" s="23">
        <f>IF(F111&gt;0,(K111+L111)*F111,0)</f>
        <v>0</v>
      </c>
      <c r="Q111" s="24">
        <f>IF(J111*-1&gt;(K111+L111),(((J111*-1)-K111-L111))*F111,0)</f>
        <v>0</v>
      </c>
      <c r="R111" s="23">
        <f t="shared" si="16"/>
        <v>110420.44575631301</v>
      </c>
      <c r="S111" s="23">
        <f t="shared" si="17"/>
        <v>145724.91386699796</v>
      </c>
      <c r="T111" s="23">
        <f t="shared" si="18"/>
        <v>3.0674799831103758E-2</v>
      </c>
      <c r="U111" s="23">
        <f t="shared" si="19"/>
        <v>4.0482381072252036E-2</v>
      </c>
      <c r="V111" s="25">
        <v>-4.0482381072252036E-2</v>
      </c>
      <c r="W111" s="25">
        <f>0.5*'Car Specs and Assumptions'!$C$5*(F111*F111)</f>
        <v>0</v>
      </c>
      <c r="X111" s="25">
        <f t="shared" si="20"/>
        <v>0</v>
      </c>
      <c r="Y111" s="25">
        <f t="shared" si="21"/>
        <v>0</v>
      </c>
      <c r="Z111" s="25">
        <f>(H111*(K111+L111))/1000</f>
        <v>0</v>
      </c>
      <c r="AA111" s="25">
        <f t="shared" si="22"/>
        <v>0</v>
      </c>
      <c r="AB111" s="18"/>
      <c r="AC111" s="24">
        <f t="shared" si="23"/>
        <v>0</v>
      </c>
      <c r="AD111" s="24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</row>
    <row r="112" spans="1:40" x14ac:dyDescent="0.35">
      <c r="A112" s="18"/>
      <c r="B112" s="1" t="s">
        <v>3</v>
      </c>
      <c r="C112" s="1">
        <v>108</v>
      </c>
      <c r="D112" s="1">
        <v>108</v>
      </c>
      <c r="E112" s="9">
        <v>0</v>
      </c>
      <c r="F112" s="22">
        <f t="shared" si="14"/>
        <v>0</v>
      </c>
      <c r="G112" s="50">
        <f t="shared" si="24"/>
        <v>0</v>
      </c>
      <c r="H112" s="22">
        <f t="shared" si="25"/>
        <v>0</v>
      </c>
      <c r="I112" s="70"/>
      <c r="J112" s="22">
        <v>0</v>
      </c>
      <c r="K112" s="22">
        <f>'Car Specs and Assumptions'!$C$5*9.81*'Car Specs and Assumptions'!$F$5</f>
        <v>145.08990000000003</v>
      </c>
      <c r="L112" s="22">
        <v>0</v>
      </c>
      <c r="M112" s="22">
        <v>-145.08990000000003</v>
      </c>
      <c r="N112" s="23">
        <v>0</v>
      </c>
      <c r="O112" s="23">
        <f t="shared" si="15"/>
        <v>0</v>
      </c>
      <c r="P112" s="23">
        <f>IF(F112&gt;0,(K112+L112)*F112,0)</f>
        <v>0</v>
      </c>
      <c r="Q112" s="24">
        <f>IF(J112*-1&gt;(K112+L112),(((J112*-1)-K112-L112))*F112,0)</f>
        <v>0</v>
      </c>
      <c r="R112" s="23">
        <f t="shared" si="16"/>
        <v>110420.44575631301</v>
      </c>
      <c r="S112" s="23">
        <f t="shared" si="17"/>
        <v>145724.91386699796</v>
      </c>
      <c r="T112" s="23">
        <f t="shared" si="18"/>
        <v>3.0674799831103758E-2</v>
      </c>
      <c r="U112" s="23">
        <f t="shared" si="19"/>
        <v>4.0482381072252036E-2</v>
      </c>
      <c r="V112" s="25">
        <v>-4.0482381072252036E-2</v>
      </c>
      <c r="W112" s="25">
        <f>0.5*'Car Specs and Assumptions'!$C$5*(F112*F112)</f>
        <v>0</v>
      </c>
      <c r="X112" s="25">
        <f t="shared" si="20"/>
        <v>0</v>
      </c>
      <c r="Y112" s="25">
        <f t="shared" si="21"/>
        <v>0</v>
      </c>
      <c r="Z112" s="25">
        <f>(H112*(K112+L112))/1000</f>
        <v>0</v>
      </c>
      <c r="AA112" s="25">
        <f t="shared" si="22"/>
        <v>0</v>
      </c>
      <c r="AB112" s="18"/>
      <c r="AC112" s="24">
        <f t="shared" si="23"/>
        <v>0</v>
      </c>
      <c r="AD112" s="24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</row>
    <row r="113" spans="1:40" x14ac:dyDescent="0.35">
      <c r="A113" s="18"/>
      <c r="B113" s="1" t="s">
        <v>3</v>
      </c>
      <c r="C113" s="1">
        <v>109</v>
      </c>
      <c r="D113" s="1">
        <v>109</v>
      </c>
      <c r="E113" s="9">
        <v>0</v>
      </c>
      <c r="F113" s="22">
        <f t="shared" si="14"/>
        <v>0</v>
      </c>
      <c r="G113" s="50">
        <f t="shared" si="24"/>
        <v>0</v>
      </c>
      <c r="H113" s="22">
        <f t="shared" si="25"/>
        <v>0</v>
      </c>
      <c r="I113" s="70"/>
      <c r="J113" s="22">
        <v>0</v>
      </c>
      <c r="K113" s="22">
        <f>'Car Specs and Assumptions'!$C$5*9.81*'Car Specs and Assumptions'!$F$5</f>
        <v>145.08990000000003</v>
      </c>
      <c r="L113" s="22">
        <v>0</v>
      </c>
      <c r="M113" s="22">
        <v>-145.08990000000003</v>
      </c>
      <c r="N113" s="23">
        <v>0</v>
      </c>
      <c r="O113" s="23">
        <f t="shared" si="15"/>
        <v>0</v>
      </c>
      <c r="P113" s="23">
        <f>IF(F113&gt;0,(K113+L113)*F113,0)</f>
        <v>0</v>
      </c>
      <c r="Q113" s="24">
        <f>IF(J113*-1&gt;(K113+L113),(((J113*-1)-K113-L113))*F113,0)</f>
        <v>0</v>
      </c>
      <c r="R113" s="23">
        <f t="shared" si="16"/>
        <v>110420.44575631301</v>
      </c>
      <c r="S113" s="23">
        <f t="shared" si="17"/>
        <v>145724.91386699796</v>
      </c>
      <c r="T113" s="23">
        <f t="shared" si="18"/>
        <v>3.0674799831103758E-2</v>
      </c>
      <c r="U113" s="23">
        <f t="shared" si="19"/>
        <v>4.0482381072252036E-2</v>
      </c>
      <c r="V113" s="25">
        <v>-4.0482381072252036E-2</v>
      </c>
      <c r="W113" s="25">
        <f>0.5*'Car Specs and Assumptions'!$C$5*(F113*F113)</f>
        <v>0</v>
      </c>
      <c r="X113" s="25">
        <f t="shared" si="20"/>
        <v>0</v>
      </c>
      <c r="Y113" s="25">
        <f t="shared" si="21"/>
        <v>0</v>
      </c>
      <c r="Z113" s="25">
        <f>(H113*(K113+L113))/1000</f>
        <v>0</v>
      </c>
      <c r="AA113" s="25">
        <f t="shared" si="22"/>
        <v>0</v>
      </c>
      <c r="AB113" s="18"/>
      <c r="AC113" s="24">
        <f t="shared" si="23"/>
        <v>0</v>
      </c>
      <c r="AD113" s="24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</row>
    <row r="114" spans="1:40" x14ac:dyDescent="0.35">
      <c r="A114" s="18"/>
      <c r="B114" s="1" t="s">
        <v>3</v>
      </c>
      <c r="C114" s="1">
        <v>110</v>
      </c>
      <c r="D114" s="1">
        <v>110</v>
      </c>
      <c r="E114" s="9">
        <v>0</v>
      </c>
      <c r="F114" s="22">
        <f t="shared" si="14"/>
        <v>0</v>
      </c>
      <c r="G114" s="50">
        <f t="shared" si="24"/>
        <v>0</v>
      </c>
      <c r="H114" s="22">
        <f t="shared" si="25"/>
        <v>0</v>
      </c>
      <c r="I114" s="70"/>
      <c r="J114" s="22">
        <v>0</v>
      </c>
      <c r="K114" s="22">
        <f>'Car Specs and Assumptions'!$C$5*9.81*'Car Specs and Assumptions'!$F$5</f>
        <v>145.08990000000003</v>
      </c>
      <c r="L114" s="22">
        <v>0</v>
      </c>
      <c r="M114" s="22">
        <v>-145.08990000000003</v>
      </c>
      <c r="N114" s="23">
        <v>0</v>
      </c>
      <c r="O114" s="23">
        <f t="shared" si="15"/>
        <v>0</v>
      </c>
      <c r="P114" s="23">
        <f>IF(F114&gt;0,(K114+L114)*F114,0)</f>
        <v>0</v>
      </c>
      <c r="Q114" s="24">
        <f>IF(J114*-1&gt;(K114+L114),(((J114*-1)-K114-L114))*F114,0)</f>
        <v>0</v>
      </c>
      <c r="R114" s="23">
        <f t="shared" si="16"/>
        <v>110420.44575631301</v>
      </c>
      <c r="S114" s="23">
        <f t="shared" si="17"/>
        <v>145724.91386699796</v>
      </c>
      <c r="T114" s="23">
        <f t="shared" si="18"/>
        <v>3.0674799831103758E-2</v>
      </c>
      <c r="U114" s="23">
        <f t="shared" si="19"/>
        <v>4.0482381072252036E-2</v>
      </c>
      <c r="V114" s="25">
        <v>-4.0482381072252036E-2</v>
      </c>
      <c r="W114" s="25">
        <f>0.5*'Car Specs and Assumptions'!$C$5*(F114*F114)</f>
        <v>0</v>
      </c>
      <c r="X114" s="25">
        <f t="shared" si="20"/>
        <v>0</v>
      </c>
      <c r="Y114" s="25">
        <f t="shared" si="21"/>
        <v>0</v>
      </c>
      <c r="Z114" s="25">
        <f>(H114*(K114+L114))/1000</f>
        <v>0</v>
      </c>
      <c r="AA114" s="25">
        <f t="shared" si="22"/>
        <v>0</v>
      </c>
      <c r="AB114" s="18"/>
      <c r="AC114" s="24">
        <f t="shared" si="23"/>
        <v>0</v>
      </c>
      <c r="AD114" s="24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</row>
    <row r="115" spans="1:40" x14ac:dyDescent="0.35">
      <c r="A115" s="18"/>
      <c r="B115" s="1" t="s">
        <v>3</v>
      </c>
      <c r="C115" s="1">
        <v>111</v>
      </c>
      <c r="D115" s="1">
        <v>111</v>
      </c>
      <c r="E115" s="9">
        <v>0</v>
      </c>
      <c r="F115" s="22">
        <f t="shared" si="14"/>
        <v>0</v>
      </c>
      <c r="G115" s="50">
        <f t="shared" si="24"/>
        <v>0</v>
      </c>
      <c r="H115" s="22">
        <f t="shared" si="25"/>
        <v>0</v>
      </c>
      <c r="I115" s="70"/>
      <c r="J115" s="22">
        <v>0</v>
      </c>
      <c r="K115" s="22">
        <f>'Car Specs and Assumptions'!$C$5*9.81*'Car Specs and Assumptions'!$F$5</f>
        <v>145.08990000000003</v>
      </c>
      <c r="L115" s="22">
        <v>0</v>
      </c>
      <c r="M115" s="22">
        <v>-145.08990000000003</v>
      </c>
      <c r="N115" s="23">
        <v>0</v>
      </c>
      <c r="O115" s="23">
        <f t="shared" si="15"/>
        <v>0</v>
      </c>
      <c r="P115" s="23">
        <f>IF(F115&gt;0,(K115+L115)*F115,0)</f>
        <v>0</v>
      </c>
      <c r="Q115" s="24">
        <f>IF(J115*-1&gt;(K115+L115),(((J115*-1)-K115-L115))*F115,0)</f>
        <v>0</v>
      </c>
      <c r="R115" s="23">
        <f t="shared" si="16"/>
        <v>110420.44575631301</v>
      </c>
      <c r="S115" s="23">
        <f t="shared" si="17"/>
        <v>145724.91386699796</v>
      </c>
      <c r="T115" s="23">
        <f t="shared" si="18"/>
        <v>3.0674799831103758E-2</v>
      </c>
      <c r="U115" s="23">
        <f t="shared" si="19"/>
        <v>4.0482381072252036E-2</v>
      </c>
      <c r="V115" s="25">
        <v>-4.0482381072252036E-2</v>
      </c>
      <c r="W115" s="25">
        <f>0.5*'Car Specs and Assumptions'!$C$5*(F115*F115)</f>
        <v>0</v>
      </c>
      <c r="X115" s="25">
        <f t="shared" si="20"/>
        <v>0</v>
      </c>
      <c r="Y115" s="25">
        <f t="shared" si="21"/>
        <v>0</v>
      </c>
      <c r="Z115" s="25">
        <f>(H115*(K115+L115))/1000</f>
        <v>0</v>
      </c>
      <c r="AA115" s="25">
        <f t="shared" si="22"/>
        <v>0</v>
      </c>
      <c r="AB115" s="18"/>
      <c r="AC115" s="24">
        <f t="shared" si="23"/>
        <v>0</v>
      </c>
      <c r="AD115" s="24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</row>
    <row r="116" spans="1:40" x14ac:dyDescent="0.35">
      <c r="A116" s="18"/>
      <c r="B116" s="1" t="s">
        <v>3</v>
      </c>
      <c r="C116" s="1">
        <v>112</v>
      </c>
      <c r="D116" s="1">
        <v>112</v>
      </c>
      <c r="E116" s="9">
        <v>0</v>
      </c>
      <c r="F116" s="22">
        <f t="shared" si="14"/>
        <v>0</v>
      </c>
      <c r="G116" s="50">
        <f t="shared" si="24"/>
        <v>0</v>
      </c>
      <c r="H116" s="22">
        <f t="shared" si="25"/>
        <v>0</v>
      </c>
      <c r="I116" s="70"/>
      <c r="J116" s="22">
        <v>0</v>
      </c>
      <c r="K116" s="22">
        <f>'Car Specs and Assumptions'!$C$5*9.81*'Car Specs and Assumptions'!$F$5</f>
        <v>145.08990000000003</v>
      </c>
      <c r="L116" s="22">
        <v>0</v>
      </c>
      <c r="M116" s="22">
        <v>-145.08990000000003</v>
      </c>
      <c r="N116" s="23">
        <v>0</v>
      </c>
      <c r="O116" s="23">
        <f t="shared" si="15"/>
        <v>0</v>
      </c>
      <c r="P116" s="23">
        <f>IF(F116&gt;0,(K116+L116)*F116,0)</f>
        <v>0</v>
      </c>
      <c r="Q116" s="24">
        <f>IF(J116*-1&gt;(K116+L116),(((J116*-1)-K116-L116))*F116,0)</f>
        <v>0</v>
      </c>
      <c r="R116" s="23">
        <f t="shared" si="16"/>
        <v>110420.44575631301</v>
      </c>
      <c r="S116" s="23">
        <f t="shared" si="17"/>
        <v>145724.91386699796</v>
      </c>
      <c r="T116" s="23">
        <f t="shared" si="18"/>
        <v>3.0674799831103758E-2</v>
      </c>
      <c r="U116" s="23">
        <f t="shared" si="19"/>
        <v>4.0482381072252036E-2</v>
      </c>
      <c r="V116" s="25">
        <v>-4.0482381072252036E-2</v>
      </c>
      <c r="W116" s="25">
        <f>0.5*'Car Specs and Assumptions'!$C$5*(F116*F116)</f>
        <v>0</v>
      </c>
      <c r="X116" s="25">
        <f t="shared" si="20"/>
        <v>0</v>
      </c>
      <c r="Y116" s="25">
        <f t="shared" si="21"/>
        <v>0</v>
      </c>
      <c r="Z116" s="25">
        <f>(H116*(K116+L116))/1000</f>
        <v>0</v>
      </c>
      <c r="AA116" s="25">
        <f t="shared" si="22"/>
        <v>0</v>
      </c>
      <c r="AB116" s="18"/>
      <c r="AC116" s="24">
        <f t="shared" si="23"/>
        <v>0</v>
      </c>
      <c r="AD116" s="24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</row>
    <row r="117" spans="1:40" x14ac:dyDescent="0.35">
      <c r="A117" s="18"/>
      <c r="B117" s="1" t="s">
        <v>3</v>
      </c>
      <c r="C117" s="1">
        <v>113</v>
      </c>
      <c r="D117" s="1">
        <v>113</v>
      </c>
      <c r="E117" s="9">
        <v>0</v>
      </c>
      <c r="F117" s="22">
        <f t="shared" si="14"/>
        <v>0</v>
      </c>
      <c r="G117" s="50">
        <f t="shared" si="24"/>
        <v>0</v>
      </c>
      <c r="H117" s="22">
        <f t="shared" si="25"/>
        <v>0</v>
      </c>
      <c r="I117" s="70"/>
      <c r="J117" s="22">
        <v>0</v>
      </c>
      <c r="K117" s="22">
        <f>'Car Specs and Assumptions'!$C$5*9.81*'Car Specs and Assumptions'!$F$5</f>
        <v>145.08990000000003</v>
      </c>
      <c r="L117" s="22">
        <v>0</v>
      </c>
      <c r="M117" s="22">
        <v>-145.08990000000003</v>
      </c>
      <c r="N117" s="23">
        <v>0</v>
      </c>
      <c r="O117" s="23">
        <f t="shared" si="15"/>
        <v>0</v>
      </c>
      <c r="P117" s="23">
        <f>IF(F117&gt;0,(K117+L117)*F117,0)</f>
        <v>0</v>
      </c>
      <c r="Q117" s="24">
        <f>IF(J117*-1&gt;(K117+L117),(((J117*-1)-K117-L117))*F117,0)</f>
        <v>0</v>
      </c>
      <c r="R117" s="23">
        <f t="shared" si="16"/>
        <v>110420.44575631301</v>
      </c>
      <c r="S117" s="23">
        <f t="shared" si="17"/>
        <v>145724.91386699796</v>
      </c>
      <c r="T117" s="23">
        <f t="shared" si="18"/>
        <v>3.0674799831103758E-2</v>
      </c>
      <c r="U117" s="23">
        <f t="shared" si="19"/>
        <v>4.0482381072252036E-2</v>
      </c>
      <c r="V117" s="25">
        <v>-4.0482381072252036E-2</v>
      </c>
      <c r="W117" s="25">
        <f>0.5*'Car Specs and Assumptions'!$C$5*(F117*F117)</f>
        <v>0</v>
      </c>
      <c r="X117" s="25">
        <f t="shared" si="20"/>
        <v>0</v>
      </c>
      <c r="Y117" s="25">
        <f t="shared" si="21"/>
        <v>0</v>
      </c>
      <c r="Z117" s="25">
        <f>(H117*(K117+L117))/1000</f>
        <v>0</v>
      </c>
      <c r="AA117" s="25">
        <f t="shared" si="22"/>
        <v>0</v>
      </c>
      <c r="AB117" s="18"/>
      <c r="AC117" s="24">
        <f t="shared" si="23"/>
        <v>0</v>
      </c>
      <c r="AD117" s="24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</row>
    <row r="118" spans="1:40" x14ac:dyDescent="0.35">
      <c r="A118" s="18"/>
      <c r="B118" s="1" t="s">
        <v>3</v>
      </c>
      <c r="C118" s="1">
        <v>114</v>
      </c>
      <c r="D118" s="1">
        <v>114</v>
      </c>
      <c r="E118" s="9">
        <v>0</v>
      </c>
      <c r="F118" s="22">
        <f t="shared" si="14"/>
        <v>0</v>
      </c>
      <c r="G118" s="50">
        <f t="shared" si="24"/>
        <v>0</v>
      </c>
      <c r="H118" s="22">
        <f t="shared" si="25"/>
        <v>0</v>
      </c>
      <c r="I118" s="70"/>
      <c r="J118" s="22">
        <v>0</v>
      </c>
      <c r="K118" s="22">
        <f>'Car Specs and Assumptions'!$C$5*9.81*'Car Specs and Assumptions'!$F$5</f>
        <v>145.08990000000003</v>
      </c>
      <c r="L118" s="22">
        <v>0</v>
      </c>
      <c r="M118" s="22">
        <v>-145.08990000000003</v>
      </c>
      <c r="N118" s="23">
        <v>0</v>
      </c>
      <c r="O118" s="23">
        <f t="shared" si="15"/>
        <v>0</v>
      </c>
      <c r="P118" s="23">
        <f>IF(F118&gt;0,(K118+L118)*F118,0)</f>
        <v>0</v>
      </c>
      <c r="Q118" s="24">
        <f>IF(J118*-1&gt;(K118+L118),(((J118*-1)-K118-L118))*F118,0)</f>
        <v>0</v>
      </c>
      <c r="R118" s="23">
        <f t="shared" si="16"/>
        <v>110420.44575631301</v>
      </c>
      <c r="S118" s="23">
        <f t="shared" si="17"/>
        <v>145724.91386699796</v>
      </c>
      <c r="T118" s="23">
        <f t="shared" si="18"/>
        <v>3.0674799831103758E-2</v>
      </c>
      <c r="U118" s="23">
        <f t="shared" si="19"/>
        <v>4.0482381072252036E-2</v>
      </c>
      <c r="V118" s="25">
        <v>-4.0482381072252036E-2</v>
      </c>
      <c r="W118" s="25">
        <f>0.5*'Car Specs and Assumptions'!$C$5*(F118*F118)</f>
        <v>0</v>
      </c>
      <c r="X118" s="25">
        <f t="shared" si="20"/>
        <v>0</v>
      </c>
      <c r="Y118" s="25">
        <f t="shared" si="21"/>
        <v>0</v>
      </c>
      <c r="Z118" s="25">
        <f>(H118*(K118+L118))/1000</f>
        <v>0</v>
      </c>
      <c r="AA118" s="25">
        <f t="shared" si="22"/>
        <v>0</v>
      </c>
      <c r="AB118" s="18"/>
      <c r="AC118" s="24">
        <f t="shared" si="23"/>
        <v>0</v>
      </c>
      <c r="AD118" s="24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</row>
    <row r="119" spans="1:40" x14ac:dyDescent="0.35">
      <c r="A119" s="18"/>
      <c r="B119" s="1" t="s">
        <v>3</v>
      </c>
      <c r="C119" s="1">
        <v>115</v>
      </c>
      <c r="D119" s="1">
        <v>115</v>
      </c>
      <c r="E119" s="9">
        <v>0</v>
      </c>
      <c r="F119" s="22">
        <f t="shared" si="14"/>
        <v>0</v>
      </c>
      <c r="G119" s="50">
        <f t="shared" si="24"/>
        <v>0</v>
      </c>
      <c r="H119" s="22">
        <f t="shared" si="25"/>
        <v>0</v>
      </c>
      <c r="I119" s="70"/>
      <c r="J119" s="22">
        <v>0</v>
      </c>
      <c r="K119" s="22">
        <f>'Car Specs and Assumptions'!$C$5*9.81*'Car Specs and Assumptions'!$F$5</f>
        <v>145.08990000000003</v>
      </c>
      <c r="L119" s="22">
        <v>0</v>
      </c>
      <c r="M119" s="22">
        <v>-145.08990000000003</v>
      </c>
      <c r="N119" s="23">
        <v>0</v>
      </c>
      <c r="O119" s="23">
        <f t="shared" si="15"/>
        <v>0</v>
      </c>
      <c r="P119" s="23">
        <f>IF(F119&gt;0,(K119+L119)*F119,0)</f>
        <v>0</v>
      </c>
      <c r="Q119" s="24">
        <f>IF(J119*-1&gt;(K119+L119),(((J119*-1)-K119-L119))*F119,0)</f>
        <v>0</v>
      </c>
      <c r="R119" s="23">
        <f t="shared" si="16"/>
        <v>110420.44575631301</v>
      </c>
      <c r="S119" s="23">
        <f t="shared" si="17"/>
        <v>145724.91386699796</v>
      </c>
      <c r="T119" s="23">
        <f t="shared" si="18"/>
        <v>3.0674799831103758E-2</v>
      </c>
      <c r="U119" s="23">
        <f t="shared" si="19"/>
        <v>4.0482381072252036E-2</v>
      </c>
      <c r="V119" s="25">
        <v>-4.0482381072252036E-2</v>
      </c>
      <c r="W119" s="25">
        <f>0.5*'Car Specs and Assumptions'!$C$5*(F119*F119)</f>
        <v>0</v>
      </c>
      <c r="X119" s="25">
        <f t="shared" si="20"/>
        <v>0</v>
      </c>
      <c r="Y119" s="25">
        <f t="shared" si="21"/>
        <v>0</v>
      </c>
      <c r="Z119" s="25">
        <f>(H119*(K119+L119))/1000</f>
        <v>0</v>
      </c>
      <c r="AA119" s="25">
        <f t="shared" si="22"/>
        <v>0</v>
      </c>
      <c r="AB119" s="18"/>
      <c r="AC119" s="24">
        <f t="shared" si="23"/>
        <v>0</v>
      </c>
      <c r="AD119" s="24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</row>
    <row r="120" spans="1:40" x14ac:dyDescent="0.35">
      <c r="A120" s="18"/>
      <c r="B120" s="1" t="s">
        <v>3</v>
      </c>
      <c r="C120" s="1">
        <v>116</v>
      </c>
      <c r="D120" s="1">
        <v>116</v>
      </c>
      <c r="E120" s="9">
        <v>0</v>
      </c>
      <c r="F120" s="22">
        <f t="shared" si="14"/>
        <v>0</v>
      </c>
      <c r="G120" s="50">
        <f t="shared" si="24"/>
        <v>0</v>
      </c>
      <c r="H120" s="22">
        <f t="shared" si="25"/>
        <v>0</v>
      </c>
      <c r="I120" s="70"/>
      <c r="J120" s="22">
        <v>0</v>
      </c>
      <c r="K120" s="22">
        <f>'Car Specs and Assumptions'!$C$5*9.81*'Car Specs and Assumptions'!$F$5</f>
        <v>145.08990000000003</v>
      </c>
      <c r="L120" s="22">
        <v>0</v>
      </c>
      <c r="M120" s="22">
        <v>-145.08990000000003</v>
      </c>
      <c r="N120" s="23">
        <v>0</v>
      </c>
      <c r="O120" s="23">
        <f t="shared" si="15"/>
        <v>0</v>
      </c>
      <c r="P120" s="23">
        <f>IF(F120&gt;0,(K120+L120)*F120,0)</f>
        <v>0</v>
      </c>
      <c r="Q120" s="24">
        <f>IF(J120*-1&gt;(K120+L120),(((J120*-1)-K120-L120))*F120,0)</f>
        <v>0</v>
      </c>
      <c r="R120" s="23">
        <f t="shared" si="16"/>
        <v>110420.44575631301</v>
      </c>
      <c r="S120" s="23">
        <f t="shared" si="17"/>
        <v>145724.91386699796</v>
      </c>
      <c r="T120" s="23">
        <f t="shared" si="18"/>
        <v>3.0674799831103758E-2</v>
      </c>
      <c r="U120" s="23">
        <f t="shared" si="19"/>
        <v>4.0482381072252036E-2</v>
      </c>
      <c r="V120" s="25">
        <v>-4.0482381072252036E-2</v>
      </c>
      <c r="W120" s="25">
        <f>0.5*'Car Specs and Assumptions'!$C$5*(F120*F120)</f>
        <v>0</v>
      </c>
      <c r="X120" s="25">
        <f t="shared" si="20"/>
        <v>0</v>
      </c>
      <c r="Y120" s="25">
        <f t="shared" si="21"/>
        <v>0</v>
      </c>
      <c r="Z120" s="25">
        <f>(H120*(K120+L120))/1000</f>
        <v>0</v>
      </c>
      <c r="AA120" s="25">
        <f t="shared" si="22"/>
        <v>0</v>
      </c>
      <c r="AB120" s="18"/>
      <c r="AC120" s="24">
        <f t="shared" si="23"/>
        <v>0</v>
      </c>
      <c r="AD120" s="24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</row>
    <row r="121" spans="1:40" x14ac:dyDescent="0.35">
      <c r="A121" s="18"/>
      <c r="B121" s="1" t="s">
        <v>3</v>
      </c>
      <c r="C121" s="1">
        <v>117</v>
      </c>
      <c r="D121" s="1">
        <v>117</v>
      </c>
      <c r="E121" s="9">
        <v>0</v>
      </c>
      <c r="F121" s="22">
        <f t="shared" si="14"/>
        <v>0</v>
      </c>
      <c r="G121" s="50">
        <f t="shared" si="24"/>
        <v>0</v>
      </c>
      <c r="H121" s="22">
        <f t="shared" si="25"/>
        <v>0</v>
      </c>
      <c r="I121" s="70"/>
      <c r="J121" s="22">
        <v>0</v>
      </c>
      <c r="K121" s="22">
        <f>'Car Specs and Assumptions'!$C$5*9.81*'Car Specs and Assumptions'!$F$5</f>
        <v>145.08990000000003</v>
      </c>
      <c r="L121" s="22">
        <v>0</v>
      </c>
      <c r="M121" s="22">
        <v>-145.08990000000003</v>
      </c>
      <c r="N121" s="23">
        <v>0</v>
      </c>
      <c r="O121" s="23">
        <f t="shared" si="15"/>
        <v>0</v>
      </c>
      <c r="P121" s="23">
        <f>IF(F121&gt;0,(K121+L121)*F121,0)</f>
        <v>0</v>
      </c>
      <c r="Q121" s="24">
        <f>IF(J121*-1&gt;(K121+L121),(((J121*-1)-K121-L121))*F121,0)</f>
        <v>0</v>
      </c>
      <c r="R121" s="23">
        <f t="shared" si="16"/>
        <v>110420.44575631301</v>
      </c>
      <c r="S121" s="23">
        <f t="shared" si="17"/>
        <v>145724.91386699796</v>
      </c>
      <c r="T121" s="23">
        <f t="shared" si="18"/>
        <v>3.0674799831103758E-2</v>
      </c>
      <c r="U121" s="23">
        <f t="shared" si="19"/>
        <v>4.0482381072252036E-2</v>
      </c>
      <c r="V121" s="25">
        <v>-4.0482381072252036E-2</v>
      </c>
      <c r="W121" s="25">
        <f>0.5*'Car Specs and Assumptions'!$C$5*(F121*F121)</f>
        <v>0</v>
      </c>
      <c r="X121" s="25">
        <f t="shared" si="20"/>
        <v>0</v>
      </c>
      <c r="Y121" s="25">
        <f t="shared" si="21"/>
        <v>0</v>
      </c>
      <c r="Z121" s="25">
        <f>(H121*(K121+L121))/1000</f>
        <v>0</v>
      </c>
      <c r="AA121" s="25">
        <f t="shared" si="22"/>
        <v>0</v>
      </c>
      <c r="AB121" s="18"/>
      <c r="AC121" s="24">
        <f t="shared" si="23"/>
        <v>0</v>
      </c>
      <c r="AD121" s="24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</row>
    <row r="122" spans="1:40" x14ac:dyDescent="0.35">
      <c r="A122" s="18"/>
      <c r="B122" s="1" t="s">
        <v>3</v>
      </c>
      <c r="C122" s="1">
        <v>118</v>
      </c>
      <c r="D122" s="1">
        <v>118</v>
      </c>
      <c r="E122" s="9">
        <v>0</v>
      </c>
      <c r="F122" s="22">
        <f t="shared" si="14"/>
        <v>0</v>
      </c>
      <c r="G122" s="50">
        <f t="shared" si="24"/>
        <v>0</v>
      </c>
      <c r="H122" s="22">
        <f t="shared" si="25"/>
        <v>0</v>
      </c>
      <c r="I122" s="70"/>
      <c r="J122" s="22">
        <v>0</v>
      </c>
      <c r="K122" s="22">
        <f>'Car Specs and Assumptions'!$C$5*9.81*'Car Specs and Assumptions'!$F$5</f>
        <v>145.08990000000003</v>
      </c>
      <c r="L122" s="22">
        <v>0</v>
      </c>
      <c r="M122" s="22">
        <v>-145.08990000000003</v>
      </c>
      <c r="N122" s="23">
        <v>0</v>
      </c>
      <c r="O122" s="23">
        <f t="shared" si="15"/>
        <v>0</v>
      </c>
      <c r="P122" s="23">
        <f>IF(F122&gt;0,(K122+L122)*F122,0)</f>
        <v>0</v>
      </c>
      <c r="Q122" s="24">
        <f>IF(J122*-1&gt;(K122+L122),(((J122*-1)-K122-L122))*F122,0)</f>
        <v>0</v>
      </c>
      <c r="R122" s="23">
        <f t="shared" si="16"/>
        <v>110420.44575631301</v>
      </c>
      <c r="S122" s="23">
        <f t="shared" si="17"/>
        <v>145724.91386699796</v>
      </c>
      <c r="T122" s="23">
        <f t="shared" si="18"/>
        <v>3.0674799831103758E-2</v>
      </c>
      <c r="U122" s="23">
        <f t="shared" si="19"/>
        <v>4.0482381072252036E-2</v>
      </c>
      <c r="V122" s="25">
        <v>-4.0482381072252036E-2</v>
      </c>
      <c r="W122" s="25">
        <f>0.5*'Car Specs and Assumptions'!$C$5*(F122*F122)</f>
        <v>0</v>
      </c>
      <c r="X122" s="25">
        <f t="shared" si="20"/>
        <v>0</v>
      </c>
      <c r="Y122" s="25">
        <f t="shared" si="21"/>
        <v>0</v>
      </c>
      <c r="Z122" s="25">
        <f>(H122*(K122+L122))/1000</f>
        <v>0</v>
      </c>
      <c r="AA122" s="25">
        <f t="shared" si="22"/>
        <v>0</v>
      </c>
      <c r="AB122" s="18"/>
      <c r="AC122" s="24">
        <f t="shared" si="23"/>
        <v>0</v>
      </c>
      <c r="AD122" s="24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</row>
    <row r="123" spans="1:40" x14ac:dyDescent="0.35">
      <c r="A123" s="18"/>
      <c r="B123" s="1" t="s">
        <v>3</v>
      </c>
      <c r="C123" s="1">
        <v>119</v>
      </c>
      <c r="D123" s="1">
        <v>119</v>
      </c>
      <c r="E123" s="9">
        <v>0</v>
      </c>
      <c r="F123" s="22">
        <f t="shared" si="14"/>
        <v>0</v>
      </c>
      <c r="G123" s="50">
        <f t="shared" si="24"/>
        <v>0</v>
      </c>
      <c r="H123" s="22">
        <f t="shared" si="25"/>
        <v>0</v>
      </c>
      <c r="I123" s="70"/>
      <c r="J123" s="22">
        <v>0</v>
      </c>
      <c r="K123" s="22">
        <f>'Car Specs and Assumptions'!$C$5*9.81*'Car Specs and Assumptions'!$F$5</f>
        <v>145.08990000000003</v>
      </c>
      <c r="L123" s="22">
        <v>0</v>
      </c>
      <c r="M123" s="22">
        <v>-145.08990000000003</v>
      </c>
      <c r="N123" s="23">
        <v>0</v>
      </c>
      <c r="O123" s="23">
        <f t="shared" si="15"/>
        <v>0</v>
      </c>
      <c r="P123" s="23">
        <f>IF(F123&gt;0,(K123+L123)*F123,0)</f>
        <v>0</v>
      </c>
      <c r="Q123" s="24">
        <f>IF(J123*-1&gt;(K123+L123),(((J123*-1)-K123-L123))*F123,0)</f>
        <v>0</v>
      </c>
      <c r="R123" s="23">
        <f t="shared" si="16"/>
        <v>110420.44575631301</v>
      </c>
      <c r="S123" s="23">
        <f t="shared" si="17"/>
        <v>145724.91386699796</v>
      </c>
      <c r="T123" s="23">
        <f t="shared" si="18"/>
        <v>3.0674799831103758E-2</v>
      </c>
      <c r="U123" s="23">
        <f t="shared" si="19"/>
        <v>4.0482381072252036E-2</v>
      </c>
      <c r="V123" s="25">
        <v>-4.0482381072252036E-2</v>
      </c>
      <c r="W123" s="25">
        <f>0.5*'Car Specs and Assumptions'!$C$5*(F123*F123)</f>
        <v>0</v>
      </c>
      <c r="X123" s="25">
        <f t="shared" si="20"/>
        <v>0</v>
      </c>
      <c r="Y123" s="25">
        <f t="shared" si="21"/>
        <v>0</v>
      </c>
      <c r="Z123" s="25">
        <f>(H123*(K123+L123))/1000</f>
        <v>0</v>
      </c>
      <c r="AA123" s="25">
        <f t="shared" si="22"/>
        <v>0</v>
      </c>
      <c r="AB123" s="18"/>
      <c r="AC123" s="24">
        <f t="shared" si="23"/>
        <v>0</v>
      </c>
      <c r="AD123" s="24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</row>
    <row r="124" spans="1:40" x14ac:dyDescent="0.35">
      <c r="A124" s="18"/>
      <c r="B124" s="1" t="s">
        <v>3</v>
      </c>
      <c r="C124" s="1">
        <v>120</v>
      </c>
      <c r="D124" s="1">
        <v>120</v>
      </c>
      <c r="E124" s="9">
        <v>0</v>
      </c>
      <c r="F124" s="22">
        <f t="shared" si="14"/>
        <v>0</v>
      </c>
      <c r="G124" s="50">
        <f t="shared" si="24"/>
        <v>0</v>
      </c>
      <c r="H124" s="22">
        <f t="shared" si="25"/>
        <v>0</v>
      </c>
      <c r="I124" s="70"/>
      <c r="J124" s="22">
        <v>0</v>
      </c>
      <c r="K124" s="22">
        <f>'Car Specs and Assumptions'!$C$5*9.81*'Car Specs and Assumptions'!$F$5</f>
        <v>145.08990000000003</v>
      </c>
      <c r="L124" s="22">
        <v>0</v>
      </c>
      <c r="M124" s="22">
        <v>-145.08990000000003</v>
      </c>
      <c r="N124" s="23">
        <v>0</v>
      </c>
      <c r="O124" s="23">
        <f t="shared" si="15"/>
        <v>0</v>
      </c>
      <c r="P124" s="23">
        <f>IF(F124&gt;0,(K124+L124)*F124,0)</f>
        <v>0</v>
      </c>
      <c r="Q124" s="24">
        <f>IF(J124*-1&gt;(K124+L124),(((J124*-1)-K124-L124))*F124,0)</f>
        <v>0</v>
      </c>
      <c r="R124" s="23">
        <f t="shared" si="16"/>
        <v>110420.44575631301</v>
      </c>
      <c r="S124" s="23">
        <f t="shared" si="17"/>
        <v>145724.91386699796</v>
      </c>
      <c r="T124" s="23">
        <f t="shared" si="18"/>
        <v>3.0674799831103758E-2</v>
      </c>
      <c r="U124" s="23">
        <f t="shared" si="19"/>
        <v>4.0482381072252036E-2</v>
      </c>
      <c r="V124" s="25">
        <v>-4.0482381072252036E-2</v>
      </c>
      <c r="W124" s="25">
        <f>0.5*'Car Specs and Assumptions'!$C$5*(F124*F124)</f>
        <v>0</v>
      </c>
      <c r="X124" s="25">
        <f t="shared" si="20"/>
        <v>0</v>
      </c>
      <c r="Y124" s="25">
        <f t="shared" si="21"/>
        <v>0</v>
      </c>
      <c r="Z124" s="25">
        <f>(H124*(K124+L124))/1000</f>
        <v>0</v>
      </c>
      <c r="AA124" s="25">
        <f t="shared" si="22"/>
        <v>0</v>
      </c>
      <c r="AB124" s="18"/>
      <c r="AC124" s="24">
        <f t="shared" si="23"/>
        <v>0</v>
      </c>
      <c r="AD124" s="24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</row>
    <row r="125" spans="1:40" x14ac:dyDescent="0.35">
      <c r="A125" s="18"/>
      <c r="B125" s="1" t="s">
        <v>3</v>
      </c>
      <c r="C125" s="1">
        <v>121</v>
      </c>
      <c r="D125" s="1">
        <v>121</v>
      </c>
      <c r="E125" s="9">
        <v>0</v>
      </c>
      <c r="F125" s="22">
        <f t="shared" si="14"/>
        <v>0</v>
      </c>
      <c r="G125" s="50">
        <f t="shared" si="24"/>
        <v>0</v>
      </c>
      <c r="H125" s="22">
        <f t="shared" si="25"/>
        <v>0</v>
      </c>
      <c r="I125" s="70"/>
      <c r="J125" s="22">
        <v>0</v>
      </c>
      <c r="K125" s="22">
        <f>'Car Specs and Assumptions'!$C$5*9.81*'Car Specs and Assumptions'!$F$5</f>
        <v>145.08990000000003</v>
      </c>
      <c r="L125" s="22">
        <v>0</v>
      </c>
      <c r="M125" s="22">
        <v>-145.08990000000003</v>
      </c>
      <c r="N125" s="23">
        <v>0</v>
      </c>
      <c r="O125" s="23">
        <f t="shared" si="15"/>
        <v>0</v>
      </c>
      <c r="P125" s="23">
        <f>IF(F125&gt;0,(K125+L125)*F125,0)</f>
        <v>0</v>
      </c>
      <c r="Q125" s="24">
        <f>IF(J125*-1&gt;(K125+L125),(((J125*-1)-K125-L125))*F125,0)</f>
        <v>0</v>
      </c>
      <c r="R125" s="23">
        <f t="shared" si="16"/>
        <v>110420.44575631301</v>
      </c>
      <c r="S125" s="23">
        <f t="shared" si="17"/>
        <v>145724.91386699796</v>
      </c>
      <c r="T125" s="23">
        <f t="shared" si="18"/>
        <v>3.0674799831103758E-2</v>
      </c>
      <c r="U125" s="23">
        <f t="shared" si="19"/>
        <v>4.0482381072252036E-2</v>
      </c>
      <c r="V125" s="25">
        <v>-4.0482381072252036E-2</v>
      </c>
      <c r="W125" s="25">
        <f>0.5*'Car Specs and Assumptions'!$C$5*(F125*F125)</f>
        <v>0</v>
      </c>
      <c r="X125" s="25">
        <f t="shared" si="20"/>
        <v>0</v>
      </c>
      <c r="Y125" s="25">
        <f t="shared" si="21"/>
        <v>0</v>
      </c>
      <c r="Z125" s="25">
        <f>(H125*(K125+L125))/1000</f>
        <v>0</v>
      </c>
      <c r="AA125" s="25">
        <f t="shared" si="22"/>
        <v>0</v>
      </c>
      <c r="AB125" s="18"/>
      <c r="AC125" s="24">
        <f t="shared" si="23"/>
        <v>0</v>
      </c>
      <c r="AD125" s="24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</row>
    <row r="126" spans="1:40" x14ac:dyDescent="0.35">
      <c r="A126" s="18"/>
      <c r="B126" s="1" t="s">
        <v>3</v>
      </c>
      <c r="C126" s="1">
        <v>122</v>
      </c>
      <c r="D126" s="1">
        <v>122</v>
      </c>
      <c r="E126" s="9">
        <v>0</v>
      </c>
      <c r="F126" s="22">
        <f t="shared" si="14"/>
        <v>0</v>
      </c>
      <c r="G126" s="50">
        <f t="shared" si="24"/>
        <v>0</v>
      </c>
      <c r="H126" s="22">
        <f t="shared" si="25"/>
        <v>0</v>
      </c>
      <c r="I126" s="70"/>
      <c r="J126" s="22">
        <v>0</v>
      </c>
      <c r="K126" s="22">
        <f>'Car Specs and Assumptions'!$C$5*9.81*'Car Specs and Assumptions'!$F$5</f>
        <v>145.08990000000003</v>
      </c>
      <c r="L126" s="22">
        <v>0</v>
      </c>
      <c r="M126" s="22">
        <v>-145.08990000000003</v>
      </c>
      <c r="N126" s="23">
        <v>0</v>
      </c>
      <c r="O126" s="23">
        <f t="shared" si="15"/>
        <v>0</v>
      </c>
      <c r="P126" s="23">
        <f>IF(F126&gt;0,(K126+L126)*F126,0)</f>
        <v>0</v>
      </c>
      <c r="Q126" s="24">
        <f>IF(J126*-1&gt;(K126+L126),(((J126*-1)-K126-L126))*F126,0)</f>
        <v>0</v>
      </c>
      <c r="R126" s="23">
        <f t="shared" si="16"/>
        <v>110420.44575631301</v>
      </c>
      <c r="S126" s="23">
        <f t="shared" si="17"/>
        <v>145724.91386699796</v>
      </c>
      <c r="T126" s="23">
        <f t="shared" si="18"/>
        <v>3.0674799831103758E-2</v>
      </c>
      <c r="U126" s="23">
        <f t="shared" si="19"/>
        <v>4.0482381072252036E-2</v>
      </c>
      <c r="V126" s="25">
        <v>-4.0482381072252036E-2</v>
      </c>
      <c r="W126" s="25">
        <f>0.5*'Car Specs and Assumptions'!$C$5*(F126*F126)</f>
        <v>0</v>
      </c>
      <c r="X126" s="25">
        <f t="shared" si="20"/>
        <v>0</v>
      </c>
      <c r="Y126" s="25">
        <f t="shared" si="21"/>
        <v>0</v>
      </c>
      <c r="Z126" s="25">
        <f>(H126*(K126+L126))/1000</f>
        <v>0</v>
      </c>
      <c r="AA126" s="25">
        <f t="shared" si="22"/>
        <v>0</v>
      </c>
      <c r="AB126" s="18"/>
      <c r="AC126" s="24">
        <f t="shared" si="23"/>
        <v>0</v>
      </c>
      <c r="AD126" s="24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</row>
    <row r="127" spans="1:40" x14ac:dyDescent="0.35">
      <c r="A127" s="18"/>
      <c r="B127" s="1" t="s">
        <v>3</v>
      </c>
      <c r="C127" s="1">
        <v>123</v>
      </c>
      <c r="D127" s="1">
        <v>123</v>
      </c>
      <c r="E127" s="9">
        <v>0</v>
      </c>
      <c r="F127" s="22">
        <f t="shared" si="14"/>
        <v>0</v>
      </c>
      <c r="G127" s="50">
        <f t="shared" si="24"/>
        <v>0</v>
      </c>
      <c r="H127" s="22">
        <f t="shared" si="25"/>
        <v>0</v>
      </c>
      <c r="I127" s="70"/>
      <c r="J127" s="22">
        <v>0</v>
      </c>
      <c r="K127" s="22">
        <f>'Car Specs and Assumptions'!$C$5*9.81*'Car Specs and Assumptions'!$F$5</f>
        <v>145.08990000000003</v>
      </c>
      <c r="L127" s="22">
        <v>0</v>
      </c>
      <c r="M127" s="22">
        <v>-145.08990000000003</v>
      </c>
      <c r="N127" s="23">
        <v>0</v>
      </c>
      <c r="O127" s="23">
        <f t="shared" si="15"/>
        <v>0</v>
      </c>
      <c r="P127" s="23">
        <f>IF(F127&gt;0,(K127+L127)*F127,0)</f>
        <v>0</v>
      </c>
      <c r="Q127" s="24">
        <f>IF(J127*-1&gt;(K127+L127),(((J127*-1)-K127-L127))*F127,0)</f>
        <v>0</v>
      </c>
      <c r="R127" s="23">
        <f t="shared" si="16"/>
        <v>110420.44575631301</v>
      </c>
      <c r="S127" s="23">
        <f t="shared" si="17"/>
        <v>145724.91386699796</v>
      </c>
      <c r="T127" s="23">
        <f t="shared" si="18"/>
        <v>3.0674799831103758E-2</v>
      </c>
      <c r="U127" s="23">
        <f t="shared" si="19"/>
        <v>4.0482381072252036E-2</v>
      </c>
      <c r="V127" s="25">
        <v>-4.0482381072252036E-2</v>
      </c>
      <c r="W127" s="25">
        <f>0.5*'Car Specs and Assumptions'!$C$5*(F127*F127)</f>
        <v>0</v>
      </c>
      <c r="X127" s="25">
        <f t="shared" si="20"/>
        <v>0</v>
      </c>
      <c r="Y127" s="25">
        <f t="shared" si="21"/>
        <v>0</v>
      </c>
      <c r="Z127" s="25">
        <f>(H127*(K127+L127))/1000</f>
        <v>0</v>
      </c>
      <c r="AA127" s="25">
        <f t="shared" si="22"/>
        <v>0</v>
      </c>
      <c r="AB127" s="18"/>
      <c r="AC127" s="24">
        <f t="shared" si="23"/>
        <v>0</v>
      </c>
      <c r="AD127" s="24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</row>
    <row r="128" spans="1:40" x14ac:dyDescent="0.35">
      <c r="A128" s="18"/>
      <c r="B128" s="1" t="s">
        <v>3</v>
      </c>
      <c r="C128" s="1">
        <v>124</v>
      </c>
      <c r="D128" s="1">
        <v>124</v>
      </c>
      <c r="E128" s="9">
        <v>0</v>
      </c>
      <c r="F128" s="22">
        <f t="shared" si="14"/>
        <v>0</v>
      </c>
      <c r="G128" s="50">
        <f t="shared" si="24"/>
        <v>0</v>
      </c>
      <c r="H128" s="22">
        <f t="shared" si="25"/>
        <v>0</v>
      </c>
      <c r="I128" s="70"/>
      <c r="J128" s="22">
        <v>0</v>
      </c>
      <c r="K128" s="22">
        <f>'Car Specs and Assumptions'!$C$5*9.81*'Car Specs and Assumptions'!$F$5</f>
        <v>145.08990000000003</v>
      </c>
      <c r="L128" s="22">
        <v>0</v>
      </c>
      <c r="M128" s="22">
        <v>-145.08990000000003</v>
      </c>
      <c r="N128" s="23">
        <v>0</v>
      </c>
      <c r="O128" s="23">
        <f t="shared" si="15"/>
        <v>0</v>
      </c>
      <c r="P128" s="23">
        <f>IF(F128&gt;0,(K128+L128)*F128,0)</f>
        <v>0</v>
      </c>
      <c r="Q128" s="24">
        <f>IF(J128*-1&gt;(K128+L128),(((J128*-1)-K128-L128))*F128,0)</f>
        <v>0</v>
      </c>
      <c r="R128" s="23">
        <f t="shared" si="16"/>
        <v>110420.44575631301</v>
      </c>
      <c r="S128" s="23">
        <f t="shared" si="17"/>
        <v>145724.91386699796</v>
      </c>
      <c r="T128" s="23">
        <f t="shared" si="18"/>
        <v>3.0674799831103758E-2</v>
      </c>
      <c r="U128" s="23">
        <f t="shared" si="19"/>
        <v>4.0482381072252036E-2</v>
      </c>
      <c r="V128" s="25">
        <v>-4.0482381072252036E-2</v>
      </c>
      <c r="W128" s="25">
        <f>0.5*'Car Specs and Assumptions'!$C$5*(F128*F128)</f>
        <v>0</v>
      </c>
      <c r="X128" s="25">
        <f t="shared" si="20"/>
        <v>0</v>
      </c>
      <c r="Y128" s="25">
        <f t="shared" si="21"/>
        <v>0</v>
      </c>
      <c r="Z128" s="25">
        <f>(H128*(K128+L128))/1000</f>
        <v>0</v>
      </c>
      <c r="AA128" s="25">
        <f t="shared" si="22"/>
        <v>0</v>
      </c>
      <c r="AB128" s="18"/>
      <c r="AC128" s="24">
        <f t="shared" si="23"/>
        <v>0</v>
      </c>
      <c r="AD128" s="24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</row>
    <row r="129" spans="1:40" x14ac:dyDescent="0.35">
      <c r="A129" s="18"/>
      <c r="B129" s="1" t="s">
        <v>3</v>
      </c>
      <c r="C129" s="1">
        <v>125</v>
      </c>
      <c r="D129" s="1">
        <v>125</v>
      </c>
      <c r="E129" s="9">
        <v>0</v>
      </c>
      <c r="F129" s="22">
        <f t="shared" si="14"/>
        <v>0</v>
      </c>
      <c r="G129" s="50">
        <f t="shared" si="24"/>
        <v>0</v>
      </c>
      <c r="H129" s="22">
        <f t="shared" si="25"/>
        <v>0</v>
      </c>
      <c r="I129" s="70"/>
      <c r="J129" s="22">
        <v>0</v>
      </c>
      <c r="K129" s="22">
        <f>'Car Specs and Assumptions'!$C$5*9.81*'Car Specs and Assumptions'!$F$5</f>
        <v>145.08990000000003</v>
      </c>
      <c r="L129" s="22">
        <v>0</v>
      </c>
      <c r="M129" s="22">
        <v>-145.08990000000003</v>
      </c>
      <c r="N129" s="23">
        <v>0</v>
      </c>
      <c r="O129" s="23">
        <f t="shared" si="15"/>
        <v>0</v>
      </c>
      <c r="P129" s="23">
        <f>IF(F129&gt;0,(K129+L129)*F129,0)</f>
        <v>0</v>
      </c>
      <c r="Q129" s="24">
        <f>IF(J129*-1&gt;(K129+L129),(((J129*-1)-K129-L129))*F129,0)</f>
        <v>0</v>
      </c>
      <c r="R129" s="23">
        <f t="shared" si="16"/>
        <v>110420.44575631301</v>
      </c>
      <c r="S129" s="23">
        <f t="shared" si="17"/>
        <v>145724.91386699796</v>
      </c>
      <c r="T129" s="23">
        <f t="shared" si="18"/>
        <v>3.0674799831103758E-2</v>
      </c>
      <c r="U129" s="23">
        <f t="shared" si="19"/>
        <v>4.0482381072252036E-2</v>
      </c>
      <c r="V129" s="25">
        <v>-4.0482381072252036E-2</v>
      </c>
      <c r="W129" s="25">
        <f>0.5*'Car Specs and Assumptions'!$C$5*(F129*F129)</f>
        <v>0</v>
      </c>
      <c r="X129" s="25">
        <f t="shared" si="20"/>
        <v>0</v>
      </c>
      <c r="Y129" s="25">
        <f t="shared" si="21"/>
        <v>0</v>
      </c>
      <c r="Z129" s="25">
        <f>(H129*(K129+L129))/1000</f>
        <v>0</v>
      </c>
      <c r="AA129" s="25">
        <f t="shared" si="22"/>
        <v>0</v>
      </c>
      <c r="AB129" s="18"/>
      <c r="AC129" s="24">
        <f t="shared" si="23"/>
        <v>0</v>
      </c>
      <c r="AD129" s="24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</row>
    <row r="130" spans="1:40" x14ac:dyDescent="0.35">
      <c r="A130" s="18"/>
      <c r="B130" s="1" t="s">
        <v>3</v>
      </c>
      <c r="C130" s="1">
        <v>126</v>
      </c>
      <c r="D130" s="1">
        <v>126</v>
      </c>
      <c r="E130" s="9">
        <v>0</v>
      </c>
      <c r="F130" s="22">
        <f t="shared" si="14"/>
        <v>0</v>
      </c>
      <c r="G130" s="50">
        <f t="shared" si="24"/>
        <v>0</v>
      </c>
      <c r="H130" s="22">
        <f t="shared" si="25"/>
        <v>0</v>
      </c>
      <c r="I130" s="70"/>
      <c r="J130" s="22">
        <v>0</v>
      </c>
      <c r="K130" s="22">
        <f>'Car Specs and Assumptions'!$C$5*9.81*'Car Specs and Assumptions'!$F$5</f>
        <v>145.08990000000003</v>
      </c>
      <c r="L130" s="22">
        <v>0</v>
      </c>
      <c r="M130" s="22">
        <v>-145.08990000000003</v>
      </c>
      <c r="N130" s="23">
        <v>0</v>
      </c>
      <c r="O130" s="23">
        <f t="shared" si="15"/>
        <v>0</v>
      </c>
      <c r="P130" s="23">
        <f>IF(F130&gt;0,(K130+L130)*F130,0)</f>
        <v>0</v>
      </c>
      <c r="Q130" s="24">
        <f>IF(J130*-1&gt;(K130+L130),(((J130*-1)-K130-L130))*F130,0)</f>
        <v>0</v>
      </c>
      <c r="R130" s="23">
        <f t="shared" si="16"/>
        <v>110420.44575631301</v>
      </c>
      <c r="S130" s="23">
        <f t="shared" si="17"/>
        <v>145724.91386699796</v>
      </c>
      <c r="T130" s="23">
        <f t="shared" si="18"/>
        <v>3.0674799831103758E-2</v>
      </c>
      <c r="U130" s="23">
        <f t="shared" si="19"/>
        <v>4.0482381072252036E-2</v>
      </c>
      <c r="V130" s="25">
        <v>-4.0482381072252036E-2</v>
      </c>
      <c r="W130" s="25">
        <f>0.5*'Car Specs and Assumptions'!$C$5*(F130*F130)</f>
        <v>0</v>
      </c>
      <c r="X130" s="25">
        <f t="shared" si="20"/>
        <v>0</v>
      </c>
      <c r="Y130" s="25">
        <f t="shared" si="21"/>
        <v>0</v>
      </c>
      <c r="Z130" s="25">
        <f>(H130*(K130+L130))/1000</f>
        <v>0</v>
      </c>
      <c r="AA130" s="25">
        <f t="shared" si="22"/>
        <v>0</v>
      </c>
      <c r="AB130" s="18"/>
      <c r="AC130" s="24">
        <f t="shared" si="23"/>
        <v>0</v>
      </c>
      <c r="AD130" s="24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</row>
    <row r="131" spans="1:40" x14ac:dyDescent="0.35">
      <c r="A131" s="18"/>
      <c r="B131" s="1" t="s">
        <v>3</v>
      </c>
      <c r="C131" s="1">
        <v>127</v>
      </c>
      <c r="D131" s="1">
        <v>127</v>
      </c>
      <c r="E131" s="9">
        <v>0</v>
      </c>
      <c r="F131" s="22">
        <f t="shared" si="14"/>
        <v>0</v>
      </c>
      <c r="G131" s="50">
        <f t="shared" si="24"/>
        <v>0</v>
      </c>
      <c r="H131" s="22">
        <f t="shared" si="25"/>
        <v>0</v>
      </c>
      <c r="I131" s="70"/>
      <c r="J131" s="22">
        <v>0</v>
      </c>
      <c r="K131" s="22">
        <f>'Car Specs and Assumptions'!$C$5*9.81*'Car Specs and Assumptions'!$F$5</f>
        <v>145.08990000000003</v>
      </c>
      <c r="L131" s="22">
        <v>0</v>
      </c>
      <c r="M131" s="22">
        <v>-145.08990000000003</v>
      </c>
      <c r="N131" s="23">
        <v>0</v>
      </c>
      <c r="O131" s="23">
        <f t="shared" si="15"/>
        <v>0</v>
      </c>
      <c r="P131" s="23">
        <f>IF(F131&gt;0,(K131+L131)*F131,0)</f>
        <v>0</v>
      </c>
      <c r="Q131" s="24">
        <f>IF(J131*-1&gt;(K131+L131),(((J131*-1)-K131-L131))*F131,0)</f>
        <v>0</v>
      </c>
      <c r="R131" s="23">
        <f t="shared" si="16"/>
        <v>110420.44575631301</v>
      </c>
      <c r="S131" s="23">
        <f t="shared" si="17"/>
        <v>145724.91386699796</v>
      </c>
      <c r="T131" s="23">
        <f t="shared" si="18"/>
        <v>3.0674799831103758E-2</v>
      </c>
      <c r="U131" s="23">
        <f t="shared" si="19"/>
        <v>4.0482381072252036E-2</v>
      </c>
      <c r="V131" s="25">
        <v>-4.0482381072252036E-2</v>
      </c>
      <c r="W131" s="25">
        <f>0.5*'Car Specs and Assumptions'!$C$5*(F131*F131)</f>
        <v>0</v>
      </c>
      <c r="X131" s="25">
        <f t="shared" si="20"/>
        <v>0</v>
      </c>
      <c r="Y131" s="25">
        <f t="shared" si="21"/>
        <v>0</v>
      </c>
      <c r="Z131" s="25">
        <f>(H131*(K131+L131))/1000</f>
        <v>0</v>
      </c>
      <c r="AA131" s="25">
        <f t="shared" si="22"/>
        <v>0</v>
      </c>
      <c r="AB131" s="18"/>
      <c r="AC131" s="24">
        <f t="shared" si="23"/>
        <v>0</v>
      </c>
      <c r="AD131" s="24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</row>
    <row r="132" spans="1:40" x14ac:dyDescent="0.35">
      <c r="A132" s="18"/>
      <c r="B132" s="1" t="s">
        <v>3</v>
      </c>
      <c r="C132" s="1">
        <v>128</v>
      </c>
      <c r="D132" s="1">
        <v>128</v>
      </c>
      <c r="E132" s="9">
        <v>0</v>
      </c>
      <c r="F132" s="22">
        <f t="shared" si="14"/>
        <v>0</v>
      </c>
      <c r="G132" s="50">
        <f t="shared" si="24"/>
        <v>0</v>
      </c>
      <c r="H132" s="22">
        <f t="shared" si="25"/>
        <v>0</v>
      </c>
      <c r="I132" s="70"/>
      <c r="J132" s="22">
        <v>0</v>
      </c>
      <c r="K132" s="22">
        <f>'Car Specs and Assumptions'!$C$5*9.81*'Car Specs and Assumptions'!$F$5</f>
        <v>145.08990000000003</v>
      </c>
      <c r="L132" s="22">
        <v>0</v>
      </c>
      <c r="M132" s="22">
        <v>-145.08990000000003</v>
      </c>
      <c r="N132" s="23">
        <v>0</v>
      </c>
      <c r="O132" s="23">
        <f t="shared" si="15"/>
        <v>0</v>
      </c>
      <c r="P132" s="23">
        <f>IF(F132&gt;0,(K132+L132)*F132,0)</f>
        <v>0</v>
      </c>
      <c r="Q132" s="24">
        <f>IF(J132*-1&gt;(K132+L132),(((J132*-1)-K132-L132))*F132,0)</f>
        <v>0</v>
      </c>
      <c r="R132" s="23">
        <f t="shared" si="16"/>
        <v>110420.44575631301</v>
      </c>
      <c r="S132" s="23">
        <f t="shared" si="17"/>
        <v>145724.91386699796</v>
      </c>
      <c r="T132" s="23">
        <f t="shared" si="18"/>
        <v>3.0674799831103758E-2</v>
      </c>
      <c r="U132" s="23">
        <f t="shared" si="19"/>
        <v>4.0482381072252036E-2</v>
      </c>
      <c r="V132" s="25">
        <v>-4.0482381072252036E-2</v>
      </c>
      <c r="W132" s="25">
        <f>0.5*'Car Specs and Assumptions'!$C$5*(F132*F132)</f>
        <v>0</v>
      </c>
      <c r="X132" s="25">
        <f t="shared" si="20"/>
        <v>0</v>
      </c>
      <c r="Y132" s="25">
        <f t="shared" si="21"/>
        <v>0</v>
      </c>
      <c r="Z132" s="25">
        <f>(H132*(K132+L132))/1000</f>
        <v>0</v>
      </c>
      <c r="AA132" s="25">
        <f t="shared" si="22"/>
        <v>0</v>
      </c>
      <c r="AB132" s="18"/>
      <c r="AC132" s="24">
        <f t="shared" si="23"/>
        <v>0</v>
      </c>
      <c r="AD132" s="24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</row>
    <row r="133" spans="1:40" x14ac:dyDescent="0.35">
      <c r="A133" s="18"/>
      <c r="B133" s="1" t="s">
        <v>3</v>
      </c>
      <c r="C133" s="1">
        <v>129</v>
      </c>
      <c r="D133" s="1">
        <v>129</v>
      </c>
      <c r="E133" s="9">
        <v>0</v>
      </c>
      <c r="F133" s="22">
        <f t="shared" ref="F133:F196" si="26">E133/3.6</f>
        <v>0</v>
      </c>
      <c r="G133" s="50">
        <f t="shared" si="24"/>
        <v>0</v>
      </c>
      <c r="H133" s="22">
        <f t="shared" si="25"/>
        <v>0</v>
      </c>
      <c r="I133" s="70"/>
      <c r="J133" s="22">
        <v>0</v>
      </c>
      <c r="K133" s="22">
        <f>'Car Specs and Assumptions'!$C$5*9.81*'Car Specs and Assumptions'!$F$5</f>
        <v>145.08990000000003</v>
      </c>
      <c r="L133" s="22">
        <v>0</v>
      </c>
      <c r="M133" s="22">
        <v>-145.08990000000003</v>
      </c>
      <c r="N133" s="23">
        <v>0</v>
      </c>
      <c r="O133" s="23">
        <f t="shared" ref="O133:O196" si="27">IF(N133&gt;0,N133,0)</f>
        <v>0</v>
      </c>
      <c r="P133" s="23">
        <f>IF(F133&gt;0,(K133+L133)*F133,0)</f>
        <v>0</v>
      </c>
      <c r="Q133" s="24">
        <f>IF(J133*-1&gt;(K133+L133),(((J133*-1)-K133-L133))*F133,0)</f>
        <v>0</v>
      </c>
      <c r="R133" s="23">
        <f t="shared" ref="R133:R196" si="28">R132+P133</f>
        <v>110420.44575631301</v>
      </c>
      <c r="S133" s="23">
        <f t="shared" ref="S133:S196" si="29">S132+Q133</f>
        <v>145724.91386699796</v>
      </c>
      <c r="T133" s="23">
        <f t="shared" ref="T133:T196" si="30">R133*0.0000002778</f>
        <v>3.0674799831103758E-2</v>
      </c>
      <c r="U133" s="23">
        <f t="shared" ref="U133:U196" si="31">S133*0.0000002778</f>
        <v>4.0482381072252036E-2</v>
      </c>
      <c r="V133" s="25">
        <v>-4.0482381072252036E-2</v>
      </c>
      <c r="W133" s="25">
        <f>0.5*'Car Specs and Assumptions'!$C$5*(F133*F133)</f>
        <v>0</v>
      </c>
      <c r="X133" s="25">
        <f t="shared" ref="X133:X196" si="32">W133/1000</f>
        <v>0</v>
      </c>
      <c r="Y133" s="25">
        <f t="shared" ref="Y133:Y196" si="33">0.73*X133</f>
        <v>0</v>
      </c>
      <c r="Z133" s="25">
        <f>(H133*(K133+L133))/1000</f>
        <v>0</v>
      </c>
      <c r="AA133" s="25">
        <f t="shared" ref="AA133:AA196" si="34">Y133-Z133</f>
        <v>0</v>
      </c>
      <c r="AB133" s="18"/>
      <c r="AC133" s="24">
        <f t="shared" ref="AC133:AC196" si="35">IF(Q133&gt;10000,Q133,0)</f>
        <v>0</v>
      </c>
      <c r="AD133" s="24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</row>
    <row r="134" spans="1:40" x14ac:dyDescent="0.35">
      <c r="A134" s="18"/>
      <c r="B134" s="1" t="s">
        <v>3</v>
      </c>
      <c r="C134" s="1">
        <v>130</v>
      </c>
      <c r="D134" s="1">
        <v>130</v>
      </c>
      <c r="E134" s="9">
        <v>0</v>
      </c>
      <c r="F134" s="22">
        <f t="shared" si="26"/>
        <v>0</v>
      </c>
      <c r="G134" s="50">
        <f t="shared" ref="G134:G197" si="36">($F135-$F133)/2</f>
        <v>0</v>
      </c>
      <c r="H134" s="22">
        <f t="shared" si="25"/>
        <v>0</v>
      </c>
      <c r="I134" s="70"/>
      <c r="J134" s="22">
        <v>0</v>
      </c>
      <c r="K134" s="22">
        <f>'Car Specs and Assumptions'!$C$5*9.81*'Car Specs and Assumptions'!$F$5</f>
        <v>145.08990000000003</v>
      </c>
      <c r="L134" s="22">
        <v>0</v>
      </c>
      <c r="M134" s="22">
        <v>-145.08990000000003</v>
      </c>
      <c r="N134" s="23">
        <v>0</v>
      </c>
      <c r="O134" s="23">
        <f t="shared" si="27"/>
        <v>0</v>
      </c>
      <c r="P134" s="23">
        <f>IF(F134&gt;0,(K134+L134)*F134,0)</f>
        <v>0</v>
      </c>
      <c r="Q134" s="24">
        <f>IF(J134*-1&gt;(K134+L134),(((J134*-1)-K134-L134))*F134,0)</f>
        <v>0</v>
      </c>
      <c r="R134" s="23">
        <f t="shared" si="28"/>
        <v>110420.44575631301</v>
      </c>
      <c r="S134" s="23">
        <f t="shared" si="29"/>
        <v>145724.91386699796</v>
      </c>
      <c r="T134" s="23">
        <f t="shared" si="30"/>
        <v>3.0674799831103758E-2</v>
      </c>
      <c r="U134" s="23">
        <f t="shared" si="31"/>
        <v>4.0482381072252036E-2</v>
      </c>
      <c r="V134" s="25">
        <v>-4.0482381072252036E-2</v>
      </c>
      <c r="W134" s="25">
        <f>0.5*'Car Specs and Assumptions'!$C$5*(F134*F134)</f>
        <v>0</v>
      </c>
      <c r="X134" s="25">
        <f t="shared" si="32"/>
        <v>0</v>
      </c>
      <c r="Y134" s="25">
        <f t="shared" si="33"/>
        <v>0</v>
      </c>
      <c r="Z134" s="25">
        <f>(H134*(K134+L134))/1000</f>
        <v>0</v>
      </c>
      <c r="AA134" s="25">
        <f t="shared" si="34"/>
        <v>0</v>
      </c>
      <c r="AB134" s="18"/>
      <c r="AC134" s="24">
        <f t="shared" si="35"/>
        <v>0</v>
      </c>
      <c r="AD134" s="24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</row>
    <row r="135" spans="1:40" x14ac:dyDescent="0.35">
      <c r="A135" s="18"/>
      <c r="B135" s="1" t="s">
        <v>3</v>
      </c>
      <c r="C135" s="1">
        <v>131</v>
      </c>
      <c r="D135" s="1">
        <v>131</v>
      </c>
      <c r="E135" s="9">
        <v>0</v>
      </c>
      <c r="F135" s="22">
        <f t="shared" si="26"/>
        <v>0</v>
      </c>
      <c r="G135" s="50">
        <f t="shared" si="36"/>
        <v>0</v>
      </c>
      <c r="H135" s="22">
        <f t="shared" ref="H135:H198" si="37">F135*$C$5</f>
        <v>0</v>
      </c>
      <c r="I135" s="70"/>
      <c r="J135" s="22">
        <v>0</v>
      </c>
      <c r="K135" s="22">
        <f>'Car Specs and Assumptions'!$C$5*9.81*'Car Specs and Assumptions'!$F$5</f>
        <v>145.08990000000003</v>
      </c>
      <c r="L135" s="22">
        <v>0</v>
      </c>
      <c r="M135" s="22">
        <v>-145.08990000000003</v>
      </c>
      <c r="N135" s="23">
        <v>0</v>
      </c>
      <c r="O135" s="23">
        <f t="shared" si="27"/>
        <v>0</v>
      </c>
      <c r="P135" s="23">
        <f>IF(F135&gt;0,(K135+L135)*F135,0)</f>
        <v>0</v>
      </c>
      <c r="Q135" s="24">
        <f>IF(J135*-1&gt;(K135+L135),(((J135*-1)-K135-L135))*F135,0)</f>
        <v>0</v>
      </c>
      <c r="R135" s="23">
        <f t="shared" si="28"/>
        <v>110420.44575631301</v>
      </c>
      <c r="S135" s="23">
        <f t="shared" si="29"/>
        <v>145724.91386699796</v>
      </c>
      <c r="T135" s="23">
        <f t="shared" si="30"/>
        <v>3.0674799831103758E-2</v>
      </c>
      <c r="U135" s="23">
        <f t="shared" si="31"/>
        <v>4.0482381072252036E-2</v>
      </c>
      <c r="V135" s="25">
        <v>-4.0482381072252036E-2</v>
      </c>
      <c r="W135" s="25">
        <f>0.5*'Car Specs and Assumptions'!$C$5*(F135*F135)</f>
        <v>0</v>
      </c>
      <c r="X135" s="25">
        <f t="shared" si="32"/>
        <v>0</v>
      </c>
      <c r="Y135" s="25">
        <f t="shared" si="33"/>
        <v>0</v>
      </c>
      <c r="Z135" s="25">
        <f>(H135*(K135+L135))/1000</f>
        <v>0</v>
      </c>
      <c r="AA135" s="25">
        <f t="shared" si="34"/>
        <v>0</v>
      </c>
      <c r="AB135" s="18"/>
      <c r="AC135" s="24">
        <f t="shared" si="35"/>
        <v>0</v>
      </c>
      <c r="AD135" s="24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</row>
    <row r="136" spans="1:40" x14ac:dyDescent="0.35">
      <c r="A136" s="18"/>
      <c r="B136" s="1" t="s">
        <v>3</v>
      </c>
      <c r="C136" s="1">
        <v>132</v>
      </c>
      <c r="D136" s="1">
        <v>132</v>
      </c>
      <c r="E136" s="9">
        <v>0</v>
      </c>
      <c r="F136" s="22">
        <f t="shared" si="26"/>
        <v>0</v>
      </c>
      <c r="G136" s="50">
        <f t="shared" si="36"/>
        <v>0</v>
      </c>
      <c r="H136" s="22">
        <f t="shared" si="37"/>
        <v>0</v>
      </c>
      <c r="I136" s="70"/>
      <c r="J136" s="22">
        <v>0</v>
      </c>
      <c r="K136" s="22">
        <f>'Car Specs and Assumptions'!$C$5*9.81*'Car Specs and Assumptions'!$F$5</f>
        <v>145.08990000000003</v>
      </c>
      <c r="L136" s="22">
        <v>0</v>
      </c>
      <c r="M136" s="22">
        <v>-145.08990000000003</v>
      </c>
      <c r="N136" s="23">
        <v>0</v>
      </c>
      <c r="O136" s="23">
        <f t="shared" si="27"/>
        <v>0</v>
      </c>
      <c r="P136" s="23">
        <f>IF(F136&gt;0,(K136+L136)*F136,0)</f>
        <v>0</v>
      </c>
      <c r="Q136" s="24">
        <f>IF(J136*-1&gt;(K136+L136),(((J136*-1)-K136-L136))*F136,0)</f>
        <v>0</v>
      </c>
      <c r="R136" s="23">
        <f t="shared" si="28"/>
        <v>110420.44575631301</v>
      </c>
      <c r="S136" s="23">
        <f t="shared" si="29"/>
        <v>145724.91386699796</v>
      </c>
      <c r="T136" s="23">
        <f t="shared" si="30"/>
        <v>3.0674799831103758E-2</v>
      </c>
      <c r="U136" s="23">
        <f t="shared" si="31"/>
        <v>4.0482381072252036E-2</v>
      </c>
      <c r="V136" s="25">
        <v>-4.0482381072252036E-2</v>
      </c>
      <c r="W136" s="25">
        <f>0.5*'Car Specs and Assumptions'!$C$5*(F136*F136)</f>
        <v>0</v>
      </c>
      <c r="X136" s="25">
        <f t="shared" si="32"/>
        <v>0</v>
      </c>
      <c r="Y136" s="25">
        <f t="shared" si="33"/>
        <v>0</v>
      </c>
      <c r="Z136" s="25">
        <f>(H136*(K136+L136))/1000</f>
        <v>0</v>
      </c>
      <c r="AA136" s="25">
        <f t="shared" si="34"/>
        <v>0</v>
      </c>
      <c r="AB136" s="18"/>
      <c r="AC136" s="24">
        <f t="shared" si="35"/>
        <v>0</v>
      </c>
      <c r="AD136" s="24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</row>
    <row r="137" spans="1:40" x14ac:dyDescent="0.35">
      <c r="A137" s="18"/>
      <c r="B137" s="1" t="s">
        <v>3</v>
      </c>
      <c r="C137" s="1">
        <v>133</v>
      </c>
      <c r="D137" s="1">
        <v>133</v>
      </c>
      <c r="E137" s="9">
        <v>0</v>
      </c>
      <c r="F137" s="22">
        <f t="shared" si="26"/>
        <v>0</v>
      </c>
      <c r="G137" s="50">
        <f t="shared" si="36"/>
        <v>0</v>
      </c>
      <c r="H137" s="22">
        <f t="shared" si="37"/>
        <v>0</v>
      </c>
      <c r="I137" s="70"/>
      <c r="J137" s="22">
        <v>0</v>
      </c>
      <c r="K137" s="22">
        <f>'Car Specs and Assumptions'!$C$5*9.81*'Car Specs and Assumptions'!$F$5</f>
        <v>145.08990000000003</v>
      </c>
      <c r="L137" s="22">
        <v>0</v>
      </c>
      <c r="M137" s="22">
        <v>-145.08990000000003</v>
      </c>
      <c r="N137" s="23">
        <v>0</v>
      </c>
      <c r="O137" s="23">
        <f t="shared" si="27"/>
        <v>0</v>
      </c>
      <c r="P137" s="23">
        <f>IF(F137&gt;0,(K137+L137)*F137,0)</f>
        <v>0</v>
      </c>
      <c r="Q137" s="24">
        <f>IF(J137*-1&gt;(K137+L137),(((J137*-1)-K137-L137))*F137,0)</f>
        <v>0</v>
      </c>
      <c r="R137" s="23">
        <f t="shared" si="28"/>
        <v>110420.44575631301</v>
      </c>
      <c r="S137" s="23">
        <f t="shared" si="29"/>
        <v>145724.91386699796</v>
      </c>
      <c r="T137" s="23">
        <f t="shared" si="30"/>
        <v>3.0674799831103758E-2</v>
      </c>
      <c r="U137" s="23">
        <f t="shared" si="31"/>
        <v>4.0482381072252036E-2</v>
      </c>
      <c r="V137" s="25">
        <v>-4.0482381072252036E-2</v>
      </c>
      <c r="W137" s="25">
        <f>0.5*'Car Specs and Assumptions'!$C$5*(F137*F137)</f>
        <v>0</v>
      </c>
      <c r="X137" s="25">
        <f t="shared" si="32"/>
        <v>0</v>
      </c>
      <c r="Y137" s="25">
        <f t="shared" si="33"/>
        <v>0</v>
      </c>
      <c r="Z137" s="25">
        <f>(H137*(K137+L137))/1000</f>
        <v>0</v>
      </c>
      <c r="AA137" s="25">
        <f t="shared" si="34"/>
        <v>0</v>
      </c>
      <c r="AB137" s="18"/>
      <c r="AC137" s="24">
        <f t="shared" si="35"/>
        <v>0</v>
      </c>
      <c r="AD137" s="24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</row>
    <row r="138" spans="1:40" x14ac:dyDescent="0.35">
      <c r="A138" s="18"/>
      <c r="B138" s="1" t="s">
        <v>3</v>
      </c>
      <c r="C138" s="1">
        <v>134</v>
      </c>
      <c r="D138" s="1">
        <v>134</v>
      </c>
      <c r="E138" s="9">
        <v>0</v>
      </c>
      <c r="F138" s="22">
        <f t="shared" si="26"/>
        <v>0</v>
      </c>
      <c r="G138" s="50">
        <f t="shared" si="36"/>
        <v>0</v>
      </c>
      <c r="H138" s="22">
        <f t="shared" si="37"/>
        <v>0</v>
      </c>
      <c r="I138" s="70"/>
      <c r="J138" s="22">
        <v>0</v>
      </c>
      <c r="K138" s="22">
        <f>'Car Specs and Assumptions'!$C$5*9.81*'Car Specs and Assumptions'!$F$5</f>
        <v>145.08990000000003</v>
      </c>
      <c r="L138" s="22">
        <v>0</v>
      </c>
      <c r="M138" s="22">
        <v>-145.08990000000003</v>
      </c>
      <c r="N138" s="23">
        <v>0</v>
      </c>
      <c r="O138" s="23">
        <f t="shared" si="27"/>
        <v>0</v>
      </c>
      <c r="P138" s="23">
        <f>IF(F138&gt;0,(K138+L138)*F138,0)</f>
        <v>0</v>
      </c>
      <c r="Q138" s="24">
        <f>IF(J138*-1&gt;(K138+L138),(((J138*-1)-K138-L138))*F138,0)</f>
        <v>0</v>
      </c>
      <c r="R138" s="23">
        <f t="shared" si="28"/>
        <v>110420.44575631301</v>
      </c>
      <c r="S138" s="23">
        <f t="shared" si="29"/>
        <v>145724.91386699796</v>
      </c>
      <c r="T138" s="23">
        <f t="shared" si="30"/>
        <v>3.0674799831103758E-2</v>
      </c>
      <c r="U138" s="23">
        <f t="shared" si="31"/>
        <v>4.0482381072252036E-2</v>
      </c>
      <c r="V138" s="25">
        <v>-4.0482381072252036E-2</v>
      </c>
      <c r="W138" s="25">
        <f>0.5*'Car Specs and Assumptions'!$C$5*(F138*F138)</f>
        <v>0</v>
      </c>
      <c r="X138" s="25">
        <f t="shared" si="32"/>
        <v>0</v>
      </c>
      <c r="Y138" s="25">
        <f t="shared" si="33"/>
        <v>0</v>
      </c>
      <c r="Z138" s="25">
        <f>(H138*(K138+L138))/1000</f>
        <v>0</v>
      </c>
      <c r="AA138" s="25">
        <f t="shared" si="34"/>
        <v>0</v>
      </c>
      <c r="AB138" s="18"/>
      <c r="AC138" s="24">
        <f t="shared" si="35"/>
        <v>0</v>
      </c>
      <c r="AD138" s="24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</row>
    <row r="139" spans="1:40" x14ac:dyDescent="0.35">
      <c r="A139" s="18"/>
      <c r="B139" s="1" t="s">
        <v>3</v>
      </c>
      <c r="C139" s="1">
        <v>135</v>
      </c>
      <c r="D139" s="1">
        <v>135</v>
      </c>
      <c r="E139" s="9">
        <v>0</v>
      </c>
      <c r="F139" s="22">
        <f t="shared" si="26"/>
        <v>0</v>
      </c>
      <c r="G139" s="50">
        <f t="shared" si="36"/>
        <v>0</v>
      </c>
      <c r="H139" s="22">
        <f t="shared" si="37"/>
        <v>0</v>
      </c>
      <c r="I139" s="70"/>
      <c r="J139" s="22">
        <v>0</v>
      </c>
      <c r="K139" s="22">
        <f>'Car Specs and Assumptions'!$C$5*9.81*'Car Specs and Assumptions'!$F$5</f>
        <v>145.08990000000003</v>
      </c>
      <c r="L139" s="22">
        <v>0</v>
      </c>
      <c r="M139" s="22">
        <v>-145.08990000000003</v>
      </c>
      <c r="N139" s="23">
        <v>0</v>
      </c>
      <c r="O139" s="23">
        <f t="shared" si="27"/>
        <v>0</v>
      </c>
      <c r="P139" s="23">
        <f>IF(F139&gt;0,(K139+L139)*F139,0)</f>
        <v>0</v>
      </c>
      <c r="Q139" s="24">
        <f>IF(J139*-1&gt;(K139+L139),(((J139*-1)-K139-L139))*F139,0)</f>
        <v>0</v>
      </c>
      <c r="R139" s="23">
        <f t="shared" si="28"/>
        <v>110420.44575631301</v>
      </c>
      <c r="S139" s="23">
        <f t="shared" si="29"/>
        <v>145724.91386699796</v>
      </c>
      <c r="T139" s="23">
        <f t="shared" si="30"/>
        <v>3.0674799831103758E-2</v>
      </c>
      <c r="U139" s="23">
        <f t="shared" si="31"/>
        <v>4.0482381072252036E-2</v>
      </c>
      <c r="V139" s="25">
        <v>-4.0482381072252036E-2</v>
      </c>
      <c r="W139" s="25">
        <f>0.5*'Car Specs and Assumptions'!$C$5*(F139*F139)</f>
        <v>0</v>
      </c>
      <c r="X139" s="25">
        <f t="shared" si="32"/>
        <v>0</v>
      </c>
      <c r="Y139" s="25">
        <f t="shared" si="33"/>
        <v>0</v>
      </c>
      <c r="Z139" s="25">
        <f>(H139*(K139+L139))/1000</f>
        <v>0</v>
      </c>
      <c r="AA139" s="25">
        <f t="shared" si="34"/>
        <v>0</v>
      </c>
      <c r="AB139" s="18"/>
      <c r="AC139" s="24">
        <f t="shared" si="35"/>
        <v>0</v>
      </c>
      <c r="AD139" s="24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</row>
    <row r="140" spans="1:40" x14ac:dyDescent="0.35">
      <c r="A140" s="18"/>
      <c r="B140" s="1" t="s">
        <v>3</v>
      </c>
      <c r="C140" s="1">
        <v>136</v>
      </c>
      <c r="D140" s="1">
        <v>136</v>
      </c>
      <c r="E140" s="9">
        <v>0</v>
      </c>
      <c r="F140" s="22">
        <f t="shared" si="26"/>
        <v>0</v>
      </c>
      <c r="G140" s="50">
        <f t="shared" si="36"/>
        <v>0</v>
      </c>
      <c r="H140" s="22">
        <f t="shared" si="37"/>
        <v>0</v>
      </c>
      <c r="I140" s="70"/>
      <c r="J140" s="22">
        <v>0</v>
      </c>
      <c r="K140" s="22">
        <f>'Car Specs and Assumptions'!$C$5*9.81*'Car Specs and Assumptions'!$F$5</f>
        <v>145.08990000000003</v>
      </c>
      <c r="L140" s="22">
        <v>0</v>
      </c>
      <c r="M140" s="22">
        <v>-145.08990000000003</v>
      </c>
      <c r="N140" s="23">
        <v>0</v>
      </c>
      <c r="O140" s="23">
        <f t="shared" si="27"/>
        <v>0</v>
      </c>
      <c r="P140" s="23">
        <f>IF(F140&gt;0,(K140+L140)*F140,0)</f>
        <v>0</v>
      </c>
      <c r="Q140" s="24">
        <f>IF(J140*-1&gt;(K140+L140),(((J140*-1)-K140-L140))*F140,0)</f>
        <v>0</v>
      </c>
      <c r="R140" s="23">
        <f t="shared" si="28"/>
        <v>110420.44575631301</v>
      </c>
      <c r="S140" s="23">
        <f t="shared" si="29"/>
        <v>145724.91386699796</v>
      </c>
      <c r="T140" s="23">
        <f t="shared" si="30"/>
        <v>3.0674799831103758E-2</v>
      </c>
      <c r="U140" s="23">
        <f t="shared" si="31"/>
        <v>4.0482381072252036E-2</v>
      </c>
      <c r="V140" s="25">
        <v>-4.0482381072252036E-2</v>
      </c>
      <c r="W140" s="25">
        <f>0.5*'Car Specs and Assumptions'!$C$5*(F140*F140)</f>
        <v>0</v>
      </c>
      <c r="X140" s="25">
        <f t="shared" si="32"/>
        <v>0</v>
      </c>
      <c r="Y140" s="25">
        <f t="shared" si="33"/>
        <v>0</v>
      </c>
      <c r="Z140" s="25">
        <f>(H140*(K140+L140))/1000</f>
        <v>0</v>
      </c>
      <c r="AA140" s="25">
        <f t="shared" si="34"/>
        <v>0</v>
      </c>
      <c r="AB140" s="18"/>
      <c r="AC140" s="24">
        <f t="shared" si="35"/>
        <v>0</v>
      </c>
      <c r="AD140" s="24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</row>
    <row r="141" spans="1:40" x14ac:dyDescent="0.35">
      <c r="A141" s="18"/>
      <c r="B141" s="1" t="s">
        <v>3</v>
      </c>
      <c r="C141" s="1">
        <v>137</v>
      </c>
      <c r="D141" s="1">
        <v>137</v>
      </c>
      <c r="E141" s="9">
        <v>0</v>
      </c>
      <c r="F141" s="22">
        <f t="shared" si="26"/>
        <v>0</v>
      </c>
      <c r="G141" s="50">
        <f t="shared" si="36"/>
        <v>2.777777777777778E-2</v>
      </c>
      <c r="H141" s="22">
        <f t="shared" si="37"/>
        <v>0</v>
      </c>
      <c r="I141" s="70"/>
      <c r="J141" s="22">
        <v>41.083333333333336</v>
      </c>
      <c r="K141" s="22">
        <f>'Car Specs and Assumptions'!$C$5*9.81*'Car Specs and Assumptions'!$F$5</f>
        <v>145.08990000000003</v>
      </c>
      <c r="L141" s="22">
        <v>0</v>
      </c>
      <c r="M141" s="22">
        <v>-104.00656666666669</v>
      </c>
      <c r="N141" s="23">
        <v>0</v>
      </c>
      <c r="O141" s="23">
        <f t="shared" si="27"/>
        <v>0</v>
      </c>
      <c r="P141" s="23">
        <f>IF(F141&gt;0,(K141+L141)*F141,0)</f>
        <v>0</v>
      </c>
      <c r="Q141" s="24">
        <f>IF(J141*-1&gt;(K141+L141),(((J141*-1)-K141-L141))*F141,0)</f>
        <v>0</v>
      </c>
      <c r="R141" s="23">
        <f t="shared" si="28"/>
        <v>110420.44575631301</v>
      </c>
      <c r="S141" s="23">
        <f t="shared" si="29"/>
        <v>145724.91386699796</v>
      </c>
      <c r="T141" s="23">
        <f t="shared" si="30"/>
        <v>3.0674799831103758E-2</v>
      </c>
      <c r="U141" s="23">
        <f t="shared" si="31"/>
        <v>4.0482381072252036E-2</v>
      </c>
      <c r="V141" s="25">
        <v>-4.0482381072252036E-2</v>
      </c>
      <c r="W141" s="25">
        <f>0.5*'Car Specs and Assumptions'!$C$5*(F141*F141)</f>
        <v>0</v>
      </c>
      <c r="X141" s="25">
        <f t="shared" si="32"/>
        <v>0</v>
      </c>
      <c r="Y141" s="25">
        <f t="shared" si="33"/>
        <v>0</v>
      </c>
      <c r="Z141" s="25">
        <f>(H141*(K141+L141))/1000</f>
        <v>0</v>
      </c>
      <c r="AA141" s="25">
        <f t="shared" si="34"/>
        <v>0</v>
      </c>
      <c r="AB141" s="18"/>
      <c r="AC141" s="24">
        <f t="shared" si="35"/>
        <v>0</v>
      </c>
      <c r="AD141" s="24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</row>
    <row r="142" spans="1:40" x14ac:dyDescent="0.35">
      <c r="A142" s="18"/>
      <c r="B142" s="1" t="s">
        <v>3</v>
      </c>
      <c r="C142" s="1">
        <v>138</v>
      </c>
      <c r="D142" s="1">
        <v>138</v>
      </c>
      <c r="E142" s="9">
        <v>0.2</v>
      </c>
      <c r="F142" s="22">
        <f t="shared" si="26"/>
        <v>5.5555555555555559E-2</v>
      </c>
      <c r="G142" s="50">
        <f t="shared" si="36"/>
        <v>0.2638888888888889</v>
      </c>
      <c r="H142" s="22">
        <f t="shared" si="37"/>
        <v>5.5555555555555559E-2</v>
      </c>
      <c r="I142" s="70"/>
      <c r="J142" s="22">
        <v>390.29166666666669</v>
      </c>
      <c r="K142" s="22">
        <f>'Car Specs and Assumptions'!$C$5*9.81*'Car Specs and Assumptions'!$F$5</f>
        <v>145.08990000000003</v>
      </c>
      <c r="L142" s="22">
        <v>1.3146064814814817E-3</v>
      </c>
      <c r="M142" s="22">
        <v>245.20045206018517</v>
      </c>
      <c r="N142" s="23">
        <v>13.622247336676955</v>
      </c>
      <c r="O142" s="23">
        <f t="shared" si="27"/>
        <v>13.622247336676955</v>
      </c>
      <c r="P142" s="23">
        <f>IF(F142&gt;0,(K142+L142)*F142,0)</f>
        <v>8.0606230336934175</v>
      </c>
      <c r="Q142" s="24">
        <f>IF(J142*-1&gt;(K142+L142),(((J142*-1)-K142-L142))*F142,0)</f>
        <v>0</v>
      </c>
      <c r="R142" s="23">
        <f t="shared" si="28"/>
        <v>110428.50637934671</v>
      </c>
      <c r="S142" s="23">
        <f t="shared" si="29"/>
        <v>145724.91386699796</v>
      </c>
      <c r="T142" s="23">
        <f t="shared" si="30"/>
        <v>3.0677039072182517E-2</v>
      </c>
      <c r="U142" s="23">
        <f t="shared" si="31"/>
        <v>4.0482381072252036E-2</v>
      </c>
      <c r="V142" s="25">
        <v>-4.0482381072252036E-2</v>
      </c>
      <c r="W142" s="25">
        <f>0.5*'Car Specs and Assumptions'!$C$5*(F142*F142)</f>
        <v>2.2824074074074074</v>
      </c>
      <c r="X142" s="25">
        <f t="shared" si="32"/>
        <v>2.2824074074074075E-3</v>
      </c>
      <c r="Y142" s="25">
        <f t="shared" si="33"/>
        <v>1.6661574074074074E-3</v>
      </c>
      <c r="Z142" s="25">
        <f>(H142*(K142+L142))/1000</f>
        <v>8.0606230336934172E-3</v>
      </c>
      <c r="AA142" s="25">
        <f t="shared" si="34"/>
        <v>-6.3944656262860094E-3</v>
      </c>
      <c r="AB142" s="18"/>
      <c r="AC142" s="24">
        <f t="shared" si="35"/>
        <v>0</v>
      </c>
      <c r="AD142" s="24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</row>
    <row r="143" spans="1:40" x14ac:dyDescent="0.35">
      <c r="A143" s="18"/>
      <c r="B143" s="1" t="s">
        <v>3</v>
      </c>
      <c r="C143" s="1">
        <v>139</v>
      </c>
      <c r="D143" s="1">
        <v>139</v>
      </c>
      <c r="E143" s="9">
        <v>1.9</v>
      </c>
      <c r="F143" s="22">
        <f t="shared" si="26"/>
        <v>0.52777777777777779</v>
      </c>
      <c r="G143" s="50">
        <f t="shared" si="36"/>
        <v>0.81944444444444431</v>
      </c>
      <c r="H143" s="22">
        <f t="shared" si="37"/>
        <v>0.52777777777777779</v>
      </c>
      <c r="I143" s="70"/>
      <c r="J143" s="22">
        <v>1211.958333333333</v>
      </c>
      <c r="K143" s="22">
        <f>'Car Specs and Assumptions'!$C$5*9.81*'Car Specs and Assumptions'!$F$5</f>
        <v>145.08990000000003</v>
      </c>
      <c r="L143" s="22">
        <v>0.11864323495370373</v>
      </c>
      <c r="M143" s="22">
        <v>1066.7497900983794</v>
      </c>
      <c r="N143" s="23">
        <v>563.0068336630336</v>
      </c>
      <c r="O143" s="23">
        <f t="shared" si="27"/>
        <v>563.0068336630336</v>
      </c>
      <c r="P143" s="23">
        <f>IF(F143&gt;0,(K143+L143)*F143,0)</f>
        <v>76.637842262892249</v>
      </c>
      <c r="Q143" s="24">
        <f>IF(J143*-1&gt;(K143+L143),(((J143*-1)-K143-L143))*F143,0)</f>
        <v>0</v>
      </c>
      <c r="R143" s="23">
        <f t="shared" si="28"/>
        <v>110505.1442216096</v>
      </c>
      <c r="S143" s="23">
        <f t="shared" si="29"/>
        <v>145724.91386699796</v>
      </c>
      <c r="T143" s="23">
        <f t="shared" si="30"/>
        <v>3.069832906476315E-2</v>
      </c>
      <c r="U143" s="23">
        <f t="shared" si="31"/>
        <v>4.0482381072252036E-2</v>
      </c>
      <c r="V143" s="25">
        <v>-4.0482381072252036E-2</v>
      </c>
      <c r="W143" s="25">
        <f>0.5*'Car Specs and Assumptions'!$C$5*(F143*F143)</f>
        <v>205.98726851851853</v>
      </c>
      <c r="X143" s="25">
        <f t="shared" si="32"/>
        <v>0.20598726851851853</v>
      </c>
      <c r="Y143" s="25">
        <f t="shared" si="33"/>
        <v>0.15037070601851851</v>
      </c>
      <c r="Z143" s="25">
        <f>(H143*(K143+L143))/1000</f>
        <v>7.6637842262892247E-2</v>
      </c>
      <c r="AA143" s="25">
        <f t="shared" si="34"/>
        <v>7.3732863755626266E-2</v>
      </c>
      <c r="AB143" s="18"/>
      <c r="AC143" s="24">
        <f t="shared" si="35"/>
        <v>0</v>
      </c>
      <c r="AD143" s="24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</row>
    <row r="144" spans="1:40" x14ac:dyDescent="0.35">
      <c r="A144" s="18"/>
      <c r="B144" s="1" t="s">
        <v>3</v>
      </c>
      <c r="C144" s="1">
        <v>140</v>
      </c>
      <c r="D144" s="1">
        <v>140</v>
      </c>
      <c r="E144" s="9">
        <v>6.1</v>
      </c>
      <c r="F144" s="22">
        <f t="shared" si="26"/>
        <v>1.6944444444444442</v>
      </c>
      <c r="G144" s="50">
        <f t="shared" si="36"/>
        <v>1.3611111111111109</v>
      </c>
      <c r="H144" s="22">
        <f t="shared" si="37"/>
        <v>1.6944444444444442</v>
      </c>
      <c r="I144" s="70"/>
      <c r="J144" s="22">
        <v>2013.083333333333</v>
      </c>
      <c r="K144" s="22">
        <f>'Car Specs and Assumptions'!$C$5*9.81*'Car Specs and Assumptions'!$F$5</f>
        <v>145.08990000000003</v>
      </c>
      <c r="L144" s="22">
        <v>1.222912679398148</v>
      </c>
      <c r="M144" s="22">
        <v>1866.7705206539349</v>
      </c>
      <c r="N144" s="23">
        <v>3163.1389377747228</v>
      </c>
      <c r="O144" s="23">
        <f t="shared" si="27"/>
        <v>3163.1389377747228</v>
      </c>
      <c r="P144" s="23">
        <f>IF(F144&gt;0,(K144+L144)*F144,0)</f>
        <v>247.91893259564688</v>
      </c>
      <c r="Q144" s="24">
        <f>IF(J144*-1&gt;(K144+L144),(((J144*-1)-K144-L144))*F144,0)</f>
        <v>0</v>
      </c>
      <c r="R144" s="23">
        <f t="shared" si="28"/>
        <v>110753.06315420526</v>
      </c>
      <c r="S144" s="23">
        <f t="shared" si="29"/>
        <v>145724.91386699796</v>
      </c>
      <c r="T144" s="23">
        <f t="shared" si="30"/>
        <v>3.076720094423822E-2</v>
      </c>
      <c r="U144" s="23">
        <f t="shared" si="31"/>
        <v>4.0482381072252036E-2</v>
      </c>
      <c r="V144" s="25">
        <v>-4.0482381072252036E-2</v>
      </c>
      <c r="W144" s="25">
        <f>0.5*'Car Specs and Assumptions'!$C$5*(F144*F144)</f>
        <v>2123.20949074074</v>
      </c>
      <c r="X144" s="25">
        <f t="shared" si="32"/>
        <v>2.1232094907407402</v>
      </c>
      <c r="Y144" s="25">
        <f t="shared" si="33"/>
        <v>1.5499429282407402</v>
      </c>
      <c r="Z144" s="25">
        <f>(H144*(K144+L144))/1000</f>
        <v>0.24791893259564687</v>
      </c>
      <c r="AA144" s="25">
        <f t="shared" si="34"/>
        <v>1.3020239956450934</v>
      </c>
      <c r="AB144" s="18"/>
      <c r="AC144" s="24">
        <f t="shared" si="35"/>
        <v>0</v>
      </c>
      <c r="AD144" s="24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</row>
    <row r="145" spans="1:40" x14ac:dyDescent="0.35">
      <c r="A145" s="18"/>
      <c r="B145" s="1" t="s">
        <v>3</v>
      </c>
      <c r="C145" s="1">
        <v>141</v>
      </c>
      <c r="D145" s="1">
        <v>141</v>
      </c>
      <c r="E145" s="9">
        <v>11.7</v>
      </c>
      <c r="F145" s="22">
        <f t="shared" si="26"/>
        <v>3.2499999999999996</v>
      </c>
      <c r="G145" s="50">
        <f t="shared" si="36"/>
        <v>1.4305555555555556</v>
      </c>
      <c r="H145" s="22">
        <f t="shared" si="37"/>
        <v>3.2499999999999996</v>
      </c>
      <c r="I145" s="70"/>
      <c r="J145" s="22">
        <v>2115.7916666666665</v>
      </c>
      <c r="K145" s="22">
        <f>'Car Specs and Assumptions'!$C$5*9.81*'Car Specs and Assumptions'!$F$5</f>
        <v>145.08990000000003</v>
      </c>
      <c r="L145" s="22">
        <v>4.4989120312499988</v>
      </c>
      <c r="M145" s="22">
        <v>1966.2028546354165</v>
      </c>
      <c r="N145" s="23">
        <v>6390.1592775651025</v>
      </c>
      <c r="O145" s="23">
        <f t="shared" si="27"/>
        <v>6390.1592775651025</v>
      </c>
      <c r="P145" s="23">
        <f>IF(F145&gt;0,(K145+L145)*F145,0)</f>
        <v>486.16363910156252</v>
      </c>
      <c r="Q145" s="24">
        <f>IF(J145*-1&gt;(K145+L145),(((J145*-1)-K145-L145))*F145,0)</f>
        <v>0</v>
      </c>
      <c r="R145" s="23">
        <f t="shared" si="28"/>
        <v>111239.22679330682</v>
      </c>
      <c r="S145" s="23">
        <f t="shared" si="29"/>
        <v>145724.91386699796</v>
      </c>
      <c r="T145" s="23">
        <f t="shared" si="30"/>
        <v>3.0902257203180638E-2</v>
      </c>
      <c r="U145" s="23">
        <f t="shared" si="31"/>
        <v>4.0482381072252036E-2</v>
      </c>
      <c r="V145" s="25">
        <v>-4.0482381072252036E-2</v>
      </c>
      <c r="W145" s="25">
        <f>0.5*'Car Specs and Assumptions'!$C$5*(F145*F145)</f>
        <v>7810.9687499999973</v>
      </c>
      <c r="X145" s="25">
        <f t="shared" si="32"/>
        <v>7.8109687499999971</v>
      </c>
      <c r="Y145" s="25">
        <f t="shared" si="33"/>
        <v>5.7020071874999978</v>
      </c>
      <c r="Z145" s="25">
        <f>(H145*(K145+L145))/1000</f>
        <v>0.48616363910156252</v>
      </c>
      <c r="AA145" s="25">
        <f t="shared" si="34"/>
        <v>5.2158435483984356</v>
      </c>
      <c r="AB145" s="18"/>
      <c r="AC145" s="24">
        <f t="shared" si="35"/>
        <v>0</v>
      </c>
      <c r="AD145" s="24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</row>
    <row r="146" spans="1:40" x14ac:dyDescent="0.35">
      <c r="A146" s="18"/>
      <c r="B146" s="1" t="s">
        <v>3</v>
      </c>
      <c r="C146" s="1">
        <v>142</v>
      </c>
      <c r="D146" s="1">
        <v>142</v>
      </c>
      <c r="E146" s="9">
        <v>16.399999999999999</v>
      </c>
      <c r="F146" s="22">
        <f t="shared" si="26"/>
        <v>4.5555555555555554</v>
      </c>
      <c r="G146" s="50">
        <f t="shared" si="36"/>
        <v>0.99999999999999978</v>
      </c>
      <c r="H146" s="22">
        <f t="shared" si="37"/>
        <v>4.5555555555555554</v>
      </c>
      <c r="I146" s="70"/>
      <c r="J146" s="22">
        <v>1478.9999999999998</v>
      </c>
      <c r="K146" s="22">
        <f>'Car Specs and Assumptions'!$C$5*9.81*'Car Specs and Assumptions'!$F$5</f>
        <v>145.08990000000003</v>
      </c>
      <c r="L146" s="22">
        <v>8.8394139814814814</v>
      </c>
      <c r="M146" s="22">
        <v>1325.0706860185182</v>
      </c>
      <c r="N146" s="23">
        <v>6036.4331251954718</v>
      </c>
      <c r="O146" s="23">
        <f t="shared" si="27"/>
        <v>6036.4331251954718</v>
      </c>
      <c r="P146" s="23">
        <f>IF(F146&gt;0,(K146+L146)*F146,0)</f>
        <v>701.23354147119346</v>
      </c>
      <c r="Q146" s="24">
        <f>IF(J146*-1&gt;(K146+L146),(((J146*-1)-K146-L146))*F146,0)</f>
        <v>0</v>
      </c>
      <c r="R146" s="23">
        <f t="shared" si="28"/>
        <v>111940.46033477802</v>
      </c>
      <c r="S146" s="23">
        <f t="shared" si="29"/>
        <v>145724.91386699796</v>
      </c>
      <c r="T146" s="23">
        <f t="shared" si="30"/>
        <v>3.1097059881001334E-2</v>
      </c>
      <c r="U146" s="23">
        <f t="shared" si="31"/>
        <v>4.0482381072252036E-2</v>
      </c>
      <c r="V146" s="25">
        <v>-4.0482381072252036E-2</v>
      </c>
      <c r="W146" s="25">
        <f>0.5*'Car Specs and Assumptions'!$C$5*(F146*F146)</f>
        <v>15346.907407407407</v>
      </c>
      <c r="X146" s="25">
        <f t="shared" si="32"/>
        <v>15.346907407407407</v>
      </c>
      <c r="Y146" s="25">
        <f t="shared" si="33"/>
        <v>11.203242407407407</v>
      </c>
      <c r="Z146" s="25">
        <f>(H146*(K146+L146))/1000</f>
        <v>0.70123354147119343</v>
      </c>
      <c r="AA146" s="25">
        <f t="shared" si="34"/>
        <v>10.502008865936213</v>
      </c>
      <c r="AB146" s="18"/>
      <c r="AC146" s="24">
        <f t="shared" si="35"/>
        <v>0</v>
      </c>
      <c r="AD146" s="24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</row>
    <row r="147" spans="1:40" x14ac:dyDescent="0.35">
      <c r="A147" s="18"/>
      <c r="B147" s="1" t="s">
        <v>3</v>
      </c>
      <c r="C147" s="1">
        <v>143</v>
      </c>
      <c r="D147" s="1">
        <v>143</v>
      </c>
      <c r="E147" s="9">
        <v>18.899999999999999</v>
      </c>
      <c r="F147" s="22">
        <f t="shared" si="26"/>
        <v>5.2499999999999991</v>
      </c>
      <c r="G147" s="50">
        <f t="shared" si="36"/>
        <v>0.48611111111111116</v>
      </c>
      <c r="H147" s="22">
        <f t="shared" si="37"/>
        <v>5.2499999999999991</v>
      </c>
      <c r="I147" s="70"/>
      <c r="J147" s="22">
        <v>718.95833333333337</v>
      </c>
      <c r="K147" s="22">
        <f>'Car Specs and Assumptions'!$C$5*9.81*'Car Specs and Assumptions'!$F$5</f>
        <v>145.08990000000003</v>
      </c>
      <c r="L147" s="22">
        <v>11.739764531249996</v>
      </c>
      <c r="M147" s="22">
        <v>562.12866880208333</v>
      </c>
      <c r="N147" s="23">
        <v>2951.1755112109367</v>
      </c>
      <c r="O147" s="23">
        <f t="shared" si="27"/>
        <v>2951.1755112109367</v>
      </c>
      <c r="P147" s="23">
        <f>IF(F147&gt;0,(K147+L147)*F147,0)</f>
        <v>823.35573878906246</v>
      </c>
      <c r="Q147" s="24">
        <f>IF(J147*-1&gt;(K147+L147),(((J147*-1)-K147-L147))*F147,0)</f>
        <v>0</v>
      </c>
      <c r="R147" s="23">
        <f t="shared" si="28"/>
        <v>112763.81607356708</v>
      </c>
      <c r="S147" s="23">
        <f t="shared" si="29"/>
        <v>145724.91386699796</v>
      </c>
      <c r="T147" s="23">
        <f t="shared" si="30"/>
        <v>3.1325788105236937E-2</v>
      </c>
      <c r="U147" s="23">
        <f t="shared" si="31"/>
        <v>4.0482381072252036E-2</v>
      </c>
      <c r="V147" s="25">
        <v>-4.0482381072252036E-2</v>
      </c>
      <c r="W147" s="25">
        <f>0.5*'Car Specs and Assumptions'!$C$5*(F147*F147)</f>
        <v>20382.468749999993</v>
      </c>
      <c r="X147" s="25">
        <f t="shared" si="32"/>
        <v>20.382468749999994</v>
      </c>
      <c r="Y147" s="25">
        <f t="shared" si="33"/>
        <v>14.879202187499995</v>
      </c>
      <c r="Z147" s="25">
        <f>(H147*(K147+L147))/1000</f>
        <v>0.82335573878906243</v>
      </c>
      <c r="AA147" s="25">
        <f t="shared" si="34"/>
        <v>14.055846448710932</v>
      </c>
      <c r="AB147" s="18"/>
      <c r="AC147" s="24">
        <f t="shared" si="35"/>
        <v>0</v>
      </c>
      <c r="AD147" s="24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</row>
    <row r="148" spans="1:40" x14ac:dyDescent="0.35">
      <c r="A148" s="18"/>
      <c r="B148" s="1" t="s">
        <v>3</v>
      </c>
      <c r="C148" s="1">
        <v>144</v>
      </c>
      <c r="D148" s="1">
        <v>144</v>
      </c>
      <c r="E148" s="9">
        <v>19.899999999999999</v>
      </c>
      <c r="F148" s="22">
        <f t="shared" si="26"/>
        <v>5.5277777777777777</v>
      </c>
      <c r="G148" s="50">
        <f t="shared" si="36"/>
        <v>0.26388888888888928</v>
      </c>
      <c r="H148" s="22">
        <f t="shared" si="37"/>
        <v>5.5277777777777777</v>
      </c>
      <c r="I148" s="70"/>
      <c r="J148" s="22">
        <v>390.29166666666725</v>
      </c>
      <c r="K148" s="22">
        <f>'Car Specs and Assumptions'!$C$5*9.81*'Car Specs and Assumptions'!$F$5</f>
        <v>145.08990000000003</v>
      </c>
      <c r="L148" s="22">
        <v>13.014932818287038</v>
      </c>
      <c r="M148" s="22">
        <v>232.18683384838019</v>
      </c>
      <c r="N148" s="23">
        <v>1283.4772204396572</v>
      </c>
      <c r="O148" s="23">
        <f t="shared" si="27"/>
        <v>1283.4772204396572</v>
      </c>
      <c r="P148" s="23">
        <f>IF(F148&gt;0,(K148+L148)*F148,0)</f>
        <v>873.96838141219791</v>
      </c>
      <c r="Q148" s="24">
        <f>IF(J148*-1&gt;(K148+L148),(((J148*-1)-K148-L148))*F148,0)</f>
        <v>0</v>
      </c>
      <c r="R148" s="23">
        <f t="shared" si="28"/>
        <v>113637.78445497928</v>
      </c>
      <c r="S148" s="23">
        <f t="shared" si="29"/>
        <v>145724.91386699796</v>
      </c>
      <c r="T148" s="23">
        <f t="shared" si="30"/>
        <v>3.1568576521593242E-2</v>
      </c>
      <c r="U148" s="23">
        <f t="shared" si="31"/>
        <v>4.0482381072252036E-2</v>
      </c>
      <c r="V148" s="25">
        <v>-4.0482381072252036E-2</v>
      </c>
      <c r="W148" s="25">
        <f>0.5*'Car Specs and Assumptions'!$C$5*(F148*F148)</f>
        <v>22596.403935185182</v>
      </c>
      <c r="X148" s="25">
        <f t="shared" si="32"/>
        <v>22.596403935185183</v>
      </c>
      <c r="Y148" s="25">
        <f t="shared" si="33"/>
        <v>16.495374872685183</v>
      </c>
      <c r="Z148" s="25">
        <f>(H148*(K148+L148))/1000</f>
        <v>0.8739683814121979</v>
      </c>
      <c r="AA148" s="25">
        <f t="shared" si="34"/>
        <v>15.621406491272985</v>
      </c>
      <c r="AB148" s="18"/>
      <c r="AC148" s="24">
        <f t="shared" si="35"/>
        <v>0</v>
      </c>
      <c r="AD148" s="24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</row>
    <row r="149" spans="1:40" x14ac:dyDescent="0.35">
      <c r="A149" s="18"/>
      <c r="B149" s="1" t="s">
        <v>3</v>
      </c>
      <c r="C149" s="1">
        <v>145</v>
      </c>
      <c r="D149" s="1">
        <v>145</v>
      </c>
      <c r="E149" s="9">
        <v>20.8</v>
      </c>
      <c r="F149" s="22">
        <f t="shared" si="26"/>
        <v>5.7777777777777777</v>
      </c>
      <c r="G149" s="50">
        <f t="shared" si="36"/>
        <v>0.40277777777777768</v>
      </c>
      <c r="H149" s="22">
        <f t="shared" si="37"/>
        <v>5.7777777777777777</v>
      </c>
      <c r="I149" s="70"/>
      <c r="J149" s="22">
        <v>595.70833333333314</v>
      </c>
      <c r="K149" s="22">
        <f>'Car Specs and Assumptions'!$C$5*9.81*'Car Specs and Assumptions'!$F$5</f>
        <v>145.08990000000003</v>
      </c>
      <c r="L149" s="22">
        <v>14.218783703703705</v>
      </c>
      <c r="M149" s="22">
        <v>436.39964962962938</v>
      </c>
      <c r="N149" s="23">
        <v>2521.4201978600809</v>
      </c>
      <c r="O149" s="23">
        <f t="shared" si="27"/>
        <v>2521.4201978600809</v>
      </c>
      <c r="P149" s="23">
        <f>IF(F149&gt;0,(K149+L149)*F149,0)</f>
        <v>920.45017251028821</v>
      </c>
      <c r="Q149" s="24">
        <f>IF(J149*-1&gt;(K149+L149),(((J149*-1)-K149-L149))*F149,0)</f>
        <v>0</v>
      </c>
      <c r="R149" s="23">
        <f t="shared" si="28"/>
        <v>114558.23462748957</v>
      </c>
      <c r="S149" s="23">
        <f t="shared" si="29"/>
        <v>145724.91386699796</v>
      </c>
      <c r="T149" s="23">
        <f t="shared" si="30"/>
        <v>3.1824277579516606E-2</v>
      </c>
      <c r="U149" s="23">
        <f t="shared" si="31"/>
        <v>4.0482381072252036E-2</v>
      </c>
      <c r="V149" s="25">
        <v>-4.0482381072252036E-2</v>
      </c>
      <c r="W149" s="25">
        <f>0.5*'Car Specs and Assumptions'!$C$5*(F149*F149)</f>
        <v>24686.518518518518</v>
      </c>
      <c r="X149" s="25">
        <f t="shared" si="32"/>
        <v>24.686518518518518</v>
      </c>
      <c r="Y149" s="25">
        <f t="shared" si="33"/>
        <v>18.021158518518519</v>
      </c>
      <c r="Z149" s="25">
        <f>(H149*(K149+L149))/1000</f>
        <v>0.92045017251028827</v>
      </c>
      <c r="AA149" s="25">
        <f t="shared" si="34"/>
        <v>17.100708346008229</v>
      </c>
      <c r="AB149" s="18"/>
      <c r="AC149" s="24">
        <f t="shared" si="35"/>
        <v>0</v>
      </c>
      <c r="AD149" s="24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</row>
    <row r="150" spans="1:40" x14ac:dyDescent="0.35">
      <c r="A150" s="18"/>
      <c r="B150" s="1" t="s">
        <v>3</v>
      </c>
      <c r="C150" s="1">
        <v>146</v>
      </c>
      <c r="D150" s="1">
        <v>146</v>
      </c>
      <c r="E150" s="9">
        <v>22.8</v>
      </c>
      <c r="F150" s="22">
        <f t="shared" si="26"/>
        <v>6.333333333333333</v>
      </c>
      <c r="G150" s="50">
        <f t="shared" si="36"/>
        <v>0.63888888888888884</v>
      </c>
      <c r="H150" s="22">
        <f t="shared" si="37"/>
        <v>6.333333333333333</v>
      </c>
      <c r="I150" s="70"/>
      <c r="J150" s="22">
        <v>944.91666666666663</v>
      </c>
      <c r="K150" s="22">
        <f>'Car Specs and Assumptions'!$C$5*9.81*'Car Specs and Assumptions'!$F$5</f>
        <v>145.08990000000003</v>
      </c>
      <c r="L150" s="22">
        <v>17.084625833333334</v>
      </c>
      <c r="M150" s="22">
        <v>782.74214083333322</v>
      </c>
      <c r="N150" s="23">
        <v>4957.3668919444435</v>
      </c>
      <c r="O150" s="23">
        <f t="shared" si="27"/>
        <v>4957.3668919444435</v>
      </c>
      <c r="P150" s="23">
        <f>IF(F150&gt;0,(K150+L150)*F150,0)</f>
        <v>1027.1053302777777</v>
      </c>
      <c r="Q150" s="24">
        <f>IF(J150*-1&gt;(K150+L150),(((J150*-1)-K150-L150))*F150,0)</f>
        <v>0</v>
      </c>
      <c r="R150" s="23">
        <f t="shared" si="28"/>
        <v>115585.33995776734</v>
      </c>
      <c r="S150" s="23">
        <f t="shared" si="29"/>
        <v>145724.91386699796</v>
      </c>
      <c r="T150" s="23">
        <f t="shared" si="30"/>
        <v>3.2109607440267772E-2</v>
      </c>
      <c r="U150" s="23">
        <f t="shared" si="31"/>
        <v>4.0482381072252036E-2</v>
      </c>
      <c r="V150" s="25">
        <v>-4.0482381072252036E-2</v>
      </c>
      <c r="W150" s="25">
        <f>0.5*'Car Specs and Assumptions'!$C$5*(F150*F150)</f>
        <v>29662.166666666664</v>
      </c>
      <c r="X150" s="25">
        <f t="shared" si="32"/>
        <v>29.662166666666664</v>
      </c>
      <c r="Y150" s="25">
        <f t="shared" si="33"/>
        <v>21.653381666666665</v>
      </c>
      <c r="Z150" s="25">
        <f>(H150*(K150+L150))/1000</f>
        <v>1.0271053302777777</v>
      </c>
      <c r="AA150" s="25">
        <f t="shared" si="34"/>
        <v>20.626276336388887</v>
      </c>
      <c r="AB150" s="18"/>
      <c r="AC150" s="24">
        <f t="shared" si="35"/>
        <v>0</v>
      </c>
      <c r="AD150" s="24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</row>
    <row r="151" spans="1:40" x14ac:dyDescent="0.35">
      <c r="A151" s="18"/>
      <c r="B151" s="1" t="s">
        <v>3</v>
      </c>
      <c r="C151" s="1">
        <v>147</v>
      </c>
      <c r="D151" s="1">
        <v>147</v>
      </c>
      <c r="E151" s="9">
        <v>25.4</v>
      </c>
      <c r="F151" s="22">
        <f t="shared" si="26"/>
        <v>7.0555555555555554</v>
      </c>
      <c r="G151" s="50">
        <f t="shared" si="36"/>
        <v>0.68055555555555536</v>
      </c>
      <c r="H151" s="22">
        <f t="shared" si="37"/>
        <v>7.0555555555555554</v>
      </c>
      <c r="I151" s="70"/>
      <c r="J151" s="22">
        <v>1006.5416666666664</v>
      </c>
      <c r="K151" s="22">
        <f>'Car Specs and Assumptions'!$C$5*9.81*'Car Specs and Assumptions'!$F$5</f>
        <v>145.08990000000003</v>
      </c>
      <c r="L151" s="22">
        <v>21.203287939814814</v>
      </c>
      <c r="M151" s="22">
        <v>840.24847872685154</v>
      </c>
      <c r="N151" s="23">
        <v>5928.4198221283414</v>
      </c>
      <c r="O151" s="23">
        <f t="shared" si="27"/>
        <v>5928.4198221283414</v>
      </c>
      <c r="P151" s="23">
        <f>IF(F151&gt;0,(K151+L151)*F151,0)</f>
        <v>1173.2908260198049</v>
      </c>
      <c r="Q151" s="24">
        <f>IF(J151*-1&gt;(K151+L151),(((J151*-1)-K151-L151))*F151,0)</f>
        <v>0</v>
      </c>
      <c r="R151" s="23">
        <f t="shared" si="28"/>
        <v>116758.63078378714</v>
      </c>
      <c r="S151" s="23">
        <f t="shared" si="29"/>
        <v>145724.91386699796</v>
      </c>
      <c r="T151" s="23">
        <f t="shared" si="30"/>
        <v>3.2435547631736068E-2</v>
      </c>
      <c r="U151" s="23">
        <f t="shared" si="31"/>
        <v>4.0482381072252036E-2</v>
      </c>
      <c r="V151" s="25">
        <v>-4.0482381072252036E-2</v>
      </c>
      <c r="W151" s="25">
        <f>0.5*'Car Specs and Assumptions'!$C$5*(F151*F151)</f>
        <v>36812.949074074073</v>
      </c>
      <c r="X151" s="25">
        <f t="shared" si="32"/>
        <v>36.812949074074076</v>
      </c>
      <c r="Y151" s="25">
        <f t="shared" si="33"/>
        <v>26.873452824074075</v>
      </c>
      <c r="Z151" s="25">
        <f>(H151*(K151+L151))/1000</f>
        <v>1.1732908260198049</v>
      </c>
      <c r="AA151" s="25">
        <f t="shared" si="34"/>
        <v>25.70016199805427</v>
      </c>
      <c r="AB151" s="18"/>
      <c r="AC151" s="24">
        <f t="shared" si="35"/>
        <v>0</v>
      </c>
      <c r="AD151" s="24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</row>
    <row r="152" spans="1:40" x14ac:dyDescent="0.35">
      <c r="A152" s="18"/>
      <c r="B152" s="1" t="s">
        <v>3</v>
      </c>
      <c r="C152" s="1">
        <v>148</v>
      </c>
      <c r="D152" s="1">
        <v>148</v>
      </c>
      <c r="E152" s="9">
        <v>27.7</v>
      </c>
      <c r="F152" s="22">
        <f t="shared" si="26"/>
        <v>7.6944444444444438</v>
      </c>
      <c r="G152" s="50">
        <f t="shared" si="36"/>
        <v>0.52777777777777768</v>
      </c>
      <c r="H152" s="22">
        <f t="shared" si="37"/>
        <v>7.6944444444444438</v>
      </c>
      <c r="I152" s="70"/>
      <c r="J152" s="22">
        <v>780.58333333333314</v>
      </c>
      <c r="K152" s="22">
        <f>'Car Specs and Assumptions'!$C$5*9.81*'Car Specs and Assumptions'!$F$5</f>
        <v>145.08990000000003</v>
      </c>
      <c r="L152" s="22">
        <v>25.217110179398148</v>
      </c>
      <c r="M152" s="22">
        <v>610.27632315393498</v>
      </c>
      <c r="N152" s="23">
        <v>4695.7372642677774</v>
      </c>
      <c r="O152" s="23">
        <f t="shared" si="27"/>
        <v>4695.7372642677774</v>
      </c>
      <c r="P152" s="23">
        <f>IF(F152&gt;0,(K152+L152)*F152,0)</f>
        <v>1310.4178283248136</v>
      </c>
      <c r="Q152" s="24">
        <f>IF(J152*-1&gt;(K152+L152),(((J152*-1)-K152-L152))*F152,0)</f>
        <v>0</v>
      </c>
      <c r="R152" s="23">
        <f t="shared" si="28"/>
        <v>118069.04861211196</v>
      </c>
      <c r="S152" s="23">
        <f t="shared" si="29"/>
        <v>145724.91386699796</v>
      </c>
      <c r="T152" s="23">
        <f t="shared" si="30"/>
        <v>3.2799581704444705E-2</v>
      </c>
      <c r="U152" s="23">
        <f t="shared" si="31"/>
        <v>4.0482381072252036E-2</v>
      </c>
      <c r="V152" s="25">
        <v>-4.0482381072252036E-2</v>
      </c>
      <c r="W152" s="25">
        <f>0.5*'Car Specs and Assumptions'!$C$5*(F152*F152)</f>
        <v>43781.709490740737</v>
      </c>
      <c r="X152" s="25">
        <f t="shared" si="32"/>
        <v>43.781709490740738</v>
      </c>
      <c r="Y152" s="25">
        <f t="shared" si="33"/>
        <v>31.960647928240739</v>
      </c>
      <c r="Z152" s="25">
        <f>(H152*(K152+L152))/1000</f>
        <v>1.3104178283248136</v>
      </c>
      <c r="AA152" s="25">
        <f t="shared" si="34"/>
        <v>30.650230099915927</v>
      </c>
      <c r="AB152" s="18"/>
      <c r="AC152" s="24">
        <f t="shared" si="35"/>
        <v>0</v>
      </c>
      <c r="AD152" s="24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</row>
    <row r="153" spans="1:40" x14ac:dyDescent="0.35">
      <c r="A153" s="18"/>
      <c r="B153" s="1" t="s">
        <v>3</v>
      </c>
      <c r="C153" s="1">
        <v>149</v>
      </c>
      <c r="D153" s="1">
        <v>149</v>
      </c>
      <c r="E153" s="9">
        <v>29.2</v>
      </c>
      <c r="F153" s="22">
        <f t="shared" si="26"/>
        <v>8.1111111111111107</v>
      </c>
      <c r="G153" s="50">
        <f t="shared" si="36"/>
        <v>0.29166666666666741</v>
      </c>
      <c r="H153" s="22">
        <f t="shared" si="37"/>
        <v>8.1111111111111107</v>
      </c>
      <c r="I153" s="70"/>
      <c r="J153" s="22">
        <v>431.37500000000108</v>
      </c>
      <c r="K153" s="22">
        <f>'Car Specs and Assumptions'!$C$5*9.81*'Car Specs and Assumptions'!$F$5</f>
        <v>145.08990000000003</v>
      </c>
      <c r="L153" s="22">
        <v>28.022151759259259</v>
      </c>
      <c r="M153" s="22">
        <v>258.26294824074182</v>
      </c>
      <c r="N153" s="23">
        <v>2094.7994690637947</v>
      </c>
      <c r="O153" s="23">
        <f t="shared" si="27"/>
        <v>2094.7994690637947</v>
      </c>
      <c r="P153" s="23">
        <f>IF(F153&gt;0,(K153+L153)*F153,0)</f>
        <v>1404.1310864917698</v>
      </c>
      <c r="Q153" s="24">
        <f>IF(J153*-1&gt;(K153+L153),(((J153*-1)-K153-L153))*F153,0)</f>
        <v>0</v>
      </c>
      <c r="R153" s="23">
        <f t="shared" si="28"/>
        <v>119473.17969860374</v>
      </c>
      <c r="S153" s="23">
        <f t="shared" si="29"/>
        <v>145724.91386699796</v>
      </c>
      <c r="T153" s="23">
        <f t="shared" si="30"/>
        <v>3.3189649320272123E-2</v>
      </c>
      <c r="U153" s="23">
        <f t="shared" si="31"/>
        <v>4.0482381072252036E-2</v>
      </c>
      <c r="V153" s="25">
        <v>-4.0482381072252036E-2</v>
      </c>
      <c r="W153" s="25">
        <f>0.5*'Car Specs and Assumptions'!$C$5*(F153*F153)</f>
        <v>48651.796296296292</v>
      </c>
      <c r="X153" s="25">
        <f t="shared" si="32"/>
        <v>48.65179629629629</v>
      </c>
      <c r="Y153" s="25">
        <f t="shared" si="33"/>
        <v>35.515811296296292</v>
      </c>
      <c r="Z153" s="25">
        <f>(H153*(K153+L153))/1000</f>
        <v>1.4041310864917698</v>
      </c>
      <c r="AA153" s="25">
        <f t="shared" si="34"/>
        <v>34.111680209804518</v>
      </c>
      <c r="AB153" s="18"/>
      <c r="AC153" s="24">
        <f t="shared" si="35"/>
        <v>0</v>
      </c>
      <c r="AD153" s="24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</row>
    <row r="154" spans="1:40" x14ac:dyDescent="0.35">
      <c r="A154" s="18"/>
      <c r="B154" s="1" t="s">
        <v>3</v>
      </c>
      <c r="C154" s="1">
        <v>150</v>
      </c>
      <c r="D154" s="1">
        <v>150</v>
      </c>
      <c r="E154" s="9">
        <v>29.8</v>
      </c>
      <c r="F154" s="22">
        <f t="shared" si="26"/>
        <v>8.2777777777777786</v>
      </c>
      <c r="G154" s="50">
        <f t="shared" si="36"/>
        <v>2.7777777777777679E-2</v>
      </c>
      <c r="H154" s="22">
        <f t="shared" si="37"/>
        <v>8.2777777777777786</v>
      </c>
      <c r="I154" s="70"/>
      <c r="J154" s="22">
        <v>41.083333333333186</v>
      </c>
      <c r="K154" s="22">
        <f>'Car Specs and Assumptions'!$C$5*9.81*'Car Specs and Assumptions'!$F$5</f>
        <v>145.08990000000003</v>
      </c>
      <c r="L154" s="22">
        <v>29.185578495370383</v>
      </c>
      <c r="M154" s="22">
        <v>-133.19214516203724</v>
      </c>
      <c r="N154" s="23">
        <v>-1102.5349793968639</v>
      </c>
      <c r="O154" s="23">
        <f t="shared" si="27"/>
        <v>0</v>
      </c>
      <c r="P154" s="23">
        <f>IF(F154&gt;0,(K154+L154)*F154,0)</f>
        <v>1442.6136831005663</v>
      </c>
      <c r="Q154" s="24">
        <f>IF(J154*-1&gt;(K154+L154),(((J154*-1)-K154-L154))*F154,0)</f>
        <v>0</v>
      </c>
      <c r="R154" s="23">
        <f t="shared" si="28"/>
        <v>120915.79338170431</v>
      </c>
      <c r="S154" s="23">
        <f t="shared" si="29"/>
        <v>145724.91386699796</v>
      </c>
      <c r="T154" s="23">
        <f t="shared" si="30"/>
        <v>3.3590407401437455E-2</v>
      </c>
      <c r="U154" s="23">
        <f t="shared" si="31"/>
        <v>4.0482381072252036E-2</v>
      </c>
      <c r="V154" s="25">
        <v>-4.0482381072252036E-2</v>
      </c>
      <c r="W154" s="25">
        <f>0.5*'Car Specs and Assumptions'!$C$5*(F154*F154)</f>
        <v>50671.726851851861</v>
      </c>
      <c r="X154" s="25">
        <f t="shared" si="32"/>
        <v>50.671726851851858</v>
      </c>
      <c r="Y154" s="25">
        <f t="shared" si="33"/>
        <v>36.990360601851854</v>
      </c>
      <c r="Z154" s="25">
        <f>(H154*(K154+L154))/1000</f>
        <v>1.4426136831005663</v>
      </c>
      <c r="AA154" s="25">
        <f t="shared" si="34"/>
        <v>35.547746918751287</v>
      </c>
      <c r="AB154" s="18"/>
      <c r="AC154" s="24">
        <f t="shared" si="35"/>
        <v>0</v>
      </c>
      <c r="AD154" s="24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</row>
    <row r="155" spans="1:40" x14ac:dyDescent="0.35">
      <c r="A155" s="18"/>
      <c r="B155" s="1" t="s">
        <v>3</v>
      </c>
      <c r="C155" s="1">
        <v>151</v>
      </c>
      <c r="D155" s="1">
        <v>151</v>
      </c>
      <c r="E155" s="9">
        <v>29.4</v>
      </c>
      <c r="F155" s="22">
        <f t="shared" si="26"/>
        <v>8.1666666666666661</v>
      </c>
      <c r="G155" s="50">
        <f t="shared" si="36"/>
        <v>-0.3611111111111116</v>
      </c>
      <c r="H155" s="22">
        <f t="shared" si="37"/>
        <v>8.1666666666666661</v>
      </c>
      <c r="I155" s="70"/>
      <c r="J155" s="22">
        <v>-534.08333333333405</v>
      </c>
      <c r="K155" s="22">
        <f>'Car Specs and Assumptions'!$C$5*9.81*'Car Specs and Assumptions'!$F$5</f>
        <v>145.08990000000003</v>
      </c>
      <c r="L155" s="22">
        <v>28.407331458333331</v>
      </c>
      <c r="M155" s="22">
        <v>-707.58056479166748</v>
      </c>
      <c r="N155" s="23">
        <v>-5778.5746124652842</v>
      </c>
      <c r="O155" s="23">
        <f t="shared" si="27"/>
        <v>0</v>
      </c>
      <c r="P155" s="23">
        <f>IF(F155&gt;0,(K155+L155)*F155,0)</f>
        <v>1416.8940569097224</v>
      </c>
      <c r="Q155" s="24">
        <f>IF(J155*-1&gt;(K155+L155),(((J155*-1)-K155-L155))*F155,0)</f>
        <v>2944.7864986458385</v>
      </c>
      <c r="R155" s="23">
        <f t="shared" si="28"/>
        <v>122332.68743861403</v>
      </c>
      <c r="S155" s="23">
        <f t="shared" si="29"/>
        <v>148669.7003656438</v>
      </c>
      <c r="T155" s="23">
        <f t="shared" si="30"/>
        <v>3.3984020570446978E-2</v>
      </c>
      <c r="U155" s="23">
        <f t="shared" si="31"/>
        <v>4.1300442761575851E-2</v>
      </c>
      <c r="V155" s="25">
        <v>-4.1300442761575851E-2</v>
      </c>
      <c r="W155" s="25">
        <f>0.5*'Car Specs and Assumptions'!$C$5*(F155*F155)</f>
        <v>49320.541666666657</v>
      </c>
      <c r="X155" s="25">
        <f t="shared" si="32"/>
        <v>49.320541666666657</v>
      </c>
      <c r="Y155" s="25">
        <f t="shared" si="33"/>
        <v>36.003995416666662</v>
      </c>
      <c r="Z155" s="25">
        <f>(H155*(K155+L155))/1000</f>
        <v>1.4168940569097224</v>
      </c>
      <c r="AA155" s="25">
        <f t="shared" si="34"/>
        <v>34.587101359756943</v>
      </c>
      <c r="AB155" s="18"/>
      <c r="AC155" s="24">
        <f t="shared" si="35"/>
        <v>0</v>
      </c>
      <c r="AD155" s="24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</row>
    <row r="156" spans="1:40" x14ac:dyDescent="0.35">
      <c r="A156" s="18"/>
      <c r="B156" s="1" t="s">
        <v>3</v>
      </c>
      <c r="C156" s="1">
        <v>152</v>
      </c>
      <c r="D156" s="1">
        <v>152</v>
      </c>
      <c r="E156" s="9">
        <v>27.2</v>
      </c>
      <c r="F156" s="22">
        <f t="shared" si="26"/>
        <v>7.5555555555555554</v>
      </c>
      <c r="G156" s="50">
        <f t="shared" si="36"/>
        <v>-0.9444444444444442</v>
      </c>
      <c r="H156" s="22">
        <f t="shared" si="37"/>
        <v>7.5555555555555554</v>
      </c>
      <c r="I156" s="70"/>
      <c r="J156" s="22">
        <v>-1396.833333333333</v>
      </c>
      <c r="K156" s="22">
        <f>'Car Specs and Assumptions'!$C$5*9.81*'Car Specs and Assumptions'!$F$5</f>
        <v>145.08990000000003</v>
      </c>
      <c r="L156" s="22">
        <v>24.314961481481483</v>
      </c>
      <c r="M156" s="22">
        <v>-1566.2381948148145</v>
      </c>
      <c r="N156" s="23">
        <v>-11833.799694156376</v>
      </c>
      <c r="O156" s="23">
        <f t="shared" si="27"/>
        <v>0</v>
      </c>
      <c r="P156" s="23">
        <f>IF(F156&gt;0,(K156+L156)*F156,0)</f>
        <v>1279.9478423045268</v>
      </c>
      <c r="Q156" s="24">
        <f>IF(J156*-1&gt;(K156+L156),(((J156*-1)-K156-L156))*F156,0)</f>
        <v>9273.9040095473229</v>
      </c>
      <c r="R156" s="23">
        <f t="shared" si="28"/>
        <v>123612.63528091855</v>
      </c>
      <c r="S156" s="23">
        <f t="shared" si="29"/>
        <v>157943.60437519112</v>
      </c>
      <c r="T156" s="23">
        <f t="shared" si="30"/>
        <v>3.4339590081039172E-2</v>
      </c>
      <c r="U156" s="23">
        <f t="shared" si="31"/>
        <v>4.3876733295428093E-2</v>
      </c>
      <c r="V156" s="25">
        <v>-4.3876733295428093E-2</v>
      </c>
      <c r="W156" s="25">
        <f>0.5*'Car Specs and Assumptions'!$C$5*(F156*F156)</f>
        <v>42215.407407407409</v>
      </c>
      <c r="X156" s="25">
        <f t="shared" si="32"/>
        <v>42.215407407407412</v>
      </c>
      <c r="Y156" s="25">
        <f t="shared" si="33"/>
        <v>30.817247407407411</v>
      </c>
      <c r="Z156" s="25">
        <f>(H156*(K156+L156))/1000</f>
        <v>1.2799478423045267</v>
      </c>
      <c r="AA156" s="25">
        <f t="shared" si="34"/>
        <v>29.537299565102884</v>
      </c>
      <c r="AB156" s="18"/>
      <c r="AC156" s="24">
        <f t="shared" si="35"/>
        <v>0</v>
      </c>
      <c r="AD156" s="24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</row>
    <row r="157" spans="1:40" x14ac:dyDescent="0.35">
      <c r="A157" s="18"/>
      <c r="B157" s="1" t="s">
        <v>3</v>
      </c>
      <c r="C157" s="1">
        <v>153</v>
      </c>
      <c r="D157" s="1">
        <v>153</v>
      </c>
      <c r="E157" s="9">
        <v>22.6</v>
      </c>
      <c r="F157" s="22">
        <f t="shared" si="26"/>
        <v>6.2777777777777777</v>
      </c>
      <c r="G157" s="50">
        <f t="shared" si="36"/>
        <v>-1.375</v>
      </c>
      <c r="H157" s="22">
        <f t="shared" si="37"/>
        <v>6.2777777777777777</v>
      </c>
      <c r="I157" s="70"/>
      <c r="J157" s="22">
        <v>-2033.625</v>
      </c>
      <c r="K157" s="22">
        <f>'Car Specs and Assumptions'!$C$5*9.81*'Car Specs and Assumptions'!$F$5</f>
        <v>145.08990000000003</v>
      </c>
      <c r="L157" s="22">
        <v>16.78621016203704</v>
      </c>
      <c r="M157" s="22">
        <v>-2195.5011101620371</v>
      </c>
      <c r="N157" s="23">
        <v>-13782.868080461678</v>
      </c>
      <c r="O157" s="23">
        <f t="shared" si="27"/>
        <v>0</v>
      </c>
      <c r="P157" s="23">
        <f>IF(F157&gt;0,(K157+L157)*F157,0)</f>
        <v>1016.2222471283438</v>
      </c>
      <c r="Q157" s="24">
        <f>IF(J157*-1&gt;(K157+L157),(((J157*-1)-K157-L157))*F157,0)</f>
        <v>11750.42358620499</v>
      </c>
      <c r="R157" s="23">
        <f t="shared" si="28"/>
        <v>124628.85752804689</v>
      </c>
      <c r="S157" s="23">
        <f t="shared" si="29"/>
        <v>169694.02796139612</v>
      </c>
      <c r="T157" s="23">
        <f t="shared" si="30"/>
        <v>3.4621896621291427E-2</v>
      </c>
      <c r="U157" s="23">
        <f t="shared" si="31"/>
        <v>4.7141000967675845E-2</v>
      </c>
      <c r="V157" s="25">
        <v>-4.7141000967675845E-2</v>
      </c>
      <c r="W157" s="25">
        <f>0.5*'Car Specs and Assumptions'!$C$5*(F157*F157)</f>
        <v>29144.060185185186</v>
      </c>
      <c r="X157" s="25">
        <f t="shared" si="32"/>
        <v>29.144060185185186</v>
      </c>
      <c r="Y157" s="25">
        <f t="shared" si="33"/>
        <v>21.275163935185184</v>
      </c>
      <c r="Z157" s="25">
        <f>(H157*(K157+L157))/1000</f>
        <v>1.0162222471283437</v>
      </c>
      <c r="AA157" s="25">
        <f t="shared" si="34"/>
        <v>20.25894168805684</v>
      </c>
      <c r="AB157" s="18"/>
      <c r="AC157" s="24">
        <f t="shared" si="35"/>
        <v>11750.42358620499</v>
      </c>
      <c r="AD157" s="24">
        <f>AC157</f>
        <v>11750.42358620499</v>
      </c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</row>
    <row r="158" spans="1:40" x14ac:dyDescent="0.35">
      <c r="A158" s="18"/>
      <c r="B158" s="1" t="s">
        <v>3</v>
      </c>
      <c r="C158" s="1">
        <v>154</v>
      </c>
      <c r="D158" s="1">
        <v>154</v>
      </c>
      <c r="E158" s="9">
        <v>17.3</v>
      </c>
      <c r="F158" s="22">
        <f t="shared" si="26"/>
        <v>4.8055555555555554</v>
      </c>
      <c r="G158" s="50">
        <f t="shared" si="36"/>
        <v>-1.2916666666666665</v>
      </c>
      <c r="H158" s="22">
        <f t="shared" si="37"/>
        <v>4.8055555555555554</v>
      </c>
      <c r="I158" s="70"/>
      <c r="J158" s="22">
        <v>-1910.3749999999998</v>
      </c>
      <c r="K158" s="22">
        <f>'Car Specs and Assumptions'!$C$5*9.81*'Car Specs and Assumptions'!$F$5</f>
        <v>145.08990000000003</v>
      </c>
      <c r="L158" s="22">
        <v>9.8362143460648159</v>
      </c>
      <c r="M158" s="22">
        <v>-2065.3011143460649</v>
      </c>
      <c r="N158" s="23">
        <v>-9924.9192439408107</v>
      </c>
      <c r="O158" s="23">
        <f t="shared" si="27"/>
        <v>0</v>
      </c>
      <c r="P158" s="23">
        <f>IF(F158&gt;0,(K158+L158)*F158,0)</f>
        <v>744.50604949636715</v>
      </c>
      <c r="Q158" s="24">
        <f>IF(J158*-1&gt;(K158+L158),(((J158*-1)-K158-L158))*F158,0)</f>
        <v>8435.9071449480762</v>
      </c>
      <c r="R158" s="23">
        <f t="shared" si="28"/>
        <v>125373.36357754326</v>
      </c>
      <c r="S158" s="23">
        <f t="shared" si="29"/>
        <v>178129.9351063442</v>
      </c>
      <c r="T158" s="23">
        <f t="shared" si="30"/>
        <v>3.4828720401841519E-2</v>
      </c>
      <c r="U158" s="23">
        <f t="shared" si="31"/>
        <v>4.9484495972542418E-2</v>
      </c>
      <c r="V158" s="25">
        <v>-4.9484495972542418E-2</v>
      </c>
      <c r="W158" s="25">
        <f>0.5*'Car Specs and Assumptions'!$C$5*(F158*F158)</f>
        <v>17077.542824074073</v>
      </c>
      <c r="X158" s="25">
        <f t="shared" si="32"/>
        <v>17.077542824074072</v>
      </c>
      <c r="Y158" s="25">
        <f t="shared" si="33"/>
        <v>12.466606261574073</v>
      </c>
      <c r="Z158" s="25">
        <f>(H158*(K158+L158))/1000</f>
        <v>0.74450604949636712</v>
      </c>
      <c r="AA158" s="25">
        <f t="shared" si="34"/>
        <v>11.722100212077706</v>
      </c>
      <c r="AB158" s="18"/>
      <c r="AC158" s="24">
        <f t="shared" si="35"/>
        <v>0</v>
      </c>
      <c r="AD158" s="24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</row>
    <row r="159" spans="1:40" x14ac:dyDescent="0.35">
      <c r="A159" s="18"/>
      <c r="B159" s="1" t="s">
        <v>3</v>
      </c>
      <c r="C159" s="1">
        <v>155</v>
      </c>
      <c r="D159" s="1">
        <v>155</v>
      </c>
      <c r="E159" s="9">
        <v>13.3</v>
      </c>
      <c r="F159" s="22">
        <f t="shared" si="26"/>
        <v>3.6944444444444446</v>
      </c>
      <c r="G159" s="50">
        <f t="shared" si="36"/>
        <v>-0.73611111111111116</v>
      </c>
      <c r="H159" s="22">
        <f t="shared" si="37"/>
        <v>3.6944444444444446</v>
      </c>
      <c r="I159" s="70"/>
      <c r="J159" s="22">
        <v>-1088.7083333333335</v>
      </c>
      <c r="K159" s="22">
        <f>'Car Specs and Assumptions'!$C$5*9.81*'Car Specs and Assumptions'!$F$5</f>
        <v>145.08990000000003</v>
      </c>
      <c r="L159" s="22">
        <v>5.8135185127314823</v>
      </c>
      <c r="M159" s="22">
        <v>-1239.6117518460649</v>
      </c>
      <c r="N159" s="23">
        <v>-4579.6767498757399</v>
      </c>
      <c r="O159" s="23">
        <f t="shared" si="27"/>
        <v>0</v>
      </c>
      <c r="P159" s="23">
        <f>IF(F159&gt;0,(K159+L159)*F159,0)</f>
        <v>557.50429617203588</v>
      </c>
      <c r="Q159" s="24">
        <f>IF(J159*-1&gt;(K159+L159),(((J159*-1)-K159-L159))*F159,0)</f>
        <v>3464.6681575316688</v>
      </c>
      <c r="R159" s="23">
        <f t="shared" si="28"/>
        <v>125930.86787371529</v>
      </c>
      <c r="S159" s="23">
        <f t="shared" si="29"/>
        <v>181594.60326387588</v>
      </c>
      <c r="T159" s="23">
        <f t="shared" si="30"/>
        <v>3.4983595095318114E-2</v>
      </c>
      <c r="U159" s="23">
        <f t="shared" si="31"/>
        <v>5.0446980786704718E-2</v>
      </c>
      <c r="V159" s="25">
        <v>-5.0446980786704718E-2</v>
      </c>
      <c r="W159" s="25">
        <f>0.5*'Car Specs and Assumptions'!$C$5*(F159*F159)</f>
        <v>10093.376157407409</v>
      </c>
      <c r="X159" s="25">
        <f t="shared" si="32"/>
        <v>10.093376157407409</v>
      </c>
      <c r="Y159" s="25">
        <f t="shared" si="33"/>
        <v>7.3681645949074088</v>
      </c>
      <c r="Z159" s="25">
        <f>(H159*(K159+L159))/1000</f>
        <v>0.5575042961720359</v>
      </c>
      <c r="AA159" s="25">
        <f t="shared" si="34"/>
        <v>6.8106602987353728</v>
      </c>
      <c r="AB159" s="18"/>
      <c r="AC159" s="24">
        <f t="shared" si="35"/>
        <v>0</v>
      </c>
      <c r="AD159" s="24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</row>
    <row r="160" spans="1:40" x14ac:dyDescent="0.35">
      <c r="A160" s="18"/>
      <c r="B160" s="1" t="s">
        <v>3</v>
      </c>
      <c r="C160" s="1">
        <v>156</v>
      </c>
      <c r="D160" s="1">
        <v>156</v>
      </c>
      <c r="E160" s="9">
        <v>12</v>
      </c>
      <c r="F160" s="22">
        <f t="shared" si="26"/>
        <v>3.333333333333333</v>
      </c>
      <c r="G160" s="50">
        <f t="shared" si="36"/>
        <v>-9.7222222222222321E-2</v>
      </c>
      <c r="H160" s="22">
        <f t="shared" si="37"/>
        <v>3.333333333333333</v>
      </c>
      <c r="I160" s="70"/>
      <c r="J160" s="22">
        <v>-143.7916666666668</v>
      </c>
      <c r="K160" s="22">
        <f>'Car Specs and Assumptions'!$C$5*9.81*'Car Specs and Assumptions'!$F$5</f>
        <v>145.08990000000003</v>
      </c>
      <c r="L160" s="22">
        <v>4.7325833333333334</v>
      </c>
      <c r="M160" s="22">
        <v>-293.61415000000011</v>
      </c>
      <c r="N160" s="23">
        <v>-978.71383333333358</v>
      </c>
      <c r="O160" s="23">
        <f t="shared" si="27"/>
        <v>0</v>
      </c>
      <c r="P160" s="23">
        <f>IF(F160&gt;0,(K160+L160)*F160,0)</f>
        <v>499.40827777777787</v>
      </c>
      <c r="Q160" s="24">
        <f>IF(J160*-1&gt;(K160+L160),(((J160*-1)-K160-L160))*F160,0)</f>
        <v>0</v>
      </c>
      <c r="R160" s="23">
        <f t="shared" si="28"/>
        <v>126430.27615149308</v>
      </c>
      <c r="S160" s="23">
        <f t="shared" si="29"/>
        <v>181594.60326387588</v>
      </c>
      <c r="T160" s="23">
        <f t="shared" si="30"/>
        <v>3.5122330714884777E-2</v>
      </c>
      <c r="U160" s="23">
        <f t="shared" si="31"/>
        <v>5.0446980786704718E-2</v>
      </c>
      <c r="V160" s="25">
        <v>-5.0446980786704718E-2</v>
      </c>
      <c r="W160" s="25">
        <f>0.5*'Car Specs and Assumptions'!$C$5*(F160*F160)</f>
        <v>8216.6666666666642</v>
      </c>
      <c r="X160" s="25">
        <f t="shared" si="32"/>
        <v>8.216666666666665</v>
      </c>
      <c r="Y160" s="25">
        <f t="shared" si="33"/>
        <v>5.9981666666666653</v>
      </c>
      <c r="Z160" s="25">
        <f>(H160*(K160+L160))/1000</f>
        <v>0.49940827777777785</v>
      </c>
      <c r="AA160" s="25">
        <f t="shared" si="34"/>
        <v>5.4987583888888878</v>
      </c>
      <c r="AB160" s="18"/>
      <c r="AC160" s="24">
        <f t="shared" si="35"/>
        <v>0</v>
      </c>
      <c r="AD160" s="24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</row>
    <row r="161" spans="1:40" x14ac:dyDescent="0.35">
      <c r="A161" s="18"/>
      <c r="B161" s="1" t="s">
        <v>3</v>
      </c>
      <c r="C161" s="1">
        <v>157</v>
      </c>
      <c r="D161" s="1">
        <v>157</v>
      </c>
      <c r="E161" s="9">
        <v>12.6</v>
      </c>
      <c r="F161" s="22">
        <f t="shared" si="26"/>
        <v>3.5</v>
      </c>
      <c r="G161" s="50">
        <f t="shared" si="36"/>
        <v>0.29166666666666674</v>
      </c>
      <c r="H161" s="22">
        <f t="shared" si="37"/>
        <v>3.5</v>
      </c>
      <c r="I161" s="70"/>
      <c r="J161" s="22">
        <v>431.37500000000011</v>
      </c>
      <c r="K161" s="22">
        <f>'Car Specs and Assumptions'!$C$5*9.81*'Car Specs and Assumptions'!$F$5</f>
        <v>145.08990000000003</v>
      </c>
      <c r="L161" s="22">
        <v>5.217673125000001</v>
      </c>
      <c r="M161" s="22">
        <v>281.06742687500008</v>
      </c>
      <c r="N161" s="23">
        <v>983.73599406250025</v>
      </c>
      <c r="O161" s="23">
        <f t="shared" si="27"/>
        <v>983.73599406250025</v>
      </c>
      <c r="P161" s="23">
        <f>IF(F161&gt;0,(K161+L161)*F161,0)</f>
        <v>526.07650593750009</v>
      </c>
      <c r="Q161" s="24">
        <f>IF(J161*-1&gt;(K161+L161),(((J161*-1)-K161-L161))*F161,0)</f>
        <v>0</v>
      </c>
      <c r="R161" s="23">
        <f t="shared" si="28"/>
        <v>126956.35265743057</v>
      </c>
      <c r="S161" s="23">
        <f t="shared" si="29"/>
        <v>181594.60326387588</v>
      </c>
      <c r="T161" s="23">
        <f t="shared" si="30"/>
        <v>3.5268474768234213E-2</v>
      </c>
      <c r="U161" s="23">
        <f t="shared" si="31"/>
        <v>5.0446980786704718E-2</v>
      </c>
      <c r="V161" s="25">
        <v>-5.0446980786704718E-2</v>
      </c>
      <c r="W161" s="25">
        <f>0.5*'Car Specs and Assumptions'!$C$5*(F161*F161)</f>
        <v>9058.875</v>
      </c>
      <c r="X161" s="25">
        <f t="shared" si="32"/>
        <v>9.0588750000000005</v>
      </c>
      <c r="Y161" s="25">
        <f t="shared" si="33"/>
        <v>6.6129787499999999</v>
      </c>
      <c r="Z161" s="25">
        <f>(H161*(K161+L161))/1000</f>
        <v>0.52607650593750011</v>
      </c>
      <c r="AA161" s="25">
        <f t="shared" si="34"/>
        <v>6.0869022440625002</v>
      </c>
      <c r="AB161" s="18"/>
      <c r="AC161" s="24">
        <f t="shared" si="35"/>
        <v>0</v>
      </c>
      <c r="AD161" s="24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</row>
    <row r="162" spans="1:40" x14ac:dyDescent="0.35">
      <c r="A162" s="18"/>
      <c r="B162" s="1" t="s">
        <v>3</v>
      </c>
      <c r="C162" s="1">
        <v>158</v>
      </c>
      <c r="D162" s="1">
        <v>158</v>
      </c>
      <c r="E162" s="9">
        <v>14.1</v>
      </c>
      <c r="F162" s="22">
        <f t="shared" si="26"/>
        <v>3.9166666666666665</v>
      </c>
      <c r="G162" s="50">
        <f t="shared" si="36"/>
        <v>0.63888888888888884</v>
      </c>
      <c r="H162" s="22">
        <f t="shared" si="37"/>
        <v>3.9166666666666665</v>
      </c>
      <c r="I162" s="70"/>
      <c r="J162" s="22">
        <v>944.91666666666663</v>
      </c>
      <c r="K162" s="22">
        <f>'Car Specs and Assumptions'!$C$5*9.81*'Car Specs and Assumptions'!$F$5</f>
        <v>145.08990000000003</v>
      </c>
      <c r="L162" s="22">
        <v>6.5339228645833334</v>
      </c>
      <c r="M162" s="22">
        <v>793.29284380208321</v>
      </c>
      <c r="N162" s="23">
        <v>3107.0636382248258</v>
      </c>
      <c r="O162" s="23">
        <f t="shared" si="27"/>
        <v>3107.0636382248258</v>
      </c>
      <c r="P162" s="23">
        <f>IF(F162&gt;0,(K162+L162)*F162,0)</f>
        <v>593.85997288628482</v>
      </c>
      <c r="Q162" s="24">
        <f>IF(J162*-1&gt;(K162+L162),(((J162*-1)-K162-L162))*F162,0)</f>
        <v>0</v>
      </c>
      <c r="R162" s="23">
        <f t="shared" si="28"/>
        <v>127550.21263031686</v>
      </c>
      <c r="S162" s="23">
        <f t="shared" si="29"/>
        <v>181594.60326387588</v>
      </c>
      <c r="T162" s="23">
        <f t="shared" si="30"/>
        <v>3.5433449068702029E-2</v>
      </c>
      <c r="U162" s="23">
        <f t="shared" si="31"/>
        <v>5.0446980786704718E-2</v>
      </c>
      <c r="V162" s="25">
        <v>-5.0446980786704718E-2</v>
      </c>
      <c r="W162" s="25">
        <f>0.5*'Car Specs and Assumptions'!$C$5*(F162*F162)</f>
        <v>11344.135416666666</v>
      </c>
      <c r="X162" s="25">
        <f t="shared" si="32"/>
        <v>11.344135416666665</v>
      </c>
      <c r="Y162" s="25">
        <f t="shared" si="33"/>
        <v>8.2812188541666654</v>
      </c>
      <c r="Z162" s="25">
        <f>(H162*(K162+L162))/1000</f>
        <v>0.59385997288628478</v>
      </c>
      <c r="AA162" s="25">
        <f t="shared" si="34"/>
        <v>7.6873588812803808</v>
      </c>
      <c r="AB162" s="18"/>
      <c r="AC162" s="24">
        <f t="shared" si="35"/>
        <v>0</v>
      </c>
      <c r="AD162" s="24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</row>
    <row r="163" spans="1:40" x14ac:dyDescent="0.35">
      <c r="A163" s="18"/>
      <c r="B163" s="1" t="s">
        <v>3</v>
      </c>
      <c r="C163" s="1">
        <v>159</v>
      </c>
      <c r="D163" s="1">
        <v>159</v>
      </c>
      <c r="E163" s="9">
        <v>17.2</v>
      </c>
      <c r="F163" s="22">
        <f t="shared" si="26"/>
        <v>4.7777777777777777</v>
      </c>
      <c r="G163" s="50">
        <f t="shared" si="36"/>
        <v>0.8333333333333337</v>
      </c>
      <c r="H163" s="22">
        <f t="shared" si="37"/>
        <v>4.7777777777777777</v>
      </c>
      <c r="I163" s="70"/>
      <c r="J163" s="22">
        <v>1232.5000000000005</v>
      </c>
      <c r="K163" s="22">
        <f>'Car Specs and Assumptions'!$C$5*9.81*'Car Specs and Assumptions'!$F$5</f>
        <v>145.08990000000003</v>
      </c>
      <c r="L163" s="22">
        <v>9.7228295370370379</v>
      </c>
      <c r="M163" s="22">
        <v>1077.6872704629634</v>
      </c>
      <c r="N163" s="23">
        <v>5148.9502922119364</v>
      </c>
      <c r="O163" s="23">
        <f t="shared" si="27"/>
        <v>5148.9502922119364</v>
      </c>
      <c r="P163" s="23">
        <f>IF(F163&gt;0,(K163+L163)*F163,0)</f>
        <v>739.660818899177</v>
      </c>
      <c r="Q163" s="24">
        <f>IF(J163*-1&gt;(K163+L163),(((J163*-1)-K163-L163))*F163,0)</f>
        <v>0</v>
      </c>
      <c r="R163" s="23">
        <f t="shared" si="28"/>
        <v>128289.87344921604</v>
      </c>
      <c r="S163" s="23">
        <f t="shared" si="29"/>
        <v>181594.60326387588</v>
      </c>
      <c r="T163" s="23">
        <f t="shared" si="30"/>
        <v>3.5638926844192217E-2</v>
      </c>
      <c r="U163" s="23">
        <f t="shared" si="31"/>
        <v>5.0446980786704718E-2</v>
      </c>
      <c r="V163" s="25">
        <v>-5.0446980786704718E-2</v>
      </c>
      <c r="W163" s="25">
        <f>0.5*'Car Specs and Assumptions'!$C$5*(F163*F163)</f>
        <v>16880.685185185182</v>
      </c>
      <c r="X163" s="25">
        <f t="shared" si="32"/>
        <v>16.880685185185182</v>
      </c>
      <c r="Y163" s="25">
        <f t="shared" si="33"/>
        <v>12.322900185185183</v>
      </c>
      <c r="Z163" s="25">
        <f>(H163*(K163+L163))/1000</f>
        <v>0.73966081889917701</v>
      </c>
      <c r="AA163" s="25">
        <f t="shared" si="34"/>
        <v>11.583239366286007</v>
      </c>
      <c r="AB163" s="18"/>
      <c r="AC163" s="24">
        <f t="shared" si="35"/>
        <v>0</v>
      </c>
      <c r="AD163" s="24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</row>
    <row r="164" spans="1:40" x14ac:dyDescent="0.35">
      <c r="A164" s="18"/>
      <c r="B164" s="1" t="s">
        <v>3</v>
      </c>
      <c r="C164" s="1">
        <v>160</v>
      </c>
      <c r="D164" s="1">
        <v>160</v>
      </c>
      <c r="E164" s="9">
        <v>20.100000000000001</v>
      </c>
      <c r="F164" s="22">
        <f t="shared" si="26"/>
        <v>5.5833333333333339</v>
      </c>
      <c r="G164" s="50">
        <f t="shared" si="36"/>
        <v>0.86111111111111072</v>
      </c>
      <c r="H164" s="22">
        <f t="shared" si="37"/>
        <v>5.5833333333333339</v>
      </c>
      <c r="I164" s="70"/>
      <c r="J164" s="22">
        <v>1273.5833333333328</v>
      </c>
      <c r="K164" s="22">
        <f>'Car Specs and Assumptions'!$C$5*9.81*'Car Specs and Assumptions'!$F$5</f>
        <v>145.08990000000003</v>
      </c>
      <c r="L164" s="22">
        <v>13.277854114583338</v>
      </c>
      <c r="M164" s="22">
        <v>1115.2155792187496</v>
      </c>
      <c r="N164" s="23">
        <v>6226.6203173046861</v>
      </c>
      <c r="O164" s="23">
        <f t="shared" si="27"/>
        <v>6226.6203173046861</v>
      </c>
      <c r="P164" s="23">
        <f>IF(F164&gt;0,(K164+L164)*F164,0)</f>
        <v>884.21996047309051</v>
      </c>
      <c r="Q164" s="24">
        <f>IF(J164*-1&gt;(K164+L164),(((J164*-1)-K164-L164))*F164,0)</f>
        <v>0</v>
      </c>
      <c r="R164" s="23">
        <f t="shared" si="28"/>
        <v>129174.09340968913</v>
      </c>
      <c r="S164" s="23">
        <f t="shared" si="29"/>
        <v>181594.60326387588</v>
      </c>
      <c r="T164" s="23">
        <f t="shared" si="30"/>
        <v>3.5884563149211644E-2</v>
      </c>
      <c r="U164" s="23">
        <f t="shared" si="31"/>
        <v>5.0446980786704718E-2</v>
      </c>
      <c r="V164" s="25">
        <v>-5.0446980786704718E-2</v>
      </c>
      <c r="W164" s="25">
        <f>0.5*'Car Specs and Assumptions'!$C$5*(F164*F164)</f>
        <v>23052.885416666672</v>
      </c>
      <c r="X164" s="25">
        <f t="shared" si="32"/>
        <v>23.052885416666673</v>
      </c>
      <c r="Y164" s="25">
        <f t="shared" si="33"/>
        <v>16.82860635416667</v>
      </c>
      <c r="Z164" s="25">
        <f>(H164*(K164+L164))/1000</f>
        <v>0.88421996047309048</v>
      </c>
      <c r="AA164" s="25">
        <f t="shared" si="34"/>
        <v>15.944386393693579</v>
      </c>
      <c r="AB164" s="18"/>
      <c r="AC164" s="24">
        <f t="shared" si="35"/>
        <v>0</v>
      </c>
      <c r="AD164" s="24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</row>
    <row r="165" spans="1:40" x14ac:dyDescent="0.35">
      <c r="A165" s="18"/>
      <c r="B165" s="1" t="s">
        <v>3</v>
      </c>
      <c r="C165" s="1">
        <v>161</v>
      </c>
      <c r="D165" s="1">
        <v>161</v>
      </c>
      <c r="E165" s="9">
        <v>23.4</v>
      </c>
      <c r="F165" s="22">
        <f t="shared" si="26"/>
        <v>6.4999999999999991</v>
      </c>
      <c r="G165" s="50">
        <f t="shared" si="36"/>
        <v>0.74999999999999956</v>
      </c>
      <c r="H165" s="22">
        <f t="shared" si="37"/>
        <v>6.4999999999999991</v>
      </c>
      <c r="I165" s="70"/>
      <c r="J165" s="22">
        <v>1109.2499999999993</v>
      </c>
      <c r="K165" s="22">
        <f>'Car Specs and Assumptions'!$C$5*9.81*'Car Specs and Assumptions'!$F$5</f>
        <v>145.08990000000003</v>
      </c>
      <c r="L165" s="22">
        <v>17.995648124999995</v>
      </c>
      <c r="M165" s="22">
        <v>946.16445187499926</v>
      </c>
      <c r="N165" s="23">
        <v>6150.0689371874942</v>
      </c>
      <c r="O165" s="23">
        <f t="shared" si="27"/>
        <v>6150.0689371874942</v>
      </c>
      <c r="P165" s="23">
        <f>IF(F165&gt;0,(K165+L165)*F165,0)</f>
        <v>1060.0560628125002</v>
      </c>
      <c r="Q165" s="24">
        <f>IF(J165*-1&gt;(K165+L165),(((J165*-1)-K165-L165))*F165,0)</f>
        <v>0</v>
      </c>
      <c r="R165" s="23">
        <f t="shared" si="28"/>
        <v>130234.14947250162</v>
      </c>
      <c r="S165" s="23">
        <f t="shared" si="29"/>
        <v>181594.60326387588</v>
      </c>
      <c r="T165" s="23">
        <f t="shared" si="30"/>
        <v>3.617904672346095E-2</v>
      </c>
      <c r="U165" s="23">
        <f t="shared" si="31"/>
        <v>5.0446980786704718E-2</v>
      </c>
      <c r="V165" s="25">
        <v>-5.0446980786704718E-2</v>
      </c>
      <c r="W165" s="25">
        <f>0.5*'Car Specs and Assumptions'!$C$5*(F165*F165)</f>
        <v>31243.874999999989</v>
      </c>
      <c r="X165" s="25">
        <f t="shared" si="32"/>
        <v>31.243874999999989</v>
      </c>
      <c r="Y165" s="25">
        <f t="shared" si="33"/>
        <v>22.808028749999991</v>
      </c>
      <c r="Z165" s="25">
        <f>(H165*(K165+L165))/1000</f>
        <v>1.0600560628125002</v>
      </c>
      <c r="AA165" s="25">
        <f t="shared" si="34"/>
        <v>21.747972687187492</v>
      </c>
      <c r="AB165" s="18"/>
      <c r="AC165" s="24">
        <f t="shared" si="35"/>
        <v>0</v>
      </c>
      <c r="AD165" s="24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</row>
    <row r="166" spans="1:40" x14ac:dyDescent="0.35">
      <c r="A166" s="18"/>
      <c r="B166" s="1" t="s">
        <v>3</v>
      </c>
      <c r="C166" s="1">
        <v>162</v>
      </c>
      <c r="D166" s="1">
        <v>162</v>
      </c>
      <c r="E166" s="9">
        <v>25.5</v>
      </c>
      <c r="F166" s="22">
        <f t="shared" si="26"/>
        <v>7.083333333333333</v>
      </c>
      <c r="G166" s="50">
        <f t="shared" si="36"/>
        <v>0.58333333333333393</v>
      </c>
      <c r="H166" s="22">
        <f t="shared" si="37"/>
        <v>7.083333333333333</v>
      </c>
      <c r="I166" s="70"/>
      <c r="J166" s="22">
        <v>862.75000000000091</v>
      </c>
      <c r="K166" s="22">
        <f>'Car Specs and Assumptions'!$C$5*9.81*'Car Specs and Assumptions'!$F$5</f>
        <v>145.08990000000003</v>
      </c>
      <c r="L166" s="22">
        <v>21.370571614583334</v>
      </c>
      <c r="M166" s="22">
        <v>696.2895283854175</v>
      </c>
      <c r="N166" s="23">
        <v>4932.0508260633742</v>
      </c>
      <c r="O166" s="23">
        <f t="shared" si="27"/>
        <v>4932.0508260633742</v>
      </c>
      <c r="P166" s="23">
        <f>IF(F166&gt;0,(K166+L166)*F166,0)</f>
        <v>1179.0950072699654</v>
      </c>
      <c r="Q166" s="24">
        <f>IF(J166*-1&gt;(K166+L166),(((J166*-1)-K166-L166))*F166,0)</f>
        <v>0</v>
      </c>
      <c r="R166" s="23">
        <f t="shared" si="28"/>
        <v>131413.24447977159</v>
      </c>
      <c r="S166" s="23">
        <f t="shared" si="29"/>
        <v>181594.60326387588</v>
      </c>
      <c r="T166" s="23">
        <f t="shared" si="30"/>
        <v>3.6506599316480551E-2</v>
      </c>
      <c r="U166" s="23">
        <f t="shared" si="31"/>
        <v>5.0446980786704718E-2</v>
      </c>
      <c r="V166" s="25">
        <v>-5.0446980786704718E-2</v>
      </c>
      <c r="W166" s="25">
        <f>0.5*'Car Specs and Assumptions'!$C$5*(F166*F166)</f>
        <v>37103.385416666664</v>
      </c>
      <c r="X166" s="25">
        <f t="shared" si="32"/>
        <v>37.103385416666661</v>
      </c>
      <c r="Y166" s="25">
        <f t="shared" si="33"/>
        <v>27.085471354166661</v>
      </c>
      <c r="Z166" s="25">
        <f>(H166*(K166+L166))/1000</f>
        <v>1.1790950072699655</v>
      </c>
      <c r="AA166" s="25">
        <f t="shared" si="34"/>
        <v>25.906376346896696</v>
      </c>
      <c r="AB166" s="18"/>
      <c r="AC166" s="24">
        <f t="shared" si="35"/>
        <v>0</v>
      </c>
      <c r="AD166" s="24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</row>
    <row r="167" spans="1:40" x14ac:dyDescent="0.35">
      <c r="A167" s="18"/>
      <c r="B167" s="1" t="s">
        <v>3</v>
      </c>
      <c r="C167" s="1">
        <v>163</v>
      </c>
      <c r="D167" s="1">
        <v>163</v>
      </c>
      <c r="E167" s="9">
        <v>27.6</v>
      </c>
      <c r="F167" s="22">
        <f t="shared" si="26"/>
        <v>7.666666666666667</v>
      </c>
      <c r="G167" s="50">
        <f t="shared" si="36"/>
        <v>0.5555555555555558</v>
      </c>
      <c r="H167" s="22">
        <f t="shared" si="37"/>
        <v>7.666666666666667</v>
      </c>
      <c r="I167" s="70"/>
      <c r="J167" s="22">
        <v>821.66666666666708</v>
      </c>
      <c r="K167" s="22">
        <f>'Car Specs and Assumptions'!$C$5*9.81*'Car Specs and Assumptions'!$F$5</f>
        <v>145.08990000000003</v>
      </c>
      <c r="L167" s="22">
        <v>25.035365833333341</v>
      </c>
      <c r="M167" s="22">
        <v>651.54140083333368</v>
      </c>
      <c r="N167" s="23">
        <v>4995.1507397222249</v>
      </c>
      <c r="O167" s="23">
        <f t="shared" si="27"/>
        <v>4995.1507397222249</v>
      </c>
      <c r="P167" s="23">
        <f>IF(F167&gt;0,(K167+L167)*F167,0)</f>
        <v>1304.2937047222226</v>
      </c>
      <c r="Q167" s="24">
        <f>IF(J167*-1&gt;(K167+L167),(((J167*-1)-K167-L167))*F167,0)</f>
        <v>0</v>
      </c>
      <c r="R167" s="23">
        <f t="shared" si="28"/>
        <v>132717.53818449381</v>
      </c>
      <c r="S167" s="23">
        <f t="shared" si="29"/>
        <v>181594.60326387588</v>
      </c>
      <c r="T167" s="23">
        <f t="shared" si="30"/>
        <v>3.686893210765238E-2</v>
      </c>
      <c r="U167" s="23">
        <f t="shared" si="31"/>
        <v>5.0446980786704718E-2</v>
      </c>
      <c r="V167" s="25">
        <v>-5.0446980786704718E-2</v>
      </c>
      <c r="W167" s="25">
        <f>0.5*'Car Specs and Assumptions'!$C$5*(F167*F167)</f>
        <v>43466.166666666672</v>
      </c>
      <c r="X167" s="25">
        <f t="shared" si="32"/>
        <v>43.466166666666673</v>
      </c>
      <c r="Y167" s="25">
        <f t="shared" si="33"/>
        <v>31.730301666666669</v>
      </c>
      <c r="Z167" s="25">
        <f>(H167*(K167+L167))/1000</f>
        <v>1.3042937047222227</v>
      </c>
      <c r="AA167" s="25">
        <f t="shared" si="34"/>
        <v>30.426007961944446</v>
      </c>
      <c r="AB167" s="18"/>
      <c r="AC167" s="24">
        <f t="shared" si="35"/>
        <v>0</v>
      </c>
      <c r="AD167" s="24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</row>
    <row r="168" spans="1:40" x14ac:dyDescent="0.35">
      <c r="A168" s="18"/>
      <c r="B168" s="1" t="s">
        <v>3</v>
      </c>
      <c r="C168" s="1">
        <v>164</v>
      </c>
      <c r="D168" s="1">
        <v>164</v>
      </c>
      <c r="E168" s="9">
        <v>29.5</v>
      </c>
      <c r="F168" s="22">
        <f t="shared" si="26"/>
        <v>8.1944444444444446</v>
      </c>
      <c r="G168" s="50">
        <f t="shared" si="36"/>
        <v>0.48611111111111116</v>
      </c>
      <c r="H168" s="22">
        <f t="shared" si="37"/>
        <v>8.1944444444444446</v>
      </c>
      <c r="I168" s="70"/>
      <c r="J168" s="22">
        <v>718.95833333333337</v>
      </c>
      <c r="K168" s="22">
        <f>'Car Specs and Assumptions'!$C$5*9.81*'Car Specs and Assumptions'!$F$5</f>
        <v>145.08990000000003</v>
      </c>
      <c r="L168" s="22">
        <v>28.600907262731482</v>
      </c>
      <c r="M168" s="22">
        <v>545.26752607060189</v>
      </c>
      <c r="N168" s="23">
        <v>4468.1644497452098</v>
      </c>
      <c r="O168" s="23">
        <f t="shared" si="27"/>
        <v>4468.1644497452098</v>
      </c>
      <c r="P168" s="23">
        <f>IF(F168&gt;0,(K168+L168)*F168,0)</f>
        <v>1423.2996706251611</v>
      </c>
      <c r="Q168" s="24">
        <f>IF(J168*-1&gt;(K168+L168),(((J168*-1)-K168-L168))*F168,0)</f>
        <v>0</v>
      </c>
      <c r="R168" s="23">
        <f t="shared" si="28"/>
        <v>134140.83785511897</v>
      </c>
      <c r="S168" s="23">
        <f t="shared" si="29"/>
        <v>181594.60326387588</v>
      </c>
      <c r="T168" s="23">
        <f t="shared" si="30"/>
        <v>3.7264324756152052E-2</v>
      </c>
      <c r="U168" s="23">
        <f t="shared" si="31"/>
        <v>5.0446980786704718E-2</v>
      </c>
      <c r="V168" s="25">
        <v>-5.0446980786704718E-2</v>
      </c>
      <c r="W168" s="25">
        <f>0.5*'Car Specs and Assumptions'!$C$5*(F168*F168)</f>
        <v>49656.626157407409</v>
      </c>
      <c r="X168" s="25">
        <f t="shared" si="32"/>
        <v>49.656626157407409</v>
      </c>
      <c r="Y168" s="25">
        <f t="shared" si="33"/>
        <v>36.249337094907411</v>
      </c>
      <c r="Z168" s="25">
        <f>(H168*(K168+L168))/1000</f>
        <v>1.4232996706251611</v>
      </c>
      <c r="AA168" s="25">
        <f t="shared" si="34"/>
        <v>34.826037424282248</v>
      </c>
      <c r="AB168" s="18"/>
      <c r="AC168" s="24">
        <f t="shared" si="35"/>
        <v>0</v>
      </c>
      <c r="AD168" s="24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</row>
    <row r="169" spans="1:40" x14ac:dyDescent="0.35">
      <c r="A169" s="18"/>
      <c r="B169" s="1" t="s">
        <v>3</v>
      </c>
      <c r="C169" s="1">
        <v>165</v>
      </c>
      <c r="D169" s="1">
        <v>165</v>
      </c>
      <c r="E169" s="9">
        <v>31.1</v>
      </c>
      <c r="F169" s="22">
        <f t="shared" si="26"/>
        <v>8.6388888888888893</v>
      </c>
      <c r="G169" s="50">
        <f t="shared" si="36"/>
        <v>0.36111111111111072</v>
      </c>
      <c r="H169" s="22">
        <f t="shared" si="37"/>
        <v>8.6388888888888893</v>
      </c>
      <c r="I169" s="70"/>
      <c r="J169" s="22">
        <v>534.0833333333328</v>
      </c>
      <c r="K169" s="22">
        <f>'Car Specs and Assumptions'!$C$5*9.81*'Car Specs and Assumptions'!$F$5</f>
        <v>145.08990000000003</v>
      </c>
      <c r="L169" s="22">
        <v>31.7875133738426</v>
      </c>
      <c r="M169" s="22">
        <v>357.20591995949013</v>
      </c>
      <c r="N169" s="23">
        <v>3085.8622529833733</v>
      </c>
      <c r="O169" s="23">
        <f t="shared" si="27"/>
        <v>3085.8622529833733</v>
      </c>
      <c r="P169" s="23">
        <f>IF(F169&gt;0,(K169+L169)*F169,0)</f>
        <v>1528.024321090696</v>
      </c>
      <c r="Q169" s="24">
        <f>IF(J169*-1&gt;(K169+L169),(((J169*-1)-K169-L169))*F169,0)</f>
        <v>0</v>
      </c>
      <c r="R169" s="23">
        <f t="shared" si="28"/>
        <v>135668.86217620966</v>
      </c>
      <c r="S169" s="23">
        <f t="shared" si="29"/>
        <v>181594.60326387588</v>
      </c>
      <c r="T169" s="23">
        <f t="shared" si="30"/>
        <v>3.7688809912551045E-2</v>
      </c>
      <c r="U169" s="23">
        <f t="shared" si="31"/>
        <v>5.0446980786704718E-2</v>
      </c>
      <c r="V169" s="25">
        <v>-5.0446980786704718E-2</v>
      </c>
      <c r="W169" s="25">
        <f>0.5*'Car Specs and Assumptions'!$C$5*(F169*F169)</f>
        <v>55189.181712962971</v>
      </c>
      <c r="X169" s="25">
        <f t="shared" si="32"/>
        <v>55.18918171296297</v>
      </c>
      <c r="Y169" s="25">
        <f t="shared" si="33"/>
        <v>40.288102650462967</v>
      </c>
      <c r="Z169" s="25">
        <f>(H169*(K169+L169))/1000</f>
        <v>1.5280243210906961</v>
      </c>
      <c r="AA169" s="25">
        <f t="shared" si="34"/>
        <v>38.76007832937227</v>
      </c>
      <c r="AB169" s="18"/>
      <c r="AC169" s="24">
        <f t="shared" si="35"/>
        <v>0</v>
      </c>
      <c r="AD169" s="24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</row>
    <row r="170" spans="1:40" x14ac:dyDescent="0.35">
      <c r="A170" s="18"/>
      <c r="B170" s="1" t="s">
        <v>3</v>
      </c>
      <c r="C170" s="1">
        <v>166</v>
      </c>
      <c r="D170" s="1">
        <v>166</v>
      </c>
      <c r="E170" s="9">
        <v>32.1</v>
      </c>
      <c r="F170" s="22">
        <f t="shared" si="26"/>
        <v>8.9166666666666661</v>
      </c>
      <c r="G170" s="50">
        <f t="shared" si="36"/>
        <v>0.29166666666666696</v>
      </c>
      <c r="H170" s="22">
        <f t="shared" si="37"/>
        <v>8.9166666666666661</v>
      </c>
      <c r="I170" s="70"/>
      <c r="J170" s="22">
        <v>431.37500000000045</v>
      </c>
      <c r="K170" s="22">
        <f>'Car Specs and Assumptions'!$C$5*9.81*'Car Specs and Assumptions'!$F$5</f>
        <v>145.08990000000003</v>
      </c>
      <c r="L170" s="22">
        <v>33.864591614583333</v>
      </c>
      <c r="M170" s="22">
        <v>252.42050838541707</v>
      </c>
      <c r="N170" s="23">
        <v>2250.7495331033019</v>
      </c>
      <c r="O170" s="23">
        <f t="shared" si="27"/>
        <v>2250.7495331033019</v>
      </c>
      <c r="P170" s="23">
        <f>IF(F170&gt;0,(K170+L170)*F170,0)</f>
        <v>1595.677550230035</v>
      </c>
      <c r="Q170" s="24">
        <f>IF(J170*-1&gt;(K170+L170),(((J170*-1)-K170-L170))*F170,0)</f>
        <v>0</v>
      </c>
      <c r="R170" s="23">
        <f t="shared" si="28"/>
        <v>137264.53972643969</v>
      </c>
      <c r="S170" s="23">
        <f t="shared" si="29"/>
        <v>181594.60326387588</v>
      </c>
      <c r="T170" s="23">
        <f t="shared" si="30"/>
        <v>3.8132089136004944E-2</v>
      </c>
      <c r="U170" s="23">
        <f t="shared" si="31"/>
        <v>5.0446980786704718E-2</v>
      </c>
      <c r="V170" s="25">
        <v>-5.0446980786704718E-2</v>
      </c>
      <c r="W170" s="25">
        <f>0.5*'Car Specs and Assumptions'!$C$5*(F170*F170)</f>
        <v>58795.385416666657</v>
      </c>
      <c r="X170" s="25">
        <f t="shared" si="32"/>
        <v>58.795385416666655</v>
      </c>
      <c r="Y170" s="25">
        <f t="shared" si="33"/>
        <v>42.920631354166659</v>
      </c>
      <c r="Z170" s="25">
        <f>(H170*(K170+L170))/1000</f>
        <v>1.5956775502300349</v>
      </c>
      <c r="AA170" s="25">
        <f t="shared" si="34"/>
        <v>41.324953803936623</v>
      </c>
      <c r="AB170" s="18"/>
      <c r="AC170" s="24">
        <f t="shared" si="35"/>
        <v>0</v>
      </c>
      <c r="AD170" s="24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</row>
    <row r="171" spans="1:40" x14ac:dyDescent="0.35">
      <c r="A171" s="18"/>
      <c r="B171" s="1" t="s">
        <v>3</v>
      </c>
      <c r="C171" s="1">
        <v>167</v>
      </c>
      <c r="D171" s="1">
        <v>167</v>
      </c>
      <c r="E171" s="9">
        <v>33.200000000000003</v>
      </c>
      <c r="F171" s="22">
        <f t="shared" si="26"/>
        <v>9.2222222222222232</v>
      </c>
      <c r="G171" s="50">
        <f t="shared" si="36"/>
        <v>0.43055555555555625</v>
      </c>
      <c r="H171" s="22">
        <f t="shared" si="37"/>
        <v>9.2222222222222232</v>
      </c>
      <c r="I171" s="70"/>
      <c r="J171" s="22">
        <v>636.79166666666765</v>
      </c>
      <c r="K171" s="22">
        <f>'Car Specs and Assumptions'!$C$5*9.81*'Car Specs and Assumptions'!$F$5</f>
        <v>145.08990000000003</v>
      </c>
      <c r="L171" s="22">
        <v>36.225296203703721</v>
      </c>
      <c r="M171" s="22">
        <v>455.4764704629639</v>
      </c>
      <c r="N171" s="23">
        <v>4200.50522760289</v>
      </c>
      <c r="O171" s="23">
        <f t="shared" si="27"/>
        <v>4200.50522760289</v>
      </c>
      <c r="P171" s="23">
        <f>IF(F171&gt;0,(K171+L171)*F171,0)</f>
        <v>1672.1290316563793</v>
      </c>
      <c r="Q171" s="24">
        <f>IF(J171*-1&gt;(K171+L171),(((J171*-1)-K171-L171))*F171,0)</f>
        <v>0</v>
      </c>
      <c r="R171" s="23">
        <f t="shared" si="28"/>
        <v>138936.66875809606</v>
      </c>
      <c r="S171" s="23">
        <f t="shared" si="29"/>
        <v>181594.60326387588</v>
      </c>
      <c r="T171" s="23">
        <f t="shared" si="30"/>
        <v>3.8596606580999088E-2</v>
      </c>
      <c r="U171" s="23">
        <f t="shared" si="31"/>
        <v>5.0446980786704718E-2</v>
      </c>
      <c r="V171" s="25">
        <v>-5.0446980786704718E-2</v>
      </c>
      <c r="W171" s="25">
        <f>0.5*'Car Specs and Assumptions'!$C$5*(F171*F171)</f>
        <v>62894.01851851854</v>
      </c>
      <c r="X171" s="25">
        <f t="shared" si="32"/>
        <v>62.894018518518543</v>
      </c>
      <c r="Y171" s="25">
        <f t="shared" si="33"/>
        <v>45.912633518518533</v>
      </c>
      <c r="Z171" s="25">
        <f>(H171*(K171+L171))/1000</f>
        <v>1.6721290316563793</v>
      </c>
      <c r="AA171" s="25">
        <f t="shared" si="34"/>
        <v>44.24050448686215</v>
      </c>
      <c r="AB171" s="18"/>
      <c r="AC171" s="24">
        <f t="shared" si="35"/>
        <v>0</v>
      </c>
      <c r="AD171" s="24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</row>
    <row r="172" spans="1:40" x14ac:dyDescent="0.35">
      <c r="A172" s="18"/>
      <c r="B172" s="1" t="s">
        <v>3</v>
      </c>
      <c r="C172" s="1">
        <v>168</v>
      </c>
      <c r="D172" s="1">
        <v>168</v>
      </c>
      <c r="E172" s="9">
        <v>35.200000000000003</v>
      </c>
      <c r="F172" s="22">
        <f t="shared" si="26"/>
        <v>9.7777777777777786</v>
      </c>
      <c r="G172" s="50">
        <f t="shared" si="36"/>
        <v>0.55555555555555536</v>
      </c>
      <c r="H172" s="22">
        <f t="shared" si="37"/>
        <v>9.7777777777777786</v>
      </c>
      <c r="I172" s="70"/>
      <c r="J172" s="22">
        <v>821.6666666666664</v>
      </c>
      <c r="K172" s="22">
        <f>'Car Specs and Assumptions'!$C$5*9.81*'Car Specs and Assumptions'!$F$5</f>
        <v>145.08990000000003</v>
      </c>
      <c r="L172" s="22">
        <v>40.721250370370377</v>
      </c>
      <c r="M172" s="22">
        <v>635.85551629629595</v>
      </c>
      <c r="N172" s="23">
        <v>6217.2539371193388</v>
      </c>
      <c r="O172" s="23">
        <f t="shared" si="27"/>
        <v>6217.2539371193388</v>
      </c>
      <c r="P172" s="23">
        <f>IF(F172&gt;0,(K172+L172)*F172,0)</f>
        <v>1816.820136954733</v>
      </c>
      <c r="Q172" s="24">
        <f>IF(J172*-1&gt;(K172+L172),(((J172*-1)-K172-L172))*F172,0)</f>
        <v>0</v>
      </c>
      <c r="R172" s="23">
        <f t="shared" si="28"/>
        <v>140753.4888950508</v>
      </c>
      <c r="S172" s="23">
        <f t="shared" si="29"/>
        <v>181594.60326387588</v>
      </c>
      <c r="T172" s="23">
        <f t="shared" si="30"/>
        <v>3.9101319215045116E-2</v>
      </c>
      <c r="U172" s="23">
        <f t="shared" si="31"/>
        <v>5.0446980786704718E-2</v>
      </c>
      <c r="V172" s="25">
        <v>-5.0446980786704718E-2</v>
      </c>
      <c r="W172" s="25">
        <f>0.5*'Car Specs and Assumptions'!$C$5*(F172*F172)</f>
        <v>70699.851851851854</v>
      </c>
      <c r="X172" s="25">
        <f t="shared" si="32"/>
        <v>70.699851851851861</v>
      </c>
      <c r="Y172" s="25">
        <f t="shared" si="33"/>
        <v>51.610891851851861</v>
      </c>
      <c r="Z172" s="25">
        <f>(H172*(K172+L172))/1000</f>
        <v>1.816820136954733</v>
      </c>
      <c r="AA172" s="25">
        <f t="shared" si="34"/>
        <v>49.794071714897129</v>
      </c>
      <c r="AB172" s="18"/>
      <c r="AC172" s="24">
        <f t="shared" si="35"/>
        <v>0</v>
      </c>
      <c r="AD172" s="24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</row>
    <row r="173" spans="1:40" x14ac:dyDescent="0.35">
      <c r="A173" s="18"/>
      <c r="B173" s="1" t="s">
        <v>3</v>
      </c>
      <c r="C173" s="1">
        <v>169</v>
      </c>
      <c r="D173" s="1">
        <v>169</v>
      </c>
      <c r="E173" s="9">
        <v>37.200000000000003</v>
      </c>
      <c r="F173" s="22">
        <f t="shared" si="26"/>
        <v>10.333333333333334</v>
      </c>
      <c r="G173" s="50">
        <f t="shared" si="36"/>
        <v>0.3888888888888884</v>
      </c>
      <c r="H173" s="22">
        <f t="shared" si="37"/>
        <v>10.333333333333334</v>
      </c>
      <c r="I173" s="70"/>
      <c r="J173" s="22">
        <v>575.16666666666595</v>
      </c>
      <c r="K173" s="22">
        <f>'Car Specs and Assumptions'!$C$5*9.81*'Car Specs and Assumptions'!$F$5</f>
        <v>145.08990000000003</v>
      </c>
      <c r="L173" s="22">
        <v>45.480125833333339</v>
      </c>
      <c r="M173" s="22">
        <v>384.59664083333257</v>
      </c>
      <c r="N173" s="23">
        <v>3974.1652886111033</v>
      </c>
      <c r="O173" s="23">
        <f t="shared" si="27"/>
        <v>3974.1652886111033</v>
      </c>
      <c r="P173" s="23">
        <f>IF(F173&gt;0,(K173+L173)*F173,0)</f>
        <v>1969.2236002777784</v>
      </c>
      <c r="Q173" s="24">
        <f>IF(J173*-1&gt;(K173+L173),(((J173*-1)-K173-L173))*F173,0)</f>
        <v>0</v>
      </c>
      <c r="R173" s="23">
        <f t="shared" si="28"/>
        <v>142722.71249532857</v>
      </c>
      <c r="S173" s="23">
        <f t="shared" si="29"/>
        <v>181594.60326387588</v>
      </c>
      <c r="T173" s="23">
        <f t="shared" si="30"/>
        <v>3.9648369531202279E-2</v>
      </c>
      <c r="U173" s="23">
        <f t="shared" si="31"/>
        <v>5.0446980786704718E-2</v>
      </c>
      <c r="V173" s="25">
        <v>-5.0446980786704718E-2</v>
      </c>
      <c r="W173" s="25">
        <f>0.5*'Car Specs and Assumptions'!$C$5*(F173*F173)</f>
        <v>78962.166666666672</v>
      </c>
      <c r="X173" s="25">
        <f t="shared" si="32"/>
        <v>78.962166666666675</v>
      </c>
      <c r="Y173" s="25">
        <f t="shared" si="33"/>
        <v>57.642381666666672</v>
      </c>
      <c r="Z173" s="25">
        <f>(H173*(K173+L173))/1000</f>
        <v>1.9692236002777783</v>
      </c>
      <c r="AA173" s="25">
        <f t="shared" si="34"/>
        <v>55.673158066388893</v>
      </c>
      <c r="AB173" s="18"/>
      <c r="AC173" s="24">
        <f t="shared" si="35"/>
        <v>0</v>
      </c>
      <c r="AD173" s="24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</row>
    <row r="174" spans="1:40" x14ac:dyDescent="0.35">
      <c r="A174" s="18"/>
      <c r="B174" s="1" t="s">
        <v>3</v>
      </c>
      <c r="C174" s="1">
        <v>170</v>
      </c>
      <c r="D174" s="1">
        <v>170</v>
      </c>
      <c r="E174" s="9">
        <v>38</v>
      </c>
      <c r="F174" s="22">
        <f t="shared" si="26"/>
        <v>10.555555555555555</v>
      </c>
      <c r="G174" s="50">
        <f t="shared" si="36"/>
        <v>2.7777777777776791E-2</v>
      </c>
      <c r="H174" s="22">
        <f t="shared" si="37"/>
        <v>10.555555555555555</v>
      </c>
      <c r="I174" s="70"/>
      <c r="J174" s="22">
        <v>41.083333333331872</v>
      </c>
      <c r="K174" s="22">
        <f>'Car Specs and Assumptions'!$C$5*9.81*'Car Specs and Assumptions'!$F$5</f>
        <v>145.08990000000003</v>
      </c>
      <c r="L174" s="22">
        <v>47.457293981481484</v>
      </c>
      <c r="M174" s="22">
        <v>-151.46386064814965</v>
      </c>
      <c r="N174" s="23">
        <v>-1598.7851957304686</v>
      </c>
      <c r="O174" s="23">
        <f t="shared" si="27"/>
        <v>0</v>
      </c>
      <c r="P174" s="23">
        <f>IF(F174&gt;0,(K174+L174)*F174,0)</f>
        <v>2032.4426031378605</v>
      </c>
      <c r="Q174" s="24">
        <f>IF(J174*-1&gt;(K174+L174),(((J174*-1)-K174-L174))*F174,0)</f>
        <v>0</v>
      </c>
      <c r="R174" s="23">
        <f t="shared" si="28"/>
        <v>144755.15509846644</v>
      </c>
      <c r="S174" s="23">
        <f t="shared" si="29"/>
        <v>181594.60326387588</v>
      </c>
      <c r="T174" s="23">
        <f t="shared" si="30"/>
        <v>4.0212982086353981E-2</v>
      </c>
      <c r="U174" s="23">
        <f t="shared" si="31"/>
        <v>5.0446980786704718E-2</v>
      </c>
      <c r="V174" s="25">
        <v>-5.0446980786704718E-2</v>
      </c>
      <c r="W174" s="25">
        <f>0.5*'Car Specs and Assumptions'!$C$5*(F174*F174)</f>
        <v>82394.907407407401</v>
      </c>
      <c r="X174" s="25">
        <f t="shared" si="32"/>
        <v>82.394907407407402</v>
      </c>
      <c r="Y174" s="25">
        <f t="shared" si="33"/>
        <v>60.1482824074074</v>
      </c>
      <c r="Z174" s="25">
        <f>(H174*(K174+L174))/1000</f>
        <v>2.0324426031378606</v>
      </c>
      <c r="AA174" s="25">
        <f t="shared" si="34"/>
        <v>58.115839804269541</v>
      </c>
      <c r="AB174" s="18"/>
      <c r="AC174" s="24">
        <f t="shared" si="35"/>
        <v>0</v>
      </c>
      <c r="AD174" s="24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</row>
    <row r="175" spans="1:40" x14ac:dyDescent="0.35">
      <c r="A175" s="18"/>
      <c r="B175" s="1" t="s">
        <v>3</v>
      </c>
      <c r="C175" s="1">
        <v>171</v>
      </c>
      <c r="D175" s="1">
        <v>171</v>
      </c>
      <c r="E175" s="9">
        <v>37.4</v>
      </c>
      <c r="F175" s="22">
        <f t="shared" si="26"/>
        <v>10.388888888888888</v>
      </c>
      <c r="G175" s="50">
        <f t="shared" si="36"/>
        <v>-0.40277777777777768</v>
      </c>
      <c r="H175" s="22">
        <f t="shared" si="37"/>
        <v>10.388888888888888</v>
      </c>
      <c r="I175" s="70"/>
      <c r="J175" s="22">
        <v>-595.70833333333314</v>
      </c>
      <c r="K175" s="22">
        <f>'Car Specs and Assumptions'!$C$5*9.81*'Car Specs and Assumptions'!$F$5</f>
        <v>145.08990000000003</v>
      </c>
      <c r="L175" s="22">
        <v>45.970474050925922</v>
      </c>
      <c r="M175" s="22">
        <v>-786.76870738425907</v>
      </c>
      <c r="N175" s="23">
        <v>-8173.6526822698015</v>
      </c>
      <c r="O175" s="23">
        <f t="shared" si="27"/>
        <v>0</v>
      </c>
      <c r="P175" s="23">
        <f>IF(F175&gt;0,(K175+L175)*F175,0)</f>
        <v>1984.9049970846195</v>
      </c>
      <c r="Q175" s="24">
        <f>IF(J175*-1&gt;(K175+L175),(((J175*-1)-K175-L175))*F175,0)</f>
        <v>4203.8426881005626</v>
      </c>
      <c r="R175" s="23">
        <f t="shared" si="28"/>
        <v>146740.06009555105</v>
      </c>
      <c r="S175" s="23">
        <f t="shared" si="29"/>
        <v>185798.44595197644</v>
      </c>
      <c r="T175" s="23">
        <f t="shared" si="30"/>
        <v>4.0764388694544081E-2</v>
      </c>
      <c r="U175" s="23">
        <f t="shared" si="31"/>
        <v>5.1614808285459057E-2</v>
      </c>
      <c r="V175" s="25">
        <v>-5.1614808285459057E-2</v>
      </c>
      <c r="W175" s="25">
        <f>0.5*'Car Specs and Assumptions'!$C$5*(F175*F175)</f>
        <v>79813.504629629606</v>
      </c>
      <c r="X175" s="25">
        <f t="shared" si="32"/>
        <v>79.813504629629605</v>
      </c>
      <c r="Y175" s="25">
        <f t="shared" si="33"/>
        <v>58.26385837962961</v>
      </c>
      <c r="Z175" s="25">
        <f>(H175*(K175+L175))/1000</f>
        <v>1.9849049970846195</v>
      </c>
      <c r="AA175" s="25">
        <f t="shared" si="34"/>
        <v>56.278953382544991</v>
      </c>
      <c r="AB175" s="18"/>
      <c r="AC175" s="24">
        <f t="shared" si="35"/>
        <v>0</v>
      </c>
      <c r="AD175" s="24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</row>
    <row r="176" spans="1:40" x14ac:dyDescent="0.35">
      <c r="A176" s="18"/>
      <c r="B176" s="1" t="s">
        <v>3</v>
      </c>
      <c r="C176" s="1">
        <v>172</v>
      </c>
      <c r="D176" s="1">
        <v>172</v>
      </c>
      <c r="E176" s="9">
        <v>35.1</v>
      </c>
      <c r="F176" s="22">
        <f t="shared" si="26"/>
        <v>9.75</v>
      </c>
      <c r="G176" s="50">
        <f t="shared" si="36"/>
        <v>-0.8888888888888884</v>
      </c>
      <c r="H176" s="22">
        <f t="shared" si="37"/>
        <v>9.75</v>
      </c>
      <c r="I176" s="70"/>
      <c r="J176" s="22">
        <v>-1314.6666666666658</v>
      </c>
      <c r="K176" s="22">
        <f>'Car Specs and Assumptions'!$C$5*9.81*'Car Specs and Assumptions'!$F$5</f>
        <v>145.08990000000003</v>
      </c>
      <c r="L176" s="22">
        <v>40.490208281250005</v>
      </c>
      <c r="M176" s="22">
        <v>-1500.2467749479158</v>
      </c>
      <c r="N176" s="23">
        <v>-14627.40605574218</v>
      </c>
      <c r="O176" s="23">
        <f t="shared" si="27"/>
        <v>0</v>
      </c>
      <c r="P176" s="23">
        <f>IF(F176&gt;0,(K176+L176)*F176,0)</f>
        <v>1809.4060557421878</v>
      </c>
      <c r="Q176" s="24">
        <f>IF(J176*-1&gt;(K176+L176),(((J176*-1)-K176-L176))*F176,0)</f>
        <v>11008.593944257804</v>
      </c>
      <c r="R176" s="23">
        <f t="shared" si="28"/>
        <v>148549.46615129322</v>
      </c>
      <c r="S176" s="23">
        <f t="shared" si="29"/>
        <v>196807.03989623423</v>
      </c>
      <c r="T176" s="23">
        <f t="shared" si="30"/>
        <v>4.1267041696829258E-2</v>
      </c>
      <c r="U176" s="23">
        <f t="shared" si="31"/>
        <v>5.4672995683173874E-2</v>
      </c>
      <c r="V176" s="25">
        <v>-5.4672995683173874E-2</v>
      </c>
      <c r="W176" s="25">
        <f>0.5*'Car Specs and Assumptions'!$C$5*(F176*F176)</f>
        <v>70298.71875</v>
      </c>
      <c r="X176" s="25">
        <f t="shared" si="32"/>
        <v>70.298718750000006</v>
      </c>
      <c r="Y176" s="25">
        <f t="shared" si="33"/>
        <v>51.318064687500005</v>
      </c>
      <c r="Z176" s="25">
        <f>(H176*(K176+L176))/1000</f>
        <v>1.8094060557421878</v>
      </c>
      <c r="AA176" s="25">
        <f t="shared" si="34"/>
        <v>49.508658631757818</v>
      </c>
      <c r="AB176" s="18"/>
      <c r="AC176" s="24">
        <f t="shared" si="35"/>
        <v>11008.593944257804</v>
      </c>
      <c r="AD176" s="24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</row>
    <row r="177" spans="1:40" x14ac:dyDescent="0.35">
      <c r="A177" s="18"/>
      <c r="B177" s="1" t="s">
        <v>3</v>
      </c>
      <c r="C177" s="1">
        <v>173</v>
      </c>
      <c r="D177" s="1">
        <v>173</v>
      </c>
      <c r="E177" s="9">
        <v>31</v>
      </c>
      <c r="F177" s="22">
        <f t="shared" si="26"/>
        <v>8.6111111111111107</v>
      </c>
      <c r="G177" s="50">
        <f t="shared" si="36"/>
        <v>-1.1111111111111112</v>
      </c>
      <c r="H177" s="22">
        <f t="shared" si="37"/>
        <v>8.6111111111111107</v>
      </c>
      <c r="I177" s="70"/>
      <c r="J177" s="22">
        <v>-1643.3333333333335</v>
      </c>
      <c r="K177" s="22">
        <f>'Car Specs and Assumptions'!$C$5*9.81*'Car Specs and Assumptions'!$F$5</f>
        <v>145.08990000000003</v>
      </c>
      <c r="L177" s="22">
        <v>31.583420717592592</v>
      </c>
      <c r="M177" s="22">
        <v>-1820.006654050926</v>
      </c>
      <c r="N177" s="23">
        <v>-15672.279520994085</v>
      </c>
      <c r="O177" s="23">
        <f t="shared" si="27"/>
        <v>0</v>
      </c>
      <c r="P177" s="23">
        <f>IF(F177&gt;0,(K177+L177)*F177,0)</f>
        <v>1521.3535950681585</v>
      </c>
      <c r="Q177" s="24">
        <f>IF(J177*-1&gt;(K177+L177),(((J177*-1)-K177-L177))*F177,0)</f>
        <v>12629.572330857769</v>
      </c>
      <c r="R177" s="23">
        <f t="shared" si="28"/>
        <v>150070.81974636138</v>
      </c>
      <c r="S177" s="23">
        <f t="shared" si="29"/>
        <v>209436.612227092</v>
      </c>
      <c r="T177" s="23">
        <f t="shared" si="30"/>
        <v>4.1689673725539195E-2</v>
      </c>
      <c r="U177" s="23">
        <f t="shared" si="31"/>
        <v>5.8181490876686164E-2</v>
      </c>
      <c r="V177" s="25">
        <v>-5.8181490876686164E-2</v>
      </c>
      <c r="W177" s="25">
        <f>0.5*'Car Specs and Assumptions'!$C$5*(F177*F177)</f>
        <v>54834.837962962956</v>
      </c>
      <c r="X177" s="25">
        <f t="shared" si="32"/>
        <v>54.834837962962958</v>
      </c>
      <c r="Y177" s="25">
        <f t="shared" si="33"/>
        <v>40.02943171296296</v>
      </c>
      <c r="Z177" s="25">
        <f>(H177*(K177+L177))/1000</f>
        <v>1.5213535950681585</v>
      </c>
      <c r="AA177" s="25">
        <f t="shared" si="34"/>
        <v>38.508078117894804</v>
      </c>
      <c r="AB177" s="18"/>
      <c r="AC177" s="24">
        <f t="shared" si="35"/>
        <v>12629.572330857769</v>
      </c>
      <c r="AD177" s="24">
        <f>SUM(AC176:AC177)</f>
        <v>23638.166275115575</v>
      </c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</row>
    <row r="178" spans="1:40" x14ac:dyDescent="0.35">
      <c r="A178" s="18"/>
      <c r="B178" s="1" t="s">
        <v>3</v>
      </c>
      <c r="C178" s="1">
        <v>174</v>
      </c>
      <c r="D178" s="1">
        <v>174</v>
      </c>
      <c r="E178" s="9">
        <v>27.1</v>
      </c>
      <c r="F178" s="22">
        <f t="shared" si="26"/>
        <v>7.5277777777777777</v>
      </c>
      <c r="G178" s="50">
        <f t="shared" si="36"/>
        <v>-0.79166666666666652</v>
      </c>
      <c r="H178" s="22">
        <f t="shared" si="37"/>
        <v>7.5277777777777777</v>
      </c>
      <c r="I178" s="70"/>
      <c r="J178" s="22">
        <v>-1170.8749999999998</v>
      </c>
      <c r="K178" s="22">
        <f>'Car Specs and Assumptions'!$C$5*9.81*'Car Specs and Assumptions'!$F$5</f>
        <v>145.08990000000003</v>
      </c>
      <c r="L178" s="22">
        <v>24.136503651620373</v>
      </c>
      <c r="M178" s="22">
        <v>-1340.1014036516201</v>
      </c>
      <c r="N178" s="23">
        <v>-10087.985566377474</v>
      </c>
      <c r="O178" s="23">
        <f t="shared" si="27"/>
        <v>0</v>
      </c>
      <c r="P178" s="23">
        <f>IF(F178&gt;0,(K178+L178)*F178,0)</f>
        <v>1273.8987608219202</v>
      </c>
      <c r="Q178" s="24">
        <f>IF(J178*-1&gt;(K178+L178),(((J178*-1)-K178-L178))*F178,0)</f>
        <v>7540.1880447336343</v>
      </c>
      <c r="R178" s="23">
        <f t="shared" si="28"/>
        <v>151344.71850718331</v>
      </c>
      <c r="S178" s="23">
        <f t="shared" si="29"/>
        <v>216976.80027182563</v>
      </c>
      <c r="T178" s="23">
        <f t="shared" si="30"/>
        <v>4.2043562801295523E-2</v>
      </c>
      <c r="U178" s="23">
        <f t="shared" si="31"/>
        <v>6.0276155115513166E-2</v>
      </c>
      <c r="V178" s="25">
        <v>-6.0276155115513166E-2</v>
      </c>
      <c r="W178" s="25">
        <f>0.5*'Car Specs and Assumptions'!$C$5*(F178*F178)</f>
        <v>41905.570601851854</v>
      </c>
      <c r="X178" s="25">
        <f t="shared" si="32"/>
        <v>41.905570601851856</v>
      </c>
      <c r="Y178" s="25">
        <f t="shared" si="33"/>
        <v>30.591066539351853</v>
      </c>
      <c r="Z178" s="25">
        <f>(H178*(K178+L178))/1000</f>
        <v>1.2738987608219201</v>
      </c>
      <c r="AA178" s="25">
        <f t="shared" si="34"/>
        <v>29.317167778529935</v>
      </c>
      <c r="AB178" s="18"/>
      <c r="AC178" s="24">
        <f t="shared" si="35"/>
        <v>0</v>
      </c>
      <c r="AD178" s="24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</row>
    <row r="179" spans="1:40" x14ac:dyDescent="0.35">
      <c r="A179" s="18"/>
      <c r="B179" s="1" t="s">
        <v>3</v>
      </c>
      <c r="C179" s="1">
        <v>175</v>
      </c>
      <c r="D179" s="1">
        <v>175</v>
      </c>
      <c r="E179" s="9">
        <v>25.3</v>
      </c>
      <c r="F179" s="22">
        <f t="shared" si="26"/>
        <v>7.0277777777777777</v>
      </c>
      <c r="G179" s="50">
        <f t="shared" si="36"/>
        <v>-0.27777777777777768</v>
      </c>
      <c r="H179" s="22">
        <f t="shared" si="37"/>
        <v>7.0277777777777777</v>
      </c>
      <c r="I179" s="70"/>
      <c r="J179" s="22">
        <v>-410.8333333333332</v>
      </c>
      <c r="K179" s="22">
        <f>'Car Specs and Assumptions'!$C$5*9.81*'Car Specs and Assumptions'!$F$5</f>
        <v>145.08990000000003</v>
      </c>
      <c r="L179" s="22">
        <v>21.036661568287037</v>
      </c>
      <c r="M179" s="22">
        <v>-576.95989490162026</v>
      </c>
      <c r="N179" s="23">
        <v>-4054.745928058609</v>
      </c>
      <c r="O179" s="23">
        <f t="shared" si="27"/>
        <v>0</v>
      </c>
      <c r="P179" s="23">
        <f>IF(F179&gt;0,(K179+L179)*F179,0)</f>
        <v>1167.5005576882395</v>
      </c>
      <c r="Q179" s="24">
        <f>IF(J179*-1&gt;(K179+L179),(((J179*-1)-K179-L179))*F179,0)</f>
        <v>1719.74481268213</v>
      </c>
      <c r="R179" s="23">
        <f t="shared" si="28"/>
        <v>152512.21906487155</v>
      </c>
      <c r="S179" s="23">
        <f t="shared" si="29"/>
        <v>218696.54508450776</v>
      </c>
      <c r="T179" s="23">
        <f t="shared" si="30"/>
        <v>4.2367894456221321E-2</v>
      </c>
      <c r="U179" s="23">
        <f t="shared" si="31"/>
        <v>6.0753900224476257E-2</v>
      </c>
      <c r="V179" s="25">
        <v>-6.0753900224476257E-2</v>
      </c>
      <c r="W179" s="25">
        <f>0.5*'Car Specs and Assumptions'!$C$5*(F179*F179)</f>
        <v>36523.653935185182</v>
      </c>
      <c r="X179" s="25">
        <f t="shared" si="32"/>
        <v>36.52365393518518</v>
      </c>
      <c r="Y179" s="25">
        <f t="shared" si="33"/>
        <v>26.662267372685182</v>
      </c>
      <c r="Z179" s="25">
        <f>(H179*(K179+L179))/1000</f>
        <v>1.1675005576882396</v>
      </c>
      <c r="AA179" s="25">
        <f t="shared" si="34"/>
        <v>25.494766814996943</v>
      </c>
      <c r="AB179" s="18"/>
      <c r="AC179" s="24">
        <f t="shared" si="35"/>
        <v>0</v>
      </c>
      <c r="AD179" s="24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</row>
    <row r="180" spans="1:40" x14ac:dyDescent="0.35">
      <c r="A180" s="18"/>
      <c r="B180" s="1" t="s">
        <v>3</v>
      </c>
      <c r="C180" s="1">
        <v>176</v>
      </c>
      <c r="D180" s="1">
        <v>176</v>
      </c>
      <c r="E180" s="9">
        <v>25.1</v>
      </c>
      <c r="F180" s="22">
        <f t="shared" si="26"/>
        <v>6.9722222222222223</v>
      </c>
      <c r="G180" s="50">
        <f t="shared" si="36"/>
        <v>8.3333333333333037E-2</v>
      </c>
      <c r="H180" s="22">
        <f t="shared" si="37"/>
        <v>6.9722222222222223</v>
      </c>
      <c r="I180" s="70"/>
      <c r="J180" s="22">
        <v>123.24999999999956</v>
      </c>
      <c r="K180" s="22">
        <f>'Car Specs and Assumptions'!$C$5*9.81*'Car Specs and Assumptions'!$F$5</f>
        <v>145.08990000000003</v>
      </c>
      <c r="L180" s="22">
        <v>20.705380734953707</v>
      </c>
      <c r="M180" s="22">
        <v>-42.545280734954176</v>
      </c>
      <c r="N180" s="23">
        <v>-296.63515179093048</v>
      </c>
      <c r="O180" s="23">
        <f t="shared" si="27"/>
        <v>0</v>
      </c>
      <c r="P180" s="23">
        <f>IF(F180&gt;0,(K180+L180)*F180,0)</f>
        <v>1155.9615406798164</v>
      </c>
      <c r="Q180" s="24">
        <f>IF(J180*-1&gt;(K180+L180),(((J180*-1)-K180-L180))*F180,0)</f>
        <v>0</v>
      </c>
      <c r="R180" s="23">
        <f t="shared" si="28"/>
        <v>153668.18060555137</v>
      </c>
      <c r="S180" s="23">
        <f t="shared" si="29"/>
        <v>218696.54508450776</v>
      </c>
      <c r="T180" s="23">
        <f t="shared" si="30"/>
        <v>4.2689020572222174E-2</v>
      </c>
      <c r="U180" s="23">
        <f t="shared" si="31"/>
        <v>6.0753900224476257E-2</v>
      </c>
      <c r="V180" s="25">
        <v>-6.0753900224476257E-2</v>
      </c>
      <c r="W180" s="25">
        <f>0.5*'Car Specs and Assumptions'!$C$5*(F180*F180)</f>
        <v>35948.487268518518</v>
      </c>
      <c r="X180" s="25">
        <f t="shared" si="32"/>
        <v>35.948487268518519</v>
      </c>
      <c r="Y180" s="25">
        <f t="shared" si="33"/>
        <v>26.24239570601852</v>
      </c>
      <c r="Z180" s="25">
        <f>(H180*(K180+L180))/1000</f>
        <v>1.1559615406798165</v>
      </c>
      <c r="AA180" s="25">
        <f t="shared" si="34"/>
        <v>25.086434165338705</v>
      </c>
      <c r="AB180" s="18"/>
      <c r="AC180" s="24">
        <f t="shared" si="35"/>
        <v>0</v>
      </c>
      <c r="AD180" s="24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</row>
    <row r="181" spans="1:40" x14ac:dyDescent="0.35">
      <c r="A181" s="18"/>
      <c r="B181" s="1" t="s">
        <v>3</v>
      </c>
      <c r="C181" s="1">
        <v>177</v>
      </c>
      <c r="D181" s="1">
        <v>177</v>
      </c>
      <c r="E181" s="9">
        <v>25.9</v>
      </c>
      <c r="F181" s="22">
        <f t="shared" si="26"/>
        <v>7.1944444444444438</v>
      </c>
      <c r="G181" s="50">
        <f t="shared" si="36"/>
        <v>0.375</v>
      </c>
      <c r="H181" s="22">
        <f t="shared" si="37"/>
        <v>7.1944444444444438</v>
      </c>
      <c r="I181" s="70"/>
      <c r="J181" s="22">
        <v>554.625</v>
      </c>
      <c r="K181" s="22">
        <f>'Car Specs and Assumptions'!$C$5*9.81*'Car Specs and Assumptions'!$F$5</f>
        <v>145.08990000000003</v>
      </c>
      <c r="L181" s="22">
        <v>22.046279346064811</v>
      </c>
      <c r="M181" s="22">
        <v>387.48882065393514</v>
      </c>
      <c r="N181" s="23">
        <v>2787.766793038033</v>
      </c>
      <c r="O181" s="23">
        <f t="shared" si="27"/>
        <v>2787.766793038033</v>
      </c>
      <c r="P181" s="23">
        <f>IF(F181&gt;0,(K181+L181)*F181,0)</f>
        <v>1202.4519569619663</v>
      </c>
      <c r="Q181" s="24">
        <f>IF(J181*-1&gt;(K181+L181),(((J181*-1)-K181-L181))*F181,0)</f>
        <v>0</v>
      </c>
      <c r="R181" s="23">
        <f t="shared" si="28"/>
        <v>154870.63256251335</v>
      </c>
      <c r="S181" s="23">
        <f t="shared" si="29"/>
        <v>218696.54508450776</v>
      </c>
      <c r="T181" s="23">
        <f t="shared" si="30"/>
        <v>4.3023061725866209E-2</v>
      </c>
      <c r="U181" s="23">
        <f t="shared" si="31"/>
        <v>6.0753900224476257E-2</v>
      </c>
      <c r="V181" s="25">
        <v>-6.0753900224476257E-2</v>
      </c>
      <c r="W181" s="25">
        <f>0.5*'Car Specs and Assumptions'!$C$5*(F181*F181)</f>
        <v>38276.542824074066</v>
      </c>
      <c r="X181" s="25">
        <f t="shared" si="32"/>
        <v>38.276542824074063</v>
      </c>
      <c r="Y181" s="25">
        <f t="shared" si="33"/>
        <v>27.941876261574066</v>
      </c>
      <c r="Z181" s="25">
        <f>(H181*(K181+L181))/1000</f>
        <v>1.2024519569619663</v>
      </c>
      <c r="AA181" s="25">
        <f t="shared" si="34"/>
        <v>26.739424304612101</v>
      </c>
      <c r="AB181" s="18"/>
      <c r="AC181" s="24">
        <f t="shared" si="35"/>
        <v>0</v>
      </c>
      <c r="AD181" s="24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</row>
    <row r="182" spans="1:40" x14ac:dyDescent="0.35">
      <c r="A182" s="18"/>
      <c r="B182" s="1" t="s">
        <v>3</v>
      </c>
      <c r="C182" s="1">
        <v>178</v>
      </c>
      <c r="D182" s="1">
        <v>178</v>
      </c>
      <c r="E182" s="9">
        <v>27.8</v>
      </c>
      <c r="F182" s="22">
        <f t="shared" si="26"/>
        <v>7.7222222222222223</v>
      </c>
      <c r="G182" s="50">
        <f t="shared" si="36"/>
        <v>0.45833333333333348</v>
      </c>
      <c r="H182" s="22">
        <f t="shared" si="37"/>
        <v>7.7222222222222223</v>
      </c>
      <c r="I182" s="70"/>
      <c r="J182" s="22">
        <v>677.87500000000023</v>
      </c>
      <c r="K182" s="22">
        <f>'Car Specs and Assumptions'!$C$5*9.81*'Car Specs and Assumptions'!$F$5</f>
        <v>145.08990000000003</v>
      </c>
      <c r="L182" s="22">
        <v>25.399511828703705</v>
      </c>
      <c r="M182" s="22">
        <v>507.38558817129649</v>
      </c>
      <c r="N182" s="23">
        <v>3918.1442642116785</v>
      </c>
      <c r="O182" s="23">
        <f t="shared" si="27"/>
        <v>3918.1442642116785</v>
      </c>
      <c r="P182" s="23">
        <f>IF(F182&gt;0,(K182+L182)*F182,0)</f>
        <v>1316.5571246772122</v>
      </c>
      <c r="Q182" s="24">
        <f>IF(J182*-1&gt;(K182+L182),(((J182*-1)-K182-L182))*F182,0)</f>
        <v>0</v>
      </c>
      <c r="R182" s="23">
        <f t="shared" si="28"/>
        <v>156187.18968719055</v>
      </c>
      <c r="S182" s="23">
        <f t="shared" si="29"/>
        <v>218696.54508450776</v>
      </c>
      <c r="T182" s="23">
        <f t="shared" si="30"/>
        <v>4.3388801295101538E-2</v>
      </c>
      <c r="U182" s="23">
        <f t="shared" si="31"/>
        <v>6.0753900224476257E-2</v>
      </c>
      <c r="V182" s="25">
        <v>-6.0753900224476257E-2</v>
      </c>
      <c r="W182" s="25">
        <f>0.5*'Car Specs and Assumptions'!$C$5*(F182*F182)</f>
        <v>44098.393518518518</v>
      </c>
      <c r="X182" s="25">
        <f t="shared" si="32"/>
        <v>44.09839351851852</v>
      </c>
      <c r="Y182" s="25">
        <f t="shared" si="33"/>
        <v>32.191827268518516</v>
      </c>
      <c r="Z182" s="25">
        <f>(H182*(K182+L182))/1000</f>
        <v>1.3165571246772121</v>
      </c>
      <c r="AA182" s="25">
        <f t="shared" si="34"/>
        <v>30.875270143841306</v>
      </c>
      <c r="AB182" s="18"/>
      <c r="AC182" s="24">
        <f t="shared" si="35"/>
        <v>0</v>
      </c>
      <c r="AD182" s="24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</row>
    <row r="183" spans="1:40" x14ac:dyDescent="0.35">
      <c r="A183" s="18"/>
      <c r="B183" s="1" t="s">
        <v>3</v>
      </c>
      <c r="C183" s="1">
        <v>179</v>
      </c>
      <c r="D183" s="1">
        <v>179</v>
      </c>
      <c r="E183" s="9">
        <v>29.2</v>
      </c>
      <c r="F183" s="22">
        <f t="shared" si="26"/>
        <v>8.1111111111111107</v>
      </c>
      <c r="G183" s="50">
        <f t="shared" si="36"/>
        <v>0.25000000000000044</v>
      </c>
      <c r="H183" s="22">
        <f t="shared" si="37"/>
        <v>8.1111111111111107</v>
      </c>
      <c r="I183" s="70"/>
      <c r="J183" s="22">
        <v>369.75000000000068</v>
      </c>
      <c r="K183" s="22">
        <f>'Car Specs and Assumptions'!$C$5*9.81*'Car Specs and Assumptions'!$F$5</f>
        <v>145.08990000000003</v>
      </c>
      <c r="L183" s="22">
        <v>28.022151759259259</v>
      </c>
      <c r="M183" s="22">
        <v>196.63794824074139</v>
      </c>
      <c r="N183" s="23">
        <v>1594.9522468415689</v>
      </c>
      <c r="O183" s="23">
        <f t="shared" si="27"/>
        <v>1594.9522468415689</v>
      </c>
      <c r="P183" s="23">
        <f>IF(F183&gt;0,(K183+L183)*F183,0)</f>
        <v>1404.1310864917698</v>
      </c>
      <c r="Q183" s="24">
        <f>IF(J183*-1&gt;(K183+L183),(((J183*-1)-K183-L183))*F183,0)</f>
        <v>0</v>
      </c>
      <c r="R183" s="23">
        <f t="shared" si="28"/>
        <v>157591.32077368232</v>
      </c>
      <c r="S183" s="23">
        <f t="shared" si="29"/>
        <v>218696.54508450776</v>
      </c>
      <c r="T183" s="23">
        <f t="shared" si="30"/>
        <v>4.3778868910928949E-2</v>
      </c>
      <c r="U183" s="23">
        <f t="shared" si="31"/>
        <v>6.0753900224476257E-2</v>
      </c>
      <c r="V183" s="25">
        <v>-6.0753900224476257E-2</v>
      </c>
      <c r="W183" s="25">
        <f>0.5*'Car Specs and Assumptions'!$C$5*(F183*F183)</f>
        <v>48651.796296296292</v>
      </c>
      <c r="X183" s="25">
        <f t="shared" si="32"/>
        <v>48.65179629629629</v>
      </c>
      <c r="Y183" s="25">
        <f t="shared" si="33"/>
        <v>35.515811296296292</v>
      </c>
      <c r="Z183" s="25">
        <f>(H183*(K183+L183))/1000</f>
        <v>1.4041310864917698</v>
      </c>
      <c r="AA183" s="25">
        <f t="shared" si="34"/>
        <v>34.111680209804518</v>
      </c>
      <c r="AB183" s="18"/>
      <c r="AC183" s="24">
        <f t="shared" si="35"/>
        <v>0</v>
      </c>
      <c r="AD183" s="24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</row>
    <row r="184" spans="1:40" x14ac:dyDescent="0.35">
      <c r="A184" s="18"/>
      <c r="B184" s="1" t="s">
        <v>3</v>
      </c>
      <c r="C184" s="1">
        <v>180</v>
      </c>
      <c r="D184" s="1">
        <v>180</v>
      </c>
      <c r="E184" s="9">
        <v>29.6</v>
      </c>
      <c r="F184" s="22">
        <f t="shared" si="26"/>
        <v>8.2222222222222232</v>
      </c>
      <c r="G184" s="50">
        <f t="shared" si="36"/>
        <v>4.1666666666666963E-2</v>
      </c>
      <c r="H184" s="22">
        <f t="shared" si="37"/>
        <v>8.2222222222222232</v>
      </c>
      <c r="I184" s="70"/>
      <c r="J184" s="22">
        <v>61.625000000000441</v>
      </c>
      <c r="K184" s="22">
        <f>'Car Specs and Assumptions'!$C$5*9.81*'Car Specs and Assumptions'!$F$5</f>
        <v>145.08990000000003</v>
      </c>
      <c r="L184" s="22">
        <v>28.79514037037038</v>
      </c>
      <c r="M184" s="22">
        <v>-112.26004037036996</v>
      </c>
      <c r="N184" s="23">
        <v>-923.02699860081987</v>
      </c>
      <c r="O184" s="23">
        <f t="shared" si="27"/>
        <v>0</v>
      </c>
      <c r="P184" s="23">
        <f>IF(F184&gt;0,(K184+L184)*F184,0)</f>
        <v>1429.721443045268</v>
      </c>
      <c r="Q184" s="24">
        <f>IF(J184*-1&gt;(K184+L184),(((J184*-1)-K184-L184))*F184,0)</f>
        <v>0</v>
      </c>
      <c r="R184" s="23">
        <f t="shared" si="28"/>
        <v>159021.0422167276</v>
      </c>
      <c r="S184" s="23">
        <f t="shared" si="29"/>
        <v>218696.54508450776</v>
      </c>
      <c r="T184" s="23">
        <f t="shared" si="30"/>
        <v>4.4176045527806927E-2</v>
      </c>
      <c r="U184" s="23">
        <f t="shared" si="31"/>
        <v>6.0753900224476257E-2</v>
      </c>
      <c r="V184" s="25">
        <v>-6.0753900224476257E-2</v>
      </c>
      <c r="W184" s="25">
        <f>0.5*'Car Specs and Assumptions'!$C$5*(F184*F184)</f>
        <v>49993.851851851861</v>
      </c>
      <c r="X184" s="25">
        <f t="shared" si="32"/>
        <v>49.993851851851858</v>
      </c>
      <c r="Y184" s="25">
        <f t="shared" si="33"/>
        <v>36.495511851851852</v>
      </c>
      <c r="Z184" s="25">
        <f>(H184*(K184+L184))/1000</f>
        <v>1.429721443045268</v>
      </c>
      <c r="AA184" s="25">
        <f t="shared" si="34"/>
        <v>35.065790408806585</v>
      </c>
      <c r="AB184" s="18"/>
      <c r="AC184" s="24">
        <f t="shared" si="35"/>
        <v>0</v>
      </c>
      <c r="AD184" s="24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</row>
    <row r="185" spans="1:40" x14ac:dyDescent="0.35">
      <c r="A185" s="18"/>
      <c r="B185" s="1" t="s">
        <v>3</v>
      </c>
      <c r="C185" s="1">
        <v>181</v>
      </c>
      <c r="D185" s="1">
        <v>181</v>
      </c>
      <c r="E185" s="9">
        <v>29.5</v>
      </c>
      <c r="F185" s="22">
        <f t="shared" si="26"/>
        <v>8.1944444444444446</v>
      </c>
      <c r="G185" s="50">
        <f t="shared" si="36"/>
        <v>-5.5555555555556246E-2</v>
      </c>
      <c r="H185" s="22">
        <f t="shared" si="37"/>
        <v>8.1944444444444446</v>
      </c>
      <c r="I185" s="70"/>
      <c r="J185" s="22">
        <v>-82.166666666667695</v>
      </c>
      <c r="K185" s="22">
        <f>'Car Specs and Assumptions'!$C$5*9.81*'Car Specs and Assumptions'!$F$5</f>
        <v>145.08990000000003</v>
      </c>
      <c r="L185" s="22">
        <v>28.600907262731482</v>
      </c>
      <c r="M185" s="22">
        <v>-255.85747392939919</v>
      </c>
      <c r="N185" s="23">
        <v>-2096.6098558103545</v>
      </c>
      <c r="O185" s="23">
        <f t="shared" si="27"/>
        <v>0</v>
      </c>
      <c r="P185" s="23">
        <f>IF(F185&gt;0,(K185+L185)*F185,0)</f>
        <v>1423.2996706251611</v>
      </c>
      <c r="Q185" s="24">
        <f>IF(J185*-1&gt;(K185+L185),(((J185*-1)-K185-L185))*F185,0)</f>
        <v>0</v>
      </c>
      <c r="R185" s="23">
        <f t="shared" si="28"/>
        <v>160444.34188735276</v>
      </c>
      <c r="S185" s="23">
        <f t="shared" si="29"/>
        <v>218696.54508450776</v>
      </c>
      <c r="T185" s="23">
        <f t="shared" si="30"/>
        <v>4.4571438176306599E-2</v>
      </c>
      <c r="U185" s="23">
        <f t="shared" si="31"/>
        <v>6.0753900224476257E-2</v>
      </c>
      <c r="V185" s="25">
        <v>-6.0753900224476257E-2</v>
      </c>
      <c r="W185" s="25">
        <f>0.5*'Car Specs and Assumptions'!$C$5*(F185*F185)</f>
        <v>49656.626157407409</v>
      </c>
      <c r="X185" s="25">
        <f t="shared" si="32"/>
        <v>49.656626157407409</v>
      </c>
      <c r="Y185" s="25">
        <f t="shared" si="33"/>
        <v>36.249337094907411</v>
      </c>
      <c r="Z185" s="25">
        <f>(H185*(K185+L185))/1000</f>
        <v>1.4232996706251611</v>
      </c>
      <c r="AA185" s="25">
        <f t="shared" si="34"/>
        <v>34.826037424282248</v>
      </c>
      <c r="AB185" s="18"/>
      <c r="AC185" s="24">
        <f t="shared" si="35"/>
        <v>0</v>
      </c>
      <c r="AD185" s="24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</row>
    <row r="186" spans="1:40" x14ac:dyDescent="0.35">
      <c r="A186" s="18"/>
      <c r="B186" s="1" t="s">
        <v>3</v>
      </c>
      <c r="C186" s="1">
        <v>182</v>
      </c>
      <c r="D186" s="1">
        <v>182</v>
      </c>
      <c r="E186" s="9">
        <v>29.2</v>
      </c>
      <c r="F186" s="22">
        <f t="shared" si="26"/>
        <v>8.1111111111111107</v>
      </c>
      <c r="G186" s="50">
        <f t="shared" si="36"/>
        <v>-0.16666666666666696</v>
      </c>
      <c r="H186" s="22">
        <f t="shared" si="37"/>
        <v>8.1111111111111107</v>
      </c>
      <c r="I186" s="70"/>
      <c r="J186" s="22">
        <v>-246.50000000000043</v>
      </c>
      <c r="K186" s="22">
        <f>'Car Specs and Assumptions'!$C$5*9.81*'Car Specs and Assumptions'!$F$5</f>
        <v>145.08990000000003</v>
      </c>
      <c r="L186" s="22">
        <v>28.022151759259259</v>
      </c>
      <c r="M186" s="22">
        <v>-419.61205175925971</v>
      </c>
      <c r="N186" s="23">
        <v>-3403.5199753806619</v>
      </c>
      <c r="O186" s="23">
        <f t="shared" si="27"/>
        <v>0</v>
      </c>
      <c r="P186" s="23">
        <f>IF(F186&gt;0,(K186+L186)*F186,0)</f>
        <v>1404.1310864917698</v>
      </c>
      <c r="Q186" s="24">
        <f>IF(J186*-1&gt;(K186+L186),(((J186*-1)-K186-L186))*F186,0)</f>
        <v>595.25780239712253</v>
      </c>
      <c r="R186" s="23">
        <f t="shared" si="28"/>
        <v>161848.47297384453</v>
      </c>
      <c r="S186" s="23">
        <f t="shared" si="29"/>
        <v>219291.80288690489</v>
      </c>
      <c r="T186" s="23">
        <f t="shared" si="30"/>
        <v>4.496150579213401E-2</v>
      </c>
      <c r="U186" s="23">
        <f t="shared" si="31"/>
        <v>6.091926284198218E-2</v>
      </c>
      <c r="V186" s="25">
        <v>-6.091926284198218E-2</v>
      </c>
      <c r="W186" s="25">
        <f>0.5*'Car Specs and Assumptions'!$C$5*(F186*F186)</f>
        <v>48651.796296296292</v>
      </c>
      <c r="X186" s="25">
        <f t="shared" si="32"/>
        <v>48.65179629629629</v>
      </c>
      <c r="Y186" s="25">
        <f t="shared" si="33"/>
        <v>35.515811296296292</v>
      </c>
      <c r="Z186" s="25">
        <f>(H186*(K186+L186))/1000</f>
        <v>1.4041310864917698</v>
      </c>
      <c r="AA186" s="25">
        <f t="shared" si="34"/>
        <v>34.111680209804518</v>
      </c>
      <c r="AB186" s="18"/>
      <c r="AC186" s="24">
        <f t="shared" si="35"/>
        <v>0</v>
      </c>
      <c r="AD186" s="24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</row>
    <row r="187" spans="1:40" x14ac:dyDescent="0.35">
      <c r="A187" s="18"/>
      <c r="B187" s="1" t="s">
        <v>3</v>
      </c>
      <c r="C187" s="1">
        <v>183</v>
      </c>
      <c r="D187" s="1">
        <v>183</v>
      </c>
      <c r="E187" s="9">
        <v>28.3</v>
      </c>
      <c r="F187" s="22">
        <f t="shared" si="26"/>
        <v>7.8611111111111107</v>
      </c>
      <c r="G187" s="50">
        <f t="shared" si="36"/>
        <v>-0.43055555555555536</v>
      </c>
      <c r="H187" s="22">
        <f t="shared" si="37"/>
        <v>7.8611111111111107</v>
      </c>
      <c r="I187" s="70"/>
      <c r="J187" s="22">
        <v>-636.7916666666664</v>
      </c>
      <c r="K187" s="22">
        <f>'Car Specs and Assumptions'!$C$5*9.81*'Car Specs and Assumptions'!$F$5</f>
        <v>145.08990000000003</v>
      </c>
      <c r="L187" s="22">
        <v>26.321379623842592</v>
      </c>
      <c r="M187" s="22">
        <v>-808.20294629050909</v>
      </c>
      <c r="N187" s="23">
        <v>-6353.373161117057</v>
      </c>
      <c r="O187" s="23">
        <f t="shared" si="27"/>
        <v>0</v>
      </c>
      <c r="P187" s="23">
        <f>IF(F187&gt;0,(K187+L187)*F187,0)</f>
        <v>1347.4831148207629</v>
      </c>
      <c r="Q187" s="24">
        <f>IF(J187*-1&gt;(K187+L187),(((J187*-1)-K187-L187))*F187,0)</f>
        <v>3658.4069314755311</v>
      </c>
      <c r="R187" s="23">
        <f t="shared" si="28"/>
        <v>163195.95608866529</v>
      </c>
      <c r="S187" s="23">
        <f t="shared" si="29"/>
        <v>222950.20981838042</v>
      </c>
      <c r="T187" s="23">
        <f t="shared" si="30"/>
        <v>4.5335836601431222E-2</v>
      </c>
      <c r="U187" s="23">
        <f t="shared" si="31"/>
        <v>6.1935568287546081E-2</v>
      </c>
      <c r="V187" s="25">
        <v>-6.1935568287546081E-2</v>
      </c>
      <c r="W187" s="25">
        <f>0.5*'Car Specs and Assumptions'!$C$5*(F187*F187)</f>
        <v>45698.931712962956</v>
      </c>
      <c r="X187" s="25">
        <f t="shared" si="32"/>
        <v>45.69893171296296</v>
      </c>
      <c r="Y187" s="25">
        <f t="shared" si="33"/>
        <v>33.360220150462958</v>
      </c>
      <c r="Z187" s="25">
        <f>(H187*(K187+L187))/1000</f>
        <v>1.3474831148207629</v>
      </c>
      <c r="AA187" s="25">
        <f t="shared" si="34"/>
        <v>32.012737035642196</v>
      </c>
      <c r="AB187" s="18"/>
      <c r="AC187" s="24">
        <f t="shared" si="35"/>
        <v>0</v>
      </c>
      <c r="AD187" s="24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</row>
    <row r="188" spans="1:40" x14ac:dyDescent="0.35">
      <c r="A188" s="18"/>
      <c r="B188" s="1" t="s">
        <v>3</v>
      </c>
      <c r="C188" s="1">
        <v>184</v>
      </c>
      <c r="D188" s="1">
        <v>184</v>
      </c>
      <c r="E188" s="9">
        <v>26.1</v>
      </c>
      <c r="F188" s="22">
        <f t="shared" si="26"/>
        <v>7.25</v>
      </c>
      <c r="G188" s="50">
        <f t="shared" si="36"/>
        <v>-0.65277777777777768</v>
      </c>
      <c r="H188" s="22">
        <f t="shared" si="37"/>
        <v>7.25</v>
      </c>
      <c r="I188" s="70"/>
      <c r="J188" s="22">
        <v>-965.45833333333314</v>
      </c>
      <c r="K188" s="22">
        <f>'Car Specs and Assumptions'!$C$5*9.81*'Car Specs and Assumptions'!$F$5</f>
        <v>145.08990000000003</v>
      </c>
      <c r="L188" s="22">
        <v>22.388077031250003</v>
      </c>
      <c r="M188" s="22">
        <v>-1132.9363103645833</v>
      </c>
      <c r="N188" s="23">
        <v>-8213.7882501432287</v>
      </c>
      <c r="O188" s="23">
        <f t="shared" si="27"/>
        <v>0</v>
      </c>
      <c r="P188" s="23">
        <f>IF(F188&gt;0,(K188+L188)*F188,0)</f>
        <v>1214.2153334765626</v>
      </c>
      <c r="Q188" s="24">
        <f>IF(J188*-1&gt;(K188+L188),(((J188*-1)-K188-L188))*F188,0)</f>
        <v>5785.3575831901026</v>
      </c>
      <c r="R188" s="23">
        <f t="shared" si="28"/>
        <v>164410.17142214187</v>
      </c>
      <c r="S188" s="23">
        <f t="shared" si="29"/>
        <v>228735.56740157053</v>
      </c>
      <c r="T188" s="23">
        <f t="shared" si="30"/>
        <v>4.5673145621071012E-2</v>
      </c>
      <c r="U188" s="23">
        <f t="shared" si="31"/>
        <v>6.3542740624156296E-2</v>
      </c>
      <c r="V188" s="25">
        <v>-6.3542740624156296E-2</v>
      </c>
      <c r="W188" s="25">
        <f>0.5*'Car Specs and Assumptions'!$C$5*(F188*F188)</f>
        <v>38869.96875</v>
      </c>
      <c r="X188" s="25">
        <f t="shared" si="32"/>
        <v>38.869968749999998</v>
      </c>
      <c r="Y188" s="25">
        <f t="shared" si="33"/>
        <v>28.375077187499997</v>
      </c>
      <c r="Z188" s="25">
        <f>(H188*(K188+L188))/1000</f>
        <v>1.2142153334765626</v>
      </c>
      <c r="AA188" s="25">
        <f t="shared" si="34"/>
        <v>27.160861854023434</v>
      </c>
      <c r="AB188" s="18"/>
      <c r="AC188" s="24">
        <f t="shared" si="35"/>
        <v>0</v>
      </c>
      <c r="AD188" s="24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</row>
    <row r="189" spans="1:40" x14ac:dyDescent="0.35">
      <c r="A189" s="18"/>
      <c r="B189" s="1" t="s">
        <v>3</v>
      </c>
      <c r="C189" s="1">
        <v>185</v>
      </c>
      <c r="D189" s="1">
        <v>185</v>
      </c>
      <c r="E189" s="9">
        <v>23.6</v>
      </c>
      <c r="F189" s="22">
        <f t="shared" si="26"/>
        <v>6.5555555555555554</v>
      </c>
      <c r="G189" s="50">
        <f t="shared" si="36"/>
        <v>-0.70833333333333348</v>
      </c>
      <c r="H189" s="22">
        <f t="shared" si="37"/>
        <v>6.5555555555555554</v>
      </c>
      <c r="I189" s="70"/>
      <c r="J189" s="22">
        <v>-1047.6250000000002</v>
      </c>
      <c r="K189" s="22">
        <f>'Car Specs and Assumptions'!$C$5*9.81*'Car Specs and Assumptions'!$F$5</f>
        <v>145.08990000000003</v>
      </c>
      <c r="L189" s="22">
        <v>18.304580648148146</v>
      </c>
      <c r="M189" s="22">
        <v>-1211.0194806481484</v>
      </c>
      <c r="N189" s="23">
        <v>-7938.9054842489722</v>
      </c>
      <c r="O189" s="23">
        <f t="shared" si="27"/>
        <v>0</v>
      </c>
      <c r="P189" s="23">
        <f>IF(F189&gt;0,(K189+L189)*F189,0)</f>
        <v>1071.1415953600824</v>
      </c>
      <c r="Q189" s="24">
        <f>IF(J189*-1&gt;(K189+L189),(((J189*-1)-K189-L189))*F189,0)</f>
        <v>5796.6222935288079</v>
      </c>
      <c r="R189" s="23">
        <f t="shared" si="28"/>
        <v>165481.31301750196</v>
      </c>
      <c r="S189" s="23">
        <f t="shared" si="29"/>
        <v>234532.18969509934</v>
      </c>
      <c r="T189" s="23">
        <f t="shared" si="30"/>
        <v>4.5970708756262045E-2</v>
      </c>
      <c r="U189" s="23">
        <f t="shared" si="31"/>
        <v>6.5153042297298597E-2</v>
      </c>
      <c r="V189" s="25">
        <v>-6.5153042297298597E-2</v>
      </c>
      <c r="W189" s="25">
        <f>0.5*'Car Specs and Assumptions'!$C$5*(F189*F189)</f>
        <v>31780.240740740737</v>
      </c>
      <c r="X189" s="25">
        <f t="shared" si="32"/>
        <v>31.780240740740737</v>
      </c>
      <c r="Y189" s="25">
        <f t="shared" si="33"/>
        <v>23.199575740740737</v>
      </c>
      <c r="Z189" s="25">
        <f>(H189*(K189+L189))/1000</f>
        <v>1.0711415953600825</v>
      </c>
      <c r="AA189" s="25">
        <f t="shared" si="34"/>
        <v>22.128434145380655</v>
      </c>
      <c r="AB189" s="18"/>
      <c r="AC189" s="24">
        <f t="shared" si="35"/>
        <v>0</v>
      </c>
      <c r="AD189" s="24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</row>
    <row r="190" spans="1:40" x14ac:dyDescent="0.35">
      <c r="A190" s="18"/>
      <c r="B190" s="1" t="s">
        <v>3</v>
      </c>
      <c r="C190" s="1">
        <v>186</v>
      </c>
      <c r="D190" s="1">
        <v>186</v>
      </c>
      <c r="E190" s="9">
        <v>21</v>
      </c>
      <c r="F190" s="22">
        <f t="shared" si="26"/>
        <v>5.833333333333333</v>
      </c>
      <c r="G190" s="50">
        <f t="shared" si="36"/>
        <v>-0.65277777777777812</v>
      </c>
      <c r="H190" s="22">
        <f t="shared" si="37"/>
        <v>5.833333333333333</v>
      </c>
      <c r="I190" s="70"/>
      <c r="J190" s="22">
        <v>-965.45833333333383</v>
      </c>
      <c r="K190" s="22">
        <f>'Car Specs and Assumptions'!$C$5*9.81*'Car Specs and Assumptions'!$F$5</f>
        <v>145.08990000000003</v>
      </c>
      <c r="L190" s="22">
        <v>14.493536458333333</v>
      </c>
      <c r="M190" s="22">
        <v>-1125.0417697916673</v>
      </c>
      <c r="N190" s="23">
        <v>-6562.7436571180588</v>
      </c>
      <c r="O190" s="23">
        <f t="shared" si="27"/>
        <v>0</v>
      </c>
      <c r="P190" s="23">
        <f>IF(F190&gt;0,(K190+L190)*F190,0)</f>
        <v>930.90337934027787</v>
      </c>
      <c r="Q190" s="24">
        <f>IF(J190*-1&gt;(K190+L190),(((J190*-1)-K190-L190))*F190,0)</f>
        <v>4700.9368984375024</v>
      </c>
      <c r="R190" s="23">
        <f t="shared" si="28"/>
        <v>166412.21639684224</v>
      </c>
      <c r="S190" s="23">
        <f t="shared" si="29"/>
        <v>239233.12659353684</v>
      </c>
      <c r="T190" s="23">
        <f t="shared" si="30"/>
        <v>4.6229313715042776E-2</v>
      </c>
      <c r="U190" s="23">
        <f t="shared" si="31"/>
        <v>6.6458962567684535E-2</v>
      </c>
      <c r="V190" s="25">
        <v>-6.6458962567684535E-2</v>
      </c>
      <c r="W190" s="25">
        <f>0.5*'Car Specs and Assumptions'!$C$5*(F190*F190)</f>
        <v>25163.541666666661</v>
      </c>
      <c r="X190" s="25">
        <f t="shared" si="32"/>
        <v>25.16354166666666</v>
      </c>
      <c r="Y190" s="25">
        <f t="shared" si="33"/>
        <v>18.36938541666666</v>
      </c>
      <c r="Z190" s="25">
        <f>(H190*(K190+L190))/1000</f>
        <v>0.93090337934027789</v>
      </c>
      <c r="AA190" s="25">
        <f t="shared" si="34"/>
        <v>17.438482037326381</v>
      </c>
      <c r="AB190" s="18"/>
      <c r="AC190" s="24">
        <f t="shared" si="35"/>
        <v>0</v>
      </c>
      <c r="AD190" s="24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</row>
    <row r="191" spans="1:40" x14ac:dyDescent="0.35">
      <c r="A191" s="18"/>
      <c r="B191" s="1" t="s">
        <v>3</v>
      </c>
      <c r="C191" s="1">
        <v>187</v>
      </c>
      <c r="D191" s="1">
        <v>187</v>
      </c>
      <c r="E191" s="9">
        <v>18.899999999999999</v>
      </c>
      <c r="F191" s="22">
        <f t="shared" si="26"/>
        <v>5.2499999999999991</v>
      </c>
      <c r="G191" s="50">
        <f t="shared" si="36"/>
        <v>-0.54166666666666652</v>
      </c>
      <c r="H191" s="22">
        <f t="shared" si="37"/>
        <v>5.2499999999999991</v>
      </c>
      <c r="I191" s="70"/>
      <c r="J191" s="22">
        <v>-801.12499999999977</v>
      </c>
      <c r="K191" s="22">
        <f>'Car Specs and Assumptions'!$C$5*9.81*'Car Specs and Assumptions'!$F$5</f>
        <v>145.08990000000003</v>
      </c>
      <c r="L191" s="22">
        <v>11.739764531249996</v>
      </c>
      <c r="M191" s="22">
        <v>-957.95466453124982</v>
      </c>
      <c r="N191" s="23">
        <v>-5029.2619887890605</v>
      </c>
      <c r="O191" s="23">
        <f t="shared" si="27"/>
        <v>0</v>
      </c>
      <c r="P191" s="23">
        <f>IF(F191&gt;0,(K191+L191)*F191,0)</f>
        <v>823.35573878906246</v>
      </c>
      <c r="Q191" s="24">
        <f>IF(J191*-1&gt;(K191+L191),(((J191*-1)-K191-L191))*F191,0)</f>
        <v>3382.5505112109354</v>
      </c>
      <c r="R191" s="23">
        <f t="shared" si="28"/>
        <v>167235.57213563132</v>
      </c>
      <c r="S191" s="23">
        <f t="shared" si="29"/>
        <v>242615.67710474777</v>
      </c>
      <c r="T191" s="23">
        <f t="shared" si="30"/>
        <v>4.6458041939278383E-2</v>
      </c>
      <c r="U191" s="23">
        <f t="shared" si="31"/>
        <v>6.7398635099698928E-2</v>
      </c>
      <c r="V191" s="25">
        <v>-6.7398635099698928E-2</v>
      </c>
      <c r="W191" s="25">
        <f>0.5*'Car Specs and Assumptions'!$C$5*(F191*F191)</f>
        <v>20382.468749999993</v>
      </c>
      <c r="X191" s="25">
        <f t="shared" si="32"/>
        <v>20.382468749999994</v>
      </c>
      <c r="Y191" s="25">
        <f t="shared" si="33"/>
        <v>14.879202187499995</v>
      </c>
      <c r="Z191" s="25">
        <f>(H191*(K191+L191))/1000</f>
        <v>0.82335573878906243</v>
      </c>
      <c r="AA191" s="25">
        <f t="shared" si="34"/>
        <v>14.055846448710932</v>
      </c>
      <c r="AB191" s="18"/>
      <c r="AC191" s="24">
        <f t="shared" si="35"/>
        <v>0</v>
      </c>
      <c r="AD191" s="24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</row>
    <row r="192" spans="1:40" x14ac:dyDescent="0.35">
      <c r="A192" s="18"/>
      <c r="B192" s="1" t="s">
        <v>3</v>
      </c>
      <c r="C192" s="1">
        <v>188</v>
      </c>
      <c r="D192" s="1">
        <v>188</v>
      </c>
      <c r="E192" s="9">
        <v>17.100000000000001</v>
      </c>
      <c r="F192" s="22">
        <f t="shared" si="26"/>
        <v>4.75</v>
      </c>
      <c r="G192" s="50">
        <f t="shared" si="36"/>
        <v>-0.4444444444444442</v>
      </c>
      <c r="H192" s="22">
        <f t="shared" si="37"/>
        <v>4.75</v>
      </c>
      <c r="I192" s="70"/>
      <c r="J192" s="22">
        <v>-657.33333333333292</v>
      </c>
      <c r="K192" s="22">
        <f>'Car Specs and Assumptions'!$C$5*9.81*'Car Specs and Assumptions'!$F$5</f>
        <v>145.08990000000003</v>
      </c>
      <c r="L192" s="22">
        <v>9.6101020312500012</v>
      </c>
      <c r="M192" s="22">
        <v>-812.03333536458297</v>
      </c>
      <c r="N192" s="23">
        <v>-3857.1583429817692</v>
      </c>
      <c r="O192" s="23">
        <f t="shared" si="27"/>
        <v>0</v>
      </c>
      <c r="P192" s="23">
        <f>IF(F192&gt;0,(K192+L192)*F192,0)</f>
        <v>734.82500964843757</v>
      </c>
      <c r="Q192" s="24">
        <f>IF(J192*-1&gt;(K192+L192),(((J192*-1)-K192-L192))*F192,0)</f>
        <v>2387.5083236848936</v>
      </c>
      <c r="R192" s="23">
        <f t="shared" si="28"/>
        <v>167970.39714527974</v>
      </c>
      <c r="S192" s="23">
        <f t="shared" si="29"/>
        <v>245003.18542843265</v>
      </c>
      <c r="T192" s="23">
        <f t="shared" si="30"/>
        <v>4.6662176326958717E-2</v>
      </c>
      <c r="U192" s="23">
        <f t="shared" si="31"/>
        <v>6.8061884912018589E-2</v>
      </c>
      <c r="V192" s="25">
        <v>-6.8061884912018589E-2</v>
      </c>
      <c r="W192" s="25">
        <f>0.5*'Car Specs and Assumptions'!$C$5*(F192*F192)</f>
        <v>16684.96875</v>
      </c>
      <c r="X192" s="25">
        <f t="shared" si="32"/>
        <v>16.684968749999999</v>
      </c>
      <c r="Y192" s="25">
        <f t="shared" si="33"/>
        <v>12.180027187499999</v>
      </c>
      <c r="Z192" s="25">
        <f>(H192*(K192+L192))/1000</f>
        <v>0.73482500964843755</v>
      </c>
      <c r="AA192" s="25">
        <f t="shared" si="34"/>
        <v>11.445202177851561</v>
      </c>
      <c r="AB192" s="18"/>
      <c r="AC192" s="24">
        <f t="shared" si="35"/>
        <v>0</v>
      </c>
      <c r="AD192" s="24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</row>
    <row r="193" spans="1:40" x14ac:dyDescent="0.35">
      <c r="A193" s="18"/>
      <c r="B193" s="1" t="s">
        <v>3</v>
      </c>
      <c r="C193" s="1">
        <v>189</v>
      </c>
      <c r="D193" s="1">
        <v>189</v>
      </c>
      <c r="E193" s="9">
        <v>15.7</v>
      </c>
      <c r="F193" s="22">
        <f t="shared" si="26"/>
        <v>4.3611111111111107</v>
      </c>
      <c r="G193" s="50">
        <f t="shared" si="36"/>
        <v>-0.36111111111111116</v>
      </c>
      <c r="H193" s="22">
        <f t="shared" si="37"/>
        <v>4.3611111111111107</v>
      </c>
      <c r="I193" s="70"/>
      <c r="J193" s="22">
        <v>-534.08333333333337</v>
      </c>
      <c r="K193" s="22">
        <f>'Car Specs and Assumptions'!$C$5*9.81*'Car Specs and Assumptions'!$F$5</f>
        <v>145.08990000000003</v>
      </c>
      <c r="L193" s="22">
        <v>8.1009337905092593</v>
      </c>
      <c r="M193" s="22">
        <v>-687.27416712384274</v>
      </c>
      <c r="N193" s="23">
        <v>-2997.2790066234252</v>
      </c>
      <c r="O193" s="23">
        <f t="shared" si="27"/>
        <v>0</v>
      </c>
      <c r="P193" s="23">
        <f>IF(F193&gt;0,(K193+L193)*F193,0)</f>
        <v>668.08224736416548</v>
      </c>
      <c r="Q193" s="24">
        <f>IF(J193*-1&gt;(K193+L193),(((J193*-1)-K193-L193))*F193,0)</f>
        <v>1661.1145118950938</v>
      </c>
      <c r="R193" s="23">
        <f t="shared" si="28"/>
        <v>168638.4793926439</v>
      </c>
      <c r="S193" s="23">
        <f t="shared" si="29"/>
        <v>246664.29994032774</v>
      </c>
      <c r="T193" s="23">
        <f t="shared" si="30"/>
        <v>4.6847769575276477E-2</v>
      </c>
      <c r="U193" s="23">
        <f t="shared" si="31"/>
        <v>6.8523342523423042E-2</v>
      </c>
      <c r="V193" s="25">
        <v>-6.8523342523423042E-2</v>
      </c>
      <c r="W193" s="25">
        <f>0.5*'Car Specs and Assumptions'!$C$5*(F193*F193)</f>
        <v>14064.765046296294</v>
      </c>
      <c r="X193" s="25">
        <f t="shared" si="32"/>
        <v>14.064765046296294</v>
      </c>
      <c r="Y193" s="25">
        <f t="shared" si="33"/>
        <v>10.267278483796295</v>
      </c>
      <c r="Z193" s="25">
        <f>(H193*(K193+L193))/1000</f>
        <v>0.66808224736416544</v>
      </c>
      <c r="AA193" s="25">
        <f t="shared" si="34"/>
        <v>9.5991962364321299</v>
      </c>
      <c r="AB193" s="18"/>
      <c r="AC193" s="24">
        <f t="shared" si="35"/>
        <v>0</v>
      </c>
      <c r="AD193" s="24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</row>
    <row r="194" spans="1:40" x14ac:dyDescent="0.35">
      <c r="A194" s="18"/>
      <c r="B194" s="1" t="s">
        <v>3</v>
      </c>
      <c r="C194" s="1">
        <v>190</v>
      </c>
      <c r="D194" s="1">
        <v>190</v>
      </c>
      <c r="E194" s="9">
        <v>14.5</v>
      </c>
      <c r="F194" s="22">
        <f t="shared" si="26"/>
        <v>4.0277777777777777</v>
      </c>
      <c r="G194" s="50">
        <f t="shared" si="36"/>
        <v>-0.27777777777777768</v>
      </c>
      <c r="H194" s="22">
        <f t="shared" si="37"/>
        <v>4.0277777777777777</v>
      </c>
      <c r="I194" s="70"/>
      <c r="J194" s="22">
        <v>-410.8333333333332</v>
      </c>
      <c r="K194" s="22">
        <f>'Car Specs and Assumptions'!$C$5*9.81*'Car Specs and Assumptions'!$F$5</f>
        <v>145.08990000000003</v>
      </c>
      <c r="L194" s="22">
        <v>6.909900318287038</v>
      </c>
      <c r="M194" s="22">
        <v>-562.83313365162019</v>
      </c>
      <c r="N194" s="23">
        <v>-2266.9667883190259</v>
      </c>
      <c r="O194" s="23">
        <f t="shared" si="27"/>
        <v>0</v>
      </c>
      <c r="P194" s="23">
        <f>IF(F194&gt;0,(K194+L194)*F194,0)</f>
        <v>612.22141794865627</v>
      </c>
      <c r="Q194" s="24">
        <f>IF(J194*-1&gt;(K194+L194),(((J194*-1)-K194-L194))*F194,0)</f>
        <v>1042.5239524217136</v>
      </c>
      <c r="R194" s="23">
        <f t="shared" si="28"/>
        <v>169250.70081059256</v>
      </c>
      <c r="S194" s="23">
        <f t="shared" si="29"/>
        <v>247706.82389274944</v>
      </c>
      <c r="T194" s="23">
        <f t="shared" si="30"/>
        <v>4.7017844685182615E-2</v>
      </c>
      <c r="U194" s="23">
        <f t="shared" si="31"/>
        <v>6.8812955677405793E-2</v>
      </c>
      <c r="V194" s="25">
        <v>-6.8812955677405793E-2</v>
      </c>
      <c r="W194" s="25">
        <f>0.5*'Car Specs and Assumptions'!$C$5*(F194*F194)</f>
        <v>11996.903935185184</v>
      </c>
      <c r="X194" s="25">
        <f t="shared" si="32"/>
        <v>11.996903935185184</v>
      </c>
      <c r="Y194" s="25">
        <f t="shared" si="33"/>
        <v>8.7577398726851836</v>
      </c>
      <c r="Z194" s="25">
        <f>(H194*(K194+L194))/1000</f>
        <v>0.61222141794865625</v>
      </c>
      <c r="AA194" s="25">
        <f t="shared" si="34"/>
        <v>8.1455184547365267</v>
      </c>
      <c r="AB194" s="18"/>
      <c r="AC194" s="24">
        <f t="shared" si="35"/>
        <v>0</v>
      </c>
      <c r="AD194" s="24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</row>
    <row r="195" spans="1:40" x14ac:dyDescent="0.35">
      <c r="A195" s="18"/>
      <c r="B195" s="1" t="s">
        <v>3</v>
      </c>
      <c r="C195" s="1">
        <v>191</v>
      </c>
      <c r="D195" s="1">
        <v>191</v>
      </c>
      <c r="E195" s="9">
        <v>13.7</v>
      </c>
      <c r="F195" s="22">
        <f t="shared" si="26"/>
        <v>3.8055555555555554</v>
      </c>
      <c r="G195" s="50">
        <f t="shared" si="36"/>
        <v>-0.2222222222222221</v>
      </c>
      <c r="H195" s="22">
        <f t="shared" si="37"/>
        <v>3.8055555555555554</v>
      </c>
      <c r="I195" s="70"/>
      <c r="J195" s="22">
        <v>-328.66666666666646</v>
      </c>
      <c r="K195" s="22">
        <f>'Car Specs and Assumptions'!$C$5*9.81*'Car Specs and Assumptions'!$F$5</f>
        <v>145.08990000000003</v>
      </c>
      <c r="L195" s="22">
        <v>6.1684622627314818</v>
      </c>
      <c r="M195" s="22">
        <v>-479.92502892939797</v>
      </c>
      <c r="N195" s="23">
        <v>-1826.3813600924311</v>
      </c>
      <c r="O195" s="23">
        <f t="shared" si="27"/>
        <v>0</v>
      </c>
      <c r="P195" s="23">
        <f>IF(F195&gt;0,(K195+L195)*F195,0)</f>
        <v>575.62210083317268</v>
      </c>
      <c r="Q195" s="24">
        <f>IF(J195*-1&gt;(K195+L195),(((J195*-1)-K195-L195))*F195,0)</f>
        <v>675.13715842608576</v>
      </c>
      <c r="R195" s="23">
        <f t="shared" si="28"/>
        <v>169826.32291142573</v>
      </c>
      <c r="S195" s="23">
        <f t="shared" si="29"/>
        <v>248381.96105117552</v>
      </c>
      <c r="T195" s="23">
        <f t="shared" si="30"/>
        <v>4.7177752504794071E-2</v>
      </c>
      <c r="U195" s="23">
        <f t="shared" si="31"/>
        <v>6.9000508780016567E-2</v>
      </c>
      <c r="V195" s="25">
        <v>-6.9000508780016567E-2</v>
      </c>
      <c r="W195" s="25">
        <f>0.5*'Car Specs and Assumptions'!$C$5*(F195*F195)</f>
        <v>10709.626157407407</v>
      </c>
      <c r="X195" s="25">
        <f t="shared" si="32"/>
        <v>10.709626157407406</v>
      </c>
      <c r="Y195" s="25">
        <f t="shared" si="33"/>
        <v>7.8180270949074062</v>
      </c>
      <c r="Z195" s="25">
        <f>(H195*(K195+L195))/1000</f>
        <v>0.57562210083317267</v>
      </c>
      <c r="AA195" s="25">
        <f t="shared" si="34"/>
        <v>7.2424049940742332</v>
      </c>
      <c r="AB195" s="18"/>
      <c r="AC195" s="24">
        <f t="shared" si="35"/>
        <v>0</v>
      </c>
      <c r="AD195" s="24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</row>
    <row r="196" spans="1:40" x14ac:dyDescent="0.35">
      <c r="A196" s="18"/>
      <c r="B196" s="1" t="s">
        <v>3</v>
      </c>
      <c r="C196" s="1">
        <v>192</v>
      </c>
      <c r="D196" s="1">
        <v>192</v>
      </c>
      <c r="E196" s="9">
        <v>12.9</v>
      </c>
      <c r="F196" s="22">
        <f t="shared" si="26"/>
        <v>3.5833333333333335</v>
      </c>
      <c r="G196" s="50">
        <f t="shared" si="36"/>
        <v>-0.16666666666666652</v>
      </c>
      <c r="H196" s="22">
        <f t="shared" si="37"/>
        <v>3.5833333333333335</v>
      </c>
      <c r="I196" s="70"/>
      <c r="J196" s="22">
        <v>-246.49999999999977</v>
      </c>
      <c r="K196" s="22">
        <f>'Car Specs and Assumptions'!$C$5*9.81*'Car Specs and Assumptions'!$F$5</f>
        <v>145.08990000000003</v>
      </c>
      <c r="L196" s="22">
        <v>5.4690916145833341</v>
      </c>
      <c r="M196" s="22">
        <v>-397.05899161458319</v>
      </c>
      <c r="N196" s="23">
        <v>-1422.7947199522564</v>
      </c>
      <c r="O196" s="23">
        <f t="shared" si="27"/>
        <v>0</v>
      </c>
      <c r="P196" s="23">
        <f>IF(F196&gt;0,(K196+L196)*F196,0)</f>
        <v>539.50305328559045</v>
      </c>
      <c r="Q196" s="24">
        <f>IF(J196*-1&gt;(K196+L196),(((J196*-1)-K196-L196))*F196,0)</f>
        <v>343.78861338107549</v>
      </c>
      <c r="R196" s="23">
        <f t="shared" si="28"/>
        <v>170365.82596471132</v>
      </c>
      <c r="S196" s="23">
        <f t="shared" si="29"/>
        <v>248725.74966455658</v>
      </c>
      <c r="T196" s="23">
        <f t="shared" si="30"/>
        <v>4.7327626452996804E-2</v>
      </c>
      <c r="U196" s="23">
        <f t="shared" si="31"/>
        <v>6.9096013256813818E-2</v>
      </c>
      <c r="V196" s="25">
        <v>-6.9096013256813818E-2</v>
      </c>
      <c r="W196" s="25">
        <f>0.5*'Car Specs and Assumptions'!$C$5*(F196*F196)</f>
        <v>9495.3854166666679</v>
      </c>
      <c r="X196" s="25">
        <f t="shared" si="32"/>
        <v>9.495385416666668</v>
      </c>
      <c r="Y196" s="25">
        <f t="shared" si="33"/>
        <v>6.9316313541666679</v>
      </c>
      <c r="Z196" s="25">
        <f>(H196*(K196+L196))/1000</f>
        <v>0.53950305328559045</v>
      </c>
      <c r="AA196" s="25">
        <f t="shared" si="34"/>
        <v>6.3921283008810779</v>
      </c>
      <c r="AB196" s="18"/>
      <c r="AC196" s="24">
        <f t="shared" si="35"/>
        <v>0</v>
      </c>
      <c r="AD196" s="24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</row>
    <row r="197" spans="1:40" x14ac:dyDescent="0.35">
      <c r="A197" s="18"/>
      <c r="B197" s="1" t="s">
        <v>3</v>
      </c>
      <c r="C197" s="1">
        <v>193</v>
      </c>
      <c r="D197" s="1">
        <v>193</v>
      </c>
      <c r="E197" s="9">
        <v>12.5</v>
      </c>
      <c r="F197" s="22">
        <f t="shared" ref="F197:F260" si="38">E197/3.6</f>
        <v>3.4722222222222223</v>
      </c>
      <c r="G197" s="50">
        <f t="shared" si="36"/>
        <v>-9.7222222222222543E-2</v>
      </c>
      <c r="H197" s="22">
        <f t="shared" si="37"/>
        <v>3.4722222222222223</v>
      </c>
      <c r="I197" s="70"/>
      <c r="J197" s="22">
        <v>-143.79166666666714</v>
      </c>
      <c r="K197" s="22">
        <f>'Car Specs and Assumptions'!$C$5*9.81*'Car Specs and Assumptions'!$F$5</f>
        <v>145.08990000000003</v>
      </c>
      <c r="L197" s="22">
        <v>5.1351815682870381</v>
      </c>
      <c r="M197" s="22">
        <v>-294.01674823495421</v>
      </c>
      <c r="N197" s="23">
        <v>-1020.8914869269244</v>
      </c>
      <c r="O197" s="23">
        <f t="shared" ref="O197:O260" si="39">IF(N197&gt;0,N197,0)</f>
        <v>0</v>
      </c>
      <c r="P197" s="23">
        <f>IF(F197&gt;0,(K197+L197)*F197,0)</f>
        <v>521.61486655655233</v>
      </c>
      <c r="Q197" s="24">
        <f>IF(J197*-1&gt;(K197+L197),(((J197*-1)-K197-L197))*F197,0)</f>
        <v>0</v>
      </c>
      <c r="R197" s="23">
        <f t="shared" ref="R197:R260" si="40">R196+P197</f>
        <v>170887.44083126786</v>
      </c>
      <c r="S197" s="23">
        <f t="shared" ref="S197:S260" si="41">S196+Q197</f>
        <v>248725.74966455658</v>
      </c>
      <c r="T197" s="23">
        <f t="shared" ref="T197:T260" si="42">R197*0.0000002778</f>
        <v>4.7472531062926211E-2</v>
      </c>
      <c r="U197" s="23">
        <f t="shared" ref="U197:U260" si="43">S197*0.0000002778</f>
        <v>6.9096013256813818E-2</v>
      </c>
      <c r="V197" s="25">
        <v>-6.9096013256813818E-2</v>
      </c>
      <c r="W197" s="25">
        <f>0.5*'Car Specs and Assumptions'!$C$5*(F197*F197)</f>
        <v>8915.6539351851861</v>
      </c>
      <c r="X197" s="25">
        <f t="shared" ref="X197:X260" si="44">W197/1000</f>
        <v>8.9156539351851869</v>
      </c>
      <c r="Y197" s="25">
        <f t="shared" ref="Y197:Y260" si="45">0.73*X197</f>
        <v>6.508427372685186</v>
      </c>
      <c r="Z197" s="25">
        <f>(H197*(K197+L197))/1000</f>
        <v>0.52161486655655231</v>
      </c>
      <c r="AA197" s="25">
        <f t="shared" ref="AA197:AA260" si="46">Y197-Z197</f>
        <v>5.9868125061286337</v>
      </c>
      <c r="AB197" s="18"/>
      <c r="AC197" s="24">
        <f t="shared" ref="AC197:AC260" si="47">IF(Q197&gt;10000,Q197,0)</f>
        <v>0</v>
      </c>
      <c r="AD197" s="24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</row>
    <row r="198" spans="1:40" x14ac:dyDescent="0.35">
      <c r="A198" s="18"/>
      <c r="B198" s="1" t="s">
        <v>3</v>
      </c>
      <c r="C198" s="1">
        <v>194</v>
      </c>
      <c r="D198" s="1">
        <v>194</v>
      </c>
      <c r="E198" s="9">
        <v>12.2</v>
      </c>
      <c r="F198" s="22">
        <f t="shared" si="38"/>
        <v>3.3888888888888884</v>
      </c>
      <c r="G198" s="50">
        <f t="shared" ref="G198:G261" si="48">($F199-$F197)/2</f>
        <v>-6.9444444444444642E-2</v>
      </c>
      <c r="H198" s="22">
        <f t="shared" si="37"/>
        <v>3.3888888888888884</v>
      </c>
      <c r="I198" s="70"/>
      <c r="J198" s="22">
        <v>-102.70833333333363</v>
      </c>
      <c r="K198" s="22">
        <f>'Car Specs and Assumptions'!$C$5*9.81*'Car Specs and Assumptions'!$F$5</f>
        <v>145.08990000000003</v>
      </c>
      <c r="L198" s="22">
        <v>4.8916507175925918</v>
      </c>
      <c r="M198" s="22">
        <v>-252.68988405092625</v>
      </c>
      <c r="N198" s="23">
        <v>-856.33794039480551</v>
      </c>
      <c r="O198" s="23">
        <f t="shared" si="39"/>
        <v>0</v>
      </c>
      <c r="P198" s="23">
        <f>IF(F198&gt;0,(K198+L198)*F198,0)</f>
        <v>508.27081076517493</v>
      </c>
      <c r="Q198" s="24">
        <f>IF(J198*-1&gt;(K198+L198),(((J198*-1)-K198-L198))*F198,0)</f>
        <v>0</v>
      </c>
      <c r="R198" s="23">
        <f t="shared" si="40"/>
        <v>171395.71164203304</v>
      </c>
      <c r="S198" s="23">
        <f t="shared" si="41"/>
        <v>248725.74966455658</v>
      </c>
      <c r="T198" s="23">
        <f t="shared" si="42"/>
        <v>4.7613728694156782E-2</v>
      </c>
      <c r="U198" s="23">
        <f t="shared" si="43"/>
        <v>6.9096013256813818E-2</v>
      </c>
      <c r="V198" s="25">
        <v>-6.9096013256813818E-2</v>
      </c>
      <c r="W198" s="25">
        <f>0.5*'Car Specs and Assumptions'!$C$5*(F198*F198)</f>
        <v>8492.8379629629599</v>
      </c>
      <c r="X198" s="25">
        <f t="shared" si="44"/>
        <v>8.4928379629629607</v>
      </c>
      <c r="Y198" s="25">
        <f t="shared" si="45"/>
        <v>6.1997717129629608</v>
      </c>
      <c r="Z198" s="25">
        <f>(H198*(K198+L198))/1000</f>
        <v>0.50827081076517489</v>
      </c>
      <c r="AA198" s="25">
        <f t="shared" si="46"/>
        <v>5.6915009021977863</v>
      </c>
      <c r="AB198" s="18"/>
      <c r="AC198" s="24">
        <f t="shared" si="47"/>
        <v>0</v>
      </c>
      <c r="AD198" s="24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</row>
    <row r="199" spans="1:40" x14ac:dyDescent="0.35">
      <c r="A199" s="18"/>
      <c r="B199" s="1" t="s">
        <v>3</v>
      </c>
      <c r="C199" s="1">
        <v>195</v>
      </c>
      <c r="D199" s="1">
        <v>195</v>
      </c>
      <c r="E199" s="9">
        <v>12</v>
      </c>
      <c r="F199" s="22">
        <f t="shared" si="38"/>
        <v>3.333333333333333</v>
      </c>
      <c r="G199" s="50">
        <f t="shared" si="48"/>
        <v>-2.7777777777777679E-2</v>
      </c>
      <c r="H199" s="22">
        <f t="shared" ref="H199:H262" si="49">F199*$C$5</f>
        <v>3.333333333333333</v>
      </c>
      <c r="I199" s="70"/>
      <c r="J199" s="22">
        <v>-41.083333333333186</v>
      </c>
      <c r="K199" s="22">
        <f>'Car Specs and Assumptions'!$C$5*9.81*'Car Specs and Assumptions'!$F$5</f>
        <v>145.08990000000003</v>
      </c>
      <c r="L199" s="22">
        <v>4.7325833333333334</v>
      </c>
      <c r="M199" s="22">
        <v>-190.90581666666654</v>
      </c>
      <c r="N199" s="23">
        <v>-636.3527222222217</v>
      </c>
      <c r="O199" s="23">
        <f t="shared" si="39"/>
        <v>0</v>
      </c>
      <c r="P199" s="23">
        <f>IF(F199&gt;0,(K199+L199)*F199,0)</f>
        <v>499.40827777777787</v>
      </c>
      <c r="Q199" s="24">
        <f>IF(J199*-1&gt;(K199+L199),(((J199*-1)-K199-L199))*F199,0)</f>
        <v>0</v>
      </c>
      <c r="R199" s="23">
        <f t="shared" si="40"/>
        <v>171895.11991981082</v>
      </c>
      <c r="S199" s="23">
        <f t="shared" si="41"/>
        <v>248725.74966455658</v>
      </c>
      <c r="T199" s="23">
        <f t="shared" si="42"/>
        <v>4.7752464313723451E-2</v>
      </c>
      <c r="U199" s="23">
        <f t="shared" si="43"/>
        <v>6.9096013256813818E-2</v>
      </c>
      <c r="V199" s="25">
        <v>-6.9096013256813818E-2</v>
      </c>
      <c r="W199" s="25">
        <f>0.5*'Car Specs and Assumptions'!$C$5*(F199*F199)</f>
        <v>8216.6666666666642</v>
      </c>
      <c r="X199" s="25">
        <f t="shared" si="44"/>
        <v>8.216666666666665</v>
      </c>
      <c r="Y199" s="25">
        <f t="shared" si="45"/>
        <v>5.9981666666666653</v>
      </c>
      <c r="Z199" s="25">
        <f>(H199*(K199+L199))/1000</f>
        <v>0.49940827777777785</v>
      </c>
      <c r="AA199" s="25">
        <f t="shared" si="46"/>
        <v>5.4987583888888878</v>
      </c>
      <c r="AB199" s="18"/>
      <c r="AC199" s="24">
        <f t="shared" si="47"/>
        <v>0</v>
      </c>
      <c r="AD199" s="24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</row>
    <row r="200" spans="1:40" x14ac:dyDescent="0.35">
      <c r="A200" s="18"/>
      <c r="B200" s="1" t="s">
        <v>3</v>
      </c>
      <c r="C200" s="1">
        <v>196</v>
      </c>
      <c r="D200" s="1">
        <v>196</v>
      </c>
      <c r="E200" s="9">
        <v>12</v>
      </c>
      <c r="F200" s="22">
        <f t="shared" si="38"/>
        <v>3.333333333333333</v>
      </c>
      <c r="G200" s="50">
        <f t="shared" si="48"/>
        <v>0</v>
      </c>
      <c r="H200" s="22">
        <f t="shared" si="49"/>
        <v>3.333333333333333</v>
      </c>
      <c r="I200" s="70"/>
      <c r="J200" s="22">
        <v>0</v>
      </c>
      <c r="K200" s="22">
        <f>'Car Specs and Assumptions'!$C$5*9.81*'Car Specs and Assumptions'!$F$5</f>
        <v>145.08990000000003</v>
      </c>
      <c r="L200" s="22">
        <v>4.7325833333333334</v>
      </c>
      <c r="M200" s="22">
        <v>-149.82248333333337</v>
      </c>
      <c r="N200" s="23">
        <v>-499.40827777777787</v>
      </c>
      <c r="O200" s="23">
        <f t="shared" si="39"/>
        <v>0</v>
      </c>
      <c r="P200" s="23">
        <f>IF(F200&gt;0,(K200+L200)*F200,0)</f>
        <v>499.40827777777787</v>
      </c>
      <c r="Q200" s="24">
        <f>IF(J200*-1&gt;(K200+L200),(((J200*-1)-K200-L200))*F200,0)</f>
        <v>0</v>
      </c>
      <c r="R200" s="23">
        <f t="shared" si="40"/>
        <v>172394.5281975886</v>
      </c>
      <c r="S200" s="23">
        <f t="shared" si="41"/>
        <v>248725.74966455658</v>
      </c>
      <c r="T200" s="23">
        <f t="shared" si="42"/>
        <v>4.7891199933290114E-2</v>
      </c>
      <c r="U200" s="23">
        <f t="shared" si="43"/>
        <v>6.9096013256813818E-2</v>
      </c>
      <c r="V200" s="25">
        <v>-6.9096013256813818E-2</v>
      </c>
      <c r="W200" s="25">
        <f>0.5*'Car Specs and Assumptions'!$C$5*(F200*F200)</f>
        <v>8216.6666666666642</v>
      </c>
      <c r="X200" s="25">
        <f t="shared" si="44"/>
        <v>8.216666666666665</v>
      </c>
      <c r="Y200" s="25">
        <f t="shared" si="45"/>
        <v>5.9981666666666653</v>
      </c>
      <c r="Z200" s="25">
        <f>(H200*(K200+L200))/1000</f>
        <v>0.49940827777777785</v>
      </c>
      <c r="AA200" s="25">
        <f t="shared" si="46"/>
        <v>5.4987583888888878</v>
      </c>
      <c r="AB200" s="18"/>
      <c r="AC200" s="24">
        <f t="shared" si="47"/>
        <v>0</v>
      </c>
      <c r="AD200" s="24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</row>
    <row r="201" spans="1:40" x14ac:dyDescent="0.35">
      <c r="A201" s="18"/>
      <c r="B201" s="1" t="s">
        <v>3</v>
      </c>
      <c r="C201" s="1">
        <v>197</v>
      </c>
      <c r="D201" s="1">
        <v>197</v>
      </c>
      <c r="E201" s="9">
        <v>12</v>
      </c>
      <c r="F201" s="22">
        <f t="shared" si="38"/>
        <v>3.333333333333333</v>
      </c>
      <c r="G201" s="50">
        <f t="shared" si="48"/>
        <v>0</v>
      </c>
      <c r="H201" s="22">
        <f t="shared" si="49"/>
        <v>3.333333333333333</v>
      </c>
      <c r="I201" s="70"/>
      <c r="J201" s="22">
        <v>0</v>
      </c>
      <c r="K201" s="22">
        <f>'Car Specs and Assumptions'!$C$5*9.81*'Car Specs and Assumptions'!$F$5</f>
        <v>145.08990000000003</v>
      </c>
      <c r="L201" s="22">
        <v>4.7325833333333334</v>
      </c>
      <c r="M201" s="22">
        <v>-149.82248333333337</v>
      </c>
      <c r="N201" s="23">
        <v>-499.40827777777787</v>
      </c>
      <c r="O201" s="23">
        <f t="shared" si="39"/>
        <v>0</v>
      </c>
      <c r="P201" s="23">
        <f>IF(F201&gt;0,(K201+L201)*F201,0)</f>
        <v>499.40827777777787</v>
      </c>
      <c r="Q201" s="24">
        <f>IF(J201*-1&gt;(K201+L201),(((J201*-1)-K201-L201))*F201,0)</f>
        <v>0</v>
      </c>
      <c r="R201" s="23">
        <f t="shared" si="40"/>
        <v>172893.93647536638</v>
      </c>
      <c r="S201" s="23">
        <f t="shared" si="41"/>
        <v>248725.74966455658</v>
      </c>
      <c r="T201" s="23">
        <f t="shared" si="42"/>
        <v>4.8029935552856784E-2</v>
      </c>
      <c r="U201" s="23">
        <f t="shared" si="43"/>
        <v>6.9096013256813818E-2</v>
      </c>
      <c r="V201" s="25">
        <v>-6.9096013256813818E-2</v>
      </c>
      <c r="W201" s="25">
        <f>0.5*'Car Specs and Assumptions'!$C$5*(F201*F201)</f>
        <v>8216.6666666666642</v>
      </c>
      <c r="X201" s="25">
        <f t="shared" si="44"/>
        <v>8.216666666666665</v>
      </c>
      <c r="Y201" s="25">
        <f t="shared" si="45"/>
        <v>5.9981666666666653</v>
      </c>
      <c r="Z201" s="25">
        <f>(H201*(K201+L201))/1000</f>
        <v>0.49940827777777785</v>
      </c>
      <c r="AA201" s="25">
        <f t="shared" si="46"/>
        <v>5.4987583888888878</v>
      </c>
      <c r="AB201" s="18"/>
      <c r="AC201" s="24">
        <f t="shared" si="47"/>
        <v>0</v>
      </c>
      <c r="AD201" s="24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</row>
    <row r="202" spans="1:40" x14ac:dyDescent="0.35">
      <c r="A202" s="18"/>
      <c r="B202" s="1" t="s">
        <v>3</v>
      </c>
      <c r="C202" s="1">
        <v>198</v>
      </c>
      <c r="D202" s="1">
        <v>198</v>
      </c>
      <c r="E202" s="9">
        <v>12</v>
      </c>
      <c r="F202" s="22">
        <f t="shared" si="38"/>
        <v>3.333333333333333</v>
      </c>
      <c r="G202" s="50">
        <f t="shared" si="48"/>
        <v>6.9444444444444642E-2</v>
      </c>
      <c r="H202" s="22">
        <f t="shared" si="49"/>
        <v>3.333333333333333</v>
      </c>
      <c r="I202" s="70"/>
      <c r="J202" s="22">
        <v>102.70833333333363</v>
      </c>
      <c r="K202" s="22">
        <f>'Car Specs and Assumptions'!$C$5*9.81*'Car Specs and Assumptions'!$F$5</f>
        <v>145.08990000000003</v>
      </c>
      <c r="L202" s="22">
        <v>4.7325833333333334</v>
      </c>
      <c r="M202" s="22">
        <v>-47.114149999999732</v>
      </c>
      <c r="N202" s="23">
        <v>-157.04716666666576</v>
      </c>
      <c r="O202" s="23">
        <f t="shared" si="39"/>
        <v>0</v>
      </c>
      <c r="P202" s="23">
        <f>IF(F202&gt;0,(K202+L202)*F202,0)</f>
        <v>499.40827777777787</v>
      </c>
      <c r="Q202" s="24">
        <f>IF(J202*-1&gt;(K202+L202),(((J202*-1)-K202-L202))*F202,0)</f>
        <v>0</v>
      </c>
      <c r="R202" s="23">
        <f t="shared" si="40"/>
        <v>173393.34475314416</v>
      </c>
      <c r="S202" s="23">
        <f t="shared" si="41"/>
        <v>248725.74966455658</v>
      </c>
      <c r="T202" s="23">
        <f t="shared" si="42"/>
        <v>4.8168671172423454E-2</v>
      </c>
      <c r="U202" s="23">
        <f t="shared" si="43"/>
        <v>6.9096013256813818E-2</v>
      </c>
      <c r="V202" s="25">
        <v>-6.9096013256813818E-2</v>
      </c>
      <c r="W202" s="25">
        <f>0.5*'Car Specs and Assumptions'!$C$5*(F202*F202)</f>
        <v>8216.6666666666642</v>
      </c>
      <c r="X202" s="25">
        <f t="shared" si="44"/>
        <v>8.216666666666665</v>
      </c>
      <c r="Y202" s="25">
        <f t="shared" si="45"/>
        <v>5.9981666666666653</v>
      </c>
      <c r="Z202" s="25">
        <f>(H202*(K202+L202))/1000</f>
        <v>0.49940827777777785</v>
      </c>
      <c r="AA202" s="25">
        <f t="shared" si="46"/>
        <v>5.4987583888888878</v>
      </c>
      <c r="AB202" s="18"/>
      <c r="AC202" s="24">
        <f t="shared" si="47"/>
        <v>0</v>
      </c>
      <c r="AD202" s="24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</row>
    <row r="203" spans="1:40" x14ac:dyDescent="0.35">
      <c r="A203" s="18"/>
      <c r="B203" s="1" t="s">
        <v>3</v>
      </c>
      <c r="C203" s="1">
        <v>199</v>
      </c>
      <c r="D203" s="1">
        <v>199</v>
      </c>
      <c r="E203" s="9">
        <v>12.5</v>
      </c>
      <c r="F203" s="22">
        <f t="shared" si="38"/>
        <v>3.4722222222222223</v>
      </c>
      <c r="G203" s="50">
        <f t="shared" si="48"/>
        <v>0.13888888888888906</v>
      </c>
      <c r="H203" s="22">
        <f t="shared" si="49"/>
        <v>3.4722222222222223</v>
      </c>
      <c r="I203" s="70"/>
      <c r="J203" s="22">
        <v>205.41666666666691</v>
      </c>
      <c r="K203" s="22">
        <f>'Car Specs and Assumptions'!$C$5*9.81*'Car Specs and Assumptions'!$F$5</f>
        <v>145.08990000000003</v>
      </c>
      <c r="L203" s="22">
        <v>5.1351815682870381</v>
      </c>
      <c r="M203" s="22">
        <v>55.191585098379846</v>
      </c>
      <c r="N203" s="23">
        <v>191.63744825826336</v>
      </c>
      <c r="O203" s="23">
        <f t="shared" si="39"/>
        <v>191.63744825826336</v>
      </c>
      <c r="P203" s="23">
        <f>IF(F203&gt;0,(K203+L203)*F203,0)</f>
        <v>521.61486655655233</v>
      </c>
      <c r="Q203" s="24">
        <f>IF(J203*-1&gt;(K203+L203),(((J203*-1)-K203-L203))*F203,0)</f>
        <v>0</v>
      </c>
      <c r="R203" s="23">
        <f t="shared" si="40"/>
        <v>173914.9596197007</v>
      </c>
      <c r="S203" s="23">
        <f t="shared" si="41"/>
        <v>248725.74966455658</v>
      </c>
      <c r="T203" s="23">
        <f t="shared" si="42"/>
        <v>4.8313575782352861E-2</v>
      </c>
      <c r="U203" s="23">
        <f t="shared" si="43"/>
        <v>6.9096013256813818E-2</v>
      </c>
      <c r="V203" s="25">
        <v>-6.9096013256813818E-2</v>
      </c>
      <c r="W203" s="25">
        <f>0.5*'Car Specs and Assumptions'!$C$5*(F203*F203)</f>
        <v>8915.6539351851861</v>
      </c>
      <c r="X203" s="25">
        <f t="shared" si="44"/>
        <v>8.9156539351851869</v>
      </c>
      <c r="Y203" s="25">
        <f t="shared" si="45"/>
        <v>6.508427372685186</v>
      </c>
      <c r="Z203" s="25">
        <f>(H203*(K203+L203))/1000</f>
        <v>0.52161486655655231</v>
      </c>
      <c r="AA203" s="25">
        <f t="shared" si="46"/>
        <v>5.9868125061286337</v>
      </c>
      <c r="AB203" s="18"/>
      <c r="AC203" s="24">
        <f t="shared" si="47"/>
        <v>0</v>
      </c>
      <c r="AD203" s="24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</row>
    <row r="204" spans="1:40" x14ac:dyDescent="0.35">
      <c r="A204" s="18"/>
      <c r="B204" s="1" t="s">
        <v>3</v>
      </c>
      <c r="C204" s="1">
        <v>200</v>
      </c>
      <c r="D204" s="1">
        <v>200</v>
      </c>
      <c r="E204" s="9">
        <v>13</v>
      </c>
      <c r="F204" s="22">
        <f t="shared" si="38"/>
        <v>3.6111111111111112</v>
      </c>
      <c r="G204" s="50">
        <f t="shared" si="48"/>
        <v>0.20833333333333326</v>
      </c>
      <c r="H204" s="22">
        <f t="shared" si="49"/>
        <v>3.6111111111111112</v>
      </c>
      <c r="I204" s="70"/>
      <c r="J204" s="22">
        <v>308.12499999999989</v>
      </c>
      <c r="K204" s="22">
        <f>'Car Specs and Assumptions'!$C$5*9.81*'Car Specs and Assumptions'!$F$5</f>
        <v>145.08990000000003</v>
      </c>
      <c r="L204" s="22">
        <v>5.5542123842592597</v>
      </c>
      <c r="M204" s="22">
        <v>157.48088761574058</v>
      </c>
      <c r="N204" s="23">
        <v>568.680983056841</v>
      </c>
      <c r="O204" s="23">
        <f t="shared" si="39"/>
        <v>568.680983056841</v>
      </c>
      <c r="P204" s="23">
        <f>IF(F204&gt;0,(K204+L204)*F204,0)</f>
        <v>543.99262805426974</v>
      </c>
      <c r="Q204" s="24">
        <f>IF(J204*-1&gt;(K204+L204),(((J204*-1)-K204-L204))*F204,0)</f>
        <v>0</v>
      </c>
      <c r="R204" s="23">
        <f t="shared" si="40"/>
        <v>174458.95224775496</v>
      </c>
      <c r="S204" s="23">
        <f t="shared" si="41"/>
        <v>248725.74966455658</v>
      </c>
      <c r="T204" s="23">
        <f t="shared" si="42"/>
        <v>4.846469693442633E-2</v>
      </c>
      <c r="U204" s="23">
        <f t="shared" si="43"/>
        <v>6.9096013256813818E-2</v>
      </c>
      <c r="V204" s="25">
        <v>-6.9096013256813818E-2</v>
      </c>
      <c r="W204" s="25">
        <f>0.5*'Car Specs and Assumptions'!$C$5*(F204*F204)</f>
        <v>9643.1712962962956</v>
      </c>
      <c r="X204" s="25">
        <f t="shared" si="44"/>
        <v>9.6431712962962948</v>
      </c>
      <c r="Y204" s="25">
        <f t="shared" si="45"/>
        <v>7.0395150462962954</v>
      </c>
      <c r="Z204" s="25">
        <f>(H204*(K204+L204))/1000</f>
        <v>0.54399262805426973</v>
      </c>
      <c r="AA204" s="25">
        <f t="shared" si="46"/>
        <v>6.4955224182420253</v>
      </c>
      <c r="AB204" s="18"/>
      <c r="AC204" s="24">
        <f t="shared" si="47"/>
        <v>0</v>
      </c>
      <c r="AD204" s="24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</row>
    <row r="205" spans="1:40" x14ac:dyDescent="0.35">
      <c r="A205" s="18"/>
      <c r="B205" s="1" t="s">
        <v>3</v>
      </c>
      <c r="C205" s="1">
        <v>201</v>
      </c>
      <c r="D205" s="1">
        <v>201</v>
      </c>
      <c r="E205" s="9">
        <v>14</v>
      </c>
      <c r="F205" s="22">
        <f t="shared" si="38"/>
        <v>3.8888888888888888</v>
      </c>
      <c r="G205" s="50">
        <f t="shared" si="48"/>
        <v>0.2777777777777779</v>
      </c>
      <c r="H205" s="22">
        <f t="shared" si="49"/>
        <v>3.8888888888888888</v>
      </c>
      <c r="I205" s="70"/>
      <c r="J205" s="22">
        <v>410.83333333333354</v>
      </c>
      <c r="K205" s="22">
        <f>'Car Specs and Assumptions'!$C$5*9.81*'Car Specs and Assumptions'!$F$5</f>
        <v>145.08990000000003</v>
      </c>
      <c r="L205" s="22">
        <v>6.4415717592592596</v>
      </c>
      <c r="M205" s="22">
        <v>259.30186157407428</v>
      </c>
      <c r="N205" s="23">
        <v>1008.3961283436222</v>
      </c>
      <c r="O205" s="23">
        <f t="shared" si="39"/>
        <v>1008.3961283436222</v>
      </c>
      <c r="P205" s="23">
        <f>IF(F205&gt;0,(K205+L205)*F205,0)</f>
        <v>589.28905684156393</v>
      </c>
      <c r="Q205" s="24">
        <f>IF(J205*-1&gt;(K205+L205),(((J205*-1)-K205-L205))*F205,0)</f>
        <v>0</v>
      </c>
      <c r="R205" s="23">
        <f t="shared" si="40"/>
        <v>175048.24130459654</v>
      </c>
      <c r="S205" s="23">
        <f t="shared" si="41"/>
        <v>248725.74966455658</v>
      </c>
      <c r="T205" s="23">
        <f t="shared" si="42"/>
        <v>4.8628401434416921E-2</v>
      </c>
      <c r="U205" s="23">
        <f t="shared" si="43"/>
        <v>6.9096013256813818E-2</v>
      </c>
      <c r="V205" s="25">
        <v>-6.9096013256813818E-2</v>
      </c>
      <c r="W205" s="25">
        <f>0.5*'Car Specs and Assumptions'!$C$5*(F205*F205)</f>
        <v>11183.796296296296</v>
      </c>
      <c r="X205" s="25">
        <f t="shared" si="44"/>
        <v>11.183796296296295</v>
      </c>
      <c r="Y205" s="25">
        <f t="shared" si="45"/>
        <v>8.1641712962962956</v>
      </c>
      <c r="Z205" s="25">
        <f>(H205*(K205+L205))/1000</f>
        <v>0.58928905684156396</v>
      </c>
      <c r="AA205" s="25">
        <f t="shared" si="46"/>
        <v>7.5748822394547313</v>
      </c>
      <c r="AB205" s="18"/>
      <c r="AC205" s="24">
        <f t="shared" si="47"/>
        <v>0</v>
      </c>
      <c r="AD205" s="24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</row>
    <row r="206" spans="1:40" x14ac:dyDescent="0.35">
      <c r="A206" s="18"/>
      <c r="B206" s="1" t="s">
        <v>3</v>
      </c>
      <c r="C206" s="1">
        <v>202</v>
      </c>
      <c r="D206" s="1">
        <v>202</v>
      </c>
      <c r="E206" s="9">
        <v>15</v>
      </c>
      <c r="F206" s="22">
        <f t="shared" si="38"/>
        <v>4.166666666666667</v>
      </c>
      <c r="G206" s="50">
        <f t="shared" si="48"/>
        <v>0.3472222222222221</v>
      </c>
      <c r="H206" s="22">
        <f t="shared" si="49"/>
        <v>4.166666666666667</v>
      </c>
      <c r="I206" s="70"/>
      <c r="J206" s="22">
        <v>513.54166666666652</v>
      </c>
      <c r="K206" s="22">
        <f>'Car Specs and Assumptions'!$C$5*9.81*'Car Specs and Assumptions'!$F$5</f>
        <v>145.08990000000003</v>
      </c>
      <c r="L206" s="22">
        <v>7.3946614583333359</v>
      </c>
      <c r="M206" s="22">
        <v>361.0571052083331</v>
      </c>
      <c r="N206" s="23">
        <v>1504.4046050347213</v>
      </c>
      <c r="O206" s="23">
        <f t="shared" si="39"/>
        <v>1504.4046050347213</v>
      </c>
      <c r="P206" s="23">
        <f>IF(F206&gt;0,(K206+L206)*F206,0)</f>
        <v>635.35233940972239</v>
      </c>
      <c r="Q206" s="24">
        <f>IF(J206*-1&gt;(K206+L206),(((J206*-1)-K206-L206))*F206,0)</f>
        <v>0</v>
      </c>
      <c r="R206" s="23">
        <f t="shared" si="40"/>
        <v>175683.59364400627</v>
      </c>
      <c r="S206" s="23">
        <f t="shared" si="41"/>
        <v>248725.74966455658</v>
      </c>
      <c r="T206" s="23">
        <f t="shared" si="42"/>
        <v>4.880490231430494E-2</v>
      </c>
      <c r="U206" s="23">
        <f t="shared" si="43"/>
        <v>6.9096013256813818E-2</v>
      </c>
      <c r="V206" s="25">
        <v>-6.9096013256813818E-2</v>
      </c>
      <c r="W206" s="25">
        <f>0.5*'Car Specs and Assumptions'!$C$5*(F206*F206)</f>
        <v>12838.54166666667</v>
      </c>
      <c r="X206" s="25">
        <f t="shared" si="44"/>
        <v>12.83854166666667</v>
      </c>
      <c r="Y206" s="25">
        <f t="shared" si="45"/>
        <v>9.3721354166666693</v>
      </c>
      <c r="Z206" s="25">
        <f>(H206*(K206+L206))/1000</f>
        <v>0.63535233940972236</v>
      </c>
      <c r="AA206" s="25">
        <f t="shared" si="46"/>
        <v>8.7367830772569466</v>
      </c>
      <c r="AB206" s="18"/>
      <c r="AC206" s="24">
        <f t="shared" si="47"/>
        <v>0</v>
      </c>
      <c r="AD206" s="24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</row>
    <row r="207" spans="1:40" x14ac:dyDescent="0.35">
      <c r="A207" s="18"/>
      <c r="B207" s="1" t="s">
        <v>3</v>
      </c>
      <c r="C207" s="1">
        <v>203</v>
      </c>
      <c r="D207" s="1">
        <v>203</v>
      </c>
      <c r="E207" s="9">
        <v>16.5</v>
      </c>
      <c r="F207" s="22">
        <f t="shared" si="38"/>
        <v>4.583333333333333</v>
      </c>
      <c r="G207" s="50">
        <f t="shared" si="48"/>
        <v>0.55555555555555536</v>
      </c>
      <c r="H207" s="22">
        <f t="shared" si="49"/>
        <v>4.583333333333333</v>
      </c>
      <c r="I207" s="70"/>
      <c r="J207" s="22">
        <v>821.6666666666664</v>
      </c>
      <c r="K207" s="22">
        <f>'Car Specs and Assumptions'!$C$5*9.81*'Car Specs and Assumptions'!$F$5</f>
        <v>145.08990000000003</v>
      </c>
      <c r="L207" s="22">
        <v>8.9475403645833342</v>
      </c>
      <c r="M207" s="22">
        <v>667.629226302083</v>
      </c>
      <c r="N207" s="23">
        <v>3059.9672872178803</v>
      </c>
      <c r="O207" s="23">
        <f t="shared" si="39"/>
        <v>3059.9672872178803</v>
      </c>
      <c r="P207" s="23">
        <f>IF(F207&gt;0,(K207+L207)*F207,0)</f>
        <v>706.00493500434038</v>
      </c>
      <c r="Q207" s="24">
        <f>IF(J207*-1&gt;(K207+L207),(((J207*-1)-K207-L207))*F207,0)</f>
        <v>0</v>
      </c>
      <c r="R207" s="23">
        <f t="shared" si="40"/>
        <v>176389.59857901061</v>
      </c>
      <c r="S207" s="23">
        <f t="shared" si="41"/>
        <v>248725.74966455658</v>
      </c>
      <c r="T207" s="23">
        <f t="shared" si="42"/>
        <v>4.9001030485249147E-2</v>
      </c>
      <c r="U207" s="23">
        <f t="shared" si="43"/>
        <v>6.9096013256813818E-2</v>
      </c>
      <c r="V207" s="25">
        <v>-6.9096013256813818E-2</v>
      </c>
      <c r="W207" s="25">
        <f>0.5*'Car Specs and Assumptions'!$C$5*(F207*F207)</f>
        <v>15534.635416666666</v>
      </c>
      <c r="X207" s="25">
        <f t="shared" si="44"/>
        <v>15.534635416666665</v>
      </c>
      <c r="Y207" s="25">
        <f t="shared" si="45"/>
        <v>11.340283854166666</v>
      </c>
      <c r="Z207" s="25">
        <f>(H207*(K207+L207))/1000</f>
        <v>0.70600493500434036</v>
      </c>
      <c r="AA207" s="25">
        <f t="shared" si="46"/>
        <v>10.634278919162325</v>
      </c>
      <c r="AB207" s="18"/>
      <c r="AC207" s="24">
        <f t="shared" si="47"/>
        <v>0</v>
      </c>
      <c r="AD207" s="24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</row>
    <row r="208" spans="1:40" x14ac:dyDescent="0.35">
      <c r="A208" s="18"/>
      <c r="B208" s="1" t="s">
        <v>3</v>
      </c>
      <c r="C208" s="1">
        <v>204</v>
      </c>
      <c r="D208" s="1">
        <v>204</v>
      </c>
      <c r="E208" s="9">
        <v>19</v>
      </c>
      <c r="F208" s="22">
        <f t="shared" si="38"/>
        <v>5.2777777777777777</v>
      </c>
      <c r="G208" s="50">
        <f t="shared" si="48"/>
        <v>0.65277777777777768</v>
      </c>
      <c r="H208" s="22">
        <f t="shared" si="49"/>
        <v>5.2777777777777777</v>
      </c>
      <c r="I208" s="70"/>
      <c r="J208" s="22">
        <v>965.45833333333314</v>
      </c>
      <c r="K208" s="22">
        <f>'Car Specs and Assumptions'!$C$5*9.81*'Car Specs and Assumptions'!$F$5</f>
        <v>145.08990000000003</v>
      </c>
      <c r="L208" s="22">
        <v>11.864323495370371</v>
      </c>
      <c r="M208" s="22">
        <v>808.50410983796269</v>
      </c>
      <c r="N208" s="23">
        <v>4267.1050241448029</v>
      </c>
      <c r="O208" s="23">
        <f t="shared" si="39"/>
        <v>4267.1050241448029</v>
      </c>
      <c r="P208" s="23">
        <f>IF(F208&gt;0,(K208+L208)*F208,0)</f>
        <v>828.36951289223271</v>
      </c>
      <c r="Q208" s="24">
        <f>IF(J208*-1&gt;(K208+L208),(((J208*-1)-K208-L208))*F208,0)</f>
        <v>0</v>
      </c>
      <c r="R208" s="23">
        <f t="shared" si="40"/>
        <v>177217.96809190285</v>
      </c>
      <c r="S208" s="23">
        <f t="shared" si="41"/>
        <v>248725.74966455658</v>
      </c>
      <c r="T208" s="23">
        <f t="shared" si="42"/>
        <v>4.9231151535930613E-2</v>
      </c>
      <c r="U208" s="23">
        <f t="shared" si="43"/>
        <v>6.9096013256813818E-2</v>
      </c>
      <c r="V208" s="25">
        <v>-6.9096013256813818E-2</v>
      </c>
      <c r="W208" s="25">
        <f>0.5*'Car Specs and Assumptions'!$C$5*(F208*F208)</f>
        <v>20598.72685185185</v>
      </c>
      <c r="X208" s="25">
        <f t="shared" si="44"/>
        <v>20.59872685185185</v>
      </c>
      <c r="Y208" s="25">
        <f t="shared" si="45"/>
        <v>15.03707060185185</v>
      </c>
      <c r="Z208" s="25">
        <f>(H208*(K208+L208))/1000</f>
        <v>0.82836951289223271</v>
      </c>
      <c r="AA208" s="25">
        <f t="shared" si="46"/>
        <v>14.208701088959618</v>
      </c>
      <c r="AB208" s="18"/>
      <c r="AC208" s="24">
        <f t="shared" si="47"/>
        <v>0</v>
      </c>
      <c r="AD208" s="24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</row>
    <row r="209" spans="1:40" x14ac:dyDescent="0.35">
      <c r="A209" s="18"/>
      <c r="B209" s="1" t="s">
        <v>3</v>
      </c>
      <c r="C209" s="1">
        <v>205</v>
      </c>
      <c r="D209" s="1">
        <v>205</v>
      </c>
      <c r="E209" s="9">
        <v>21.2</v>
      </c>
      <c r="F209" s="22">
        <f t="shared" si="38"/>
        <v>5.8888888888888884</v>
      </c>
      <c r="G209" s="50">
        <f t="shared" si="48"/>
        <v>0.66666666666666652</v>
      </c>
      <c r="H209" s="22">
        <f t="shared" si="49"/>
        <v>5.8888888888888884</v>
      </c>
      <c r="I209" s="70"/>
      <c r="J209" s="22">
        <v>985.99999999999977</v>
      </c>
      <c r="K209" s="22">
        <f>'Car Specs and Assumptions'!$C$5*9.81*'Car Specs and Assumptions'!$F$5</f>
        <v>145.08990000000003</v>
      </c>
      <c r="L209" s="22">
        <v>14.770918425925924</v>
      </c>
      <c r="M209" s="22">
        <v>826.13918157407375</v>
      </c>
      <c r="N209" s="23">
        <v>4865.0418470473223</v>
      </c>
      <c r="O209" s="23">
        <f t="shared" si="39"/>
        <v>4865.0418470473223</v>
      </c>
      <c r="P209" s="23">
        <f>IF(F209&gt;0,(K209+L209)*F209,0)</f>
        <v>941.40259739711939</v>
      </c>
      <c r="Q209" s="24">
        <f>IF(J209*-1&gt;(K209+L209),(((J209*-1)-K209-L209))*F209,0)</f>
        <v>0</v>
      </c>
      <c r="R209" s="23">
        <f t="shared" si="40"/>
        <v>178159.37068929998</v>
      </c>
      <c r="S209" s="23">
        <f t="shared" si="41"/>
        <v>248725.74966455658</v>
      </c>
      <c r="T209" s="23">
        <f t="shared" si="42"/>
        <v>4.9492673177487533E-2</v>
      </c>
      <c r="U209" s="23">
        <f t="shared" si="43"/>
        <v>6.9096013256813818E-2</v>
      </c>
      <c r="V209" s="25">
        <v>-6.9096013256813818E-2</v>
      </c>
      <c r="W209" s="25">
        <f>0.5*'Car Specs and Assumptions'!$C$5*(F209*F209)</f>
        <v>25645.129629629624</v>
      </c>
      <c r="X209" s="25">
        <f t="shared" si="44"/>
        <v>25.645129629629626</v>
      </c>
      <c r="Y209" s="25">
        <f t="shared" si="45"/>
        <v>18.720944629629628</v>
      </c>
      <c r="Z209" s="25">
        <f>(H209*(K209+L209))/1000</f>
        <v>0.9414025973971194</v>
      </c>
      <c r="AA209" s="25">
        <f t="shared" si="46"/>
        <v>17.779542032232509</v>
      </c>
      <c r="AB209" s="18"/>
      <c r="AC209" s="24">
        <f t="shared" si="47"/>
        <v>0</v>
      </c>
      <c r="AD209" s="24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</row>
    <row r="210" spans="1:40" x14ac:dyDescent="0.35">
      <c r="A210" s="18"/>
      <c r="B210" s="1" t="s">
        <v>3</v>
      </c>
      <c r="C210" s="1">
        <v>206</v>
      </c>
      <c r="D210" s="1">
        <v>206</v>
      </c>
      <c r="E210" s="9">
        <v>23.8</v>
      </c>
      <c r="F210" s="22">
        <f t="shared" si="38"/>
        <v>6.6111111111111107</v>
      </c>
      <c r="G210" s="50">
        <f t="shared" si="48"/>
        <v>0.79166666666666652</v>
      </c>
      <c r="H210" s="22">
        <f t="shared" si="49"/>
        <v>6.6111111111111107</v>
      </c>
      <c r="I210" s="70"/>
      <c r="J210" s="22">
        <v>1170.8749999999998</v>
      </c>
      <c r="K210" s="22">
        <f>'Car Specs and Assumptions'!$C$5*9.81*'Car Specs and Assumptions'!$F$5</f>
        <v>145.08990000000003</v>
      </c>
      <c r="L210" s="22">
        <v>18.616142384259259</v>
      </c>
      <c r="M210" s="22">
        <v>1007.1689576157406</v>
      </c>
      <c r="N210" s="23">
        <v>6658.5058864596185</v>
      </c>
      <c r="O210" s="23">
        <f t="shared" si="39"/>
        <v>6658.5058864596185</v>
      </c>
      <c r="P210" s="23">
        <f>IF(F210&gt;0,(K210+L210)*F210,0)</f>
        <v>1082.278835762603</v>
      </c>
      <c r="Q210" s="24">
        <f>IF(J210*-1&gt;(K210+L210),(((J210*-1)-K210-L210))*F210,0)</f>
        <v>0</v>
      </c>
      <c r="R210" s="23">
        <f t="shared" si="40"/>
        <v>179241.64952506259</v>
      </c>
      <c r="S210" s="23">
        <f t="shared" si="41"/>
        <v>248725.74966455658</v>
      </c>
      <c r="T210" s="23">
        <f t="shared" si="42"/>
        <v>4.9793330238062386E-2</v>
      </c>
      <c r="U210" s="23">
        <f t="shared" si="43"/>
        <v>6.9096013256813818E-2</v>
      </c>
      <c r="V210" s="25">
        <v>-6.9096013256813818E-2</v>
      </c>
      <c r="W210" s="25">
        <f>0.5*'Car Specs and Assumptions'!$C$5*(F210*F210)</f>
        <v>32321.171296296292</v>
      </c>
      <c r="X210" s="25">
        <f t="shared" si="44"/>
        <v>32.321171296296292</v>
      </c>
      <c r="Y210" s="25">
        <f t="shared" si="45"/>
        <v>23.594455046296293</v>
      </c>
      <c r="Z210" s="25">
        <f>(H210*(K210+L210))/1000</f>
        <v>1.082278835762603</v>
      </c>
      <c r="AA210" s="25">
        <f t="shared" si="46"/>
        <v>22.512176210533688</v>
      </c>
      <c r="AB210" s="18"/>
      <c r="AC210" s="24">
        <f t="shared" si="47"/>
        <v>0</v>
      </c>
      <c r="AD210" s="24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</row>
    <row r="211" spans="1:40" x14ac:dyDescent="0.35">
      <c r="A211" s="18"/>
      <c r="B211" s="1" t="s">
        <v>3</v>
      </c>
      <c r="C211" s="1">
        <v>207</v>
      </c>
      <c r="D211" s="1">
        <v>207</v>
      </c>
      <c r="E211" s="9">
        <v>26.9</v>
      </c>
      <c r="F211" s="22">
        <f t="shared" si="38"/>
        <v>7.4722222222222214</v>
      </c>
      <c r="G211" s="50">
        <f t="shared" si="48"/>
        <v>0.80555555555555625</v>
      </c>
      <c r="H211" s="22">
        <f t="shared" si="49"/>
        <v>7.4722222222222214</v>
      </c>
      <c r="I211" s="70"/>
      <c r="J211" s="22">
        <v>1191.4166666666677</v>
      </c>
      <c r="K211" s="22">
        <f>'Car Specs and Assumptions'!$C$5*9.81*'Car Specs and Assumptions'!$F$5</f>
        <v>145.08990000000003</v>
      </c>
      <c r="L211" s="22">
        <v>23.781559901620369</v>
      </c>
      <c r="M211" s="22">
        <v>1022.5452067650474</v>
      </c>
      <c r="N211" s="23">
        <v>7640.6850172166032</v>
      </c>
      <c r="O211" s="23">
        <f t="shared" si="39"/>
        <v>7640.6850172166032</v>
      </c>
      <c r="P211" s="23">
        <f>IF(F211&gt;0,(K211+L211)*F211,0)</f>
        <v>1261.8450753759967</v>
      </c>
      <c r="Q211" s="24">
        <f>IF(J211*-1&gt;(K211+L211),(((J211*-1)-K211-L211))*F211,0)</f>
        <v>0</v>
      </c>
      <c r="R211" s="23">
        <f t="shared" si="40"/>
        <v>180503.49460043857</v>
      </c>
      <c r="S211" s="23">
        <f t="shared" si="41"/>
        <v>248725.74966455658</v>
      </c>
      <c r="T211" s="23">
        <f t="shared" si="42"/>
        <v>5.0143870800001836E-2</v>
      </c>
      <c r="U211" s="23">
        <f t="shared" si="43"/>
        <v>6.9096013256813818E-2</v>
      </c>
      <c r="V211" s="25">
        <v>-6.9096013256813818E-2</v>
      </c>
      <c r="W211" s="25">
        <f>0.5*'Car Specs and Assumptions'!$C$5*(F211*F211)</f>
        <v>41289.320601851847</v>
      </c>
      <c r="X211" s="25">
        <f t="shared" si="44"/>
        <v>41.289320601851848</v>
      </c>
      <c r="Y211" s="25">
        <f t="shared" si="45"/>
        <v>30.141204039351848</v>
      </c>
      <c r="Z211" s="25">
        <f>(H211*(K211+L211))/1000</f>
        <v>1.2618450753759967</v>
      </c>
      <c r="AA211" s="25">
        <f t="shared" si="46"/>
        <v>28.87935896397585</v>
      </c>
      <c r="AB211" s="18"/>
      <c r="AC211" s="24">
        <f t="shared" si="47"/>
        <v>0</v>
      </c>
      <c r="AD211" s="24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</row>
    <row r="212" spans="1:40" x14ac:dyDescent="0.35">
      <c r="A212" s="18"/>
      <c r="B212" s="1" t="s">
        <v>3</v>
      </c>
      <c r="C212" s="1">
        <v>208</v>
      </c>
      <c r="D212" s="1">
        <v>208</v>
      </c>
      <c r="E212" s="9">
        <v>29.6</v>
      </c>
      <c r="F212" s="22">
        <f t="shared" si="38"/>
        <v>8.2222222222222232</v>
      </c>
      <c r="G212" s="50">
        <f t="shared" si="48"/>
        <v>0.70833333333333393</v>
      </c>
      <c r="H212" s="22">
        <f t="shared" si="49"/>
        <v>8.2222222222222232</v>
      </c>
      <c r="I212" s="70"/>
      <c r="J212" s="22">
        <v>1047.6250000000009</v>
      </c>
      <c r="K212" s="22">
        <f>'Car Specs and Assumptions'!$C$5*9.81*'Car Specs and Assumptions'!$F$5</f>
        <v>145.08990000000003</v>
      </c>
      <c r="L212" s="22">
        <v>28.79514037037038</v>
      </c>
      <c r="M212" s="22">
        <v>873.73995962963045</v>
      </c>
      <c r="N212" s="23">
        <v>7184.0841125102961</v>
      </c>
      <c r="O212" s="23">
        <f t="shared" si="39"/>
        <v>7184.0841125102961</v>
      </c>
      <c r="P212" s="23">
        <f>IF(F212&gt;0,(K212+L212)*F212,0)</f>
        <v>1429.721443045268</v>
      </c>
      <c r="Q212" s="24">
        <f>IF(J212*-1&gt;(K212+L212),(((J212*-1)-K212-L212))*F212,0)</f>
        <v>0</v>
      </c>
      <c r="R212" s="23">
        <f t="shared" si="40"/>
        <v>181933.21604348384</v>
      </c>
      <c r="S212" s="23">
        <f t="shared" si="41"/>
        <v>248725.74966455658</v>
      </c>
      <c r="T212" s="23">
        <f t="shared" si="42"/>
        <v>5.0541047416879814E-2</v>
      </c>
      <c r="U212" s="23">
        <f t="shared" si="43"/>
        <v>6.9096013256813818E-2</v>
      </c>
      <c r="V212" s="25">
        <v>-6.9096013256813818E-2</v>
      </c>
      <c r="W212" s="25">
        <f>0.5*'Car Specs and Assumptions'!$C$5*(F212*F212)</f>
        <v>49993.851851851861</v>
      </c>
      <c r="X212" s="25">
        <f t="shared" si="44"/>
        <v>49.993851851851858</v>
      </c>
      <c r="Y212" s="25">
        <f t="shared" si="45"/>
        <v>36.495511851851852</v>
      </c>
      <c r="Z212" s="25">
        <f>(H212*(K212+L212))/1000</f>
        <v>1.429721443045268</v>
      </c>
      <c r="AA212" s="25">
        <f t="shared" si="46"/>
        <v>35.065790408806585</v>
      </c>
      <c r="AB212" s="18"/>
      <c r="AC212" s="24">
        <f t="shared" si="47"/>
        <v>0</v>
      </c>
      <c r="AD212" s="24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</row>
    <row r="213" spans="1:40" x14ac:dyDescent="0.35">
      <c r="A213" s="18"/>
      <c r="B213" s="1" t="s">
        <v>3</v>
      </c>
      <c r="C213" s="1">
        <v>209</v>
      </c>
      <c r="D213" s="1">
        <v>209</v>
      </c>
      <c r="E213" s="9">
        <v>32</v>
      </c>
      <c r="F213" s="22">
        <f t="shared" si="38"/>
        <v>8.8888888888888893</v>
      </c>
      <c r="G213" s="50">
        <f t="shared" si="48"/>
        <v>0.77777777777777768</v>
      </c>
      <c r="H213" s="22">
        <f t="shared" si="49"/>
        <v>8.8888888888888893</v>
      </c>
      <c r="I213" s="70"/>
      <c r="J213" s="22">
        <v>1150.3333333333333</v>
      </c>
      <c r="K213" s="22">
        <f>'Car Specs and Assumptions'!$C$5*9.81*'Car Specs and Assumptions'!$F$5</f>
        <v>145.08990000000003</v>
      </c>
      <c r="L213" s="22">
        <v>33.653925925925932</v>
      </c>
      <c r="M213" s="22">
        <v>971.58950740740727</v>
      </c>
      <c r="N213" s="23">
        <v>8636.3511769547313</v>
      </c>
      <c r="O213" s="23">
        <f t="shared" si="39"/>
        <v>8636.3511769547313</v>
      </c>
      <c r="P213" s="23">
        <f>IF(F213&gt;0,(K213+L213)*F213,0)</f>
        <v>1588.834008230453</v>
      </c>
      <c r="Q213" s="24">
        <f>IF(J213*-1&gt;(K213+L213),(((J213*-1)-K213-L213))*F213,0)</f>
        <v>0</v>
      </c>
      <c r="R213" s="23">
        <f t="shared" si="40"/>
        <v>183522.05005171429</v>
      </c>
      <c r="S213" s="23">
        <f t="shared" si="41"/>
        <v>248725.74966455658</v>
      </c>
      <c r="T213" s="23">
        <f t="shared" si="42"/>
        <v>5.0982425504366234E-2</v>
      </c>
      <c r="U213" s="23">
        <f t="shared" si="43"/>
        <v>6.9096013256813818E-2</v>
      </c>
      <c r="V213" s="25">
        <v>-6.9096013256813818E-2</v>
      </c>
      <c r="W213" s="25">
        <f>0.5*'Car Specs and Assumptions'!$C$5*(F213*F213)</f>
        <v>58429.629629629635</v>
      </c>
      <c r="X213" s="25">
        <f t="shared" si="44"/>
        <v>58.429629629629638</v>
      </c>
      <c r="Y213" s="25">
        <f t="shared" si="45"/>
        <v>42.653629629629634</v>
      </c>
      <c r="Z213" s="25">
        <f>(H213*(K213+L213))/1000</f>
        <v>1.5888340082304531</v>
      </c>
      <c r="AA213" s="25">
        <f t="shared" si="46"/>
        <v>41.064795621399185</v>
      </c>
      <c r="AB213" s="18"/>
      <c r="AC213" s="24">
        <f t="shared" si="47"/>
        <v>0</v>
      </c>
      <c r="AD213" s="24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</row>
    <row r="214" spans="1:40" x14ac:dyDescent="0.35">
      <c r="A214" s="18"/>
      <c r="B214" s="1" t="s">
        <v>3</v>
      </c>
      <c r="C214" s="1">
        <v>210</v>
      </c>
      <c r="D214" s="1">
        <v>210</v>
      </c>
      <c r="E214" s="9">
        <v>35.200000000000003</v>
      </c>
      <c r="F214" s="22">
        <f t="shared" si="38"/>
        <v>9.7777777777777786</v>
      </c>
      <c r="G214" s="50">
        <f t="shared" si="48"/>
        <v>0.7638888888888884</v>
      </c>
      <c r="H214" s="22">
        <f t="shared" si="49"/>
        <v>9.7777777777777786</v>
      </c>
      <c r="I214" s="70"/>
      <c r="J214" s="22">
        <v>1129.7916666666658</v>
      </c>
      <c r="K214" s="22">
        <f>'Car Specs and Assumptions'!$C$5*9.81*'Car Specs and Assumptions'!$F$5</f>
        <v>145.08990000000003</v>
      </c>
      <c r="L214" s="22">
        <v>40.721250370370377</v>
      </c>
      <c r="M214" s="22">
        <v>943.98051629629538</v>
      </c>
      <c r="N214" s="23">
        <v>9230.0317148971117</v>
      </c>
      <c r="O214" s="23">
        <f t="shared" si="39"/>
        <v>9230.0317148971117</v>
      </c>
      <c r="P214" s="23">
        <f>IF(F214&gt;0,(K214+L214)*F214,0)</f>
        <v>1816.820136954733</v>
      </c>
      <c r="Q214" s="24">
        <f>IF(J214*-1&gt;(K214+L214),(((J214*-1)-K214-L214))*F214,0)</f>
        <v>0</v>
      </c>
      <c r="R214" s="23">
        <f t="shared" si="40"/>
        <v>185338.87018866904</v>
      </c>
      <c r="S214" s="23">
        <f t="shared" si="41"/>
        <v>248725.74966455658</v>
      </c>
      <c r="T214" s="23">
        <f t="shared" si="42"/>
        <v>5.1487138138412263E-2</v>
      </c>
      <c r="U214" s="23">
        <f t="shared" si="43"/>
        <v>6.9096013256813818E-2</v>
      </c>
      <c r="V214" s="25">
        <v>-6.9096013256813818E-2</v>
      </c>
      <c r="W214" s="25">
        <f>0.5*'Car Specs and Assumptions'!$C$5*(F214*F214)</f>
        <v>70699.851851851854</v>
      </c>
      <c r="X214" s="25">
        <f t="shared" si="44"/>
        <v>70.699851851851861</v>
      </c>
      <c r="Y214" s="25">
        <f t="shared" si="45"/>
        <v>51.610891851851861</v>
      </c>
      <c r="Z214" s="25">
        <f>(H214*(K214+L214))/1000</f>
        <v>1.816820136954733</v>
      </c>
      <c r="AA214" s="25">
        <f t="shared" si="46"/>
        <v>49.794071714897129</v>
      </c>
      <c r="AB214" s="18"/>
      <c r="AC214" s="24">
        <f t="shared" si="47"/>
        <v>0</v>
      </c>
      <c r="AD214" s="24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</row>
    <row r="215" spans="1:40" x14ac:dyDescent="0.35">
      <c r="A215" s="18"/>
      <c r="B215" s="1" t="s">
        <v>3</v>
      </c>
      <c r="C215" s="1">
        <v>211</v>
      </c>
      <c r="D215" s="1">
        <v>211</v>
      </c>
      <c r="E215" s="9">
        <v>37.5</v>
      </c>
      <c r="F215" s="22">
        <f t="shared" si="38"/>
        <v>10.416666666666666</v>
      </c>
      <c r="G215" s="50">
        <f t="shared" si="48"/>
        <v>0.55555555555555536</v>
      </c>
      <c r="H215" s="22">
        <f t="shared" si="49"/>
        <v>10.416666666666666</v>
      </c>
      <c r="I215" s="70"/>
      <c r="J215" s="22">
        <v>821.6666666666664</v>
      </c>
      <c r="K215" s="22">
        <f>'Car Specs and Assumptions'!$C$5*9.81*'Car Specs and Assumptions'!$F$5</f>
        <v>145.08990000000003</v>
      </c>
      <c r="L215" s="22">
        <v>46.216634114583329</v>
      </c>
      <c r="M215" s="22">
        <v>630.36013255208297</v>
      </c>
      <c r="N215" s="23">
        <v>6566.251380750864</v>
      </c>
      <c r="O215" s="23">
        <f t="shared" si="39"/>
        <v>6566.251380750864</v>
      </c>
      <c r="P215" s="23">
        <f>IF(F215&gt;0,(K215+L215)*F215,0)</f>
        <v>1992.77639702691</v>
      </c>
      <c r="Q215" s="24">
        <f>IF(J215*-1&gt;(K215+L215),(((J215*-1)-K215-L215))*F215,0)</f>
        <v>0</v>
      </c>
      <c r="R215" s="23">
        <f t="shared" si="40"/>
        <v>187331.64658569594</v>
      </c>
      <c r="S215" s="23">
        <f t="shared" si="41"/>
        <v>248725.74966455658</v>
      </c>
      <c r="T215" s="23">
        <f t="shared" si="42"/>
        <v>5.2040731421506337E-2</v>
      </c>
      <c r="U215" s="23">
        <f t="shared" si="43"/>
        <v>6.9096013256813818E-2</v>
      </c>
      <c r="V215" s="25">
        <v>-6.9096013256813818E-2</v>
      </c>
      <c r="W215" s="25">
        <f>0.5*'Car Specs and Assumptions'!$C$5*(F215*F215)</f>
        <v>80240.885416666657</v>
      </c>
      <c r="X215" s="25">
        <f t="shared" si="44"/>
        <v>80.240885416666657</v>
      </c>
      <c r="Y215" s="25">
        <f t="shared" si="45"/>
        <v>58.575846354166657</v>
      </c>
      <c r="Z215" s="25">
        <f>(H215*(K215+L215))/1000</f>
        <v>1.9927763970269099</v>
      </c>
      <c r="AA215" s="25">
        <f t="shared" si="46"/>
        <v>56.583069957139749</v>
      </c>
      <c r="AB215" s="18"/>
      <c r="AC215" s="24">
        <f t="shared" si="47"/>
        <v>0</v>
      </c>
      <c r="AD215" s="24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</row>
    <row r="216" spans="1:40" x14ac:dyDescent="0.35">
      <c r="A216" s="18"/>
      <c r="B216" s="1" t="s">
        <v>3</v>
      </c>
      <c r="C216" s="1">
        <v>212</v>
      </c>
      <c r="D216" s="1">
        <v>212</v>
      </c>
      <c r="E216" s="9">
        <v>39.200000000000003</v>
      </c>
      <c r="F216" s="22">
        <f t="shared" si="38"/>
        <v>10.888888888888889</v>
      </c>
      <c r="G216" s="50">
        <f t="shared" si="48"/>
        <v>0.41666666666666696</v>
      </c>
      <c r="H216" s="22">
        <f t="shared" si="49"/>
        <v>10.888888888888889</v>
      </c>
      <c r="I216" s="70"/>
      <c r="J216" s="22">
        <v>616.25000000000045</v>
      </c>
      <c r="K216" s="22">
        <f>'Car Specs and Assumptions'!$C$5*9.81*'Car Specs and Assumptions'!$F$5</f>
        <v>145.08990000000003</v>
      </c>
      <c r="L216" s="22">
        <v>50.501922592592607</v>
      </c>
      <c r="M216" s="22">
        <v>420.65817740740778</v>
      </c>
      <c r="N216" s="23">
        <v>4580.5001539917739</v>
      </c>
      <c r="O216" s="23">
        <f t="shared" si="39"/>
        <v>4580.5001539917739</v>
      </c>
      <c r="P216" s="23">
        <f>IF(F216&gt;0,(K216+L216)*F216,0)</f>
        <v>2129.7776237860085</v>
      </c>
      <c r="Q216" s="24">
        <f>IF(J216*-1&gt;(K216+L216),(((J216*-1)-K216-L216))*F216,0)</f>
        <v>0</v>
      </c>
      <c r="R216" s="23">
        <f t="shared" si="40"/>
        <v>189461.42420948195</v>
      </c>
      <c r="S216" s="23">
        <f t="shared" si="41"/>
        <v>248725.74966455658</v>
      </c>
      <c r="T216" s="23">
        <f t="shared" si="42"/>
        <v>5.263238364539409E-2</v>
      </c>
      <c r="U216" s="23">
        <f t="shared" si="43"/>
        <v>6.9096013256813818E-2</v>
      </c>
      <c r="V216" s="25">
        <v>-6.9096013256813818E-2</v>
      </c>
      <c r="W216" s="25">
        <f>0.5*'Car Specs and Assumptions'!$C$5*(F216*F216)</f>
        <v>87680.962962962978</v>
      </c>
      <c r="X216" s="25">
        <f t="shared" si="44"/>
        <v>87.68096296296298</v>
      </c>
      <c r="Y216" s="25">
        <f t="shared" si="45"/>
        <v>64.007102962962975</v>
      </c>
      <c r="Z216" s="25">
        <f>(H216*(K216+L216))/1000</f>
        <v>2.1297776237860084</v>
      </c>
      <c r="AA216" s="25">
        <f t="shared" si="46"/>
        <v>61.877325339176963</v>
      </c>
      <c r="AB216" s="18"/>
      <c r="AC216" s="24">
        <f t="shared" si="47"/>
        <v>0</v>
      </c>
      <c r="AD216" s="24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</row>
    <row r="217" spans="1:40" x14ac:dyDescent="0.35">
      <c r="A217" s="18"/>
      <c r="B217" s="1" t="s">
        <v>3</v>
      </c>
      <c r="C217" s="1">
        <v>213</v>
      </c>
      <c r="D217" s="1">
        <v>213</v>
      </c>
      <c r="E217" s="9">
        <v>40.5</v>
      </c>
      <c r="F217" s="22">
        <f t="shared" si="38"/>
        <v>11.25</v>
      </c>
      <c r="G217" s="50">
        <f t="shared" si="48"/>
        <v>0.33333333333333304</v>
      </c>
      <c r="H217" s="22">
        <f t="shared" si="49"/>
        <v>11.25</v>
      </c>
      <c r="I217" s="70"/>
      <c r="J217" s="22">
        <v>492.99999999999955</v>
      </c>
      <c r="K217" s="22">
        <f>'Car Specs and Assumptions'!$C$5*9.81*'Car Specs and Assumptions'!$F$5</f>
        <v>145.08990000000003</v>
      </c>
      <c r="L217" s="22">
        <v>53.907082031250006</v>
      </c>
      <c r="M217" s="22">
        <v>294.00301796874948</v>
      </c>
      <c r="N217" s="23">
        <v>3307.5339521484316</v>
      </c>
      <c r="O217" s="23">
        <f t="shared" si="39"/>
        <v>3307.5339521484316</v>
      </c>
      <c r="P217" s="23">
        <f>IF(F217&gt;0,(K217+L217)*F217,0)</f>
        <v>2238.716047851563</v>
      </c>
      <c r="Q217" s="24">
        <f>IF(J217*-1&gt;(K217+L217),(((J217*-1)-K217-L217))*F217,0)</f>
        <v>0</v>
      </c>
      <c r="R217" s="23">
        <f t="shared" si="40"/>
        <v>191700.14025733352</v>
      </c>
      <c r="S217" s="23">
        <f t="shared" si="41"/>
        <v>248725.74966455658</v>
      </c>
      <c r="T217" s="23">
        <f t="shared" si="42"/>
        <v>5.3254298963487254E-2</v>
      </c>
      <c r="U217" s="23">
        <f t="shared" si="43"/>
        <v>6.9096013256813818E-2</v>
      </c>
      <c r="V217" s="25">
        <v>-6.9096013256813818E-2</v>
      </c>
      <c r="W217" s="25">
        <f>0.5*'Car Specs and Assumptions'!$C$5*(F217*F217)</f>
        <v>93592.96875</v>
      </c>
      <c r="X217" s="25">
        <f t="shared" si="44"/>
        <v>93.592968749999997</v>
      </c>
      <c r="Y217" s="25">
        <f t="shared" si="45"/>
        <v>68.322867187499995</v>
      </c>
      <c r="Z217" s="25">
        <f>(H217*(K217+L217))/1000</f>
        <v>2.2387160478515629</v>
      </c>
      <c r="AA217" s="25">
        <f t="shared" si="46"/>
        <v>66.084151139648426</v>
      </c>
      <c r="AB217" s="18"/>
      <c r="AC217" s="24">
        <f t="shared" si="47"/>
        <v>0</v>
      </c>
      <c r="AD217" s="24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</row>
    <row r="218" spans="1:40" x14ac:dyDescent="0.35">
      <c r="A218" s="18"/>
      <c r="B218" s="1" t="s">
        <v>3</v>
      </c>
      <c r="C218" s="1">
        <v>214</v>
      </c>
      <c r="D218" s="1">
        <v>214</v>
      </c>
      <c r="E218" s="9">
        <v>41.6</v>
      </c>
      <c r="F218" s="22">
        <f t="shared" si="38"/>
        <v>11.555555555555555</v>
      </c>
      <c r="G218" s="50">
        <f t="shared" si="48"/>
        <v>0.3611111111111116</v>
      </c>
      <c r="H218" s="22">
        <f t="shared" si="49"/>
        <v>11.555555555555555</v>
      </c>
      <c r="I218" s="70"/>
      <c r="J218" s="22">
        <v>534.08333333333405</v>
      </c>
      <c r="K218" s="22">
        <f>'Car Specs and Assumptions'!$C$5*9.81*'Car Specs and Assumptions'!$F$5</f>
        <v>145.08990000000003</v>
      </c>
      <c r="L218" s="22">
        <v>56.875134814814821</v>
      </c>
      <c r="M218" s="22">
        <v>332.11829851851917</v>
      </c>
      <c r="N218" s="23">
        <v>3837.8114495473324</v>
      </c>
      <c r="O218" s="23">
        <f t="shared" si="39"/>
        <v>3837.8114495473324</v>
      </c>
      <c r="P218" s="23">
        <f>IF(F218&gt;0,(K218+L218)*F218,0)</f>
        <v>2333.8181800823049</v>
      </c>
      <c r="Q218" s="24">
        <f>IF(J218*-1&gt;(K218+L218),(((J218*-1)-K218-L218))*F218,0)</f>
        <v>0</v>
      </c>
      <c r="R218" s="23">
        <f t="shared" si="40"/>
        <v>194033.95843741583</v>
      </c>
      <c r="S218" s="23">
        <f t="shared" si="41"/>
        <v>248725.74966455658</v>
      </c>
      <c r="T218" s="23">
        <f t="shared" si="42"/>
        <v>5.3902633653914123E-2</v>
      </c>
      <c r="U218" s="23">
        <f t="shared" si="43"/>
        <v>6.9096013256813818E-2</v>
      </c>
      <c r="V218" s="25">
        <v>-6.9096013256813818E-2</v>
      </c>
      <c r="W218" s="25">
        <f>0.5*'Car Specs and Assumptions'!$C$5*(F218*F218)</f>
        <v>98746.074074074073</v>
      </c>
      <c r="X218" s="25">
        <f t="shared" si="44"/>
        <v>98.746074074074073</v>
      </c>
      <c r="Y218" s="25">
        <f t="shared" si="45"/>
        <v>72.084634074074074</v>
      </c>
      <c r="Z218" s="25">
        <f>(H218*(K218+L218))/1000</f>
        <v>2.333818180082305</v>
      </c>
      <c r="AA218" s="25">
        <f t="shared" si="46"/>
        <v>69.750815893991771</v>
      </c>
      <c r="AB218" s="18"/>
      <c r="AC218" s="24">
        <f t="shared" si="47"/>
        <v>0</v>
      </c>
      <c r="AD218" s="24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</row>
    <row r="219" spans="1:40" x14ac:dyDescent="0.35">
      <c r="A219" s="18"/>
      <c r="B219" s="1" t="s">
        <v>3</v>
      </c>
      <c r="C219" s="1">
        <v>215</v>
      </c>
      <c r="D219" s="1">
        <v>215</v>
      </c>
      <c r="E219" s="9">
        <v>43.1</v>
      </c>
      <c r="F219" s="22">
        <f t="shared" si="38"/>
        <v>11.972222222222223</v>
      </c>
      <c r="G219" s="50">
        <f t="shared" si="48"/>
        <v>0.47222222222222232</v>
      </c>
      <c r="H219" s="22">
        <f t="shared" si="49"/>
        <v>11.972222222222223</v>
      </c>
      <c r="I219" s="70"/>
      <c r="J219" s="22">
        <v>698.41666666666686</v>
      </c>
      <c r="K219" s="22">
        <f>'Car Specs and Assumptions'!$C$5*9.81*'Car Specs and Assumptions'!$F$5</f>
        <v>145.08990000000003</v>
      </c>
      <c r="L219" s="22">
        <v>61.050653651620387</v>
      </c>
      <c r="M219" s="22">
        <v>492.27611301504641</v>
      </c>
      <c r="N219" s="23">
        <v>5893.6390197079172</v>
      </c>
      <c r="O219" s="23">
        <f t="shared" si="39"/>
        <v>5893.6390197079172</v>
      </c>
      <c r="P219" s="23">
        <f>IF(F219&gt;0,(K219+L219)*F219,0)</f>
        <v>2467.9605173291225</v>
      </c>
      <c r="Q219" s="24">
        <f>IF(J219*-1&gt;(K219+L219),(((J219*-1)-K219-L219))*F219,0)</f>
        <v>0</v>
      </c>
      <c r="R219" s="23">
        <f t="shared" si="40"/>
        <v>196501.91895474496</v>
      </c>
      <c r="S219" s="23">
        <f t="shared" si="41"/>
        <v>248725.74966455658</v>
      </c>
      <c r="T219" s="23">
        <f t="shared" si="42"/>
        <v>5.458823308562815E-2</v>
      </c>
      <c r="U219" s="23">
        <f t="shared" si="43"/>
        <v>6.9096013256813818E-2</v>
      </c>
      <c r="V219" s="25">
        <v>-6.9096013256813818E-2</v>
      </c>
      <c r="W219" s="25">
        <f>0.5*'Car Specs and Assumptions'!$C$5*(F219*F219)</f>
        <v>105995.57060185187</v>
      </c>
      <c r="X219" s="25">
        <f t="shared" si="44"/>
        <v>105.99557060185187</v>
      </c>
      <c r="Y219" s="25">
        <f t="shared" si="45"/>
        <v>77.376766539351863</v>
      </c>
      <c r="Z219" s="25">
        <f>(H219*(K219+L219))/1000</f>
        <v>2.4679605173291224</v>
      </c>
      <c r="AA219" s="25">
        <f t="shared" si="46"/>
        <v>74.908806022022745</v>
      </c>
      <c r="AB219" s="18"/>
      <c r="AC219" s="24">
        <f t="shared" si="47"/>
        <v>0</v>
      </c>
      <c r="AD219" s="24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</row>
    <row r="220" spans="1:40" x14ac:dyDescent="0.35">
      <c r="A220" s="18"/>
      <c r="B220" s="1" t="s">
        <v>3</v>
      </c>
      <c r="C220" s="1">
        <v>216</v>
      </c>
      <c r="D220" s="1">
        <v>216</v>
      </c>
      <c r="E220" s="9">
        <v>45</v>
      </c>
      <c r="F220" s="22">
        <f t="shared" si="38"/>
        <v>12.5</v>
      </c>
      <c r="G220" s="50">
        <f t="shared" si="48"/>
        <v>0.55555555555555536</v>
      </c>
      <c r="H220" s="22">
        <f t="shared" si="49"/>
        <v>12.5</v>
      </c>
      <c r="I220" s="70"/>
      <c r="J220" s="22">
        <v>821.6666666666664</v>
      </c>
      <c r="K220" s="22">
        <f>'Car Specs and Assumptions'!$C$5*9.81*'Car Specs and Assumptions'!$F$5</f>
        <v>145.08990000000003</v>
      </c>
      <c r="L220" s="22">
        <v>66.551953125000011</v>
      </c>
      <c r="M220" s="22">
        <v>610.02481354166639</v>
      </c>
      <c r="N220" s="23">
        <v>7625.3101692708296</v>
      </c>
      <c r="O220" s="23">
        <f t="shared" si="39"/>
        <v>7625.3101692708296</v>
      </c>
      <c r="P220" s="23">
        <f>IF(F220&gt;0,(K220+L220)*F220,0)</f>
        <v>2645.5231640625007</v>
      </c>
      <c r="Q220" s="24">
        <f>IF(J220*-1&gt;(K220+L220),(((J220*-1)-K220-L220))*F220,0)</f>
        <v>0</v>
      </c>
      <c r="R220" s="23">
        <f t="shared" si="40"/>
        <v>199147.44211880746</v>
      </c>
      <c r="S220" s="23">
        <f t="shared" si="41"/>
        <v>248725.74966455658</v>
      </c>
      <c r="T220" s="23">
        <f t="shared" si="42"/>
        <v>5.5323159420604714E-2</v>
      </c>
      <c r="U220" s="23">
        <f t="shared" si="43"/>
        <v>6.9096013256813818E-2</v>
      </c>
      <c r="V220" s="25">
        <v>-6.9096013256813818E-2</v>
      </c>
      <c r="W220" s="25">
        <f>0.5*'Car Specs and Assumptions'!$C$5*(F220*F220)</f>
        <v>115546.875</v>
      </c>
      <c r="X220" s="25">
        <f t="shared" si="44"/>
        <v>115.546875</v>
      </c>
      <c r="Y220" s="25">
        <f t="shared" si="45"/>
        <v>84.349218749999991</v>
      </c>
      <c r="Z220" s="25">
        <f>(H220*(K220+L220))/1000</f>
        <v>2.6455231640625008</v>
      </c>
      <c r="AA220" s="25">
        <f t="shared" si="46"/>
        <v>81.703695585937496</v>
      </c>
      <c r="AB220" s="18"/>
      <c r="AC220" s="24">
        <f t="shared" si="47"/>
        <v>0</v>
      </c>
      <c r="AD220" s="24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</row>
    <row r="221" spans="1:40" x14ac:dyDescent="0.35">
      <c r="A221" s="18"/>
      <c r="B221" s="1" t="s">
        <v>3</v>
      </c>
      <c r="C221" s="1">
        <v>217</v>
      </c>
      <c r="D221" s="1">
        <v>217</v>
      </c>
      <c r="E221" s="9">
        <v>47.1</v>
      </c>
      <c r="F221" s="22">
        <f t="shared" si="38"/>
        <v>13.083333333333334</v>
      </c>
      <c r="G221" s="50">
        <f t="shared" si="48"/>
        <v>0.55555555555555536</v>
      </c>
      <c r="H221" s="22">
        <f t="shared" si="49"/>
        <v>13.083333333333334</v>
      </c>
      <c r="I221" s="70"/>
      <c r="J221" s="22">
        <v>821.6666666666664</v>
      </c>
      <c r="K221" s="22">
        <f>'Car Specs and Assumptions'!$C$5*9.81*'Car Specs and Assumptions'!$F$5</f>
        <v>145.08990000000003</v>
      </c>
      <c r="L221" s="22">
        <v>72.908404114583348</v>
      </c>
      <c r="M221" s="22">
        <v>603.66836255208295</v>
      </c>
      <c r="N221" s="23">
        <v>7897.9944100564189</v>
      </c>
      <c r="O221" s="23">
        <f t="shared" si="39"/>
        <v>7897.9944100564189</v>
      </c>
      <c r="P221" s="23">
        <f>IF(F221&gt;0,(K221+L221)*F221,0)</f>
        <v>2852.1444788324661</v>
      </c>
      <c r="Q221" s="24">
        <f>IF(J221*-1&gt;(K221+L221),(((J221*-1)-K221-L221))*F221,0)</f>
        <v>0</v>
      </c>
      <c r="R221" s="23">
        <f t="shared" si="40"/>
        <v>201999.58659763992</v>
      </c>
      <c r="S221" s="23">
        <f t="shared" si="41"/>
        <v>248725.74966455658</v>
      </c>
      <c r="T221" s="23">
        <f t="shared" si="42"/>
        <v>5.6115485156824373E-2</v>
      </c>
      <c r="U221" s="23">
        <f t="shared" si="43"/>
        <v>6.9096013256813818E-2</v>
      </c>
      <c r="V221" s="25">
        <v>-6.9096013256813818E-2</v>
      </c>
      <c r="W221" s="25">
        <f>0.5*'Car Specs and Assumptions'!$C$5*(F221*F221)</f>
        <v>126582.88541666667</v>
      </c>
      <c r="X221" s="25">
        <f t="shared" si="44"/>
        <v>126.58288541666667</v>
      </c>
      <c r="Y221" s="25">
        <f t="shared" si="45"/>
        <v>92.405506354166661</v>
      </c>
      <c r="Z221" s="25">
        <f>(H221*(K221+L221))/1000</f>
        <v>2.8521444788324661</v>
      </c>
      <c r="AA221" s="25">
        <f t="shared" si="46"/>
        <v>89.55336187533419</v>
      </c>
      <c r="AB221" s="18"/>
      <c r="AC221" s="24">
        <f t="shared" si="47"/>
        <v>0</v>
      </c>
      <c r="AD221" s="24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</row>
    <row r="222" spans="1:40" x14ac:dyDescent="0.35">
      <c r="A222" s="18"/>
      <c r="B222" s="1" t="s">
        <v>3</v>
      </c>
      <c r="C222" s="1">
        <v>218</v>
      </c>
      <c r="D222" s="1">
        <v>218</v>
      </c>
      <c r="E222" s="9">
        <v>49</v>
      </c>
      <c r="F222" s="22">
        <f t="shared" si="38"/>
        <v>13.611111111111111</v>
      </c>
      <c r="G222" s="50">
        <f t="shared" si="48"/>
        <v>0.48611111111111072</v>
      </c>
      <c r="H222" s="22">
        <f t="shared" si="49"/>
        <v>13.611111111111111</v>
      </c>
      <c r="I222" s="70"/>
      <c r="J222" s="22">
        <v>718.9583333333328</v>
      </c>
      <c r="K222" s="22">
        <f>'Car Specs and Assumptions'!$C$5*9.81*'Car Specs and Assumptions'!$F$5</f>
        <v>145.08990000000003</v>
      </c>
      <c r="L222" s="22">
        <v>78.909254050925924</v>
      </c>
      <c r="M222" s="22">
        <v>494.95917928240681</v>
      </c>
      <c r="N222" s="23">
        <v>6736.9443846772037</v>
      </c>
      <c r="O222" s="23">
        <f t="shared" si="39"/>
        <v>6736.9443846772037</v>
      </c>
      <c r="P222" s="23">
        <f>IF(F222&gt;0,(K222+L222)*F222,0)</f>
        <v>3048.8773745820472</v>
      </c>
      <c r="Q222" s="24">
        <f>IF(J222*-1&gt;(K222+L222),(((J222*-1)-K222-L222))*F222,0)</f>
        <v>0</v>
      </c>
      <c r="R222" s="23">
        <f t="shared" si="40"/>
        <v>205048.46397222197</v>
      </c>
      <c r="S222" s="23">
        <f t="shared" si="41"/>
        <v>248725.74966455658</v>
      </c>
      <c r="T222" s="23">
        <f t="shared" si="42"/>
        <v>5.6962463291483266E-2</v>
      </c>
      <c r="U222" s="23">
        <f t="shared" si="43"/>
        <v>6.9096013256813818E-2</v>
      </c>
      <c r="V222" s="25">
        <v>-6.9096013256813818E-2</v>
      </c>
      <c r="W222" s="25">
        <f>0.5*'Car Specs and Assumptions'!$C$5*(F222*F222)</f>
        <v>137001.50462962961</v>
      </c>
      <c r="X222" s="25">
        <f t="shared" si="44"/>
        <v>137.00150462962961</v>
      </c>
      <c r="Y222" s="25">
        <f t="shared" si="45"/>
        <v>100.01109837962962</v>
      </c>
      <c r="Z222" s="25">
        <f>(H222*(K222+L222))/1000</f>
        <v>3.0488773745820472</v>
      </c>
      <c r="AA222" s="25">
        <f t="shared" si="46"/>
        <v>96.962221005047567</v>
      </c>
      <c r="AB222" s="18"/>
      <c r="AC222" s="24">
        <f t="shared" si="47"/>
        <v>0</v>
      </c>
      <c r="AD222" s="24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</row>
    <row r="223" spans="1:40" x14ac:dyDescent="0.35">
      <c r="A223" s="18"/>
      <c r="B223" s="1" t="s">
        <v>3</v>
      </c>
      <c r="C223" s="1">
        <v>219</v>
      </c>
      <c r="D223" s="1">
        <v>219</v>
      </c>
      <c r="E223" s="9">
        <v>50.6</v>
      </c>
      <c r="F223" s="22">
        <f t="shared" si="38"/>
        <v>14.055555555555555</v>
      </c>
      <c r="G223" s="50">
        <f t="shared" si="48"/>
        <v>0.3888888888888884</v>
      </c>
      <c r="H223" s="22">
        <f t="shared" si="49"/>
        <v>14.055555555555555</v>
      </c>
      <c r="I223" s="70"/>
      <c r="J223" s="22">
        <v>575.16666666666595</v>
      </c>
      <c r="K223" s="22">
        <f>'Car Specs and Assumptions'!$C$5*9.81*'Car Specs and Assumptions'!$F$5</f>
        <v>145.08990000000003</v>
      </c>
      <c r="L223" s="22">
        <v>84.14664627314815</v>
      </c>
      <c r="M223" s="22">
        <v>345.93012039351777</v>
      </c>
      <c r="N223" s="23">
        <v>4862.2400255311104</v>
      </c>
      <c r="O223" s="23">
        <f t="shared" si="39"/>
        <v>4862.2400255311104</v>
      </c>
      <c r="P223" s="23">
        <f>IF(F223&gt;0,(K223+L223)*F223,0)</f>
        <v>3222.0470115059161</v>
      </c>
      <c r="Q223" s="24">
        <f>IF(J223*-1&gt;(K223+L223),(((J223*-1)-K223-L223))*F223,0)</f>
        <v>0</v>
      </c>
      <c r="R223" s="23">
        <f t="shared" si="40"/>
        <v>208270.5109837279</v>
      </c>
      <c r="S223" s="23">
        <f t="shared" si="41"/>
        <v>248725.74966455658</v>
      </c>
      <c r="T223" s="23">
        <f t="shared" si="42"/>
        <v>5.7857547951279613E-2</v>
      </c>
      <c r="U223" s="23">
        <f t="shared" si="43"/>
        <v>6.9096013256813818E-2</v>
      </c>
      <c r="V223" s="25">
        <v>-6.9096013256813818E-2</v>
      </c>
      <c r="W223" s="25">
        <f>0.5*'Car Specs and Assumptions'!$C$5*(F223*F223)</f>
        <v>146094.61574074073</v>
      </c>
      <c r="X223" s="25">
        <f t="shared" si="44"/>
        <v>146.09461574074072</v>
      </c>
      <c r="Y223" s="25">
        <f t="shared" si="45"/>
        <v>106.64906949074073</v>
      </c>
      <c r="Z223" s="25">
        <f>(H223*(K223+L223))/1000</f>
        <v>3.2220470115059161</v>
      </c>
      <c r="AA223" s="25">
        <f t="shared" si="46"/>
        <v>103.42702247923481</v>
      </c>
      <c r="AB223" s="18"/>
      <c r="AC223" s="24">
        <f t="shared" si="47"/>
        <v>0</v>
      </c>
      <c r="AD223" s="24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</row>
    <row r="224" spans="1:40" x14ac:dyDescent="0.35">
      <c r="A224" s="18"/>
      <c r="B224" s="1" t="s">
        <v>3</v>
      </c>
      <c r="C224" s="1">
        <v>220</v>
      </c>
      <c r="D224" s="1">
        <v>220</v>
      </c>
      <c r="E224" s="9">
        <v>51.8</v>
      </c>
      <c r="F224" s="22">
        <f t="shared" si="38"/>
        <v>14.388888888888888</v>
      </c>
      <c r="G224" s="50">
        <f t="shared" si="48"/>
        <v>0.29166666666666696</v>
      </c>
      <c r="H224" s="22">
        <f t="shared" si="49"/>
        <v>14.388888888888888</v>
      </c>
      <c r="I224" s="70"/>
      <c r="J224" s="22">
        <v>431.37500000000045</v>
      </c>
      <c r="K224" s="22">
        <f>'Car Specs and Assumptions'!$C$5*9.81*'Car Specs and Assumptions'!$F$5</f>
        <v>145.08990000000003</v>
      </c>
      <c r="L224" s="22">
        <v>88.185117384259243</v>
      </c>
      <c r="M224" s="22">
        <v>198.09998261574117</v>
      </c>
      <c r="N224" s="23">
        <v>2850.4386387487198</v>
      </c>
      <c r="O224" s="23">
        <f t="shared" si="39"/>
        <v>2850.4386387487198</v>
      </c>
      <c r="P224" s="23">
        <f>IF(F224&gt;0,(K224+L224)*F224,0)</f>
        <v>3356.5683056957305</v>
      </c>
      <c r="Q224" s="24">
        <f>IF(J224*-1&gt;(K224+L224),(((J224*-1)-K224-L224))*F224,0)</f>
        <v>0</v>
      </c>
      <c r="R224" s="23">
        <f t="shared" si="40"/>
        <v>211627.07928942362</v>
      </c>
      <c r="S224" s="23">
        <f t="shared" si="41"/>
        <v>248725.74966455658</v>
      </c>
      <c r="T224" s="23">
        <f t="shared" si="42"/>
        <v>5.8790002626601882E-2</v>
      </c>
      <c r="U224" s="23">
        <f t="shared" si="43"/>
        <v>6.9096013256813818E-2</v>
      </c>
      <c r="V224" s="25">
        <v>-6.9096013256813818E-2</v>
      </c>
      <c r="W224" s="25">
        <f>0.5*'Car Specs and Assumptions'!$C$5*(F224*F224)</f>
        <v>153106.17129629626</v>
      </c>
      <c r="X224" s="25">
        <f t="shared" si="44"/>
        <v>153.10617129629625</v>
      </c>
      <c r="Y224" s="25">
        <f t="shared" si="45"/>
        <v>111.76750504629626</v>
      </c>
      <c r="Z224" s="25">
        <f>(H224*(K224+L224))/1000</f>
        <v>3.3565683056957303</v>
      </c>
      <c r="AA224" s="25">
        <f t="shared" si="46"/>
        <v>108.41093674060053</v>
      </c>
      <c r="AB224" s="18"/>
      <c r="AC224" s="24">
        <f t="shared" si="47"/>
        <v>0</v>
      </c>
      <c r="AD224" s="24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</row>
    <row r="225" spans="1:40" x14ac:dyDescent="0.35">
      <c r="A225" s="18"/>
      <c r="B225" s="1" t="s">
        <v>3</v>
      </c>
      <c r="C225" s="1">
        <v>221</v>
      </c>
      <c r="D225" s="1">
        <v>221</v>
      </c>
      <c r="E225" s="9">
        <v>52.7</v>
      </c>
      <c r="F225" s="22">
        <f t="shared" si="38"/>
        <v>14.638888888888889</v>
      </c>
      <c r="G225" s="50">
        <f t="shared" si="48"/>
        <v>0.18055555555555625</v>
      </c>
      <c r="H225" s="22">
        <f t="shared" si="49"/>
        <v>14.638888888888889</v>
      </c>
      <c r="I225" s="70"/>
      <c r="J225" s="22">
        <v>267.04166666666771</v>
      </c>
      <c r="K225" s="22">
        <f>'Car Specs and Assumptions'!$C$5*9.81*'Car Specs and Assumptions'!$F$5</f>
        <v>145.08990000000003</v>
      </c>
      <c r="L225" s="22">
        <v>91.276085873842604</v>
      </c>
      <c r="M225" s="22">
        <v>30.675680792825077</v>
      </c>
      <c r="N225" s="23">
        <v>449.05788271718933</v>
      </c>
      <c r="O225" s="23">
        <f t="shared" si="39"/>
        <v>449.05788271718933</v>
      </c>
      <c r="P225" s="23">
        <f>IF(F225&gt;0,(K225+L225)*F225,0)</f>
        <v>3460.1354043198635</v>
      </c>
      <c r="Q225" s="24">
        <f>IF(J225*-1&gt;(K225+L225),(((J225*-1)-K225-L225))*F225,0)</f>
        <v>0</v>
      </c>
      <c r="R225" s="23">
        <f t="shared" si="40"/>
        <v>215087.21469374347</v>
      </c>
      <c r="S225" s="23">
        <f t="shared" si="41"/>
        <v>248725.74966455658</v>
      </c>
      <c r="T225" s="23">
        <f t="shared" si="42"/>
        <v>5.9751228241921937E-2</v>
      </c>
      <c r="U225" s="23">
        <f t="shared" si="43"/>
        <v>6.9096013256813818E-2</v>
      </c>
      <c r="V225" s="25">
        <v>-6.9096013256813818E-2</v>
      </c>
      <c r="W225" s="25">
        <f>0.5*'Car Specs and Assumptions'!$C$5*(F225*F225)</f>
        <v>158472.68171296298</v>
      </c>
      <c r="X225" s="25">
        <f t="shared" si="44"/>
        <v>158.47268171296298</v>
      </c>
      <c r="Y225" s="25">
        <f t="shared" si="45"/>
        <v>115.68505765046298</v>
      </c>
      <c r="Z225" s="25">
        <f>(H225*(K225+L225))/1000</f>
        <v>3.4601354043198636</v>
      </c>
      <c r="AA225" s="25">
        <f t="shared" si="46"/>
        <v>112.22492224614312</v>
      </c>
      <c r="AB225" s="18"/>
      <c r="AC225" s="24">
        <f t="shared" si="47"/>
        <v>0</v>
      </c>
      <c r="AD225" s="24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</row>
    <row r="226" spans="1:40" x14ac:dyDescent="0.35">
      <c r="A226" s="18"/>
      <c r="B226" s="1" t="s">
        <v>3</v>
      </c>
      <c r="C226" s="1">
        <v>222</v>
      </c>
      <c r="D226" s="1">
        <v>222</v>
      </c>
      <c r="E226" s="9">
        <v>53.1</v>
      </c>
      <c r="F226" s="22">
        <f t="shared" si="38"/>
        <v>14.75</v>
      </c>
      <c r="G226" s="50">
        <f t="shared" si="48"/>
        <v>0.11111111111111072</v>
      </c>
      <c r="H226" s="22">
        <f t="shared" si="49"/>
        <v>14.75</v>
      </c>
      <c r="I226" s="70"/>
      <c r="J226" s="22">
        <v>164.33333333333275</v>
      </c>
      <c r="K226" s="22">
        <f>'Car Specs and Assumptions'!$C$5*9.81*'Car Specs and Assumptions'!$F$5</f>
        <v>145.08990000000003</v>
      </c>
      <c r="L226" s="22">
        <v>92.666939531250009</v>
      </c>
      <c r="M226" s="22">
        <v>-73.423506197917291</v>
      </c>
      <c r="N226" s="23">
        <v>-1082.9967164192801</v>
      </c>
      <c r="O226" s="23">
        <f t="shared" si="39"/>
        <v>0</v>
      </c>
      <c r="P226" s="23">
        <f>IF(F226&gt;0,(K226+L226)*F226,0)</f>
        <v>3506.9133830859378</v>
      </c>
      <c r="Q226" s="24">
        <f>IF(J226*-1&gt;(K226+L226),(((J226*-1)-K226-L226))*F226,0)</f>
        <v>0</v>
      </c>
      <c r="R226" s="23">
        <f t="shared" si="40"/>
        <v>218594.12807682942</v>
      </c>
      <c r="S226" s="23">
        <f t="shared" si="41"/>
        <v>248725.74966455658</v>
      </c>
      <c r="T226" s="23">
        <f t="shared" si="42"/>
        <v>6.0725448779743216E-2</v>
      </c>
      <c r="U226" s="23">
        <f t="shared" si="43"/>
        <v>6.9096013256813818E-2</v>
      </c>
      <c r="V226" s="25">
        <v>-6.9096013256813818E-2</v>
      </c>
      <c r="W226" s="25">
        <f>0.5*'Car Specs and Assumptions'!$C$5*(F226*F226)</f>
        <v>160887.46875</v>
      </c>
      <c r="X226" s="25">
        <f t="shared" si="44"/>
        <v>160.88746875000001</v>
      </c>
      <c r="Y226" s="25">
        <f t="shared" si="45"/>
        <v>117.4478521875</v>
      </c>
      <c r="Z226" s="25">
        <f>(H226*(K226+L226))/1000</f>
        <v>3.5069133830859376</v>
      </c>
      <c r="AA226" s="25">
        <f t="shared" si="46"/>
        <v>113.94093880441406</v>
      </c>
      <c r="AB226" s="18"/>
      <c r="AC226" s="24">
        <f t="shared" si="47"/>
        <v>0</v>
      </c>
      <c r="AD226" s="24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</row>
    <row r="227" spans="1:40" x14ac:dyDescent="0.35">
      <c r="A227" s="18"/>
      <c r="B227" s="1" t="s">
        <v>3</v>
      </c>
      <c r="C227" s="1">
        <v>223</v>
      </c>
      <c r="D227" s="1">
        <v>223</v>
      </c>
      <c r="E227" s="9">
        <v>53.5</v>
      </c>
      <c r="F227" s="22">
        <f t="shared" si="38"/>
        <v>14.861111111111111</v>
      </c>
      <c r="G227" s="50">
        <f t="shared" si="48"/>
        <v>9.7222222222221433E-2</v>
      </c>
      <c r="H227" s="22">
        <f t="shared" si="49"/>
        <v>14.861111111111111</v>
      </c>
      <c r="I227" s="70"/>
      <c r="J227" s="22">
        <v>143.79166666666549</v>
      </c>
      <c r="K227" s="22">
        <f>'Car Specs and Assumptions'!$C$5*9.81*'Car Specs and Assumptions'!$F$5</f>
        <v>145.08990000000003</v>
      </c>
      <c r="L227" s="22">
        <v>94.06831004050926</v>
      </c>
      <c r="M227" s="22">
        <v>-95.366543373843797</v>
      </c>
      <c r="N227" s="23">
        <v>-1417.2527973612898</v>
      </c>
      <c r="O227" s="23">
        <f t="shared" si="39"/>
        <v>0</v>
      </c>
      <c r="P227" s="23">
        <f>IF(F227&gt;0,(K227+L227)*F227,0)</f>
        <v>3554.1567325464575</v>
      </c>
      <c r="Q227" s="24">
        <f>IF(J227*-1&gt;(K227+L227),(((J227*-1)-K227-L227))*F227,0)</f>
        <v>0</v>
      </c>
      <c r="R227" s="23">
        <f t="shared" si="40"/>
        <v>222148.28480937588</v>
      </c>
      <c r="S227" s="23">
        <f t="shared" si="41"/>
        <v>248725.74966455658</v>
      </c>
      <c r="T227" s="23">
        <f t="shared" si="42"/>
        <v>6.171279352004462E-2</v>
      </c>
      <c r="U227" s="23">
        <f t="shared" si="43"/>
        <v>6.9096013256813818E-2</v>
      </c>
      <c r="V227" s="25">
        <v>-6.9096013256813818E-2</v>
      </c>
      <c r="W227" s="25">
        <f>0.5*'Car Specs and Assumptions'!$C$5*(F227*F227)</f>
        <v>163320.51504629629</v>
      </c>
      <c r="X227" s="25">
        <f t="shared" si="44"/>
        <v>163.32051504629629</v>
      </c>
      <c r="Y227" s="25">
        <f t="shared" si="45"/>
        <v>119.22397598379629</v>
      </c>
      <c r="Z227" s="25">
        <f>(H227*(K227+L227))/1000</f>
        <v>3.5541567325464576</v>
      </c>
      <c r="AA227" s="25">
        <f t="shared" si="46"/>
        <v>115.66981925124983</v>
      </c>
      <c r="AB227" s="18"/>
      <c r="AC227" s="24">
        <f t="shared" si="47"/>
        <v>0</v>
      </c>
      <c r="AD227" s="24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</row>
    <row r="228" spans="1:40" x14ac:dyDescent="0.35">
      <c r="A228" s="18"/>
      <c r="B228" s="1" t="s">
        <v>3</v>
      </c>
      <c r="C228" s="1">
        <v>224</v>
      </c>
      <c r="D228" s="1">
        <v>224</v>
      </c>
      <c r="E228" s="9">
        <v>53.8</v>
      </c>
      <c r="F228" s="22">
        <f t="shared" si="38"/>
        <v>14.944444444444443</v>
      </c>
      <c r="G228" s="50">
        <f t="shared" si="48"/>
        <v>9.7222222222222321E-2</v>
      </c>
      <c r="H228" s="22">
        <f t="shared" si="49"/>
        <v>14.944444444444443</v>
      </c>
      <c r="I228" s="70"/>
      <c r="J228" s="22">
        <v>143.7916666666668</v>
      </c>
      <c r="K228" s="22">
        <f>'Car Specs and Assumptions'!$C$5*9.81*'Car Specs and Assumptions'!$F$5</f>
        <v>145.08990000000003</v>
      </c>
      <c r="L228" s="22">
        <v>95.126239606481477</v>
      </c>
      <c r="M228" s="22">
        <v>-96.424472939814706</v>
      </c>
      <c r="N228" s="23">
        <v>-1441.0101789338974</v>
      </c>
      <c r="O228" s="23">
        <f t="shared" si="39"/>
        <v>0</v>
      </c>
      <c r="P228" s="23">
        <f>IF(F228&gt;0,(K228+L228)*F228,0)</f>
        <v>3589.8967530079731</v>
      </c>
      <c r="Q228" s="24">
        <f>IF(J228*-1&gt;(K228+L228),(((J228*-1)-K228-L228))*F228,0)</f>
        <v>0</v>
      </c>
      <c r="R228" s="23">
        <f t="shared" si="40"/>
        <v>225738.18156238386</v>
      </c>
      <c r="S228" s="23">
        <f t="shared" si="41"/>
        <v>248725.74966455658</v>
      </c>
      <c r="T228" s="23">
        <f t="shared" si="42"/>
        <v>6.2710066838030237E-2</v>
      </c>
      <c r="U228" s="23">
        <f t="shared" si="43"/>
        <v>6.9096013256813818E-2</v>
      </c>
      <c r="V228" s="25">
        <v>-6.9096013256813818E-2</v>
      </c>
      <c r="W228" s="25">
        <f>0.5*'Car Specs and Assumptions'!$C$5*(F228*F228)</f>
        <v>165157.28240740739</v>
      </c>
      <c r="X228" s="25">
        <f t="shared" si="44"/>
        <v>165.15728240740739</v>
      </c>
      <c r="Y228" s="25">
        <f t="shared" si="45"/>
        <v>120.56481615740739</v>
      </c>
      <c r="Z228" s="25">
        <f>(H228*(K228+L228))/1000</f>
        <v>3.5898967530079733</v>
      </c>
      <c r="AA228" s="25">
        <f t="shared" si="46"/>
        <v>116.97491940439942</v>
      </c>
      <c r="AB228" s="18"/>
      <c r="AC228" s="24">
        <f t="shared" si="47"/>
        <v>0</v>
      </c>
      <c r="AD228" s="24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</row>
    <row r="229" spans="1:40" x14ac:dyDescent="0.35">
      <c r="A229" s="18"/>
      <c r="B229" s="1" t="s">
        <v>3</v>
      </c>
      <c r="C229" s="1">
        <v>225</v>
      </c>
      <c r="D229" s="1">
        <v>225</v>
      </c>
      <c r="E229" s="9">
        <v>54.2</v>
      </c>
      <c r="F229" s="22">
        <f t="shared" si="38"/>
        <v>15.055555555555555</v>
      </c>
      <c r="G229" s="50">
        <f t="shared" si="48"/>
        <v>0.13888888888888928</v>
      </c>
      <c r="H229" s="22">
        <f t="shared" si="49"/>
        <v>15.055555555555555</v>
      </c>
      <c r="I229" s="70"/>
      <c r="J229" s="22">
        <v>205.41666666666725</v>
      </c>
      <c r="K229" s="22">
        <f>'Car Specs and Assumptions'!$C$5*9.81*'Car Specs and Assumptions'!$F$5</f>
        <v>145.08990000000003</v>
      </c>
      <c r="L229" s="22">
        <v>96.546014606481492</v>
      </c>
      <c r="M229" s="22">
        <v>-36.219247939814267</v>
      </c>
      <c r="N229" s="23">
        <v>-545.30089953831475</v>
      </c>
      <c r="O229" s="23">
        <f t="shared" si="39"/>
        <v>0</v>
      </c>
      <c r="P229" s="23">
        <f>IF(F229&gt;0,(K229+L229)*F229,0)</f>
        <v>3637.9629365753608</v>
      </c>
      <c r="Q229" s="24">
        <f>IF(J229*-1&gt;(K229+L229),(((J229*-1)-K229-L229))*F229,0)</f>
        <v>0</v>
      </c>
      <c r="R229" s="23">
        <f t="shared" si="40"/>
        <v>229376.14449895921</v>
      </c>
      <c r="S229" s="23">
        <f t="shared" si="41"/>
        <v>248725.74966455658</v>
      </c>
      <c r="T229" s="23">
        <f t="shared" si="42"/>
        <v>6.3720692941810875E-2</v>
      </c>
      <c r="U229" s="23">
        <f t="shared" si="43"/>
        <v>6.9096013256813818E-2</v>
      </c>
      <c r="V229" s="25">
        <v>-6.9096013256813818E-2</v>
      </c>
      <c r="W229" s="25">
        <f>0.5*'Car Specs and Assumptions'!$C$5*(F229*F229)</f>
        <v>167622.28240740742</v>
      </c>
      <c r="X229" s="25">
        <f t="shared" si="44"/>
        <v>167.62228240740743</v>
      </c>
      <c r="Y229" s="25">
        <f t="shared" si="45"/>
        <v>122.36426615740741</v>
      </c>
      <c r="Z229" s="25">
        <f>(H229*(K229+L229))/1000</f>
        <v>3.6379629365753607</v>
      </c>
      <c r="AA229" s="25">
        <f t="shared" si="46"/>
        <v>118.72630322083205</v>
      </c>
      <c r="AB229" s="18"/>
      <c r="AC229" s="24">
        <f t="shared" si="47"/>
        <v>0</v>
      </c>
      <c r="AD229" s="24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</row>
    <row r="230" spans="1:40" x14ac:dyDescent="0.35">
      <c r="A230" s="18"/>
      <c r="B230" s="1" t="s">
        <v>3</v>
      </c>
      <c r="C230" s="1">
        <v>226</v>
      </c>
      <c r="D230" s="1">
        <v>226</v>
      </c>
      <c r="E230" s="9">
        <v>54.8</v>
      </c>
      <c r="F230" s="22">
        <f t="shared" si="38"/>
        <v>15.222222222222221</v>
      </c>
      <c r="G230" s="50">
        <f t="shared" si="48"/>
        <v>0.15277777777777768</v>
      </c>
      <c r="H230" s="22">
        <f t="shared" si="49"/>
        <v>15.222222222222221</v>
      </c>
      <c r="I230" s="70"/>
      <c r="J230" s="22">
        <v>225.9583333333332</v>
      </c>
      <c r="K230" s="22">
        <f>'Car Specs and Assumptions'!$C$5*9.81*'Car Specs and Assumptions'!$F$5</f>
        <v>145.08990000000003</v>
      </c>
      <c r="L230" s="22">
        <v>98.695396203703709</v>
      </c>
      <c r="M230" s="22">
        <v>-17.826962870370537</v>
      </c>
      <c r="N230" s="23">
        <v>-271.36599036008482</v>
      </c>
      <c r="O230" s="23">
        <f t="shared" si="39"/>
        <v>0</v>
      </c>
      <c r="P230" s="23">
        <f>IF(F230&gt;0,(K230+L230)*F230,0)</f>
        <v>3710.9539533230459</v>
      </c>
      <c r="Q230" s="24">
        <f>IF(J230*-1&gt;(K230+L230),(((J230*-1)-K230-L230))*F230,0)</f>
        <v>0</v>
      </c>
      <c r="R230" s="23">
        <f t="shared" si="40"/>
        <v>233087.09845228225</v>
      </c>
      <c r="S230" s="23">
        <f t="shared" si="41"/>
        <v>248725.74966455658</v>
      </c>
      <c r="T230" s="23">
        <f t="shared" si="42"/>
        <v>6.4751595950044011E-2</v>
      </c>
      <c r="U230" s="23">
        <f t="shared" si="43"/>
        <v>6.9096013256813818E-2</v>
      </c>
      <c r="V230" s="25">
        <v>-6.9096013256813818E-2</v>
      </c>
      <c r="W230" s="25">
        <f>0.5*'Car Specs and Assumptions'!$C$5*(F230*F230)</f>
        <v>171354.01851851851</v>
      </c>
      <c r="X230" s="25">
        <f t="shared" si="44"/>
        <v>171.3540185185185</v>
      </c>
      <c r="Y230" s="25">
        <f t="shared" si="45"/>
        <v>125.0884335185185</v>
      </c>
      <c r="Z230" s="25">
        <f>(H230*(K230+L230))/1000</f>
        <v>3.7109539533230458</v>
      </c>
      <c r="AA230" s="25">
        <f t="shared" si="46"/>
        <v>121.37747956519546</v>
      </c>
      <c r="AB230" s="18"/>
      <c r="AC230" s="24">
        <f t="shared" si="47"/>
        <v>0</v>
      </c>
      <c r="AD230" s="24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</row>
    <row r="231" spans="1:40" x14ac:dyDescent="0.35">
      <c r="A231" s="18"/>
      <c r="B231" s="1" t="s">
        <v>3</v>
      </c>
      <c r="C231" s="1">
        <v>227</v>
      </c>
      <c r="D231" s="1">
        <v>227</v>
      </c>
      <c r="E231" s="9">
        <v>55.3</v>
      </c>
      <c r="F231" s="22">
        <f t="shared" si="38"/>
        <v>15.361111111111111</v>
      </c>
      <c r="G231" s="50">
        <f t="shared" si="48"/>
        <v>0.1388888888888884</v>
      </c>
      <c r="H231" s="22">
        <f t="shared" si="49"/>
        <v>15.361111111111111</v>
      </c>
      <c r="I231" s="70"/>
      <c r="J231" s="22">
        <v>205.41666666666595</v>
      </c>
      <c r="K231" s="22">
        <f>'Car Specs and Assumptions'!$C$5*9.81*'Car Specs and Assumptions'!$F$5</f>
        <v>145.08990000000003</v>
      </c>
      <c r="L231" s="22">
        <v>100.50462337384259</v>
      </c>
      <c r="M231" s="22">
        <v>-40.177856707176673</v>
      </c>
      <c r="N231" s="23">
        <v>-617.17652108524169</v>
      </c>
      <c r="O231" s="23">
        <f t="shared" si="39"/>
        <v>0</v>
      </c>
      <c r="P231" s="23">
        <f>IF(F231&gt;0,(K231+L231)*F231,0)</f>
        <v>3772.6047618259709</v>
      </c>
      <c r="Q231" s="24">
        <f>IF(J231*-1&gt;(K231+L231),(((J231*-1)-K231-L231))*F231,0)</f>
        <v>0</v>
      </c>
      <c r="R231" s="23">
        <f t="shared" si="40"/>
        <v>236859.70321410822</v>
      </c>
      <c r="S231" s="23">
        <f t="shared" si="41"/>
        <v>248725.74966455658</v>
      </c>
      <c r="T231" s="23">
        <f t="shared" si="42"/>
        <v>6.5799625552879271E-2</v>
      </c>
      <c r="U231" s="23">
        <f t="shared" si="43"/>
        <v>6.9096013256813818E-2</v>
      </c>
      <c r="V231" s="25">
        <v>-6.9096013256813818E-2</v>
      </c>
      <c r="W231" s="25">
        <f>0.5*'Car Specs and Assumptions'!$C$5*(F231*F231)</f>
        <v>174495.18171296295</v>
      </c>
      <c r="X231" s="25">
        <f t="shared" si="44"/>
        <v>174.49518171296296</v>
      </c>
      <c r="Y231" s="25">
        <f t="shared" si="45"/>
        <v>127.38148265046296</v>
      </c>
      <c r="Z231" s="25">
        <f>(H231*(K231+L231))/1000</f>
        <v>3.772604761825971</v>
      </c>
      <c r="AA231" s="25">
        <f t="shared" si="46"/>
        <v>123.60887788863698</v>
      </c>
      <c r="AB231" s="18"/>
      <c r="AC231" s="24">
        <f t="shared" si="47"/>
        <v>0</v>
      </c>
      <c r="AD231" s="24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</row>
    <row r="232" spans="1:40" x14ac:dyDescent="0.35">
      <c r="A232" s="18"/>
      <c r="B232" s="1" t="s">
        <v>3</v>
      </c>
      <c r="C232" s="1">
        <v>228</v>
      </c>
      <c r="D232" s="1">
        <v>228</v>
      </c>
      <c r="E232" s="9">
        <v>55.8</v>
      </c>
      <c r="F232" s="22">
        <f t="shared" si="38"/>
        <v>15.499999999999998</v>
      </c>
      <c r="G232" s="50">
        <f t="shared" si="48"/>
        <v>0.125</v>
      </c>
      <c r="H232" s="22">
        <f t="shared" si="49"/>
        <v>15.499999999999998</v>
      </c>
      <c r="I232" s="70"/>
      <c r="J232" s="22">
        <v>184.875</v>
      </c>
      <c r="K232" s="22">
        <f>'Car Specs and Assumptions'!$C$5*9.81*'Car Specs and Assumptions'!$F$5</f>
        <v>145.08990000000003</v>
      </c>
      <c r="L232" s="22">
        <v>102.33028312499999</v>
      </c>
      <c r="M232" s="22">
        <v>-62.545183125000023</v>
      </c>
      <c r="N232" s="23">
        <v>-969.45033843750025</v>
      </c>
      <c r="O232" s="23">
        <f t="shared" si="39"/>
        <v>0</v>
      </c>
      <c r="P232" s="23">
        <f>IF(F232&gt;0,(K232+L232)*F232,0)</f>
        <v>3835.0128384374998</v>
      </c>
      <c r="Q232" s="24">
        <f>IF(J232*-1&gt;(K232+L232),(((J232*-1)-K232-L232))*F232,0)</f>
        <v>0</v>
      </c>
      <c r="R232" s="23">
        <f t="shared" si="40"/>
        <v>240694.71605254573</v>
      </c>
      <c r="S232" s="23">
        <f t="shared" si="41"/>
        <v>248725.74966455658</v>
      </c>
      <c r="T232" s="23">
        <f t="shared" si="42"/>
        <v>6.6864992119397212E-2</v>
      </c>
      <c r="U232" s="23">
        <f t="shared" si="43"/>
        <v>6.9096013256813818E-2</v>
      </c>
      <c r="V232" s="25">
        <v>-6.9096013256813818E-2</v>
      </c>
      <c r="W232" s="25">
        <f>0.5*'Car Specs and Assumptions'!$C$5*(F232*F232)</f>
        <v>177664.87499999997</v>
      </c>
      <c r="X232" s="25">
        <f t="shared" si="44"/>
        <v>177.66487499999997</v>
      </c>
      <c r="Y232" s="25">
        <f t="shared" si="45"/>
        <v>129.69535874999997</v>
      </c>
      <c r="Z232" s="25">
        <f>(H232*(K232+L232))/1000</f>
        <v>3.8350128384374997</v>
      </c>
      <c r="AA232" s="25">
        <f t="shared" si="46"/>
        <v>125.86034591156246</v>
      </c>
      <c r="AB232" s="18"/>
      <c r="AC232" s="24">
        <f t="shared" si="47"/>
        <v>0</v>
      </c>
      <c r="AD232" s="24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</row>
    <row r="233" spans="1:40" x14ac:dyDescent="0.35">
      <c r="A233" s="18"/>
      <c r="B233" s="1" t="s">
        <v>3</v>
      </c>
      <c r="C233" s="1">
        <v>229</v>
      </c>
      <c r="D233" s="1">
        <v>229</v>
      </c>
      <c r="E233" s="9">
        <v>56.2</v>
      </c>
      <c r="F233" s="22">
        <f t="shared" si="38"/>
        <v>15.611111111111111</v>
      </c>
      <c r="G233" s="50">
        <f t="shared" si="48"/>
        <v>9.7222222222223209E-2</v>
      </c>
      <c r="H233" s="22">
        <f t="shared" si="49"/>
        <v>15.611111111111111</v>
      </c>
      <c r="I233" s="70"/>
      <c r="J233" s="22">
        <v>143.79166666666814</v>
      </c>
      <c r="K233" s="22">
        <f>'Car Specs and Assumptions'!$C$5*9.81*'Car Specs and Assumptions'!$F$5</f>
        <v>145.08990000000003</v>
      </c>
      <c r="L233" s="22">
        <v>103.80264238425927</v>
      </c>
      <c r="M233" s="22">
        <v>-105.10087571759117</v>
      </c>
      <c r="N233" s="23">
        <v>-1640.7414487023955</v>
      </c>
      <c r="O233" s="23">
        <f t="shared" si="39"/>
        <v>0</v>
      </c>
      <c r="P233" s="23">
        <f>IF(F233&gt;0,(K233+L233)*F233,0)</f>
        <v>3885.4891338876032</v>
      </c>
      <c r="Q233" s="24">
        <f>IF(J233*-1&gt;(K233+L233),(((J233*-1)-K233-L233))*F233,0)</f>
        <v>0</v>
      </c>
      <c r="R233" s="23">
        <f t="shared" si="40"/>
        <v>244580.20518643333</v>
      </c>
      <c r="S233" s="23">
        <f t="shared" si="41"/>
        <v>248725.74966455658</v>
      </c>
      <c r="T233" s="23">
        <f t="shared" si="42"/>
        <v>6.7944381000791185E-2</v>
      </c>
      <c r="U233" s="23">
        <f t="shared" si="43"/>
        <v>6.9096013256813818E-2</v>
      </c>
      <c r="V233" s="25">
        <v>-6.9096013256813818E-2</v>
      </c>
      <c r="W233" s="25">
        <f>0.5*'Car Specs and Assumptions'!$C$5*(F233*F233)</f>
        <v>180221.17129629629</v>
      </c>
      <c r="X233" s="25">
        <f t="shared" si="44"/>
        <v>180.22117129629629</v>
      </c>
      <c r="Y233" s="25">
        <f t="shared" si="45"/>
        <v>131.56145504629629</v>
      </c>
      <c r="Z233" s="25">
        <f>(H233*(K233+L233))/1000</f>
        <v>3.8854891338876034</v>
      </c>
      <c r="AA233" s="25">
        <f t="shared" si="46"/>
        <v>127.67596591240869</v>
      </c>
      <c r="AB233" s="18"/>
      <c r="AC233" s="24">
        <f t="shared" si="47"/>
        <v>0</v>
      </c>
      <c r="AD233" s="24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</row>
    <row r="234" spans="1:40" x14ac:dyDescent="0.35">
      <c r="A234" s="18"/>
      <c r="B234" s="1" t="s">
        <v>3</v>
      </c>
      <c r="C234" s="1">
        <v>230</v>
      </c>
      <c r="D234" s="1">
        <v>230</v>
      </c>
      <c r="E234" s="9">
        <v>56.5</v>
      </c>
      <c r="F234" s="22">
        <f t="shared" si="38"/>
        <v>15.694444444444445</v>
      </c>
      <c r="G234" s="50">
        <f t="shared" si="48"/>
        <v>4.1666666666666963E-2</v>
      </c>
      <c r="H234" s="22">
        <f t="shared" si="49"/>
        <v>15.694444444444445</v>
      </c>
      <c r="I234" s="70"/>
      <c r="J234" s="22">
        <v>61.625000000000441</v>
      </c>
      <c r="K234" s="22">
        <f>'Car Specs and Assumptions'!$C$5*9.81*'Car Specs and Assumptions'!$F$5</f>
        <v>145.08990000000003</v>
      </c>
      <c r="L234" s="22">
        <v>104.91381351273149</v>
      </c>
      <c r="M234" s="22">
        <v>-188.37871351273108</v>
      </c>
      <c r="N234" s="23">
        <v>-2956.4992537414741</v>
      </c>
      <c r="O234" s="23">
        <f t="shared" si="39"/>
        <v>0</v>
      </c>
      <c r="P234" s="23">
        <f>IF(F234&gt;0,(K234+L234)*F234,0)</f>
        <v>3923.6693926303697</v>
      </c>
      <c r="Q234" s="24">
        <f>IF(J234*-1&gt;(K234+L234),(((J234*-1)-K234-L234))*F234,0)</f>
        <v>0</v>
      </c>
      <c r="R234" s="23">
        <f t="shared" si="40"/>
        <v>248503.8745790637</v>
      </c>
      <c r="S234" s="23">
        <f t="shared" si="41"/>
        <v>248725.74966455658</v>
      </c>
      <c r="T234" s="23">
        <f t="shared" si="42"/>
        <v>6.9034376358063906E-2</v>
      </c>
      <c r="U234" s="23">
        <f t="shared" si="43"/>
        <v>6.9096013256813818E-2</v>
      </c>
      <c r="V234" s="25">
        <v>-6.9096013256813818E-2</v>
      </c>
      <c r="W234" s="25">
        <f>0.5*'Car Specs and Assumptions'!$C$5*(F234*F234)</f>
        <v>182150.37615740742</v>
      </c>
      <c r="X234" s="25">
        <f t="shared" si="44"/>
        <v>182.15037615740741</v>
      </c>
      <c r="Y234" s="25">
        <f t="shared" si="45"/>
        <v>132.96977459490739</v>
      </c>
      <c r="Z234" s="25">
        <f>(H234*(K234+L234))/1000</f>
        <v>3.9236693926303698</v>
      </c>
      <c r="AA234" s="25">
        <f t="shared" si="46"/>
        <v>129.04610520227703</v>
      </c>
      <c r="AB234" s="18"/>
      <c r="AC234" s="24">
        <f t="shared" si="47"/>
        <v>0</v>
      </c>
      <c r="AD234" s="24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</row>
    <row r="235" spans="1:40" x14ac:dyDescent="0.35">
      <c r="A235" s="18"/>
      <c r="B235" s="1" t="s">
        <v>3</v>
      </c>
      <c r="C235" s="1">
        <v>231</v>
      </c>
      <c r="D235" s="1">
        <v>231</v>
      </c>
      <c r="E235" s="9">
        <v>56.5</v>
      </c>
      <c r="F235" s="22">
        <f t="shared" si="38"/>
        <v>15.694444444444445</v>
      </c>
      <c r="G235" s="50">
        <f t="shared" si="48"/>
        <v>-4.1666666666666963E-2</v>
      </c>
      <c r="H235" s="22">
        <f t="shared" si="49"/>
        <v>15.694444444444445</v>
      </c>
      <c r="I235" s="70"/>
      <c r="J235" s="22">
        <v>-61.625000000000441</v>
      </c>
      <c r="K235" s="22">
        <f>'Car Specs and Assumptions'!$C$5*9.81*'Car Specs and Assumptions'!$F$5</f>
        <v>145.08990000000003</v>
      </c>
      <c r="L235" s="22">
        <v>104.91381351273149</v>
      </c>
      <c r="M235" s="22">
        <v>-311.62871351273196</v>
      </c>
      <c r="N235" s="23">
        <v>-4890.8395315192656</v>
      </c>
      <c r="O235" s="23">
        <f t="shared" si="39"/>
        <v>0</v>
      </c>
      <c r="P235" s="23">
        <f>IF(F235&gt;0,(K235+L235)*F235,0)</f>
        <v>3923.6693926303697</v>
      </c>
      <c r="Q235" s="24">
        <f>IF(J235*-1&gt;(K235+L235),(((J235*-1)-K235-L235))*F235,0)</f>
        <v>0</v>
      </c>
      <c r="R235" s="23">
        <f t="shared" si="40"/>
        <v>252427.54397169407</v>
      </c>
      <c r="S235" s="23">
        <f t="shared" si="41"/>
        <v>248725.74966455658</v>
      </c>
      <c r="T235" s="23">
        <f t="shared" si="42"/>
        <v>7.0124371715336614E-2</v>
      </c>
      <c r="U235" s="23">
        <f t="shared" si="43"/>
        <v>6.9096013256813818E-2</v>
      </c>
      <c r="V235" s="25">
        <v>-6.9096013256813818E-2</v>
      </c>
      <c r="W235" s="25">
        <f>0.5*'Car Specs and Assumptions'!$C$5*(F235*F235)</f>
        <v>182150.37615740742</v>
      </c>
      <c r="X235" s="25">
        <f t="shared" si="44"/>
        <v>182.15037615740741</v>
      </c>
      <c r="Y235" s="25">
        <f t="shared" si="45"/>
        <v>132.96977459490739</v>
      </c>
      <c r="Z235" s="25">
        <f>(H235*(K235+L235))/1000</f>
        <v>3.9236693926303698</v>
      </c>
      <c r="AA235" s="25">
        <f t="shared" si="46"/>
        <v>129.04610520227703</v>
      </c>
      <c r="AB235" s="18"/>
      <c r="AC235" s="24">
        <f t="shared" si="47"/>
        <v>0</v>
      </c>
      <c r="AD235" s="24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</row>
    <row r="236" spans="1:40" x14ac:dyDescent="0.35">
      <c r="A236" s="18"/>
      <c r="B236" s="1" t="s">
        <v>3</v>
      </c>
      <c r="C236" s="1">
        <v>232</v>
      </c>
      <c r="D236" s="1">
        <v>232</v>
      </c>
      <c r="E236" s="9">
        <v>56.2</v>
      </c>
      <c r="F236" s="22">
        <f t="shared" si="38"/>
        <v>15.611111111111111</v>
      </c>
      <c r="G236" s="50">
        <f t="shared" si="48"/>
        <v>-0.22222222222222232</v>
      </c>
      <c r="H236" s="22">
        <f t="shared" si="49"/>
        <v>15.611111111111111</v>
      </c>
      <c r="I236" s="70"/>
      <c r="J236" s="22">
        <v>-328.6666666666668</v>
      </c>
      <c r="K236" s="22">
        <f>'Car Specs and Assumptions'!$C$5*9.81*'Car Specs and Assumptions'!$F$5</f>
        <v>145.08990000000003</v>
      </c>
      <c r="L236" s="22">
        <v>103.80264238425927</v>
      </c>
      <c r="M236" s="22">
        <v>-577.55920905092603</v>
      </c>
      <c r="N236" s="23">
        <v>-9016.3409857394563</v>
      </c>
      <c r="O236" s="23">
        <f t="shared" si="39"/>
        <v>0</v>
      </c>
      <c r="P236" s="23">
        <f>IF(F236&gt;0,(K236+L236)*F236,0)</f>
        <v>3885.4891338876032</v>
      </c>
      <c r="Q236" s="24">
        <f>IF(J236*-1&gt;(K236+L236),(((J236*-1)-K236-L236))*F236,0)</f>
        <v>1245.3627179642504</v>
      </c>
      <c r="R236" s="23">
        <f t="shared" si="40"/>
        <v>256313.03310558168</v>
      </c>
      <c r="S236" s="23">
        <f t="shared" si="41"/>
        <v>249971.11238252083</v>
      </c>
      <c r="T236" s="23">
        <f t="shared" si="42"/>
        <v>7.12037605967306E-2</v>
      </c>
      <c r="U236" s="23">
        <f t="shared" si="43"/>
        <v>6.9441975019864294E-2</v>
      </c>
      <c r="V236" s="25">
        <v>-6.9441975019864294E-2</v>
      </c>
      <c r="W236" s="25">
        <f>0.5*'Car Specs and Assumptions'!$C$5*(F236*F236)</f>
        <v>180221.17129629629</v>
      </c>
      <c r="X236" s="25">
        <f t="shared" si="44"/>
        <v>180.22117129629629</v>
      </c>
      <c r="Y236" s="25">
        <f t="shared" si="45"/>
        <v>131.56145504629629</v>
      </c>
      <c r="Z236" s="25">
        <f>(H236*(K236+L236))/1000</f>
        <v>3.8854891338876034</v>
      </c>
      <c r="AA236" s="25">
        <f t="shared" si="46"/>
        <v>127.67596591240869</v>
      </c>
      <c r="AB236" s="18"/>
      <c r="AC236" s="24">
        <f t="shared" si="47"/>
        <v>0</v>
      </c>
      <c r="AD236" s="24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</row>
    <row r="237" spans="1:40" x14ac:dyDescent="0.35">
      <c r="A237" s="18"/>
      <c r="B237" s="1" t="s">
        <v>3</v>
      </c>
      <c r="C237" s="1">
        <v>233</v>
      </c>
      <c r="D237" s="1">
        <v>233</v>
      </c>
      <c r="E237" s="9">
        <v>54.9</v>
      </c>
      <c r="F237" s="22">
        <f t="shared" si="38"/>
        <v>15.25</v>
      </c>
      <c r="G237" s="50">
        <f t="shared" si="48"/>
        <v>-0.45833333333333393</v>
      </c>
      <c r="H237" s="22">
        <f t="shared" si="49"/>
        <v>15.25</v>
      </c>
      <c r="I237" s="70"/>
      <c r="J237" s="22">
        <v>-677.87500000000091</v>
      </c>
      <c r="K237" s="22">
        <f>'Car Specs and Assumptions'!$C$5*9.81*'Car Specs and Assumptions'!$F$5</f>
        <v>145.08990000000003</v>
      </c>
      <c r="L237" s="22">
        <v>99.055927031250008</v>
      </c>
      <c r="M237" s="22">
        <v>-922.02082703125097</v>
      </c>
      <c r="N237" s="23">
        <v>-14060.817612226578</v>
      </c>
      <c r="O237" s="23">
        <f t="shared" si="39"/>
        <v>0</v>
      </c>
      <c r="P237" s="23">
        <f>IF(F237&gt;0,(K237+L237)*F237,0)</f>
        <v>3723.2238622265631</v>
      </c>
      <c r="Q237" s="24">
        <f>IF(J237*-1&gt;(K237+L237),(((J237*-1)-K237-L237))*F237,0)</f>
        <v>6614.3698877734505</v>
      </c>
      <c r="R237" s="23">
        <f t="shared" si="40"/>
        <v>260036.25696780824</v>
      </c>
      <c r="S237" s="23">
        <f t="shared" si="41"/>
        <v>256585.48227029428</v>
      </c>
      <c r="T237" s="23">
        <f t="shared" si="42"/>
        <v>7.2238072185657129E-2</v>
      </c>
      <c r="U237" s="23">
        <f t="shared" si="43"/>
        <v>7.1279446974687757E-2</v>
      </c>
      <c r="V237" s="25">
        <v>-7.1279446974687757E-2</v>
      </c>
      <c r="W237" s="25">
        <f>0.5*'Car Specs and Assumptions'!$C$5*(F237*F237)</f>
        <v>171979.96875</v>
      </c>
      <c r="X237" s="25">
        <f t="shared" si="44"/>
        <v>171.97996875000001</v>
      </c>
      <c r="Y237" s="25">
        <f t="shared" si="45"/>
        <v>125.54537718750001</v>
      </c>
      <c r="Z237" s="25">
        <f>(H237*(K237+L237))/1000</f>
        <v>3.723223862226563</v>
      </c>
      <c r="AA237" s="25">
        <f t="shared" si="46"/>
        <v>121.82215332527345</v>
      </c>
      <c r="AB237" s="18"/>
      <c r="AC237" s="24">
        <f t="shared" si="47"/>
        <v>0</v>
      </c>
      <c r="AD237" s="24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</row>
    <row r="238" spans="1:40" x14ac:dyDescent="0.35">
      <c r="A238" s="18"/>
      <c r="B238" s="1" t="s">
        <v>3</v>
      </c>
      <c r="C238" s="1">
        <v>234</v>
      </c>
      <c r="D238" s="1">
        <v>234</v>
      </c>
      <c r="E238" s="9">
        <v>52.9</v>
      </c>
      <c r="F238" s="22">
        <f t="shared" si="38"/>
        <v>14.694444444444443</v>
      </c>
      <c r="G238" s="50">
        <f t="shared" si="48"/>
        <v>-0.54166666666666696</v>
      </c>
      <c r="H238" s="22">
        <f t="shared" si="49"/>
        <v>14.694444444444443</v>
      </c>
      <c r="I238" s="70"/>
      <c r="J238" s="22">
        <v>-801.12500000000045</v>
      </c>
      <c r="K238" s="22">
        <f>'Car Specs and Assumptions'!$C$5*9.81*'Car Specs and Assumptions'!$F$5</f>
        <v>145.08990000000003</v>
      </c>
      <c r="L238" s="22">
        <v>91.970198096064806</v>
      </c>
      <c r="M238" s="22">
        <v>-1038.1850980960653</v>
      </c>
      <c r="N238" s="23">
        <v>-15255.553247022735</v>
      </c>
      <c r="O238" s="23">
        <f t="shared" si="39"/>
        <v>0</v>
      </c>
      <c r="P238" s="23">
        <f>IF(F238&gt;0,(K238+L238)*F238,0)</f>
        <v>3483.4664414671747</v>
      </c>
      <c r="Q238" s="24">
        <f>IF(J238*-1&gt;(K238+L238),(((J238*-1)-K238-L238))*F238,0)</f>
        <v>8288.6203640883869</v>
      </c>
      <c r="R238" s="23">
        <f t="shared" si="40"/>
        <v>263519.72340927541</v>
      </c>
      <c r="S238" s="23">
        <f t="shared" si="41"/>
        <v>264874.10263438267</v>
      </c>
      <c r="T238" s="23">
        <f t="shared" si="42"/>
        <v>7.3205779163096715E-2</v>
      </c>
      <c r="U238" s="23">
        <f t="shared" si="43"/>
        <v>7.3582025711831506E-2</v>
      </c>
      <c r="V238" s="25">
        <v>-7.3582025711831506E-2</v>
      </c>
      <c r="W238" s="25">
        <f>0.5*'Car Specs and Assumptions'!$C$5*(F238*F238)</f>
        <v>159677.79282407404</v>
      </c>
      <c r="X238" s="25">
        <f t="shared" si="44"/>
        <v>159.67779282407403</v>
      </c>
      <c r="Y238" s="25">
        <f t="shared" si="45"/>
        <v>116.56478876157404</v>
      </c>
      <c r="Z238" s="25">
        <f>(H238*(K238+L238))/1000</f>
        <v>3.4834664414671748</v>
      </c>
      <c r="AA238" s="25">
        <f t="shared" si="46"/>
        <v>113.08132232010686</v>
      </c>
      <c r="AB238" s="18"/>
      <c r="AC238" s="24">
        <f t="shared" si="47"/>
        <v>0</v>
      </c>
      <c r="AD238" s="24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</row>
    <row r="239" spans="1:40" x14ac:dyDescent="0.35">
      <c r="A239" s="18"/>
      <c r="B239" s="1" t="s">
        <v>3</v>
      </c>
      <c r="C239" s="1">
        <v>235</v>
      </c>
      <c r="D239" s="1">
        <v>235</v>
      </c>
      <c r="E239" s="9">
        <v>51</v>
      </c>
      <c r="F239" s="22">
        <f t="shared" si="38"/>
        <v>14.166666666666666</v>
      </c>
      <c r="G239" s="50">
        <f t="shared" si="48"/>
        <v>-0.43055555555555536</v>
      </c>
      <c r="H239" s="22">
        <f t="shared" si="49"/>
        <v>14.166666666666666</v>
      </c>
      <c r="I239" s="70"/>
      <c r="J239" s="22">
        <v>-636.7916666666664</v>
      </c>
      <c r="K239" s="22">
        <f>'Car Specs and Assumptions'!$C$5*9.81*'Car Specs and Assumptions'!$F$5</f>
        <v>145.08990000000003</v>
      </c>
      <c r="L239" s="22">
        <v>85.482286458333334</v>
      </c>
      <c r="M239" s="22">
        <v>-867.36385312499976</v>
      </c>
      <c r="N239" s="23">
        <v>-12287.654585937496</v>
      </c>
      <c r="O239" s="23">
        <f t="shared" si="39"/>
        <v>0</v>
      </c>
      <c r="P239" s="23">
        <f>IF(F239&gt;0,(K239+L239)*F239,0)</f>
        <v>3266.4393081597227</v>
      </c>
      <c r="Q239" s="24">
        <f>IF(J239*-1&gt;(K239+L239),(((J239*-1)-K239-L239))*F239,0)</f>
        <v>5754.775969618051</v>
      </c>
      <c r="R239" s="23">
        <f t="shared" si="40"/>
        <v>266786.16271743516</v>
      </c>
      <c r="S239" s="23">
        <f t="shared" si="41"/>
        <v>270628.87860400073</v>
      </c>
      <c r="T239" s="23">
        <f t="shared" si="42"/>
        <v>7.4113196002903489E-2</v>
      </c>
      <c r="U239" s="23">
        <f t="shared" si="43"/>
        <v>7.5180702476191408E-2</v>
      </c>
      <c r="V239" s="25">
        <v>-7.5180702476191408E-2</v>
      </c>
      <c r="W239" s="25">
        <f>0.5*'Car Specs and Assumptions'!$C$5*(F239*F239)</f>
        <v>148413.54166666666</v>
      </c>
      <c r="X239" s="25">
        <f t="shared" si="44"/>
        <v>148.41354166666665</v>
      </c>
      <c r="Y239" s="25">
        <f t="shared" si="45"/>
        <v>108.34188541666664</v>
      </c>
      <c r="Z239" s="25">
        <f>(H239*(K239+L239))/1000</f>
        <v>3.2664393081597227</v>
      </c>
      <c r="AA239" s="25">
        <f t="shared" si="46"/>
        <v>105.07544610850692</v>
      </c>
      <c r="AB239" s="18"/>
      <c r="AC239" s="24">
        <f t="shared" si="47"/>
        <v>0</v>
      </c>
      <c r="AD239" s="24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</row>
    <row r="240" spans="1:40" x14ac:dyDescent="0.35">
      <c r="A240" s="18"/>
      <c r="B240" s="1" t="s">
        <v>3</v>
      </c>
      <c r="C240" s="1">
        <v>236</v>
      </c>
      <c r="D240" s="1">
        <v>236</v>
      </c>
      <c r="E240" s="9">
        <v>49.8</v>
      </c>
      <c r="F240" s="22">
        <f t="shared" si="38"/>
        <v>13.833333333333332</v>
      </c>
      <c r="G240" s="50">
        <f t="shared" si="48"/>
        <v>-0.24999999999999911</v>
      </c>
      <c r="H240" s="22">
        <f t="shared" si="49"/>
        <v>13.833333333333332</v>
      </c>
      <c r="I240" s="70"/>
      <c r="J240" s="22">
        <v>-369.74999999999869</v>
      </c>
      <c r="K240" s="22">
        <f>'Car Specs and Assumptions'!$C$5*9.81*'Car Specs and Assumptions'!$F$5</f>
        <v>145.08990000000003</v>
      </c>
      <c r="L240" s="22">
        <v>81.506916458333336</v>
      </c>
      <c r="M240" s="22">
        <v>-596.346816458332</v>
      </c>
      <c r="N240" s="23">
        <v>-8249.4642943402578</v>
      </c>
      <c r="O240" s="23">
        <f t="shared" si="39"/>
        <v>0</v>
      </c>
      <c r="P240" s="23">
        <f>IF(F240&gt;0,(K240+L240)*F240,0)</f>
        <v>3134.5892943402778</v>
      </c>
      <c r="Q240" s="24">
        <f>IF(J240*-1&gt;(K240+L240),(((J240*-1)-K240-L240))*F240,0)</f>
        <v>1980.2857056597036</v>
      </c>
      <c r="R240" s="23">
        <f t="shared" si="40"/>
        <v>269920.75201177545</v>
      </c>
      <c r="S240" s="23">
        <f t="shared" si="41"/>
        <v>272609.16430966044</v>
      </c>
      <c r="T240" s="23">
        <f t="shared" si="42"/>
        <v>7.4983984908871218E-2</v>
      </c>
      <c r="U240" s="23">
        <f t="shared" si="43"/>
        <v>7.573082584522367E-2</v>
      </c>
      <c r="V240" s="25">
        <v>-7.573082584522367E-2</v>
      </c>
      <c r="W240" s="25">
        <f>0.5*'Car Specs and Assumptions'!$C$5*(F240*F240)</f>
        <v>141511.54166666666</v>
      </c>
      <c r="X240" s="25">
        <f t="shared" si="44"/>
        <v>141.51154166666666</v>
      </c>
      <c r="Y240" s="25">
        <f t="shared" si="45"/>
        <v>103.30342541666666</v>
      </c>
      <c r="Z240" s="25">
        <f>(H240*(K240+L240))/1000</f>
        <v>3.1345892943402776</v>
      </c>
      <c r="AA240" s="25">
        <f t="shared" si="46"/>
        <v>100.16883612232638</v>
      </c>
      <c r="AB240" s="18"/>
      <c r="AC240" s="24">
        <f t="shared" si="47"/>
        <v>0</v>
      </c>
      <c r="AD240" s="24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</row>
    <row r="241" spans="1:40" x14ac:dyDescent="0.35">
      <c r="A241" s="18"/>
      <c r="B241" s="1" t="s">
        <v>3</v>
      </c>
      <c r="C241" s="1">
        <v>237</v>
      </c>
      <c r="D241" s="1">
        <v>237</v>
      </c>
      <c r="E241" s="9">
        <v>49.2</v>
      </c>
      <c r="F241" s="22">
        <f t="shared" si="38"/>
        <v>13.666666666666668</v>
      </c>
      <c r="G241" s="50">
        <f t="shared" si="48"/>
        <v>-0.19444444444444464</v>
      </c>
      <c r="H241" s="22">
        <f t="shared" si="49"/>
        <v>13.666666666666668</v>
      </c>
      <c r="I241" s="70"/>
      <c r="J241" s="22">
        <v>-287.5833333333336</v>
      </c>
      <c r="K241" s="22">
        <f>'Car Specs and Assumptions'!$C$5*9.81*'Car Specs and Assumptions'!$F$5</f>
        <v>145.08990000000003</v>
      </c>
      <c r="L241" s="22">
        <v>79.55472583333335</v>
      </c>
      <c r="M241" s="22">
        <v>-512.22795916666701</v>
      </c>
      <c r="N241" s="23">
        <v>-7000.4487752777832</v>
      </c>
      <c r="O241" s="23">
        <f t="shared" si="39"/>
        <v>0</v>
      </c>
      <c r="P241" s="23">
        <f>IF(F241&gt;0,(K241+L241)*F241,0)</f>
        <v>3070.143219722223</v>
      </c>
      <c r="Q241" s="24">
        <f>IF(J241*-1&gt;(K241+L241),(((J241*-1)-K241-L241))*F241,0)</f>
        <v>860.16233583333644</v>
      </c>
      <c r="R241" s="23">
        <f t="shared" si="40"/>
        <v>272990.89523149765</v>
      </c>
      <c r="S241" s="23">
        <f t="shared" si="41"/>
        <v>273469.3266454938</v>
      </c>
      <c r="T241" s="23">
        <f t="shared" si="42"/>
        <v>7.5836870695310046E-2</v>
      </c>
      <c r="U241" s="23">
        <f t="shared" si="43"/>
        <v>7.5969778942118177E-2</v>
      </c>
      <c r="V241" s="25">
        <v>-7.5969778942118177E-2</v>
      </c>
      <c r="W241" s="25">
        <f>0.5*'Car Specs and Assumptions'!$C$5*(F241*F241)</f>
        <v>138122.16666666669</v>
      </c>
      <c r="X241" s="25">
        <f t="shared" si="44"/>
        <v>138.12216666666669</v>
      </c>
      <c r="Y241" s="25">
        <f t="shared" si="45"/>
        <v>100.82918166666668</v>
      </c>
      <c r="Z241" s="25">
        <f>(H241*(K241+L241))/1000</f>
        <v>3.0701432197222229</v>
      </c>
      <c r="AA241" s="25">
        <f t="shared" si="46"/>
        <v>97.759038446944459</v>
      </c>
      <c r="AB241" s="18"/>
      <c r="AC241" s="24">
        <f t="shared" si="47"/>
        <v>0</v>
      </c>
      <c r="AD241" s="24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</row>
    <row r="242" spans="1:40" x14ac:dyDescent="0.35">
      <c r="A242" s="18"/>
      <c r="B242" s="1" t="s">
        <v>3</v>
      </c>
      <c r="C242" s="1">
        <v>238</v>
      </c>
      <c r="D242" s="1">
        <v>238</v>
      </c>
      <c r="E242" s="9">
        <v>48.4</v>
      </c>
      <c r="F242" s="22">
        <f t="shared" si="38"/>
        <v>13.444444444444443</v>
      </c>
      <c r="G242" s="50">
        <f t="shared" si="48"/>
        <v>-0.31944444444444553</v>
      </c>
      <c r="H242" s="22">
        <f t="shared" si="49"/>
        <v>13.444444444444443</v>
      </c>
      <c r="I242" s="70"/>
      <c r="J242" s="22">
        <v>-472.45833333333496</v>
      </c>
      <c r="K242" s="22">
        <f>'Car Specs and Assumptions'!$C$5*9.81*'Car Specs and Assumptions'!$F$5</f>
        <v>145.08990000000003</v>
      </c>
      <c r="L242" s="22">
        <v>76.988613981481464</v>
      </c>
      <c r="M242" s="22">
        <v>-694.53684731481644</v>
      </c>
      <c r="N242" s="23">
        <v>-9337.6620583436415</v>
      </c>
      <c r="O242" s="23">
        <f t="shared" si="39"/>
        <v>0</v>
      </c>
      <c r="P242" s="23">
        <f>IF(F242&gt;0,(K242+L242)*F242,0)</f>
        <v>2985.7222435288063</v>
      </c>
      <c r="Q242" s="24">
        <f>IF(J242*-1&gt;(K242+L242),(((J242*-1)-K242-L242))*F242,0)</f>
        <v>3366.2175712860289</v>
      </c>
      <c r="R242" s="23">
        <f t="shared" si="40"/>
        <v>275976.61747502646</v>
      </c>
      <c r="S242" s="23">
        <f t="shared" si="41"/>
        <v>276835.54421677982</v>
      </c>
      <c r="T242" s="23">
        <f t="shared" si="42"/>
        <v>7.6666304334562355E-2</v>
      </c>
      <c r="U242" s="23">
        <f t="shared" si="43"/>
        <v>7.6904914183421436E-2</v>
      </c>
      <c r="V242" s="25">
        <v>-7.6904914183421436E-2</v>
      </c>
      <c r="W242" s="25">
        <f>0.5*'Car Specs and Assumptions'!$C$5*(F242*F242)</f>
        <v>133666.90740740736</v>
      </c>
      <c r="X242" s="25">
        <f t="shared" si="44"/>
        <v>133.66690740740736</v>
      </c>
      <c r="Y242" s="25">
        <f t="shared" si="45"/>
        <v>97.576842407407369</v>
      </c>
      <c r="Z242" s="25">
        <f>(H242*(K242+L242))/1000</f>
        <v>2.9857222435288064</v>
      </c>
      <c r="AA242" s="25">
        <f t="shared" si="46"/>
        <v>94.591120163878557</v>
      </c>
      <c r="AB242" s="18"/>
      <c r="AC242" s="24">
        <f t="shared" si="47"/>
        <v>0</v>
      </c>
      <c r="AD242" s="24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</row>
    <row r="243" spans="1:40" x14ac:dyDescent="0.35">
      <c r="A243" s="18"/>
      <c r="B243" s="1" t="s">
        <v>3</v>
      </c>
      <c r="C243" s="1">
        <v>239</v>
      </c>
      <c r="D243" s="1">
        <v>239</v>
      </c>
      <c r="E243" s="9">
        <v>46.9</v>
      </c>
      <c r="F243" s="22">
        <f t="shared" si="38"/>
        <v>13.027777777777777</v>
      </c>
      <c r="G243" s="50">
        <f t="shared" si="48"/>
        <v>-0.56944444444444464</v>
      </c>
      <c r="H243" s="22">
        <f t="shared" si="49"/>
        <v>13.027777777777777</v>
      </c>
      <c r="I243" s="70"/>
      <c r="J243" s="22">
        <v>-842.2083333333336</v>
      </c>
      <c r="K243" s="22">
        <f>'Car Specs and Assumptions'!$C$5*9.81*'Car Specs and Assumptions'!$F$5</f>
        <v>145.08990000000003</v>
      </c>
      <c r="L243" s="22">
        <v>72.290539068287032</v>
      </c>
      <c r="M243" s="22">
        <v>-1059.5887724016206</v>
      </c>
      <c r="N243" s="23">
        <v>-13804.087062676668</v>
      </c>
      <c r="O243" s="23">
        <f t="shared" si="39"/>
        <v>0</v>
      </c>
      <c r="P243" s="23">
        <f>IF(F243&gt;0,(K243+L243)*F243,0)</f>
        <v>2831.9840534174059</v>
      </c>
      <c r="Q243" s="24">
        <f>IF(J243*-1&gt;(K243+L243),(((J243*-1)-K243-L243))*F243,0)</f>
        <v>8140.1189558418555</v>
      </c>
      <c r="R243" s="23">
        <f t="shared" si="40"/>
        <v>278808.60152844386</v>
      </c>
      <c r="S243" s="23">
        <f t="shared" si="41"/>
        <v>284975.66317262169</v>
      </c>
      <c r="T243" s="23">
        <f t="shared" si="42"/>
        <v>7.7453029504601714E-2</v>
      </c>
      <c r="U243" s="23">
        <f t="shared" si="43"/>
        <v>7.9166239229354313E-2</v>
      </c>
      <c r="V243" s="25">
        <v>-7.9166239229354313E-2</v>
      </c>
      <c r="W243" s="25">
        <f>0.5*'Car Specs and Assumptions'!$C$5*(F243*F243)</f>
        <v>125510.15393518517</v>
      </c>
      <c r="X243" s="25">
        <f t="shared" si="44"/>
        <v>125.51015393518517</v>
      </c>
      <c r="Y243" s="25">
        <f t="shared" si="45"/>
        <v>91.622412372685176</v>
      </c>
      <c r="Z243" s="25">
        <f>(H243*(K243+L243))/1000</f>
        <v>2.8319840534174059</v>
      </c>
      <c r="AA243" s="25">
        <f t="shared" si="46"/>
        <v>88.790428319267775</v>
      </c>
      <c r="AB243" s="18"/>
      <c r="AC243" s="24">
        <f t="shared" si="47"/>
        <v>0</v>
      </c>
      <c r="AD243" s="24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</row>
    <row r="244" spans="1:40" x14ac:dyDescent="0.35">
      <c r="A244" s="18"/>
      <c r="B244" s="1" t="s">
        <v>3</v>
      </c>
      <c r="C244" s="1">
        <v>240</v>
      </c>
      <c r="D244" s="1">
        <v>240</v>
      </c>
      <c r="E244" s="9">
        <v>44.3</v>
      </c>
      <c r="F244" s="22">
        <f t="shared" si="38"/>
        <v>12.305555555555554</v>
      </c>
      <c r="G244" s="50">
        <f t="shared" si="48"/>
        <v>-0.75</v>
      </c>
      <c r="H244" s="22">
        <f t="shared" si="49"/>
        <v>12.305555555555554</v>
      </c>
      <c r="I244" s="70"/>
      <c r="J244" s="22">
        <v>-1109.25</v>
      </c>
      <c r="K244" s="22">
        <f>'Car Specs and Assumptions'!$C$5*9.81*'Car Specs and Assumptions'!$F$5</f>
        <v>145.08990000000003</v>
      </c>
      <c r="L244" s="22">
        <v>64.497551846064795</v>
      </c>
      <c r="M244" s="22">
        <v>-1318.8374518460648</v>
      </c>
      <c r="N244" s="23">
        <v>-16229.027532439073</v>
      </c>
      <c r="O244" s="23">
        <f t="shared" si="39"/>
        <v>0</v>
      </c>
      <c r="P244" s="23">
        <f>IF(F244&gt;0,(K244+L244)*F244,0)</f>
        <v>2579.090032439075</v>
      </c>
      <c r="Q244" s="24">
        <f>IF(J244*-1&gt;(K244+L244),(((J244*-1)-K244-L244))*F244,0)</f>
        <v>11070.847467560923</v>
      </c>
      <c r="R244" s="23">
        <f t="shared" si="40"/>
        <v>281387.69156088296</v>
      </c>
      <c r="S244" s="23">
        <f t="shared" si="41"/>
        <v>296046.51064018259</v>
      </c>
      <c r="T244" s="23">
        <f t="shared" si="42"/>
        <v>7.8169500715613294E-2</v>
      </c>
      <c r="U244" s="23">
        <f t="shared" si="43"/>
        <v>8.2241720655842732E-2</v>
      </c>
      <c r="V244" s="25">
        <v>-8.2241720655842732E-2</v>
      </c>
      <c r="W244" s="25">
        <f>0.5*'Car Specs and Assumptions'!$C$5*(F244*F244)</f>
        <v>111980.04282407403</v>
      </c>
      <c r="X244" s="25">
        <f t="shared" si="44"/>
        <v>111.98004282407403</v>
      </c>
      <c r="Y244" s="25">
        <f t="shared" si="45"/>
        <v>81.745431261574041</v>
      </c>
      <c r="Z244" s="25">
        <f>(H244*(K244+L244))/1000</f>
        <v>2.5790900324390749</v>
      </c>
      <c r="AA244" s="25">
        <f t="shared" si="46"/>
        <v>79.166341229134972</v>
      </c>
      <c r="AB244" s="18"/>
      <c r="AC244" s="24">
        <f t="shared" si="47"/>
        <v>11070.847467560923</v>
      </c>
      <c r="AD244" s="24">
        <f>AC244</f>
        <v>11070.847467560923</v>
      </c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</row>
    <row r="245" spans="1:40" x14ac:dyDescent="0.35">
      <c r="A245" s="18"/>
      <c r="B245" s="1" t="s">
        <v>3</v>
      </c>
      <c r="C245" s="1">
        <v>241</v>
      </c>
      <c r="D245" s="1">
        <v>241</v>
      </c>
      <c r="E245" s="9">
        <v>41.5</v>
      </c>
      <c r="F245" s="22">
        <f t="shared" si="38"/>
        <v>11.527777777777777</v>
      </c>
      <c r="G245" s="50">
        <f t="shared" si="48"/>
        <v>-0.66666666666666607</v>
      </c>
      <c r="H245" s="22">
        <f t="shared" si="49"/>
        <v>11.527777777777777</v>
      </c>
      <c r="I245" s="70"/>
      <c r="J245" s="22">
        <v>-985.99999999999909</v>
      </c>
      <c r="K245" s="22">
        <f>'Car Specs and Assumptions'!$C$5*9.81*'Car Specs and Assumptions'!$F$5</f>
        <v>145.08990000000003</v>
      </c>
      <c r="L245" s="22">
        <v>56.602025318287033</v>
      </c>
      <c r="M245" s="22">
        <v>-1187.6919253182862</v>
      </c>
      <c r="N245" s="23">
        <v>-13691.448583530242</v>
      </c>
      <c r="O245" s="23">
        <f t="shared" si="39"/>
        <v>0</v>
      </c>
      <c r="P245" s="23">
        <f>IF(F245&gt;0,(K245+L245)*F245,0)</f>
        <v>2325.0596946413648</v>
      </c>
      <c r="Q245" s="24">
        <f>IF(J245*-1&gt;(K245+L245),(((J245*-1)-K245-L245))*F245,0)</f>
        <v>9041.3291942475134</v>
      </c>
      <c r="R245" s="23">
        <f t="shared" si="40"/>
        <v>283712.75125552434</v>
      </c>
      <c r="S245" s="23">
        <f t="shared" si="41"/>
        <v>305087.83983443008</v>
      </c>
      <c r="T245" s="23">
        <f t="shared" si="42"/>
        <v>7.881540229878467E-2</v>
      </c>
      <c r="U245" s="23">
        <f t="shared" si="43"/>
        <v>8.475340190600468E-2</v>
      </c>
      <c r="V245" s="25">
        <v>-8.475340190600468E-2</v>
      </c>
      <c r="W245" s="25">
        <f>0.5*'Car Specs and Assumptions'!$C$5*(F245*F245)</f>
        <v>98271.903935185168</v>
      </c>
      <c r="X245" s="25">
        <f t="shared" si="44"/>
        <v>98.271903935185165</v>
      </c>
      <c r="Y245" s="25">
        <f t="shared" si="45"/>
        <v>71.738489872685165</v>
      </c>
      <c r="Z245" s="25">
        <f>(H245*(K245+L245))/1000</f>
        <v>2.3250596946413649</v>
      </c>
      <c r="AA245" s="25">
        <f t="shared" si="46"/>
        <v>69.413430178043797</v>
      </c>
      <c r="AB245" s="18"/>
      <c r="AC245" s="24">
        <f t="shared" si="47"/>
        <v>0</v>
      </c>
      <c r="AD245" s="24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</row>
    <row r="246" spans="1:40" x14ac:dyDescent="0.35">
      <c r="A246" s="18"/>
      <c r="B246" s="1" t="s">
        <v>3</v>
      </c>
      <c r="C246" s="1">
        <v>242</v>
      </c>
      <c r="D246" s="1">
        <v>242</v>
      </c>
      <c r="E246" s="9">
        <v>39.5</v>
      </c>
      <c r="F246" s="22">
        <f t="shared" si="38"/>
        <v>10.972222222222221</v>
      </c>
      <c r="G246" s="50">
        <f t="shared" si="48"/>
        <v>-0.625</v>
      </c>
      <c r="H246" s="22">
        <f t="shared" si="49"/>
        <v>10.972222222222221</v>
      </c>
      <c r="I246" s="70"/>
      <c r="J246" s="22">
        <v>-924.375</v>
      </c>
      <c r="K246" s="22">
        <f>'Car Specs and Assumptions'!$C$5*9.81*'Car Specs and Assumptions'!$F$5</f>
        <v>145.08990000000003</v>
      </c>
      <c r="L246" s="22">
        <v>51.277869068287032</v>
      </c>
      <c r="M246" s="22">
        <v>-1120.7427690682871</v>
      </c>
      <c r="N246" s="23">
        <v>-12297.038716165927</v>
      </c>
      <c r="O246" s="23">
        <f t="shared" si="39"/>
        <v>0</v>
      </c>
      <c r="P246" s="23">
        <f>IF(F246&gt;0,(K246+L246)*F246,0)</f>
        <v>2154.5907994992608</v>
      </c>
      <c r="Q246" s="24">
        <f>IF(J246*-1&gt;(K246+L246),(((J246*-1)-K246-L246))*F246,0)</f>
        <v>7987.8571171674048</v>
      </c>
      <c r="R246" s="23">
        <f t="shared" si="40"/>
        <v>285867.34205502359</v>
      </c>
      <c r="S246" s="23">
        <f t="shared" si="41"/>
        <v>313075.69695159746</v>
      </c>
      <c r="T246" s="23">
        <f t="shared" si="42"/>
        <v>7.9413947622885561E-2</v>
      </c>
      <c r="U246" s="23">
        <f t="shared" si="43"/>
        <v>8.6972428613153782E-2</v>
      </c>
      <c r="V246" s="25">
        <v>-8.6972428613153782E-2</v>
      </c>
      <c r="W246" s="25">
        <f>0.5*'Car Specs and Assumptions'!$C$5*(F246*F246)</f>
        <v>89028.153935185168</v>
      </c>
      <c r="X246" s="25">
        <f t="shared" si="44"/>
        <v>89.028153935185173</v>
      </c>
      <c r="Y246" s="25">
        <f t="shared" si="45"/>
        <v>64.990552372685173</v>
      </c>
      <c r="Z246" s="25">
        <f>(H246*(K246+L246))/1000</f>
        <v>2.1545907994992608</v>
      </c>
      <c r="AA246" s="25">
        <f t="shared" si="46"/>
        <v>62.835961573185912</v>
      </c>
      <c r="AB246" s="18"/>
      <c r="AC246" s="24">
        <f t="shared" si="47"/>
        <v>0</v>
      </c>
      <c r="AD246" s="24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</row>
    <row r="247" spans="1:40" x14ac:dyDescent="0.35">
      <c r="A247" s="18"/>
      <c r="B247" s="1" t="s">
        <v>3</v>
      </c>
      <c r="C247" s="1">
        <v>243</v>
      </c>
      <c r="D247" s="1">
        <v>243</v>
      </c>
      <c r="E247" s="9">
        <v>37</v>
      </c>
      <c r="F247" s="22">
        <f t="shared" si="38"/>
        <v>10.277777777777777</v>
      </c>
      <c r="G247" s="50">
        <f t="shared" si="48"/>
        <v>-0.68055555555555536</v>
      </c>
      <c r="H247" s="22">
        <f t="shared" si="49"/>
        <v>10.277777777777777</v>
      </c>
      <c r="I247" s="70"/>
      <c r="J247" s="22">
        <v>-1006.5416666666664</v>
      </c>
      <c r="K247" s="22">
        <f>'Car Specs and Assumptions'!$C$5*9.81*'Car Specs and Assumptions'!$F$5</f>
        <v>145.08990000000003</v>
      </c>
      <c r="L247" s="22">
        <v>44.9924068287037</v>
      </c>
      <c r="M247" s="22">
        <v>-1196.6239734953701</v>
      </c>
      <c r="N247" s="23">
        <v>-12298.635283146859</v>
      </c>
      <c r="O247" s="23">
        <f t="shared" si="39"/>
        <v>0</v>
      </c>
      <c r="P247" s="23">
        <f>IF(F247&gt;0,(K247+L247)*F247,0)</f>
        <v>1953.6237090727882</v>
      </c>
      <c r="Q247" s="24">
        <f>IF(J247*-1&gt;(K247+L247),(((J247*-1)-K247-L247))*F247,0)</f>
        <v>8391.387865001283</v>
      </c>
      <c r="R247" s="23">
        <f t="shared" si="40"/>
        <v>287820.96576409636</v>
      </c>
      <c r="S247" s="23">
        <f t="shared" si="41"/>
        <v>321467.08481659874</v>
      </c>
      <c r="T247" s="23">
        <f t="shared" si="42"/>
        <v>7.9956664289265969E-2</v>
      </c>
      <c r="U247" s="23">
        <f t="shared" si="43"/>
        <v>8.9303556162051129E-2</v>
      </c>
      <c r="V247" s="25">
        <v>-8.9303556162051129E-2</v>
      </c>
      <c r="W247" s="25">
        <f>0.5*'Car Specs and Assumptions'!$C$5*(F247*F247)</f>
        <v>78115.393518518496</v>
      </c>
      <c r="X247" s="25">
        <f t="shared" si="44"/>
        <v>78.115393518518502</v>
      </c>
      <c r="Y247" s="25">
        <f t="shared" si="45"/>
        <v>57.024237268518505</v>
      </c>
      <c r="Z247" s="25">
        <f>(H247*(K247+L247))/1000</f>
        <v>1.9536237090727882</v>
      </c>
      <c r="AA247" s="25">
        <f t="shared" si="46"/>
        <v>55.070613559445718</v>
      </c>
      <c r="AB247" s="18"/>
      <c r="AC247" s="24">
        <f t="shared" si="47"/>
        <v>0</v>
      </c>
      <c r="AD247" s="24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</row>
    <row r="248" spans="1:40" x14ac:dyDescent="0.35">
      <c r="A248" s="18"/>
      <c r="B248" s="1" t="s">
        <v>3</v>
      </c>
      <c r="C248" s="1">
        <v>244</v>
      </c>
      <c r="D248" s="1">
        <v>244</v>
      </c>
      <c r="E248" s="9">
        <v>34.6</v>
      </c>
      <c r="F248" s="22">
        <f t="shared" si="38"/>
        <v>9.6111111111111107</v>
      </c>
      <c r="G248" s="50">
        <f t="shared" si="48"/>
        <v>-0.65277777777777768</v>
      </c>
      <c r="H248" s="22">
        <f t="shared" si="49"/>
        <v>9.6111111111111107</v>
      </c>
      <c r="I248" s="70"/>
      <c r="J248" s="22">
        <v>-965.45833333333314</v>
      </c>
      <c r="K248" s="22">
        <f>'Car Specs and Assumptions'!$C$5*9.81*'Car Specs and Assumptions'!$F$5</f>
        <v>145.08990000000003</v>
      </c>
      <c r="L248" s="22">
        <v>39.344857384259264</v>
      </c>
      <c r="M248" s="22">
        <v>-1149.8930907175925</v>
      </c>
      <c r="N248" s="23">
        <v>-11051.75026078575</v>
      </c>
      <c r="O248" s="23">
        <f t="shared" si="39"/>
        <v>0</v>
      </c>
      <c r="P248" s="23">
        <f>IF(F248&gt;0,(K248+L248)*F248,0)</f>
        <v>1772.6229459709364</v>
      </c>
      <c r="Q248" s="24">
        <f>IF(J248*-1&gt;(K248+L248),(((J248*-1)-K248-L248))*F248,0)</f>
        <v>7506.5043688438755</v>
      </c>
      <c r="R248" s="23">
        <f t="shared" si="40"/>
        <v>289593.58871006727</v>
      </c>
      <c r="S248" s="23">
        <f t="shared" si="41"/>
        <v>328973.5891854426</v>
      </c>
      <c r="T248" s="23">
        <f t="shared" si="42"/>
        <v>8.0449098943656691E-2</v>
      </c>
      <c r="U248" s="23">
        <f t="shared" si="43"/>
        <v>9.1388863075715962E-2</v>
      </c>
      <c r="V248" s="25">
        <v>-9.1388863075715962E-2</v>
      </c>
      <c r="W248" s="25">
        <f>0.5*'Car Specs and Assumptions'!$C$5*(F248*F248)</f>
        <v>68310.171296296292</v>
      </c>
      <c r="X248" s="25">
        <f t="shared" si="44"/>
        <v>68.310171296296289</v>
      </c>
      <c r="Y248" s="25">
        <f t="shared" si="45"/>
        <v>49.866425046296293</v>
      </c>
      <c r="Z248" s="25">
        <f>(H248*(K248+L248))/1000</f>
        <v>1.7726229459709364</v>
      </c>
      <c r="AA248" s="25">
        <f t="shared" si="46"/>
        <v>48.093802100325355</v>
      </c>
      <c r="AB248" s="18"/>
      <c r="AC248" s="24">
        <f t="shared" si="47"/>
        <v>0</v>
      </c>
      <c r="AD248" s="24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</row>
    <row r="249" spans="1:40" x14ac:dyDescent="0.35">
      <c r="A249" s="18"/>
      <c r="B249" s="1" t="s">
        <v>3</v>
      </c>
      <c r="C249" s="1">
        <v>245</v>
      </c>
      <c r="D249" s="1">
        <v>245</v>
      </c>
      <c r="E249" s="9">
        <v>32.299999999999997</v>
      </c>
      <c r="F249" s="22">
        <f t="shared" si="38"/>
        <v>8.9722222222222214</v>
      </c>
      <c r="G249" s="50">
        <f t="shared" si="48"/>
        <v>-0.77777777777777768</v>
      </c>
      <c r="H249" s="22">
        <f t="shared" si="49"/>
        <v>8.9722222222222214</v>
      </c>
      <c r="I249" s="70"/>
      <c r="J249" s="22">
        <v>-1150.3333333333333</v>
      </c>
      <c r="K249" s="22">
        <f>'Car Specs and Assumptions'!$C$5*9.81*'Car Specs and Assumptions'!$F$5</f>
        <v>145.08990000000003</v>
      </c>
      <c r="L249" s="22">
        <v>34.287894901620362</v>
      </c>
      <c r="M249" s="22">
        <v>-1329.7111282349535</v>
      </c>
      <c r="N249" s="23">
        <v>-11930.463733885832</v>
      </c>
      <c r="O249" s="23">
        <f t="shared" si="39"/>
        <v>0</v>
      </c>
      <c r="P249" s="23">
        <f>IF(F249&gt;0,(K249+L249)*F249,0)</f>
        <v>1609.4174375895384</v>
      </c>
      <c r="Q249" s="24">
        <f>IF(J249*-1&gt;(K249+L249),(((J249*-1)-K249-L249))*F249,0)</f>
        <v>8711.6288587067556</v>
      </c>
      <c r="R249" s="23">
        <f t="shared" si="40"/>
        <v>291203.00614765682</v>
      </c>
      <c r="S249" s="23">
        <f t="shared" si="41"/>
        <v>337685.21804414934</v>
      </c>
      <c r="T249" s="23">
        <f t="shared" si="42"/>
        <v>8.0896195107819063E-2</v>
      </c>
      <c r="U249" s="23">
        <f t="shared" si="43"/>
        <v>9.3808953572664694E-2</v>
      </c>
      <c r="V249" s="25">
        <v>-9.3808953572664694E-2</v>
      </c>
      <c r="W249" s="25">
        <f>0.5*'Car Specs and Assumptions'!$C$5*(F249*F249)</f>
        <v>59530.320601851839</v>
      </c>
      <c r="X249" s="25">
        <f t="shared" si="44"/>
        <v>59.530320601851841</v>
      </c>
      <c r="Y249" s="25">
        <f t="shared" si="45"/>
        <v>43.457134039351843</v>
      </c>
      <c r="Z249" s="25">
        <f>(H249*(K249+L249))/1000</f>
        <v>1.6094174375895385</v>
      </c>
      <c r="AA249" s="25">
        <f t="shared" si="46"/>
        <v>41.847716601762301</v>
      </c>
      <c r="AB249" s="18"/>
      <c r="AC249" s="24">
        <f t="shared" si="47"/>
        <v>0</v>
      </c>
      <c r="AD249" s="24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</row>
    <row r="250" spans="1:40" x14ac:dyDescent="0.35">
      <c r="A250" s="18"/>
      <c r="B250" s="1" t="s">
        <v>3</v>
      </c>
      <c r="C250" s="1">
        <v>246</v>
      </c>
      <c r="D250" s="1">
        <v>246</v>
      </c>
      <c r="E250" s="9">
        <v>29</v>
      </c>
      <c r="F250" s="22">
        <f t="shared" si="38"/>
        <v>8.0555555555555554</v>
      </c>
      <c r="G250" s="50">
        <f t="shared" si="48"/>
        <v>-0.99999999999999956</v>
      </c>
      <c r="H250" s="22">
        <f t="shared" si="49"/>
        <v>8.0555555555555554</v>
      </c>
      <c r="I250" s="70"/>
      <c r="J250" s="22">
        <v>-1478.9999999999993</v>
      </c>
      <c r="K250" s="22">
        <f>'Car Specs and Assumptions'!$C$5*9.81*'Car Specs and Assumptions'!$F$5</f>
        <v>145.08990000000003</v>
      </c>
      <c r="L250" s="22">
        <v>27.639601273148152</v>
      </c>
      <c r="M250" s="22">
        <v>-1651.7295012731474</v>
      </c>
      <c r="N250" s="23">
        <v>-13305.598760255909</v>
      </c>
      <c r="O250" s="23">
        <f t="shared" si="39"/>
        <v>0</v>
      </c>
      <c r="P250" s="23">
        <f>IF(F250&gt;0,(K250+L250)*F250,0)</f>
        <v>1391.4320935892492</v>
      </c>
      <c r="Q250" s="24">
        <f>IF(J250*-1&gt;(K250+L250),(((J250*-1)-K250-L250))*F250,0)</f>
        <v>10522.734573077412</v>
      </c>
      <c r="R250" s="23">
        <f t="shared" si="40"/>
        <v>292594.4382412461</v>
      </c>
      <c r="S250" s="23">
        <f t="shared" si="41"/>
        <v>348207.95261722675</v>
      </c>
      <c r="T250" s="23">
        <f t="shared" si="42"/>
        <v>8.1282734943418172E-2</v>
      </c>
      <c r="U250" s="23">
        <f t="shared" si="43"/>
        <v>9.6732169237065596E-2</v>
      </c>
      <c r="V250" s="25">
        <v>-9.6732169237065596E-2</v>
      </c>
      <c r="W250" s="25">
        <f>0.5*'Car Specs and Assumptions'!$C$5*(F250*F250)</f>
        <v>47987.615740740737</v>
      </c>
      <c r="X250" s="25">
        <f t="shared" si="44"/>
        <v>47.987615740740736</v>
      </c>
      <c r="Y250" s="25">
        <f t="shared" si="45"/>
        <v>35.030959490740734</v>
      </c>
      <c r="Z250" s="25">
        <f>(H250*(K250+L250))/1000</f>
        <v>1.3914320935892492</v>
      </c>
      <c r="AA250" s="25">
        <f t="shared" si="46"/>
        <v>33.639527397151483</v>
      </c>
      <c r="AB250" s="18"/>
      <c r="AC250" s="24">
        <f t="shared" si="47"/>
        <v>10522.734573077412</v>
      </c>
      <c r="AD250" s="24">
        <f>AC250</f>
        <v>10522.734573077412</v>
      </c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</row>
    <row r="251" spans="1:40" x14ac:dyDescent="0.35">
      <c r="A251" s="18"/>
      <c r="B251" s="1" t="s">
        <v>3</v>
      </c>
      <c r="C251" s="1">
        <v>247</v>
      </c>
      <c r="D251" s="1">
        <v>247</v>
      </c>
      <c r="E251" s="9">
        <v>25.1</v>
      </c>
      <c r="F251" s="22">
        <f t="shared" si="38"/>
        <v>6.9722222222222223</v>
      </c>
      <c r="G251" s="50">
        <f t="shared" si="48"/>
        <v>-0.94444444444444464</v>
      </c>
      <c r="H251" s="22">
        <f t="shared" si="49"/>
        <v>6.9722222222222223</v>
      </c>
      <c r="I251" s="70"/>
      <c r="J251" s="22">
        <v>-1396.8333333333337</v>
      </c>
      <c r="K251" s="22">
        <f>'Car Specs and Assumptions'!$C$5*9.81*'Car Specs and Assumptions'!$F$5</f>
        <v>145.08990000000003</v>
      </c>
      <c r="L251" s="22">
        <v>20.705380734953707</v>
      </c>
      <c r="M251" s="22">
        <v>-1562.6286140682873</v>
      </c>
      <c r="N251" s="23">
        <v>-10894.993948087225</v>
      </c>
      <c r="O251" s="23">
        <f t="shared" si="39"/>
        <v>0</v>
      </c>
      <c r="P251" s="23">
        <f>IF(F251&gt;0,(K251+L251)*F251,0)</f>
        <v>1155.9615406798164</v>
      </c>
      <c r="Q251" s="24">
        <f>IF(J251*-1&gt;(K251+L251),(((J251*-1)-K251-L251))*F251,0)</f>
        <v>8583.070866727594</v>
      </c>
      <c r="R251" s="23">
        <f t="shared" si="40"/>
        <v>293750.39978192589</v>
      </c>
      <c r="S251" s="23">
        <f t="shared" si="41"/>
        <v>356791.02348395437</v>
      </c>
      <c r="T251" s="23">
        <f t="shared" si="42"/>
        <v>8.1603861059419011E-2</v>
      </c>
      <c r="U251" s="23">
        <f t="shared" si="43"/>
        <v>9.9116546323842522E-2</v>
      </c>
      <c r="V251" s="25">
        <v>-9.9116546323842522E-2</v>
      </c>
      <c r="W251" s="25">
        <f>0.5*'Car Specs and Assumptions'!$C$5*(F251*F251)</f>
        <v>35948.487268518518</v>
      </c>
      <c r="X251" s="25">
        <f t="shared" si="44"/>
        <v>35.948487268518519</v>
      </c>
      <c r="Y251" s="25">
        <f t="shared" si="45"/>
        <v>26.24239570601852</v>
      </c>
      <c r="Z251" s="25">
        <f>(H251*(K251+L251))/1000</f>
        <v>1.1559615406798165</v>
      </c>
      <c r="AA251" s="25">
        <f t="shared" si="46"/>
        <v>25.086434165338705</v>
      </c>
      <c r="AB251" s="18"/>
      <c r="AC251" s="24">
        <f t="shared" si="47"/>
        <v>0</v>
      </c>
      <c r="AD251" s="24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</row>
    <row r="252" spans="1:40" x14ac:dyDescent="0.35">
      <c r="A252" s="18"/>
      <c r="B252" s="1" t="s">
        <v>3</v>
      </c>
      <c r="C252" s="1">
        <v>248</v>
      </c>
      <c r="D252" s="1">
        <v>248</v>
      </c>
      <c r="E252" s="9">
        <v>22.2</v>
      </c>
      <c r="F252" s="22">
        <f t="shared" si="38"/>
        <v>6.1666666666666661</v>
      </c>
      <c r="G252" s="50">
        <f t="shared" si="48"/>
        <v>-0.58333333333333348</v>
      </c>
      <c r="H252" s="22">
        <f t="shared" si="49"/>
        <v>6.1666666666666661</v>
      </c>
      <c r="I252" s="70"/>
      <c r="J252" s="22">
        <v>-862.75000000000023</v>
      </c>
      <c r="K252" s="22">
        <f>'Car Specs and Assumptions'!$C$5*9.81*'Car Specs and Assumptions'!$F$5</f>
        <v>145.08990000000003</v>
      </c>
      <c r="L252" s="22">
        <v>16.197266458333331</v>
      </c>
      <c r="M252" s="22">
        <v>-1024.0371664583336</v>
      </c>
      <c r="N252" s="23">
        <v>-6314.8958598263898</v>
      </c>
      <c r="O252" s="23">
        <f t="shared" si="39"/>
        <v>0</v>
      </c>
      <c r="P252" s="23">
        <f>IF(F252&gt;0,(K252+L252)*F252,0)</f>
        <v>994.60419315972229</v>
      </c>
      <c r="Q252" s="24">
        <f>IF(J252*-1&gt;(K252+L252),(((J252*-1)-K252-L252))*F252,0)</f>
        <v>4325.687473506945</v>
      </c>
      <c r="R252" s="23">
        <f t="shared" si="40"/>
        <v>294745.00397508562</v>
      </c>
      <c r="S252" s="23">
        <f t="shared" si="41"/>
        <v>361116.71095746133</v>
      </c>
      <c r="T252" s="23">
        <f t="shared" si="42"/>
        <v>8.1880162104278786E-2</v>
      </c>
      <c r="U252" s="23">
        <f t="shared" si="43"/>
        <v>0.10031822230398277</v>
      </c>
      <c r="V252" s="25">
        <v>-0.10031822230398277</v>
      </c>
      <c r="W252" s="25">
        <f>0.5*'Car Specs and Assumptions'!$C$5*(F252*F252)</f>
        <v>28121.541666666661</v>
      </c>
      <c r="X252" s="25">
        <f t="shared" si="44"/>
        <v>28.121541666666662</v>
      </c>
      <c r="Y252" s="25">
        <f t="shared" si="45"/>
        <v>20.528725416666664</v>
      </c>
      <c r="Z252" s="25">
        <f>(H252*(K252+L252))/1000</f>
        <v>0.99460419315972226</v>
      </c>
      <c r="AA252" s="25">
        <f t="shared" si="46"/>
        <v>19.53412122350694</v>
      </c>
      <c r="AB252" s="18"/>
      <c r="AC252" s="24">
        <f t="shared" si="47"/>
        <v>0</v>
      </c>
      <c r="AD252" s="24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</row>
    <row r="253" spans="1:40" x14ac:dyDescent="0.35">
      <c r="A253" s="18"/>
      <c r="B253" s="1" t="s">
        <v>3</v>
      </c>
      <c r="C253" s="1">
        <v>249</v>
      </c>
      <c r="D253" s="1">
        <v>249</v>
      </c>
      <c r="E253" s="9">
        <v>20.9</v>
      </c>
      <c r="F253" s="22">
        <f t="shared" si="38"/>
        <v>5.8055555555555554</v>
      </c>
      <c r="G253" s="50">
        <f t="shared" si="48"/>
        <v>-0.25</v>
      </c>
      <c r="H253" s="22">
        <f t="shared" si="49"/>
        <v>5.8055555555555554</v>
      </c>
      <c r="I253" s="70"/>
      <c r="J253" s="22">
        <v>-369.75</v>
      </c>
      <c r="K253" s="22">
        <f>'Car Specs and Assumptions'!$C$5*9.81*'Car Specs and Assumptions'!$F$5</f>
        <v>145.08990000000003</v>
      </c>
      <c r="L253" s="22">
        <v>14.355831429398149</v>
      </c>
      <c r="M253" s="22">
        <v>-529.19573142939817</v>
      </c>
      <c r="N253" s="23">
        <v>-3072.2752185762283</v>
      </c>
      <c r="O253" s="23">
        <f t="shared" si="39"/>
        <v>0</v>
      </c>
      <c r="P253" s="23">
        <f>IF(F253&gt;0,(K253+L253)*F253,0)</f>
        <v>925.67105190956158</v>
      </c>
      <c r="Q253" s="24">
        <f>IF(J253*-1&gt;(K253+L253),(((J253*-1)-K253-L253))*F253,0)</f>
        <v>1220.9331147571052</v>
      </c>
      <c r="R253" s="23">
        <f t="shared" si="40"/>
        <v>295670.67502699519</v>
      </c>
      <c r="S253" s="23">
        <f t="shared" si="41"/>
        <v>362337.64407221845</v>
      </c>
      <c r="T253" s="23">
        <f t="shared" si="42"/>
        <v>8.213731352249927E-2</v>
      </c>
      <c r="U253" s="23">
        <f t="shared" si="43"/>
        <v>0.10065739752326229</v>
      </c>
      <c r="V253" s="25">
        <v>-0.10065739752326229</v>
      </c>
      <c r="W253" s="25">
        <f>0.5*'Car Specs and Assumptions'!$C$5*(F253*F253)</f>
        <v>24924.459490740741</v>
      </c>
      <c r="X253" s="25">
        <f t="shared" si="44"/>
        <v>24.924459490740741</v>
      </c>
      <c r="Y253" s="25">
        <f t="shared" si="45"/>
        <v>18.194855428240739</v>
      </c>
      <c r="Z253" s="25">
        <f>(H253*(K253+L253))/1000</f>
        <v>0.92567105190956156</v>
      </c>
      <c r="AA253" s="25">
        <f t="shared" si="46"/>
        <v>17.269184376331179</v>
      </c>
      <c r="AB253" s="18"/>
      <c r="AC253" s="24">
        <f t="shared" si="47"/>
        <v>0</v>
      </c>
      <c r="AD253" s="24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</row>
    <row r="254" spans="1:40" x14ac:dyDescent="0.35">
      <c r="A254" s="18"/>
      <c r="B254" s="1" t="s">
        <v>3</v>
      </c>
      <c r="C254" s="1">
        <v>250</v>
      </c>
      <c r="D254" s="1">
        <v>250</v>
      </c>
      <c r="E254" s="9">
        <v>20.399999999999999</v>
      </c>
      <c r="F254" s="22">
        <f t="shared" si="38"/>
        <v>5.6666666666666661</v>
      </c>
      <c r="G254" s="50">
        <f t="shared" si="48"/>
        <v>-0.1944444444444442</v>
      </c>
      <c r="H254" s="22">
        <f t="shared" si="49"/>
        <v>5.6666666666666661</v>
      </c>
      <c r="I254" s="70"/>
      <c r="J254" s="22">
        <v>-287.58333333333297</v>
      </c>
      <c r="K254" s="22">
        <f>'Car Specs and Assumptions'!$C$5*9.81*'Car Specs and Assumptions'!$F$5</f>
        <v>145.08990000000003</v>
      </c>
      <c r="L254" s="22">
        <v>13.677165833333333</v>
      </c>
      <c r="M254" s="22">
        <v>-446.35039916666631</v>
      </c>
      <c r="N254" s="23">
        <v>-2529.3189286111087</v>
      </c>
      <c r="O254" s="23">
        <f t="shared" si="39"/>
        <v>0</v>
      </c>
      <c r="P254" s="23">
        <f>IF(F254&gt;0,(K254+L254)*F254,0)</f>
        <v>899.68003972222232</v>
      </c>
      <c r="Q254" s="24">
        <f>IF(J254*-1&gt;(K254+L254),(((J254*-1)-K254-L254))*F254,0)</f>
        <v>729.95884916666444</v>
      </c>
      <c r="R254" s="23">
        <f t="shared" si="40"/>
        <v>296570.35506671743</v>
      </c>
      <c r="S254" s="23">
        <f t="shared" si="41"/>
        <v>363067.60292138509</v>
      </c>
      <c r="T254" s="23">
        <f t="shared" si="42"/>
        <v>8.2387244637534107E-2</v>
      </c>
      <c r="U254" s="23">
        <f t="shared" si="43"/>
        <v>0.10086018009156078</v>
      </c>
      <c r="V254" s="25">
        <v>-0.10086018009156078</v>
      </c>
      <c r="W254" s="25">
        <f>0.5*'Car Specs and Assumptions'!$C$5*(F254*F254)</f>
        <v>23746.166666666664</v>
      </c>
      <c r="X254" s="25">
        <f t="shared" si="44"/>
        <v>23.746166666666664</v>
      </c>
      <c r="Y254" s="25">
        <f t="shared" si="45"/>
        <v>17.334701666666664</v>
      </c>
      <c r="Z254" s="25">
        <f>(H254*(K254+L254))/1000</f>
        <v>0.89968003972222232</v>
      </c>
      <c r="AA254" s="25">
        <f t="shared" si="46"/>
        <v>16.43502162694444</v>
      </c>
      <c r="AB254" s="18"/>
      <c r="AC254" s="24">
        <f t="shared" si="47"/>
        <v>0</v>
      </c>
      <c r="AD254" s="24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</row>
    <row r="255" spans="1:40" x14ac:dyDescent="0.35">
      <c r="A255" s="18"/>
      <c r="B255" s="1" t="s">
        <v>3</v>
      </c>
      <c r="C255" s="1">
        <v>251</v>
      </c>
      <c r="D255" s="1">
        <v>251</v>
      </c>
      <c r="E255" s="9">
        <v>19.5</v>
      </c>
      <c r="F255" s="22">
        <f t="shared" si="38"/>
        <v>5.416666666666667</v>
      </c>
      <c r="G255" s="50">
        <f t="shared" si="48"/>
        <v>-0.27777777777777768</v>
      </c>
      <c r="H255" s="22">
        <f t="shared" si="49"/>
        <v>5.416666666666667</v>
      </c>
      <c r="I255" s="70"/>
      <c r="J255" s="22">
        <v>-410.8333333333332</v>
      </c>
      <c r="K255" s="22">
        <f>'Car Specs and Assumptions'!$C$5*9.81*'Car Specs and Assumptions'!$F$5</f>
        <v>145.08990000000003</v>
      </c>
      <c r="L255" s="22">
        <v>12.496977864583336</v>
      </c>
      <c r="M255" s="22">
        <v>-568.4202111979165</v>
      </c>
      <c r="N255" s="23">
        <v>-3078.9428106553814</v>
      </c>
      <c r="O255" s="23">
        <f t="shared" si="39"/>
        <v>0</v>
      </c>
      <c r="P255" s="23">
        <f>IF(F255&gt;0,(K255+L255)*F255,0)</f>
        <v>853.59558843315995</v>
      </c>
      <c r="Q255" s="24">
        <f>IF(J255*-1&gt;(K255+L255),(((J255*-1)-K255-L255))*F255,0)</f>
        <v>1371.7516337890618</v>
      </c>
      <c r="R255" s="23">
        <f t="shared" si="40"/>
        <v>297423.95065515058</v>
      </c>
      <c r="S255" s="23">
        <f t="shared" si="41"/>
        <v>364439.35455517413</v>
      </c>
      <c r="T255" s="23">
        <f t="shared" si="42"/>
        <v>8.262437349200083E-2</v>
      </c>
      <c r="U255" s="23">
        <f t="shared" si="43"/>
        <v>0.10124125269542737</v>
      </c>
      <c r="V255" s="25">
        <v>-0.10124125269542737</v>
      </c>
      <c r="W255" s="25">
        <f>0.5*'Car Specs and Assumptions'!$C$5*(F255*F255)</f>
        <v>21697.135416666672</v>
      </c>
      <c r="X255" s="25">
        <f t="shared" si="44"/>
        <v>21.697135416666672</v>
      </c>
      <c r="Y255" s="25">
        <f t="shared" si="45"/>
        <v>15.83890885416667</v>
      </c>
      <c r="Z255" s="25">
        <f>(H255*(K255+L255))/1000</f>
        <v>0.85359558843315997</v>
      </c>
      <c r="AA255" s="25">
        <f t="shared" si="46"/>
        <v>14.98531326573351</v>
      </c>
      <c r="AB255" s="18"/>
      <c r="AC255" s="24">
        <f t="shared" si="47"/>
        <v>0</v>
      </c>
      <c r="AD255" s="24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</row>
    <row r="256" spans="1:40" x14ac:dyDescent="0.35">
      <c r="A256" s="18"/>
      <c r="B256" s="1" t="s">
        <v>3</v>
      </c>
      <c r="C256" s="1">
        <v>252</v>
      </c>
      <c r="D256" s="1">
        <v>252</v>
      </c>
      <c r="E256" s="9">
        <v>18.399999999999999</v>
      </c>
      <c r="F256" s="22">
        <f t="shared" si="38"/>
        <v>5.1111111111111107</v>
      </c>
      <c r="G256" s="50">
        <f t="shared" si="48"/>
        <v>-0.23611111111111116</v>
      </c>
      <c r="H256" s="22">
        <f t="shared" si="49"/>
        <v>5.1111111111111107</v>
      </c>
      <c r="I256" s="70"/>
      <c r="J256" s="22">
        <v>-349.20833333333343</v>
      </c>
      <c r="K256" s="22">
        <f>'Car Specs and Assumptions'!$C$5*9.81*'Car Specs and Assumptions'!$F$5</f>
        <v>145.08990000000003</v>
      </c>
      <c r="L256" s="22">
        <v>11.126829259259258</v>
      </c>
      <c r="M256" s="22">
        <v>-505.42506259259267</v>
      </c>
      <c r="N256" s="23">
        <v>-2583.2836532510291</v>
      </c>
      <c r="O256" s="23">
        <f t="shared" si="39"/>
        <v>0</v>
      </c>
      <c r="P256" s="23">
        <f>IF(F256&gt;0,(K256+L256)*F256,0)</f>
        <v>798.4410606584363</v>
      </c>
      <c r="Q256" s="24">
        <f>IF(J256*-1&gt;(K256+L256),(((J256*-1)-K256-L256))*F256,0)</f>
        <v>986.40153193415665</v>
      </c>
      <c r="R256" s="23">
        <f t="shared" si="40"/>
        <v>298222.391715809</v>
      </c>
      <c r="S256" s="23">
        <f t="shared" si="41"/>
        <v>365425.75608710828</v>
      </c>
      <c r="T256" s="23">
        <f t="shared" si="42"/>
        <v>8.2846180418651744E-2</v>
      </c>
      <c r="U256" s="23">
        <f t="shared" si="43"/>
        <v>0.10151527504099868</v>
      </c>
      <c r="V256" s="25">
        <v>-0.10151527504099868</v>
      </c>
      <c r="W256" s="25">
        <f>0.5*'Car Specs and Assumptions'!$C$5*(F256*F256)</f>
        <v>19318.296296296292</v>
      </c>
      <c r="X256" s="25">
        <f t="shared" si="44"/>
        <v>19.318296296296293</v>
      </c>
      <c r="Y256" s="25">
        <f t="shared" si="45"/>
        <v>14.102356296296293</v>
      </c>
      <c r="Z256" s="25">
        <f>(H256*(K256+L256))/1000</f>
        <v>0.79844106065843634</v>
      </c>
      <c r="AA256" s="25">
        <f t="shared" si="46"/>
        <v>13.303915235637856</v>
      </c>
      <c r="AB256" s="18"/>
      <c r="AC256" s="24">
        <f t="shared" si="47"/>
        <v>0</v>
      </c>
      <c r="AD256" s="24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</row>
    <row r="257" spans="1:40" x14ac:dyDescent="0.35">
      <c r="A257" s="18"/>
      <c r="B257" s="1" t="s">
        <v>3</v>
      </c>
      <c r="C257" s="1">
        <v>253</v>
      </c>
      <c r="D257" s="1">
        <v>253</v>
      </c>
      <c r="E257" s="9">
        <v>17.8</v>
      </c>
      <c r="F257" s="22">
        <f t="shared" si="38"/>
        <v>4.9444444444444446</v>
      </c>
      <c r="G257" s="50">
        <f t="shared" si="48"/>
        <v>-8.3333333333333037E-2</v>
      </c>
      <c r="H257" s="22">
        <f t="shared" si="49"/>
        <v>4.9444444444444446</v>
      </c>
      <c r="I257" s="70"/>
      <c r="J257" s="22">
        <v>-123.24999999999956</v>
      </c>
      <c r="K257" s="22">
        <f>'Car Specs and Assumptions'!$C$5*9.81*'Car Specs and Assumptions'!$F$5</f>
        <v>145.08990000000003</v>
      </c>
      <c r="L257" s="22">
        <v>10.412997939814817</v>
      </c>
      <c r="M257" s="22">
        <v>-278.75289793981443</v>
      </c>
      <c r="N257" s="23">
        <v>-1378.2782175913048</v>
      </c>
      <c r="O257" s="23">
        <f t="shared" si="39"/>
        <v>0</v>
      </c>
      <c r="P257" s="23">
        <f>IF(F257&gt;0,(K257+L257)*F257,0)</f>
        <v>768.87543981352906</v>
      </c>
      <c r="Q257" s="24">
        <f>IF(J257*-1&gt;(K257+L257),(((J257*-1)-K257-L257))*F257,0)</f>
        <v>0</v>
      </c>
      <c r="R257" s="23">
        <f t="shared" si="40"/>
        <v>298991.26715562254</v>
      </c>
      <c r="S257" s="23">
        <f t="shared" si="41"/>
        <v>365425.75608710828</v>
      </c>
      <c r="T257" s="23">
        <f t="shared" si="42"/>
        <v>8.305977401583195E-2</v>
      </c>
      <c r="U257" s="23">
        <f t="shared" si="43"/>
        <v>0.10151527504099868</v>
      </c>
      <c r="V257" s="25">
        <v>-0.10151527504099868</v>
      </c>
      <c r="W257" s="25">
        <f>0.5*'Car Specs and Assumptions'!$C$5*(F257*F257)</f>
        <v>18078.949074074073</v>
      </c>
      <c r="X257" s="25">
        <f t="shared" si="44"/>
        <v>18.078949074074075</v>
      </c>
      <c r="Y257" s="25">
        <f t="shared" si="45"/>
        <v>13.197632824074073</v>
      </c>
      <c r="Z257" s="25">
        <f>(H257*(K257+L257))/1000</f>
        <v>0.76887543981352902</v>
      </c>
      <c r="AA257" s="25">
        <f t="shared" si="46"/>
        <v>12.428757384260544</v>
      </c>
      <c r="AB257" s="18"/>
      <c r="AC257" s="24">
        <f t="shared" si="47"/>
        <v>0</v>
      </c>
      <c r="AD257" s="24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</row>
    <row r="258" spans="1:40" x14ac:dyDescent="0.35">
      <c r="A258" s="18"/>
      <c r="B258" s="1" t="s">
        <v>3</v>
      </c>
      <c r="C258" s="1">
        <v>254</v>
      </c>
      <c r="D258" s="1">
        <v>254</v>
      </c>
      <c r="E258" s="9">
        <v>17.8</v>
      </c>
      <c r="F258" s="22">
        <f t="shared" si="38"/>
        <v>4.9444444444444446</v>
      </c>
      <c r="G258" s="50">
        <f t="shared" si="48"/>
        <v>-5.5555555555555802E-2</v>
      </c>
      <c r="H258" s="22">
        <f t="shared" si="49"/>
        <v>4.9444444444444446</v>
      </c>
      <c r="I258" s="70"/>
      <c r="J258" s="22">
        <v>-82.166666666667027</v>
      </c>
      <c r="K258" s="22">
        <f>'Car Specs and Assumptions'!$C$5*9.81*'Car Specs and Assumptions'!$F$5</f>
        <v>145.08990000000003</v>
      </c>
      <c r="L258" s="22">
        <v>10.412997939814817</v>
      </c>
      <c r="M258" s="22">
        <v>-237.66956460648188</v>
      </c>
      <c r="N258" s="23">
        <v>-1175.1439583320494</v>
      </c>
      <c r="O258" s="23">
        <f t="shared" si="39"/>
        <v>0</v>
      </c>
      <c r="P258" s="23">
        <f>IF(F258&gt;0,(K258+L258)*F258,0)</f>
        <v>768.87543981352906</v>
      </c>
      <c r="Q258" s="24">
        <f>IF(J258*-1&gt;(K258+L258),(((J258*-1)-K258-L258))*F258,0)</f>
        <v>0</v>
      </c>
      <c r="R258" s="23">
        <f t="shared" si="40"/>
        <v>299760.14259543607</v>
      </c>
      <c r="S258" s="23">
        <f t="shared" si="41"/>
        <v>365425.75608710828</v>
      </c>
      <c r="T258" s="23">
        <f t="shared" si="42"/>
        <v>8.3273367613012142E-2</v>
      </c>
      <c r="U258" s="23">
        <f t="shared" si="43"/>
        <v>0.10151527504099868</v>
      </c>
      <c r="V258" s="25">
        <v>-0.10151527504099868</v>
      </c>
      <c r="W258" s="25">
        <f>0.5*'Car Specs and Assumptions'!$C$5*(F258*F258)</f>
        <v>18078.949074074073</v>
      </c>
      <c r="X258" s="25">
        <f t="shared" si="44"/>
        <v>18.078949074074075</v>
      </c>
      <c r="Y258" s="25">
        <f t="shared" si="45"/>
        <v>13.197632824074073</v>
      </c>
      <c r="Z258" s="25">
        <f>(H258*(K258+L258))/1000</f>
        <v>0.76887543981352902</v>
      </c>
      <c r="AA258" s="25">
        <f t="shared" si="46"/>
        <v>12.428757384260544</v>
      </c>
      <c r="AB258" s="18"/>
      <c r="AC258" s="24">
        <f t="shared" si="47"/>
        <v>0</v>
      </c>
      <c r="AD258" s="24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</row>
    <row r="259" spans="1:40" x14ac:dyDescent="0.35">
      <c r="A259" s="18"/>
      <c r="B259" s="1" t="s">
        <v>3</v>
      </c>
      <c r="C259" s="1">
        <v>255</v>
      </c>
      <c r="D259" s="1">
        <v>255</v>
      </c>
      <c r="E259" s="9">
        <v>17.399999999999999</v>
      </c>
      <c r="F259" s="22">
        <f t="shared" si="38"/>
        <v>4.833333333333333</v>
      </c>
      <c r="G259" s="50">
        <f t="shared" si="48"/>
        <v>-0.29166666666666696</v>
      </c>
      <c r="H259" s="22">
        <f t="shared" si="49"/>
        <v>4.833333333333333</v>
      </c>
      <c r="I259" s="70"/>
      <c r="J259" s="22">
        <v>-431.37500000000045</v>
      </c>
      <c r="K259" s="22">
        <f>'Car Specs and Assumptions'!$C$5*9.81*'Car Specs and Assumptions'!$F$5</f>
        <v>145.08990000000003</v>
      </c>
      <c r="L259" s="22">
        <v>9.9502564583333335</v>
      </c>
      <c r="M259" s="22">
        <v>-586.41515645833385</v>
      </c>
      <c r="N259" s="23">
        <v>-2834.3399228819467</v>
      </c>
      <c r="O259" s="23">
        <f t="shared" si="39"/>
        <v>0</v>
      </c>
      <c r="P259" s="23">
        <f>IF(F259&gt;0,(K259+L259)*F259,0)</f>
        <v>749.36075621527789</v>
      </c>
      <c r="Q259" s="24">
        <f>IF(J259*-1&gt;(K259+L259),(((J259*-1)-K259-L259))*F259,0)</f>
        <v>1335.6184104513907</v>
      </c>
      <c r="R259" s="23">
        <f t="shared" si="40"/>
        <v>300509.50335165136</v>
      </c>
      <c r="S259" s="23">
        <f t="shared" si="41"/>
        <v>366761.37449755968</v>
      </c>
      <c r="T259" s="23">
        <f t="shared" si="42"/>
        <v>8.348154003108875E-2</v>
      </c>
      <c r="U259" s="23">
        <f t="shared" si="43"/>
        <v>0.10188630983542209</v>
      </c>
      <c r="V259" s="25">
        <v>-0.10188630983542209</v>
      </c>
      <c r="W259" s="25">
        <f>0.5*'Car Specs and Assumptions'!$C$5*(F259*F259)</f>
        <v>17275.541666666664</v>
      </c>
      <c r="X259" s="25">
        <f t="shared" si="44"/>
        <v>17.275541666666665</v>
      </c>
      <c r="Y259" s="25">
        <f t="shared" si="45"/>
        <v>12.611145416666666</v>
      </c>
      <c r="Z259" s="25">
        <f>(H259*(K259+L259))/1000</f>
        <v>0.74936075621527787</v>
      </c>
      <c r="AA259" s="25">
        <f t="shared" si="46"/>
        <v>11.861784660451388</v>
      </c>
      <c r="AB259" s="18"/>
      <c r="AC259" s="24">
        <f t="shared" si="47"/>
        <v>0</v>
      </c>
      <c r="AD259" s="24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</row>
    <row r="260" spans="1:40" x14ac:dyDescent="0.35">
      <c r="A260" s="18"/>
      <c r="B260" s="1" t="s">
        <v>3</v>
      </c>
      <c r="C260" s="1">
        <v>256</v>
      </c>
      <c r="D260" s="1">
        <v>256</v>
      </c>
      <c r="E260" s="9">
        <v>15.7</v>
      </c>
      <c r="F260" s="22">
        <f t="shared" si="38"/>
        <v>4.3611111111111107</v>
      </c>
      <c r="G260" s="50">
        <f t="shared" si="48"/>
        <v>-0.40277777777777768</v>
      </c>
      <c r="H260" s="22">
        <f t="shared" si="49"/>
        <v>4.3611111111111107</v>
      </c>
      <c r="I260" s="70"/>
      <c r="J260" s="22">
        <v>-595.70833333333314</v>
      </c>
      <c r="K260" s="22">
        <f>'Car Specs and Assumptions'!$C$5*9.81*'Car Specs and Assumptions'!$F$5</f>
        <v>145.08990000000003</v>
      </c>
      <c r="L260" s="22">
        <v>8.1009337905092593</v>
      </c>
      <c r="M260" s="22">
        <v>-748.89916712384252</v>
      </c>
      <c r="N260" s="23">
        <v>-3266.0324788456464</v>
      </c>
      <c r="O260" s="23">
        <f t="shared" si="39"/>
        <v>0</v>
      </c>
      <c r="P260" s="23">
        <f>IF(F260&gt;0,(K260+L260)*F260,0)</f>
        <v>668.08224736416548</v>
      </c>
      <c r="Q260" s="24">
        <f>IF(J260*-1&gt;(K260+L260),(((J260*-1)-K260-L260))*F260,0)</f>
        <v>1929.8679841173148</v>
      </c>
      <c r="R260" s="23">
        <f t="shared" si="40"/>
        <v>301177.58559901553</v>
      </c>
      <c r="S260" s="23">
        <f t="shared" si="41"/>
        <v>368691.24248167698</v>
      </c>
      <c r="T260" s="23">
        <f t="shared" si="42"/>
        <v>8.3667133279406516E-2</v>
      </c>
      <c r="U260" s="23">
        <f t="shared" si="43"/>
        <v>0.10242242716140987</v>
      </c>
      <c r="V260" s="25">
        <v>-0.10242242716140987</v>
      </c>
      <c r="W260" s="25">
        <f>0.5*'Car Specs and Assumptions'!$C$5*(F260*F260)</f>
        <v>14064.765046296294</v>
      </c>
      <c r="X260" s="25">
        <f t="shared" si="44"/>
        <v>14.064765046296294</v>
      </c>
      <c r="Y260" s="25">
        <f t="shared" si="45"/>
        <v>10.267278483796295</v>
      </c>
      <c r="Z260" s="25">
        <f>(H260*(K260+L260))/1000</f>
        <v>0.66808224736416544</v>
      </c>
      <c r="AA260" s="25">
        <f t="shared" si="46"/>
        <v>9.5991962364321299</v>
      </c>
      <c r="AB260" s="18"/>
      <c r="AC260" s="24">
        <f t="shared" si="47"/>
        <v>0</v>
      </c>
      <c r="AD260" s="24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</row>
    <row r="261" spans="1:40" x14ac:dyDescent="0.35">
      <c r="A261" s="18"/>
      <c r="B261" s="1" t="s">
        <v>3</v>
      </c>
      <c r="C261" s="1">
        <v>257</v>
      </c>
      <c r="D261" s="1">
        <v>257</v>
      </c>
      <c r="E261" s="9">
        <v>14.5</v>
      </c>
      <c r="F261" s="22">
        <f t="shared" ref="F261:F324" si="50">E261/3.6</f>
        <v>4.0277777777777777</v>
      </c>
      <c r="G261" s="50">
        <f t="shared" si="48"/>
        <v>-4.1666666666666519E-2</v>
      </c>
      <c r="H261" s="22">
        <f t="shared" si="49"/>
        <v>4.0277777777777777</v>
      </c>
      <c r="I261" s="70"/>
      <c r="J261" s="22">
        <v>-61.62499999999978</v>
      </c>
      <c r="K261" s="22">
        <f>'Car Specs and Assumptions'!$C$5*9.81*'Car Specs and Assumptions'!$F$5</f>
        <v>145.08990000000003</v>
      </c>
      <c r="L261" s="22">
        <v>6.909900318287038</v>
      </c>
      <c r="M261" s="22">
        <v>-213.62480031828684</v>
      </c>
      <c r="N261" s="23">
        <v>-860.4332235042109</v>
      </c>
      <c r="O261" s="23">
        <f t="shared" ref="O261:O324" si="51">IF(N261&gt;0,N261,0)</f>
        <v>0</v>
      </c>
      <c r="P261" s="23">
        <f>IF(F261&gt;0,(K261+L261)*F261,0)</f>
        <v>612.22141794865627</v>
      </c>
      <c r="Q261" s="24">
        <f>IF(J261*-1&gt;(K261+L261),(((J261*-1)-K261-L261))*F261,0)</f>
        <v>0</v>
      </c>
      <c r="R261" s="23">
        <f t="shared" ref="R261:R324" si="52">R260+P261</f>
        <v>301789.80701696419</v>
      </c>
      <c r="S261" s="23">
        <f t="shared" ref="S261:S324" si="53">S260+Q261</f>
        <v>368691.24248167698</v>
      </c>
      <c r="T261" s="23">
        <f t="shared" ref="T261:T324" si="54">R261*0.0000002778</f>
        <v>8.3837208389312662E-2</v>
      </c>
      <c r="U261" s="23">
        <f t="shared" ref="U261:U324" si="55">S261*0.0000002778</f>
        <v>0.10242242716140987</v>
      </c>
      <c r="V261" s="25">
        <v>-0.10242242716140987</v>
      </c>
      <c r="W261" s="25">
        <f>0.5*'Car Specs and Assumptions'!$C$5*(F261*F261)</f>
        <v>11996.903935185184</v>
      </c>
      <c r="X261" s="25">
        <f t="shared" ref="X261:X324" si="56">W261/1000</f>
        <v>11.996903935185184</v>
      </c>
      <c r="Y261" s="25">
        <f t="shared" ref="Y261:Y324" si="57">0.73*X261</f>
        <v>8.7577398726851836</v>
      </c>
      <c r="Z261" s="25">
        <f>(H261*(K261+L261))/1000</f>
        <v>0.61222141794865625</v>
      </c>
      <c r="AA261" s="25">
        <f t="shared" ref="AA261:AA324" si="58">Y261-Z261</f>
        <v>8.1455184547365267</v>
      </c>
      <c r="AB261" s="18"/>
      <c r="AC261" s="24">
        <f t="shared" ref="AC261:AC324" si="59">IF(Q261&gt;10000,Q261,0)</f>
        <v>0</v>
      </c>
      <c r="AD261" s="24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</row>
    <row r="262" spans="1:40" x14ac:dyDescent="0.35">
      <c r="A262" s="18"/>
      <c r="B262" s="1" t="s">
        <v>3</v>
      </c>
      <c r="C262" s="1">
        <v>258</v>
      </c>
      <c r="D262" s="1">
        <v>258</v>
      </c>
      <c r="E262" s="9">
        <v>15.4</v>
      </c>
      <c r="F262" s="22">
        <f t="shared" si="50"/>
        <v>4.2777777777777777</v>
      </c>
      <c r="G262" s="50">
        <f t="shared" ref="G262:G325" si="60">($F263-$F261)/2</f>
        <v>0.47222222222222188</v>
      </c>
      <c r="H262" s="22">
        <f t="shared" si="49"/>
        <v>4.2777777777777777</v>
      </c>
      <c r="I262" s="70"/>
      <c r="J262" s="22">
        <v>698.41666666666617</v>
      </c>
      <c r="K262" s="22">
        <f>'Car Specs and Assumptions'!$C$5*9.81*'Car Specs and Assumptions'!$F$5</f>
        <v>145.08990000000003</v>
      </c>
      <c r="L262" s="22">
        <v>7.7943018287037047</v>
      </c>
      <c r="M262" s="22">
        <v>545.53246483796238</v>
      </c>
      <c r="N262" s="23">
        <v>2333.6666551401722</v>
      </c>
      <c r="O262" s="23">
        <f t="shared" si="51"/>
        <v>2333.6666551401722</v>
      </c>
      <c r="P262" s="23">
        <f>IF(F262&gt;0,(K262+L262)*F262,0)</f>
        <v>654.00464115612158</v>
      </c>
      <c r="Q262" s="24">
        <f>IF(J262*-1&gt;(K262+L262),(((J262*-1)-K262-L262))*F262,0)</f>
        <v>0</v>
      </c>
      <c r="R262" s="23">
        <f t="shared" si="52"/>
        <v>302443.81165812031</v>
      </c>
      <c r="S262" s="23">
        <f t="shared" si="53"/>
        <v>368691.24248167698</v>
      </c>
      <c r="T262" s="23">
        <f t="shared" si="54"/>
        <v>8.4018890878625824E-2</v>
      </c>
      <c r="U262" s="23">
        <f t="shared" si="55"/>
        <v>0.10242242716140987</v>
      </c>
      <c r="V262" s="25">
        <v>-0.10242242716140987</v>
      </c>
      <c r="W262" s="25">
        <f>0.5*'Car Specs and Assumptions'!$C$5*(F262*F262)</f>
        <v>13532.393518518518</v>
      </c>
      <c r="X262" s="25">
        <f t="shared" si="56"/>
        <v>13.532393518518518</v>
      </c>
      <c r="Y262" s="25">
        <f t="shared" si="57"/>
        <v>9.8786472685185185</v>
      </c>
      <c r="Z262" s="25">
        <f>(H262*(K262+L262))/1000</f>
        <v>0.65400464115612156</v>
      </c>
      <c r="AA262" s="25">
        <f t="shared" si="58"/>
        <v>9.224642627362396</v>
      </c>
      <c r="AB262" s="18"/>
      <c r="AC262" s="24">
        <f t="shared" si="59"/>
        <v>0</v>
      </c>
      <c r="AD262" s="24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</row>
    <row r="263" spans="1:40" x14ac:dyDescent="0.35">
      <c r="A263" s="18"/>
      <c r="B263" s="1" t="s">
        <v>3</v>
      </c>
      <c r="C263" s="1">
        <v>259</v>
      </c>
      <c r="D263" s="1">
        <v>259</v>
      </c>
      <c r="E263" s="9">
        <v>17.899999999999999</v>
      </c>
      <c r="F263" s="22">
        <f t="shared" si="50"/>
        <v>4.9722222222222214</v>
      </c>
      <c r="G263" s="50">
        <f t="shared" si="60"/>
        <v>0.72222222222222232</v>
      </c>
      <c r="H263" s="22">
        <f t="shared" ref="H263:H326" si="61">F263*$C$5</f>
        <v>4.9722222222222214</v>
      </c>
      <c r="I263" s="70"/>
      <c r="J263" s="22">
        <v>1068.1666666666667</v>
      </c>
      <c r="K263" s="22">
        <f>'Car Specs and Assumptions'!$C$5*9.81*'Car Specs and Assumptions'!$F$5</f>
        <v>145.08990000000003</v>
      </c>
      <c r="L263" s="22">
        <v>10.530326568287036</v>
      </c>
      <c r="M263" s="22">
        <v>912.54644009837966</v>
      </c>
      <c r="N263" s="23">
        <v>4537.383688266943</v>
      </c>
      <c r="O263" s="23">
        <f t="shared" si="51"/>
        <v>4537.383688266943</v>
      </c>
      <c r="P263" s="23">
        <f>IF(F263&gt;0,(K263+L263)*F263,0)</f>
        <v>773.77834877009388</v>
      </c>
      <c r="Q263" s="24">
        <f>IF(J263*-1&gt;(K263+L263),(((J263*-1)-K263-L263))*F263,0)</f>
        <v>0</v>
      </c>
      <c r="R263" s="23">
        <f t="shared" si="52"/>
        <v>303217.59000689042</v>
      </c>
      <c r="S263" s="23">
        <f t="shared" si="53"/>
        <v>368691.24248167698</v>
      </c>
      <c r="T263" s="23">
        <f t="shared" si="54"/>
        <v>8.4233846503914162E-2</v>
      </c>
      <c r="U263" s="23">
        <f t="shared" si="55"/>
        <v>0.10242242716140987</v>
      </c>
      <c r="V263" s="25">
        <v>-0.10242242716140987</v>
      </c>
      <c r="W263" s="25">
        <f>0.5*'Car Specs and Assumptions'!$C$5*(F263*F263)</f>
        <v>18282.653935185179</v>
      </c>
      <c r="X263" s="25">
        <f t="shared" si="56"/>
        <v>18.282653935185177</v>
      </c>
      <c r="Y263" s="25">
        <f t="shared" si="57"/>
        <v>13.346337372685179</v>
      </c>
      <c r="Z263" s="25">
        <f>(H263*(K263+L263))/1000</f>
        <v>0.77377834877009388</v>
      </c>
      <c r="AA263" s="25">
        <f t="shared" si="58"/>
        <v>12.572559023915085</v>
      </c>
      <c r="AB263" s="18"/>
      <c r="AC263" s="24">
        <f t="shared" si="59"/>
        <v>0</v>
      </c>
      <c r="AD263" s="24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</row>
    <row r="264" spans="1:40" x14ac:dyDescent="0.35">
      <c r="A264" s="18"/>
      <c r="B264" s="1" t="s">
        <v>3</v>
      </c>
      <c r="C264" s="1">
        <v>260</v>
      </c>
      <c r="D264" s="1">
        <v>260</v>
      </c>
      <c r="E264" s="9">
        <v>20.6</v>
      </c>
      <c r="F264" s="22">
        <f t="shared" si="50"/>
        <v>5.7222222222222223</v>
      </c>
      <c r="G264" s="50">
        <f t="shared" si="60"/>
        <v>0.73611111111111116</v>
      </c>
      <c r="H264" s="22">
        <f t="shared" si="61"/>
        <v>5.7222222222222223</v>
      </c>
      <c r="I264" s="70"/>
      <c r="J264" s="22">
        <v>1088.7083333333335</v>
      </c>
      <c r="K264" s="22">
        <f>'Car Specs and Assumptions'!$C$5*9.81*'Car Specs and Assumptions'!$F$5</f>
        <v>145.08990000000003</v>
      </c>
      <c r="L264" s="22">
        <v>13.946660162037039</v>
      </c>
      <c r="M264" s="22">
        <v>929.67177317129642</v>
      </c>
      <c r="N264" s="23">
        <v>5319.7884798135292</v>
      </c>
      <c r="O264" s="23">
        <f t="shared" si="51"/>
        <v>5319.7884798135292</v>
      </c>
      <c r="P264" s="23">
        <f>IF(F264&gt;0,(K264+L264)*F264,0)</f>
        <v>910.04253870498985</v>
      </c>
      <c r="Q264" s="24">
        <f>IF(J264*-1&gt;(K264+L264),(((J264*-1)-K264-L264))*F264,0)</f>
        <v>0</v>
      </c>
      <c r="R264" s="23">
        <f t="shared" si="52"/>
        <v>304127.63254559541</v>
      </c>
      <c r="S264" s="23">
        <f t="shared" si="53"/>
        <v>368691.24248167698</v>
      </c>
      <c r="T264" s="23">
        <f t="shared" si="54"/>
        <v>8.4486656321166406E-2</v>
      </c>
      <c r="U264" s="23">
        <f t="shared" si="55"/>
        <v>0.10242242716140987</v>
      </c>
      <c r="V264" s="25">
        <v>-0.10242242716140987</v>
      </c>
      <c r="W264" s="25">
        <f>0.5*'Car Specs and Assumptions'!$C$5*(F264*F264)</f>
        <v>24214.060185185186</v>
      </c>
      <c r="X264" s="25">
        <f t="shared" si="56"/>
        <v>24.214060185185186</v>
      </c>
      <c r="Y264" s="25">
        <f t="shared" si="57"/>
        <v>17.676263935185187</v>
      </c>
      <c r="Z264" s="25">
        <f>(H264*(K264+L264))/1000</f>
        <v>0.91004253870498986</v>
      </c>
      <c r="AA264" s="25">
        <f t="shared" si="58"/>
        <v>16.766221396480198</v>
      </c>
      <c r="AB264" s="18"/>
      <c r="AC264" s="24">
        <f t="shared" si="59"/>
        <v>0</v>
      </c>
      <c r="AD264" s="24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</row>
    <row r="265" spans="1:40" x14ac:dyDescent="0.35">
      <c r="A265" s="18"/>
      <c r="B265" s="1" t="s">
        <v>3</v>
      </c>
      <c r="C265" s="1">
        <v>261</v>
      </c>
      <c r="D265" s="1">
        <v>261</v>
      </c>
      <c r="E265" s="9">
        <v>23.2</v>
      </c>
      <c r="F265" s="22">
        <f t="shared" si="50"/>
        <v>6.4444444444444438</v>
      </c>
      <c r="G265" s="50">
        <f t="shared" si="60"/>
        <v>0.70833333333333304</v>
      </c>
      <c r="H265" s="22">
        <f t="shared" si="61"/>
        <v>6.4444444444444438</v>
      </c>
      <c r="I265" s="70"/>
      <c r="J265" s="22">
        <v>1047.6249999999995</v>
      </c>
      <c r="K265" s="22">
        <f>'Car Specs and Assumptions'!$C$5*9.81*'Car Specs and Assumptions'!$F$5</f>
        <v>145.08990000000003</v>
      </c>
      <c r="L265" s="22">
        <v>17.689344814814813</v>
      </c>
      <c r="M265" s="22">
        <v>884.84575518518466</v>
      </c>
      <c r="N265" s="23">
        <v>5702.339311193412</v>
      </c>
      <c r="O265" s="23">
        <f t="shared" si="51"/>
        <v>5702.339311193412</v>
      </c>
      <c r="P265" s="23">
        <f>IF(F265&gt;0,(K265+L265)*F265,0)</f>
        <v>1049.0217999176955</v>
      </c>
      <c r="Q265" s="24">
        <f>IF(J265*-1&gt;(K265+L265),(((J265*-1)-K265-L265))*F265,0)</f>
        <v>0</v>
      </c>
      <c r="R265" s="23">
        <f t="shared" si="52"/>
        <v>305176.65434551309</v>
      </c>
      <c r="S265" s="23">
        <f t="shared" si="53"/>
        <v>368691.24248167698</v>
      </c>
      <c r="T265" s="23">
        <f t="shared" si="54"/>
        <v>8.4778074577183546E-2</v>
      </c>
      <c r="U265" s="23">
        <f t="shared" si="55"/>
        <v>0.10242242716140987</v>
      </c>
      <c r="V265" s="25">
        <v>-0.10242242716140987</v>
      </c>
      <c r="W265" s="25">
        <f>0.5*'Car Specs and Assumptions'!$C$5*(F265*F265)</f>
        <v>30712.074074074066</v>
      </c>
      <c r="X265" s="25">
        <f t="shared" si="56"/>
        <v>30.712074074074067</v>
      </c>
      <c r="Y265" s="25">
        <f t="shared" si="57"/>
        <v>22.419814074074068</v>
      </c>
      <c r="Z265" s="25">
        <f>(H265*(K265+L265))/1000</f>
        <v>1.0490217999176954</v>
      </c>
      <c r="AA265" s="25">
        <f t="shared" si="58"/>
        <v>21.370792274156372</v>
      </c>
      <c r="AB265" s="18"/>
      <c r="AC265" s="24">
        <f t="shared" si="59"/>
        <v>0</v>
      </c>
      <c r="AD265" s="24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</row>
    <row r="266" spans="1:40" x14ac:dyDescent="0.35">
      <c r="A266" s="18"/>
      <c r="B266" s="1" t="s">
        <v>3</v>
      </c>
      <c r="C266" s="1">
        <v>262</v>
      </c>
      <c r="D266" s="1">
        <v>262</v>
      </c>
      <c r="E266" s="9">
        <v>25.7</v>
      </c>
      <c r="F266" s="22">
        <f t="shared" si="50"/>
        <v>7.1388888888888884</v>
      </c>
      <c r="G266" s="50">
        <f t="shared" si="60"/>
        <v>0.76388888888888884</v>
      </c>
      <c r="H266" s="22">
        <f t="shared" si="61"/>
        <v>7.1388888888888884</v>
      </c>
      <c r="I266" s="70"/>
      <c r="J266" s="22">
        <v>1129.7916666666665</v>
      </c>
      <c r="K266" s="22">
        <f>'Car Specs and Assumptions'!$C$5*9.81*'Car Specs and Assumptions'!$F$5</f>
        <v>145.08990000000003</v>
      </c>
      <c r="L266" s="22">
        <v>21.707110873842591</v>
      </c>
      <c r="M266" s="22">
        <v>962.99465579282389</v>
      </c>
      <c r="N266" s="23">
        <v>6874.7118482987698</v>
      </c>
      <c r="O266" s="23">
        <f t="shared" si="51"/>
        <v>6874.7118482987698</v>
      </c>
      <c r="P266" s="23">
        <f>IF(F266&gt;0,(K266+L266)*F266,0)</f>
        <v>1190.7453276271542</v>
      </c>
      <c r="Q266" s="24">
        <f>IF(J266*-1&gt;(K266+L266),(((J266*-1)-K266-L266))*F266,0)</f>
        <v>0</v>
      </c>
      <c r="R266" s="23">
        <f t="shared" si="52"/>
        <v>306367.39967314026</v>
      </c>
      <c r="S266" s="23">
        <f t="shared" si="53"/>
        <v>368691.24248167698</v>
      </c>
      <c r="T266" s="23">
        <f t="shared" si="54"/>
        <v>8.5108863629198367E-2</v>
      </c>
      <c r="U266" s="23">
        <f t="shared" si="55"/>
        <v>0.10242242716140987</v>
      </c>
      <c r="V266" s="25">
        <v>-0.10242242716140987</v>
      </c>
      <c r="W266" s="25">
        <f>0.5*'Car Specs and Assumptions'!$C$5*(F266*F266)</f>
        <v>37687.681712962956</v>
      </c>
      <c r="X266" s="25">
        <f t="shared" si="56"/>
        <v>37.687681712962956</v>
      </c>
      <c r="Y266" s="25">
        <f t="shared" si="57"/>
        <v>27.512007650462959</v>
      </c>
      <c r="Z266" s="25">
        <f>(H266*(K266+L266))/1000</f>
        <v>1.1907453276271542</v>
      </c>
      <c r="AA266" s="25">
        <f t="shared" si="58"/>
        <v>26.321262322835803</v>
      </c>
      <c r="AB266" s="18"/>
      <c r="AC266" s="24">
        <f t="shared" si="59"/>
        <v>0</v>
      </c>
      <c r="AD266" s="24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</row>
    <row r="267" spans="1:40" x14ac:dyDescent="0.35">
      <c r="A267" s="18"/>
      <c r="B267" s="1" t="s">
        <v>3</v>
      </c>
      <c r="C267" s="1">
        <v>263</v>
      </c>
      <c r="D267" s="1">
        <v>263</v>
      </c>
      <c r="E267" s="9">
        <v>28.7</v>
      </c>
      <c r="F267" s="22">
        <f t="shared" si="50"/>
        <v>7.9722222222222214</v>
      </c>
      <c r="G267" s="50">
        <f t="shared" si="60"/>
        <v>0.9444444444444442</v>
      </c>
      <c r="H267" s="22">
        <f t="shared" si="61"/>
        <v>7.9722222222222214</v>
      </c>
      <c r="I267" s="70"/>
      <c r="J267" s="22">
        <v>1396.833333333333</v>
      </c>
      <c r="K267" s="22">
        <f>'Car Specs and Assumptions'!$C$5*9.81*'Car Specs and Assumptions'!$F$5</f>
        <v>145.08990000000003</v>
      </c>
      <c r="L267" s="22">
        <v>27.070705318287036</v>
      </c>
      <c r="M267" s="22">
        <v>1224.672728015046</v>
      </c>
      <c r="N267" s="23">
        <v>9763.363137231061</v>
      </c>
      <c r="O267" s="23">
        <f t="shared" si="51"/>
        <v>9763.363137231061</v>
      </c>
      <c r="P267" s="23">
        <f>IF(F267&gt;0,(K267+L267)*F267,0)</f>
        <v>1372.5026035096771</v>
      </c>
      <c r="Q267" s="24">
        <f>IF(J267*-1&gt;(K267+L267),(((J267*-1)-K267-L267))*F267,0)</f>
        <v>0</v>
      </c>
      <c r="R267" s="23">
        <f t="shared" si="52"/>
        <v>307739.90227664995</v>
      </c>
      <c r="S267" s="23">
        <f t="shared" si="53"/>
        <v>368691.24248167698</v>
      </c>
      <c r="T267" s="23">
        <f t="shared" si="54"/>
        <v>8.5490144852453362E-2</v>
      </c>
      <c r="U267" s="23">
        <f t="shared" si="55"/>
        <v>0.10242242716140987</v>
      </c>
      <c r="V267" s="25">
        <v>-0.10242242716140987</v>
      </c>
      <c r="W267" s="25">
        <f>0.5*'Car Specs and Assumptions'!$C$5*(F267*F267)</f>
        <v>46999.903935185175</v>
      </c>
      <c r="X267" s="25">
        <f t="shared" si="56"/>
        <v>46.999903935185174</v>
      </c>
      <c r="Y267" s="25">
        <f t="shared" si="57"/>
        <v>34.309929872685174</v>
      </c>
      <c r="Z267" s="25">
        <f>(H267*(K267+L267))/1000</f>
        <v>1.372502603509677</v>
      </c>
      <c r="AA267" s="25">
        <f t="shared" si="58"/>
        <v>32.937427269175494</v>
      </c>
      <c r="AB267" s="18"/>
      <c r="AC267" s="24">
        <f t="shared" si="59"/>
        <v>0</v>
      </c>
      <c r="AD267" s="24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</row>
    <row r="268" spans="1:40" x14ac:dyDescent="0.35">
      <c r="A268" s="18"/>
      <c r="B268" s="1" t="s">
        <v>3</v>
      </c>
      <c r="C268" s="1">
        <v>264</v>
      </c>
      <c r="D268" s="1">
        <v>264</v>
      </c>
      <c r="E268" s="9">
        <v>32.5</v>
      </c>
      <c r="F268" s="22">
        <f t="shared" si="50"/>
        <v>9.0277777777777768</v>
      </c>
      <c r="G268" s="50">
        <f t="shared" si="60"/>
        <v>1.0277777777777786</v>
      </c>
      <c r="H268" s="22">
        <f t="shared" si="61"/>
        <v>9.0277777777777768</v>
      </c>
      <c r="I268" s="70"/>
      <c r="J268" s="22">
        <v>1520.0833333333344</v>
      </c>
      <c r="K268" s="22">
        <f>'Car Specs and Assumptions'!$C$5*9.81*'Car Specs and Assumptions'!$F$5</f>
        <v>145.08990000000003</v>
      </c>
      <c r="L268" s="22">
        <v>34.713827401620364</v>
      </c>
      <c r="M268" s="22">
        <v>1340.2796059317141</v>
      </c>
      <c r="N268" s="23">
        <v>12099.746442439084</v>
      </c>
      <c r="O268" s="23">
        <f t="shared" si="51"/>
        <v>12099.746442439084</v>
      </c>
      <c r="P268" s="23">
        <f>IF(F268&gt;0,(K268+L268)*F268,0)</f>
        <v>1623.2280945979617</v>
      </c>
      <c r="Q268" s="24">
        <f>IF(J268*-1&gt;(K268+L268),(((J268*-1)-K268-L268))*F268,0)</f>
        <v>0</v>
      </c>
      <c r="R268" s="23">
        <f t="shared" si="52"/>
        <v>309363.13037124794</v>
      </c>
      <c r="S268" s="23">
        <f t="shared" si="53"/>
        <v>368691.24248167698</v>
      </c>
      <c r="T268" s="23">
        <f t="shared" si="54"/>
        <v>8.5941077617132683E-2</v>
      </c>
      <c r="U268" s="23">
        <f t="shared" si="55"/>
        <v>0.10242242716140987</v>
      </c>
      <c r="V268" s="25">
        <v>-0.10242242716140987</v>
      </c>
      <c r="W268" s="25">
        <f>0.5*'Car Specs and Assumptions'!$C$5*(F268*F268)</f>
        <v>60269.820601851839</v>
      </c>
      <c r="X268" s="25">
        <f t="shared" si="56"/>
        <v>60.269820601851841</v>
      </c>
      <c r="Y268" s="25">
        <f t="shared" si="57"/>
        <v>43.996969039351839</v>
      </c>
      <c r="Z268" s="25">
        <f>(H268*(K268+L268))/1000</f>
        <v>1.6232280945979616</v>
      </c>
      <c r="AA268" s="25">
        <f t="shared" si="58"/>
        <v>42.373740944753877</v>
      </c>
      <c r="AB268" s="18"/>
      <c r="AC268" s="24">
        <f t="shared" si="59"/>
        <v>0</v>
      </c>
      <c r="AD268" s="24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</row>
    <row r="269" spans="1:40" x14ac:dyDescent="0.35">
      <c r="A269" s="18"/>
      <c r="B269" s="1" t="s">
        <v>3</v>
      </c>
      <c r="C269" s="1">
        <v>265</v>
      </c>
      <c r="D269" s="1">
        <v>265</v>
      </c>
      <c r="E269" s="9">
        <v>36.1</v>
      </c>
      <c r="F269" s="22">
        <f t="shared" si="50"/>
        <v>10.027777777777779</v>
      </c>
      <c r="G269" s="50">
        <f t="shared" si="60"/>
        <v>0.90277777777777857</v>
      </c>
      <c r="H269" s="22">
        <f t="shared" si="61"/>
        <v>10.027777777777779</v>
      </c>
      <c r="I269" s="70"/>
      <c r="J269" s="22">
        <v>1335.2083333333344</v>
      </c>
      <c r="K269" s="22">
        <f>'Car Specs and Assumptions'!$C$5*9.81*'Car Specs and Assumptions'!$F$5</f>
        <v>145.08990000000003</v>
      </c>
      <c r="L269" s="22">
        <v>42.830207818287043</v>
      </c>
      <c r="M269" s="22">
        <v>1147.2882255150473</v>
      </c>
      <c r="N269" s="23">
        <v>11504.751372525892</v>
      </c>
      <c r="O269" s="23">
        <f t="shared" si="51"/>
        <v>11504.751372525892</v>
      </c>
      <c r="P269" s="23">
        <f>IF(F269&gt;0,(K269+L269)*F269,0)</f>
        <v>1884.4210811778235</v>
      </c>
      <c r="Q269" s="24">
        <f>IF(J269*-1&gt;(K269+L269),(((J269*-1)-K269-L269))*F269,0)</f>
        <v>0</v>
      </c>
      <c r="R269" s="23">
        <f t="shared" si="52"/>
        <v>311247.55145242577</v>
      </c>
      <c r="S269" s="23">
        <f t="shared" si="53"/>
        <v>368691.24248167698</v>
      </c>
      <c r="T269" s="23">
        <f t="shared" si="54"/>
        <v>8.6464569793483881E-2</v>
      </c>
      <c r="U269" s="23">
        <f t="shared" si="55"/>
        <v>0.10242242716140987</v>
      </c>
      <c r="V269" s="25">
        <v>-0.10242242716140987</v>
      </c>
      <c r="W269" s="25">
        <f>0.5*'Car Specs and Assumptions'!$C$5*(F269*F269)</f>
        <v>74361.403935185197</v>
      </c>
      <c r="X269" s="25">
        <f t="shared" si="56"/>
        <v>74.361403935185194</v>
      </c>
      <c r="Y269" s="25">
        <f t="shared" si="57"/>
        <v>54.283824872685187</v>
      </c>
      <c r="Z269" s="25">
        <f>(H269*(K269+L269))/1000</f>
        <v>1.8844210811778235</v>
      </c>
      <c r="AA269" s="25">
        <f t="shared" si="58"/>
        <v>52.39940379150736</v>
      </c>
      <c r="AB269" s="18"/>
      <c r="AC269" s="24">
        <f t="shared" si="59"/>
        <v>0</v>
      </c>
      <c r="AD269" s="24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</row>
    <row r="270" spans="1:40" x14ac:dyDescent="0.35">
      <c r="A270" s="18"/>
      <c r="B270" s="1" t="s">
        <v>3</v>
      </c>
      <c r="C270" s="1">
        <v>266</v>
      </c>
      <c r="D270" s="1">
        <v>266</v>
      </c>
      <c r="E270" s="9">
        <v>39</v>
      </c>
      <c r="F270" s="22">
        <f t="shared" si="50"/>
        <v>10.833333333333334</v>
      </c>
      <c r="G270" s="50">
        <f t="shared" si="60"/>
        <v>0.65277777777777679</v>
      </c>
      <c r="H270" s="22">
        <f t="shared" si="61"/>
        <v>10.833333333333334</v>
      </c>
      <c r="I270" s="70"/>
      <c r="J270" s="22">
        <v>965.45833333333189</v>
      </c>
      <c r="K270" s="22">
        <f>'Car Specs and Assumptions'!$C$5*9.81*'Car Specs and Assumptions'!$F$5</f>
        <v>145.08990000000003</v>
      </c>
      <c r="L270" s="22">
        <v>49.987911458333343</v>
      </c>
      <c r="M270" s="22">
        <v>770.38052187499852</v>
      </c>
      <c r="N270" s="23">
        <v>8345.7889869791506</v>
      </c>
      <c r="O270" s="23">
        <f t="shared" si="51"/>
        <v>8345.7889869791506</v>
      </c>
      <c r="P270" s="23">
        <f>IF(F270&gt;0,(K270+L270)*F270,0)</f>
        <v>2113.3429574652782</v>
      </c>
      <c r="Q270" s="24">
        <f>IF(J270*-1&gt;(K270+L270),(((J270*-1)-K270-L270))*F270,0)</f>
        <v>0</v>
      </c>
      <c r="R270" s="23">
        <f t="shared" si="52"/>
        <v>313360.89440989104</v>
      </c>
      <c r="S270" s="23">
        <f t="shared" si="53"/>
        <v>368691.24248167698</v>
      </c>
      <c r="T270" s="23">
        <f t="shared" si="54"/>
        <v>8.7051656467067737E-2</v>
      </c>
      <c r="U270" s="23">
        <f t="shared" si="55"/>
        <v>0.10242242716140987</v>
      </c>
      <c r="V270" s="25">
        <v>-0.10242242716140987</v>
      </c>
      <c r="W270" s="25">
        <f>0.5*'Car Specs and Assumptions'!$C$5*(F270*F270)</f>
        <v>86788.541666666686</v>
      </c>
      <c r="X270" s="25">
        <f t="shared" si="56"/>
        <v>86.788541666666688</v>
      </c>
      <c r="Y270" s="25">
        <f t="shared" si="57"/>
        <v>63.355635416666679</v>
      </c>
      <c r="Z270" s="25">
        <f>(H270*(K270+L270))/1000</f>
        <v>2.1133429574652784</v>
      </c>
      <c r="AA270" s="25">
        <f t="shared" si="58"/>
        <v>61.242292459201401</v>
      </c>
      <c r="AB270" s="18"/>
      <c r="AC270" s="24">
        <f t="shared" si="59"/>
        <v>0</v>
      </c>
      <c r="AD270" s="24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</row>
    <row r="271" spans="1:40" x14ac:dyDescent="0.35">
      <c r="A271" s="18"/>
      <c r="B271" s="1" t="s">
        <v>3</v>
      </c>
      <c r="C271" s="1">
        <v>267</v>
      </c>
      <c r="D271" s="1">
        <v>267</v>
      </c>
      <c r="E271" s="9">
        <v>40.799999999999997</v>
      </c>
      <c r="F271" s="22">
        <f t="shared" si="50"/>
        <v>11.333333333333332</v>
      </c>
      <c r="G271" s="50">
        <f t="shared" si="60"/>
        <v>0.54166666666666607</v>
      </c>
      <c r="H271" s="22">
        <f t="shared" si="61"/>
        <v>11.333333333333332</v>
      </c>
      <c r="I271" s="70"/>
      <c r="J271" s="22">
        <v>801.12499999999909</v>
      </c>
      <c r="K271" s="22">
        <f>'Car Specs and Assumptions'!$C$5*9.81*'Car Specs and Assumptions'!$F$5</f>
        <v>145.08990000000003</v>
      </c>
      <c r="L271" s="22">
        <v>54.708663333333334</v>
      </c>
      <c r="M271" s="22">
        <v>601.3264366666657</v>
      </c>
      <c r="N271" s="23">
        <v>6815.0329488888774</v>
      </c>
      <c r="O271" s="23">
        <f t="shared" si="51"/>
        <v>6815.0329488888774</v>
      </c>
      <c r="P271" s="23">
        <f>IF(F271&gt;0,(K271+L271)*F271,0)</f>
        <v>2264.3837177777777</v>
      </c>
      <c r="Q271" s="24">
        <f>IF(J271*-1&gt;(K271+L271),(((J271*-1)-K271-L271))*F271,0)</f>
        <v>0</v>
      </c>
      <c r="R271" s="23">
        <f t="shared" si="52"/>
        <v>315625.27812766883</v>
      </c>
      <c r="S271" s="23">
        <f t="shared" si="53"/>
        <v>368691.24248167698</v>
      </c>
      <c r="T271" s="23">
        <f t="shared" si="54"/>
        <v>8.76807022638664E-2</v>
      </c>
      <c r="U271" s="23">
        <f t="shared" si="55"/>
        <v>0.10242242716140987</v>
      </c>
      <c r="V271" s="25">
        <v>-0.10242242716140987</v>
      </c>
      <c r="W271" s="25">
        <f>0.5*'Car Specs and Assumptions'!$C$5*(F271*F271)</f>
        <v>94984.666666666657</v>
      </c>
      <c r="X271" s="25">
        <f t="shared" si="56"/>
        <v>94.984666666666655</v>
      </c>
      <c r="Y271" s="25">
        <f t="shared" si="57"/>
        <v>69.338806666666656</v>
      </c>
      <c r="Z271" s="25">
        <f>(H271*(K271+L271))/1000</f>
        <v>2.2643837177777777</v>
      </c>
      <c r="AA271" s="25">
        <f t="shared" si="58"/>
        <v>67.074422948888881</v>
      </c>
      <c r="AB271" s="18"/>
      <c r="AC271" s="24">
        <f t="shared" si="59"/>
        <v>0</v>
      </c>
      <c r="AD271" s="24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</row>
    <row r="272" spans="1:40" x14ac:dyDescent="0.35">
      <c r="A272" s="18"/>
      <c r="B272" s="1" t="s">
        <v>3</v>
      </c>
      <c r="C272" s="1">
        <v>268</v>
      </c>
      <c r="D272" s="1">
        <v>268</v>
      </c>
      <c r="E272" s="9">
        <v>42.9</v>
      </c>
      <c r="F272" s="22">
        <f t="shared" si="50"/>
        <v>11.916666666666666</v>
      </c>
      <c r="G272" s="50">
        <f t="shared" si="60"/>
        <v>0.5</v>
      </c>
      <c r="H272" s="22">
        <f t="shared" si="61"/>
        <v>11.916666666666666</v>
      </c>
      <c r="I272" s="70"/>
      <c r="J272" s="22">
        <v>739.5</v>
      </c>
      <c r="K272" s="22">
        <f>'Car Specs and Assumptions'!$C$5*9.81*'Car Specs and Assumptions'!$F$5</f>
        <v>145.08990000000003</v>
      </c>
      <c r="L272" s="22">
        <v>60.485372864583333</v>
      </c>
      <c r="M272" s="22">
        <v>533.92472713541656</v>
      </c>
      <c r="N272" s="23">
        <v>6362.6029983637136</v>
      </c>
      <c r="O272" s="23">
        <f t="shared" si="51"/>
        <v>6362.6029983637136</v>
      </c>
      <c r="P272" s="23">
        <f>IF(F272&gt;0,(K272+L272)*F272,0)</f>
        <v>2449.772001636285</v>
      </c>
      <c r="Q272" s="24">
        <f>IF(J272*-1&gt;(K272+L272),(((J272*-1)-K272-L272))*F272,0)</f>
        <v>0</v>
      </c>
      <c r="R272" s="23">
        <f t="shared" si="52"/>
        <v>318075.05012930511</v>
      </c>
      <c r="S272" s="23">
        <f t="shared" si="53"/>
        <v>368691.24248167698</v>
      </c>
      <c r="T272" s="23">
        <f t="shared" si="54"/>
        <v>8.8361248925920968E-2</v>
      </c>
      <c r="U272" s="23">
        <f t="shared" si="55"/>
        <v>0.10242242716140987</v>
      </c>
      <c r="V272" s="25">
        <v>-0.10242242716140987</v>
      </c>
      <c r="W272" s="25">
        <f>0.5*'Car Specs and Assumptions'!$C$5*(F272*F272)</f>
        <v>105014.13541666666</v>
      </c>
      <c r="X272" s="25">
        <f t="shared" si="56"/>
        <v>105.01413541666666</v>
      </c>
      <c r="Y272" s="25">
        <f t="shared" si="57"/>
        <v>76.660318854166661</v>
      </c>
      <c r="Z272" s="25">
        <f>(H272*(K272+L272))/1000</f>
        <v>2.4497720016362852</v>
      </c>
      <c r="AA272" s="25">
        <f t="shared" si="58"/>
        <v>74.210546852530371</v>
      </c>
      <c r="AB272" s="18"/>
      <c r="AC272" s="24">
        <f t="shared" si="59"/>
        <v>0</v>
      </c>
      <c r="AD272" s="24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</row>
    <row r="273" spans="1:40" x14ac:dyDescent="0.35">
      <c r="A273" s="18"/>
      <c r="B273" s="1" t="s">
        <v>3</v>
      </c>
      <c r="C273" s="1">
        <v>269</v>
      </c>
      <c r="D273" s="1">
        <v>269</v>
      </c>
      <c r="E273" s="9">
        <v>44.4</v>
      </c>
      <c r="F273" s="22">
        <f t="shared" si="50"/>
        <v>12.333333333333332</v>
      </c>
      <c r="G273" s="50">
        <f t="shared" si="60"/>
        <v>0.41666666666666696</v>
      </c>
      <c r="H273" s="22">
        <f t="shared" si="61"/>
        <v>12.333333333333332</v>
      </c>
      <c r="I273" s="70"/>
      <c r="J273" s="22">
        <v>616.25000000000045</v>
      </c>
      <c r="K273" s="22">
        <f>'Car Specs and Assumptions'!$C$5*9.81*'Car Specs and Assumptions'!$F$5</f>
        <v>145.08990000000003</v>
      </c>
      <c r="L273" s="22">
        <v>64.789065833333325</v>
      </c>
      <c r="M273" s="22">
        <v>406.37103416666707</v>
      </c>
      <c r="N273" s="23">
        <v>5011.9094213888939</v>
      </c>
      <c r="O273" s="23">
        <f t="shared" si="51"/>
        <v>5011.9094213888939</v>
      </c>
      <c r="P273" s="23">
        <f>IF(F273&gt;0,(K273+L273)*F273,0)</f>
        <v>2588.5072452777777</v>
      </c>
      <c r="Q273" s="24">
        <f>IF(J273*-1&gt;(K273+L273),(((J273*-1)-K273-L273))*F273,0)</f>
        <v>0</v>
      </c>
      <c r="R273" s="23">
        <f t="shared" si="52"/>
        <v>320663.55737458286</v>
      </c>
      <c r="S273" s="23">
        <f t="shared" si="53"/>
        <v>368691.24248167698</v>
      </c>
      <c r="T273" s="23">
        <f t="shared" si="54"/>
        <v>8.9080336238659116E-2</v>
      </c>
      <c r="U273" s="23">
        <f t="shared" si="55"/>
        <v>0.10242242716140987</v>
      </c>
      <c r="V273" s="25">
        <v>-0.10242242716140987</v>
      </c>
      <c r="W273" s="25">
        <f>0.5*'Car Specs and Assumptions'!$C$5*(F273*F273)</f>
        <v>112486.16666666664</v>
      </c>
      <c r="X273" s="25">
        <f t="shared" si="56"/>
        <v>112.48616666666665</v>
      </c>
      <c r="Y273" s="25">
        <f t="shared" si="57"/>
        <v>82.114901666666654</v>
      </c>
      <c r="Z273" s="25">
        <f>(H273*(K273+L273))/1000</f>
        <v>2.5885072452777775</v>
      </c>
      <c r="AA273" s="25">
        <f t="shared" si="58"/>
        <v>79.526394421388872</v>
      </c>
      <c r="AB273" s="18"/>
      <c r="AC273" s="24">
        <f t="shared" si="59"/>
        <v>0</v>
      </c>
      <c r="AD273" s="24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</row>
    <row r="274" spans="1:40" x14ac:dyDescent="0.35">
      <c r="A274" s="18"/>
      <c r="B274" s="1" t="s">
        <v>3</v>
      </c>
      <c r="C274" s="1">
        <v>270</v>
      </c>
      <c r="D274" s="1">
        <v>270</v>
      </c>
      <c r="E274" s="9">
        <v>45.9</v>
      </c>
      <c r="F274" s="22">
        <f t="shared" si="50"/>
        <v>12.75</v>
      </c>
      <c r="G274" s="50">
        <f t="shared" si="60"/>
        <v>0.22222222222222232</v>
      </c>
      <c r="H274" s="22">
        <f t="shared" si="61"/>
        <v>12.75</v>
      </c>
      <c r="I274" s="70"/>
      <c r="J274" s="22">
        <v>328.6666666666668</v>
      </c>
      <c r="K274" s="22">
        <f>'Car Specs and Assumptions'!$C$5*9.81*'Car Specs and Assumptions'!$F$5</f>
        <v>145.08990000000003</v>
      </c>
      <c r="L274" s="22">
        <v>69.240652031250008</v>
      </c>
      <c r="M274" s="22">
        <v>114.33611463541676</v>
      </c>
      <c r="N274" s="23">
        <v>1457.7854616015638</v>
      </c>
      <c r="O274" s="23">
        <f t="shared" si="51"/>
        <v>1457.7854616015638</v>
      </c>
      <c r="P274" s="23">
        <f>IF(F274&gt;0,(K274+L274)*F274,0)</f>
        <v>2732.714538398438</v>
      </c>
      <c r="Q274" s="24">
        <f>IF(J274*-1&gt;(K274+L274),(((J274*-1)-K274-L274))*F274,0)</f>
        <v>0</v>
      </c>
      <c r="R274" s="23">
        <f t="shared" si="52"/>
        <v>323396.27191298129</v>
      </c>
      <c r="S274" s="23">
        <f t="shared" si="53"/>
        <v>368691.24248167698</v>
      </c>
      <c r="T274" s="23">
        <f t="shared" si="54"/>
        <v>8.9839484337426209E-2</v>
      </c>
      <c r="U274" s="23">
        <f t="shared" si="55"/>
        <v>0.10242242716140987</v>
      </c>
      <c r="V274" s="25">
        <v>-0.10242242716140987</v>
      </c>
      <c r="W274" s="25">
        <f>0.5*'Car Specs and Assumptions'!$C$5*(F274*F274)</f>
        <v>120214.96875</v>
      </c>
      <c r="X274" s="25">
        <f t="shared" si="56"/>
        <v>120.21496875</v>
      </c>
      <c r="Y274" s="25">
        <f t="shared" si="57"/>
        <v>87.756927187499997</v>
      </c>
      <c r="Z274" s="25">
        <f>(H274*(K274+L274))/1000</f>
        <v>2.7327145383984379</v>
      </c>
      <c r="AA274" s="25">
        <f t="shared" si="58"/>
        <v>85.024212649101557</v>
      </c>
      <c r="AB274" s="18"/>
      <c r="AC274" s="24">
        <f t="shared" si="59"/>
        <v>0</v>
      </c>
      <c r="AD274" s="24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</row>
    <row r="275" spans="1:40" x14ac:dyDescent="0.35">
      <c r="A275" s="18"/>
      <c r="B275" s="1" t="s">
        <v>3</v>
      </c>
      <c r="C275" s="1">
        <v>271</v>
      </c>
      <c r="D275" s="1">
        <v>271</v>
      </c>
      <c r="E275" s="9">
        <v>46</v>
      </c>
      <c r="F275" s="22">
        <f t="shared" si="50"/>
        <v>12.777777777777777</v>
      </c>
      <c r="G275" s="50">
        <f t="shared" si="60"/>
        <v>-4.1666666666666963E-2</v>
      </c>
      <c r="H275" s="22">
        <f t="shared" si="61"/>
        <v>12.777777777777777</v>
      </c>
      <c r="I275" s="70"/>
      <c r="J275" s="22">
        <v>-61.625000000000441</v>
      </c>
      <c r="K275" s="22">
        <f>'Car Specs and Assumptions'!$C$5*9.81*'Car Specs and Assumptions'!$F$5</f>
        <v>145.08990000000003</v>
      </c>
      <c r="L275" s="22">
        <v>69.542682870370371</v>
      </c>
      <c r="M275" s="22">
        <v>-276.25758287037081</v>
      </c>
      <c r="N275" s="23">
        <v>-3529.9580033436268</v>
      </c>
      <c r="O275" s="23">
        <f t="shared" si="51"/>
        <v>0</v>
      </c>
      <c r="P275" s="23">
        <f>IF(F275&gt;0,(K275+L275)*F275,0)</f>
        <v>2742.5274477880662</v>
      </c>
      <c r="Q275" s="24">
        <f>IF(J275*-1&gt;(K275+L275),(((J275*-1)-K275-L275))*F275,0)</f>
        <v>0</v>
      </c>
      <c r="R275" s="23">
        <f t="shared" si="52"/>
        <v>326138.79936076934</v>
      </c>
      <c r="S275" s="23">
        <f t="shared" si="53"/>
        <v>368691.24248167698</v>
      </c>
      <c r="T275" s="23">
        <f t="shared" si="54"/>
        <v>9.0601358462421719E-2</v>
      </c>
      <c r="U275" s="23">
        <f t="shared" si="55"/>
        <v>0.10242242716140987</v>
      </c>
      <c r="V275" s="25">
        <v>-0.10242242716140987</v>
      </c>
      <c r="W275" s="25">
        <f>0.5*'Car Specs and Assumptions'!$C$5*(F275*F275)</f>
        <v>120739.35185185184</v>
      </c>
      <c r="X275" s="25">
        <f t="shared" si="56"/>
        <v>120.73935185185184</v>
      </c>
      <c r="Y275" s="25">
        <f t="shared" si="57"/>
        <v>88.139726851851833</v>
      </c>
      <c r="Z275" s="25">
        <f>(H275*(K275+L275))/1000</f>
        <v>2.7425274477880661</v>
      </c>
      <c r="AA275" s="25">
        <f t="shared" si="58"/>
        <v>85.39719940406377</v>
      </c>
      <c r="AB275" s="18"/>
      <c r="AC275" s="24">
        <f t="shared" si="59"/>
        <v>0</v>
      </c>
      <c r="AD275" s="24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</row>
    <row r="276" spans="1:40" x14ac:dyDescent="0.35">
      <c r="A276" s="18"/>
      <c r="B276" s="1" t="s">
        <v>3</v>
      </c>
      <c r="C276" s="1">
        <v>272</v>
      </c>
      <c r="D276" s="1">
        <v>272</v>
      </c>
      <c r="E276" s="9">
        <v>45.6</v>
      </c>
      <c r="F276" s="22">
        <f t="shared" si="50"/>
        <v>12.666666666666666</v>
      </c>
      <c r="G276" s="50">
        <f t="shared" si="60"/>
        <v>-9.7222222222222321E-2</v>
      </c>
      <c r="H276" s="22">
        <f t="shared" si="61"/>
        <v>12.666666666666666</v>
      </c>
      <c r="I276" s="70"/>
      <c r="J276" s="22">
        <v>-143.7916666666668</v>
      </c>
      <c r="K276" s="22">
        <f>'Car Specs and Assumptions'!$C$5*9.81*'Car Specs and Assumptions'!$F$5</f>
        <v>145.08990000000003</v>
      </c>
      <c r="L276" s="22">
        <v>68.338503333333335</v>
      </c>
      <c r="M276" s="22">
        <v>-357.22007000000013</v>
      </c>
      <c r="N276" s="23">
        <v>-4524.7875533333345</v>
      </c>
      <c r="O276" s="23">
        <f t="shared" si="51"/>
        <v>0</v>
      </c>
      <c r="P276" s="23">
        <f>IF(F276&gt;0,(K276+L276)*F276,0)</f>
        <v>2703.4264422222227</v>
      </c>
      <c r="Q276" s="24">
        <f>IF(J276*-1&gt;(K276+L276),(((J276*-1)-K276-L276))*F276,0)</f>
        <v>0</v>
      </c>
      <c r="R276" s="23">
        <f t="shared" si="52"/>
        <v>328842.22580299154</v>
      </c>
      <c r="S276" s="23">
        <f t="shared" si="53"/>
        <v>368691.24248167698</v>
      </c>
      <c r="T276" s="23">
        <f t="shared" si="54"/>
        <v>9.1352370328071059E-2</v>
      </c>
      <c r="U276" s="23">
        <f t="shared" si="55"/>
        <v>0.10242242716140987</v>
      </c>
      <c r="V276" s="25">
        <v>-0.10242242716140987</v>
      </c>
      <c r="W276" s="25">
        <f>0.5*'Car Specs and Assumptions'!$C$5*(F276*F276)</f>
        <v>118648.66666666666</v>
      </c>
      <c r="X276" s="25">
        <f t="shared" si="56"/>
        <v>118.64866666666666</v>
      </c>
      <c r="Y276" s="25">
        <f t="shared" si="57"/>
        <v>86.613526666666658</v>
      </c>
      <c r="Z276" s="25">
        <f>(H276*(K276+L276))/1000</f>
        <v>2.7034264422222227</v>
      </c>
      <c r="AA276" s="25">
        <f t="shared" si="58"/>
        <v>83.910100224444435</v>
      </c>
      <c r="AB276" s="18"/>
      <c r="AC276" s="24">
        <f t="shared" si="59"/>
        <v>0</v>
      </c>
      <c r="AD276" s="24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</row>
    <row r="277" spans="1:40" x14ac:dyDescent="0.35">
      <c r="A277" s="18"/>
      <c r="B277" s="1" t="s">
        <v>3</v>
      </c>
      <c r="C277" s="1">
        <v>273</v>
      </c>
      <c r="D277" s="1">
        <v>273</v>
      </c>
      <c r="E277" s="9">
        <v>45.3</v>
      </c>
      <c r="F277" s="22">
        <f t="shared" si="50"/>
        <v>12.583333333333332</v>
      </c>
      <c r="G277" s="50">
        <f t="shared" si="60"/>
        <v>-0.2638888888888884</v>
      </c>
      <c r="H277" s="22">
        <f t="shared" si="61"/>
        <v>12.583333333333332</v>
      </c>
      <c r="I277" s="70"/>
      <c r="J277" s="22">
        <v>-390.29166666666595</v>
      </c>
      <c r="K277" s="22">
        <f>'Car Specs and Assumptions'!$C$5*9.81*'Car Specs and Assumptions'!$F$5</f>
        <v>145.08990000000003</v>
      </c>
      <c r="L277" s="22">
        <v>67.442270364583322</v>
      </c>
      <c r="M277" s="22">
        <v>-602.82383703124935</v>
      </c>
      <c r="N277" s="23">
        <v>-7585.5332826432204</v>
      </c>
      <c r="O277" s="23">
        <f t="shared" si="51"/>
        <v>0</v>
      </c>
      <c r="P277" s="23">
        <f>IF(F277&gt;0,(K277+L277)*F277,0)</f>
        <v>2674.3631437543404</v>
      </c>
      <c r="Q277" s="24">
        <f>IF(J277*-1&gt;(K277+L277),(((J277*-1)-K277-L277))*F277,0)</f>
        <v>2236.8069951345392</v>
      </c>
      <c r="R277" s="23">
        <f t="shared" si="52"/>
        <v>331516.58894674591</v>
      </c>
      <c r="S277" s="23">
        <f t="shared" si="53"/>
        <v>370928.04947681155</v>
      </c>
      <c r="T277" s="23">
        <f t="shared" si="54"/>
        <v>9.209530840940601E-2</v>
      </c>
      <c r="U277" s="23">
        <f t="shared" si="55"/>
        <v>0.10304381214465826</v>
      </c>
      <c r="V277" s="25">
        <v>-0.10304381214465826</v>
      </c>
      <c r="W277" s="25">
        <f>0.5*'Car Specs and Assumptions'!$C$5*(F277*F277)</f>
        <v>117092.63541666664</v>
      </c>
      <c r="X277" s="25">
        <f t="shared" si="56"/>
        <v>117.09263541666664</v>
      </c>
      <c r="Y277" s="25">
        <f t="shared" si="57"/>
        <v>85.477623854166637</v>
      </c>
      <c r="Z277" s="25">
        <f>(H277*(K277+L277))/1000</f>
        <v>2.6743631437543405</v>
      </c>
      <c r="AA277" s="25">
        <f t="shared" si="58"/>
        <v>82.803260710412303</v>
      </c>
      <c r="AB277" s="18"/>
      <c r="AC277" s="24">
        <f t="shared" si="59"/>
        <v>0</v>
      </c>
      <c r="AD277" s="24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</row>
    <row r="278" spans="1:40" x14ac:dyDescent="0.35">
      <c r="A278" s="18"/>
      <c r="B278" s="1" t="s">
        <v>3</v>
      </c>
      <c r="C278" s="1">
        <v>274</v>
      </c>
      <c r="D278" s="1">
        <v>274</v>
      </c>
      <c r="E278" s="9">
        <v>43.7</v>
      </c>
      <c r="F278" s="22">
        <f t="shared" si="50"/>
        <v>12.138888888888889</v>
      </c>
      <c r="G278" s="50">
        <f t="shared" si="60"/>
        <v>-0.625</v>
      </c>
      <c r="H278" s="22">
        <f t="shared" si="61"/>
        <v>12.138888888888889</v>
      </c>
      <c r="I278" s="70"/>
      <c r="J278" s="22">
        <v>-924.375</v>
      </c>
      <c r="K278" s="22">
        <f>'Car Specs and Assumptions'!$C$5*9.81*'Car Specs and Assumptions'!$F$5</f>
        <v>145.08990000000003</v>
      </c>
      <c r="L278" s="22">
        <v>62.762271290509268</v>
      </c>
      <c r="M278" s="22">
        <v>-1132.2271712905092</v>
      </c>
      <c r="N278" s="23">
        <v>-13743.979829276459</v>
      </c>
      <c r="O278" s="23">
        <f t="shared" si="51"/>
        <v>0</v>
      </c>
      <c r="P278" s="23">
        <f>IF(F278&gt;0,(K278+L278)*F278,0)</f>
        <v>2523.0944126097934</v>
      </c>
      <c r="Q278" s="24">
        <f>IF(J278*-1&gt;(K278+L278),(((J278*-1)-K278-L278))*F278,0)</f>
        <v>8697.7910040568731</v>
      </c>
      <c r="R278" s="23">
        <f t="shared" si="52"/>
        <v>334039.68335935572</v>
      </c>
      <c r="S278" s="23">
        <f t="shared" si="53"/>
        <v>379625.84048086841</v>
      </c>
      <c r="T278" s="23">
        <f t="shared" si="54"/>
        <v>9.2796224037229022E-2</v>
      </c>
      <c r="U278" s="23">
        <f t="shared" si="55"/>
        <v>0.10546005848558525</v>
      </c>
      <c r="V278" s="25">
        <v>-0.10546005848558525</v>
      </c>
      <c r="W278" s="25">
        <f>0.5*'Car Specs and Assumptions'!$C$5*(F278*F278)</f>
        <v>108967.26504629629</v>
      </c>
      <c r="X278" s="25">
        <f t="shared" si="56"/>
        <v>108.96726504629629</v>
      </c>
      <c r="Y278" s="25">
        <f t="shared" si="57"/>
        <v>79.546103483796287</v>
      </c>
      <c r="Z278" s="25">
        <f>(H278*(K278+L278))/1000</f>
        <v>2.5230944126097934</v>
      </c>
      <c r="AA278" s="25">
        <f t="shared" si="58"/>
        <v>77.023009071186493</v>
      </c>
      <c r="AB278" s="18"/>
      <c r="AC278" s="24">
        <f t="shared" si="59"/>
        <v>0</v>
      </c>
      <c r="AD278" s="24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</row>
    <row r="279" spans="1:40" x14ac:dyDescent="0.35">
      <c r="A279" s="18"/>
      <c r="B279" s="1" t="s">
        <v>3</v>
      </c>
      <c r="C279" s="1">
        <v>275</v>
      </c>
      <c r="D279" s="1">
        <v>275</v>
      </c>
      <c r="E279" s="9">
        <v>40.799999999999997</v>
      </c>
      <c r="F279" s="22">
        <f t="shared" si="50"/>
        <v>11.333333333333332</v>
      </c>
      <c r="G279" s="50">
        <f t="shared" si="60"/>
        <v>-0.79166666666666696</v>
      </c>
      <c r="H279" s="22">
        <f t="shared" si="61"/>
        <v>11.333333333333332</v>
      </c>
      <c r="I279" s="70"/>
      <c r="J279" s="22">
        <v>-1170.8750000000005</v>
      </c>
      <c r="K279" s="22">
        <f>'Car Specs and Assumptions'!$C$5*9.81*'Car Specs and Assumptions'!$F$5</f>
        <v>145.08990000000003</v>
      </c>
      <c r="L279" s="22">
        <v>54.708663333333334</v>
      </c>
      <c r="M279" s="22">
        <v>-1370.6735633333337</v>
      </c>
      <c r="N279" s="23">
        <v>-15534.300384444447</v>
      </c>
      <c r="O279" s="23">
        <f t="shared" si="51"/>
        <v>0</v>
      </c>
      <c r="P279" s="23">
        <f>IF(F279&gt;0,(K279+L279)*F279,0)</f>
        <v>2264.3837177777777</v>
      </c>
      <c r="Q279" s="24">
        <f>IF(J279*-1&gt;(K279+L279),(((J279*-1)-K279-L279))*F279,0)</f>
        <v>11005.532948888893</v>
      </c>
      <c r="R279" s="23">
        <f t="shared" si="52"/>
        <v>336304.06707713351</v>
      </c>
      <c r="S279" s="23">
        <f t="shared" si="53"/>
        <v>390631.37342975731</v>
      </c>
      <c r="T279" s="23">
        <f t="shared" si="54"/>
        <v>9.3425269834027699E-2</v>
      </c>
      <c r="U279" s="23">
        <f t="shared" si="55"/>
        <v>0.10851739553878659</v>
      </c>
      <c r="V279" s="25">
        <v>-0.10851739553878659</v>
      </c>
      <c r="W279" s="25">
        <f>0.5*'Car Specs and Assumptions'!$C$5*(F279*F279)</f>
        <v>94984.666666666657</v>
      </c>
      <c r="X279" s="25">
        <f t="shared" si="56"/>
        <v>94.984666666666655</v>
      </c>
      <c r="Y279" s="25">
        <f t="shared" si="57"/>
        <v>69.338806666666656</v>
      </c>
      <c r="Z279" s="25">
        <f>(H279*(K279+L279))/1000</f>
        <v>2.2643837177777777</v>
      </c>
      <c r="AA279" s="25">
        <f t="shared" si="58"/>
        <v>67.074422948888881</v>
      </c>
      <c r="AB279" s="18"/>
      <c r="AC279" s="24">
        <f t="shared" si="59"/>
        <v>11005.532948888893</v>
      </c>
      <c r="AD279" s="24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</row>
    <row r="280" spans="1:40" x14ac:dyDescent="0.35">
      <c r="A280" s="18"/>
      <c r="B280" s="1" t="s">
        <v>3</v>
      </c>
      <c r="C280" s="1">
        <v>276</v>
      </c>
      <c r="D280" s="1">
        <v>276</v>
      </c>
      <c r="E280" s="9">
        <v>38</v>
      </c>
      <c r="F280" s="22">
        <f t="shared" si="50"/>
        <v>10.555555555555555</v>
      </c>
      <c r="G280" s="50">
        <f t="shared" si="60"/>
        <v>-0.8888888888888884</v>
      </c>
      <c r="H280" s="22">
        <f t="shared" si="61"/>
        <v>10.555555555555555</v>
      </c>
      <c r="I280" s="70"/>
      <c r="J280" s="22">
        <v>-1314.6666666666658</v>
      </c>
      <c r="K280" s="22">
        <f>'Car Specs and Assumptions'!$C$5*9.81*'Car Specs and Assumptions'!$F$5</f>
        <v>145.08990000000003</v>
      </c>
      <c r="L280" s="22">
        <v>47.457293981481484</v>
      </c>
      <c r="M280" s="22">
        <v>-1507.2138606481471</v>
      </c>
      <c r="N280" s="23">
        <v>-15909.479640174886</v>
      </c>
      <c r="O280" s="23">
        <f t="shared" si="51"/>
        <v>0</v>
      </c>
      <c r="P280" s="23">
        <f>IF(F280&gt;0,(K280+L280)*F280,0)</f>
        <v>2032.4426031378605</v>
      </c>
      <c r="Q280" s="24">
        <f>IF(J280*-1&gt;(K280+L280),(((J280*-1)-K280-L280))*F280,0)</f>
        <v>11844.59443389917</v>
      </c>
      <c r="R280" s="23">
        <f t="shared" si="52"/>
        <v>338336.50968027138</v>
      </c>
      <c r="S280" s="23">
        <f t="shared" si="53"/>
        <v>402475.96786365646</v>
      </c>
      <c r="T280" s="23">
        <f t="shared" si="54"/>
        <v>9.3989882389179394E-2</v>
      </c>
      <c r="U280" s="23">
        <f t="shared" si="55"/>
        <v>0.11180782387252378</v>
      </c>
      <c r="V280" s="25">
        <v>-0.11180782387252378</v>
      </c>
      <c r="W280" s="25">
        <f>0.5*'Car Specs and Assumptions'!$C$5*(F280*F280)</f>
        <v>82394.907407407401</v>
      </c>
      <c r="X280" s="25">
        <f t="shared" si="56"/>
        <v>82.394907407407402</v>
      </c>
      <c r="Y280" s="25">
        <f t="shared" si="57"/>
        <v>60.1482824074074</v>
      </c>
      <c r="Z280" s="25">
        <f>(H280*(K280+L280))/1000</f>
        <v>2.0324426031378606</v>
      </c>
      <c r="AA280" s="25">
        <f t="shared" si="58"/>
        <v>58.115839804269541</v>
      </c>
      <c r="AB280" s="18"/>
      <c r="AC280" s="24">
        <f t="shared" si="59"/>
        <v>11844.59443389917</v>
      </c>
      <c r="AD280" s="24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</row>
    <row r="281" spans="1:40" x14ac:dyDescent="0.35">
      <c r="A281" s="18"/>
      <c r="B281" s="1" t="s">
        <v>3</v>
      </c>
      <c r="C281" s="1">
        <v>277</v>
      </c>
      <c r="D281" s="1">
        <v>277</v>
      </c>
      <c r="E281" s="9">
        <v>34.4</v>
      </c>
      <c r="F281" s="22">
        <f t="shared" si="50"/>
        <v>9.5555555555555554</v>
      </c>
      <c r="G281" s="50">
        <f t="shared" si="60"/>
        <v>-0.9861111111111116</v>
      </c>
      <c r="H281" s="22">
        <f t="shared" si="61"/>
        <v>9.5555555555555554</v>
      </c>
      <c r="I281" s="70"/>
      <c r="J281" s="22">
        <v>-1458.4583333333342</v>
      </c>
      <c r="K281" s="22">
        <f>'Car Specs and Assumptions'!$C$5*9.81*'Car Specs and Assumptions'!$F$5</f>
        <v>145.08990000000003</v>
      </c>
      <c r="L281" s="22">
        <v>38.891318148148152</v>
      </c>
      <c r="M281" s="22">
        <v>-1642.4395514814823</v>
      </c>
      <c r="N281" s="23">
        <v>-15694.422380823053</v>
      </c>
      <c r="O281" s="23">
        <f t="shared" si="51"/>
        <v>0</v>
      </c>
      <c r="P281" s="23">
        <f>IF(F281&gt;0,(K281+L281)*F281,0)</f>
        <v>1758.0427511934158</v>
      </c>
      <c r="Q281" s="24">
        <f>IF(J281*-1&gt;(K281+L281),(((J281*-1)-K281-L281))*F281,0)</f>
        <v>12178.336878436221</v>
      </c>
      <c r="R281" s="23">
        <f t="shared" si="52"/>
        <v>340094.55243146478</v>
      </c>
      <c r="S281" s="23">
        <f t="shared" si="53"/>
        <v>414654.30474209267</v>
      </c>
      <c r="T281" s="23">
        <f t="shared" si="54"/>
        <v>9.4478266665460914E-2</v>
      </c>
      <c r="U281" s="23">
        <f t="shared" si="55"/>
        <v>0.11519096585735335</v>
      </c>
      <c r="V281" s="25">
        <v>-0.11519096585735335</v>
      </c>
      <c r="W281" s="25">
        <f>0.5*'Car Specs and Assumptions'!$C$5*(F281*F281)</f>
        <v>67522.74074074073</v>
      </c>
      <c r="X281" s="25">
        <f t="shared" si="56"/>
        <v>67.52274074074073</v>
      </c>
      <c r="Y281" s="25">
        <f t="shared" si="57"/>
        <v>49.291600740740733</v>
      </c>
      <c r="Z281" s="25">
        <f>(H281*(K281+L281))/1000</f>
        <v>1.7580427511934158</v>
      </c>
      <c r="AA281" s="25">
        <f t="shared" si="58"/>
        <v>47.533557989547319</v>
      </c>
      <c r="AB281" s="18"/>
      <c r="AC281" s="24">
        <f t="shared" si="59"/>
        <v>12178.336878436221</v>
      </c>
      <c r="AD281" s="24">
        <f>SUM(AC278:AC283)</f>
        <v>61849.620793463873</v>
      </c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</row>
    <row r="282" spans="1:40" x14ac:dyDescent="0.35">
      <c r="A282" s="18"/>
      <c r="B282" s="1" t="s">
        <v>3</v>
      </c>
      <c r="C282" s="1">
        <v>278</v>
      </c>
      <c r="D282" s="1">
        <v>278</v>
      </c>
      <c r="E282" s="9">
        <v>30.9</v>
      </c>
      <c r="F282" s="22">
        <f t="shared" si="50"/>
        <v>8.5833333333333321</v>
      </c>
      <c r="G282" s="50">
        <f t="shared" si="60"/>
        <v>-1.2361111111111112</v>
      </c>
      <c r="H282" s="22">
        <f t="shared" si="61"/>
        <v>8.5833333333333321</v>
      </c>
      <c r="I282" s="70"/>
      <c r="J282" s="22">
        <v>-1828.2083333333335</v>
      </c>
      <c r="K282" s="22">
        <f>'Car Specs and Assumptions'!$C$5*9.81*'Car Specs and Assumptions'!$F$5</f>
        <v>145.08990000000003</v>
      </c>
      <c r="L282" s="22">
        <v>31.379985364583327</v>
      </c>
      <c r="M282" s="22">
        <v>-2004.6782186979167</v>
      </c>
      <c r="N282" s="23">
        <v>-17206.821377157117</v>
      </c>
      <c r="O282" s="23">
        <f t="shared" si="51"/>
        <v>0</v>
      </c>
      <c r="P282" s="23">
        <f>IF(F282&gt;0,(K282+L282)*F282,0)</f>
        <v>1514.6998493793401</v>
      </c>
      <c r="Q282" s="24">
        <f>IF(J282*-1&gt;(K282+L282),(((J282*-1)-K282-L282))*F282,0)</f>
        <v>14177.421678398438</v>
      </c>
      <c r="R282" s="23">
        <f t="shared" si="52"/>
        <v>341609.25228084414</v>
      </c>
      <c r="S282" s="23">
        <f t="shared" si="53"/>
        <v>428831.72642049112</v>
      </c>
      <c r="T282" s="23">
        <f t="shared" si="54"/>
        <v>9.4899050283618502E-2</v>
      </c>
      <c r="U282" s="23">
        <f t="shared" si="55"/>
        <v>0.11912945359961244</v>
      </c>
      <c r="V282" s="25">
        <v>-0.11912945359961244</v>
      </c>
      <c r="W282" s="25">
        <f>0.5*'Car Specs and Assumptions'!$C$5*(F282*F282)</f>
        <v>54481.63541666665</v>
      </c>
      <c r="X282" s="25">
        <f t="shared" si="56"/>
        <v>54.481635416666649</v>
      </c>
      <c r="Y282" s="25">
        <f t="shared" si="57"/>
        <v>39.771593854166653</v>
      </c>
      <c r="Z282" s="25">
        <f>(H282*(K282+L282))/1000</f>
        <v>1.51469984937934</v>
      </c>
      <c r="AA282" s="25">
        <f t="shared" si="58"/>
        <v>38.256894004787313</v>
      </c>
      <c r="AB282" s="18"/>
      <c r="AC282" s="24">
        <f t="shared" si="59"/>
        <v>14177.421678398438</v>
      </c>
      <c r="AD282" s="24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</row>
    <row r="283" spans="1:40" x14ac:dyDescent="0.35">
      <c r="A283" s="18"/>
      <c r="B283" s="1" t="s">
        <v>3</v>
      </c>
      <c r="C283" s="1">
        <v>279</v>
      </c>
      <c r="D283" s="1">
        <v>279</v>
      </c>
      <c r="E283" s="9">
        <v>25.5</v>
      </c>
      <c r="F283" s="22">
        <f t="shared" si="50"/>
        <v>7.083333333333333</v>
      </c>
      <c r="G283" s="50">
        <f t="shared" si="60"/>
        <v>-1.3194444444444442</v>
      </c>
      <c r="H283" s="22">
        <f t="shared" si="61"/>
        <v>7.083333333333333</v>
      </c>
      <c r="I283" s="70"/>
      <c r="J283" s="22">
        <v>-1951.458333333333</v>
      </c>
      <c r="K283" s="22">
        <f>'Car Specs and Assumptions'!$C$5*9.81*'Car Specs and Assumptions'!$F$5</f>
        <v>145.08990000000003</v>
      </c>
      <c r="L283" s="22">
        <v>21.370571614583334</v>
      </c>
      <c r="M283" s="22">
        <v>-2117.9188049479162</v>
      </c>
      <c r="N283" s="23">
        <v>-15001.924868381073</v>
      </c>
      <c r="O283" s="23">
        <f t="shared" si="51"/>
        <v>0</v>
      </c>
      <c r="P283" s="23">
        <f>IF(F283&gt;0,(K283+L283)*F283,0)</f>
        <v>1179.0950072699654</v>
      </c>
      <c r="Q283" s="24">
        <f>IF(J283*-1&gt;(K283+L283),(((J283*-1)-K283-L283))*F283,0)</f>
        <v>12643.734853841144</v>
      </c>
      <c r="R283" s="23">
        <f t="shared" si="52"/>
        <v>342788.34728811414</v>
      </c>
      <c r="S283" s="23">
        <f t="shared" si="53"/>
        <v>441475.46127433225</v>
      </c>
      <c r="T283" s="23">
        <f t="shared" si="54"/>
        <v>9.5226602876638117E-2</v>
      </c>
      <c r="U283" s="23">
        <f t="shared" si="55"/>
        <v>0.12264188314200951</v>
      </c>
      <c r="V283" s="25">
        <v>-0.12264188314200951</v>
      </c>
      <c r="W283" s="25">
        <f>0.5*'Car Specs and Assumptions'!$C$5*(F283*F283)</f>
        <v>37103.385416666664</v>
      </c>
      <c r="X283" s="25">
        <f t="shared" si="56"/>
        <v>37.103385416666661</v>
      </c>
      <c r="Y283" s="25">
        <f t="shared" si="57"/>
        <v>27.085471354166661</v>
      </c>
      <c r="Z283" s="25">
        <f>(H283*(K283+L283))/1000</f>
        <v>1.1790950072699655</v>
      </c>
      <c r="AA283" s="25">
        <f t="shared" si="58"/>
        <v>25.906376346896696</v>
      </c>
      <c r="AB283" s="18"/>
      <c r="AC283" s="24">
        <f t="shared" si="59"/>
        <v>12643.734853841144</v>
      </c>
      <c r="AD283" s="24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</row>
    <row r="284" spans="1:40" x14ac:dyDescent="0.35">
      <c r="A284" s="18"/>
      <c r="B284" s="1" t="s">
        <v>3</v>
      </c>
      <c r="C284" s="1">
        <v>280</v>
      </c>
      <c r="D284" s="1">
        <v>280</v>
      </c>
      <c r="E284" s="9">
        <v>21.4</v>
      </c>
      <c r="F284" s="22">
        <f t="shared" si="50"/>
        <v>5.9444444444444438</v>
      </c>
      <c r="G284" s="50">
        <f t="shared" si="60"/>
        <v>-0.73611111111111116</v>
      </c>
      <c r="H284" s="22">
        <f t="shared" si="61"/>
        <v>5.9444444444444438</v>
      </c>
      <c r="I284" s="70"/>
      <c r="J284" s="22">
        <v>-1088.7083333333335</v>
      </c>
      <c r="K284" s="22">
        <f>'Car Specs and Assumptions'!$C$5*9.81*'Car Specs and Assumptions'!$F$5</f>
        <v>145.08990000000003</v>
      </c>
      <c r="L284" s="22">
        <v>15.050929606481478</v>
      </c>
      <c r="M284" s="22">
        <v>-1248.849162939815</v>
      </c>
      <c r="N284" s="23">
        <v>-7423.714468586677</v>
      </c>
      <c r="O284" s="23">
        <f t="shared" si="51"/>
        <v>0</v>
      </c>
      <c r="P284" s="23">
        <f>IF(F284&gt;0,(K284+L284)*F284,0)</f>
        <v>951.94826488297326</v>
      </c>
      <c r="Q284" s="24">
        <f>IF(J284*-1&gt;(K284+L284),(((J284*-1)-K284-L284))*F284,0)</f>
        <v>5519.81793882073</v>
      </c>
      <c r="R284" s="23">
        <f t="shared" si="52"/>
        <v>343740.29555299709</v>
      </c>
      <c r="S284" s="23">
        <f t="shared" si="53"/>
        <v>446995.279213153</v>
      </c>
      <c r="T284" s="23">
        <f t="shared" si="54"/>
        <v>9.5491054104622594E-2</v>
      </c>
      <c r="U284" s="23">
        <f t="shared" si="55"/>
        <v>0.1241752885654139</v>
      </c>
      <c r="V284" s="25">
        <v>-0.1241752885654139</v>
      </c>
      <c r="W284" s="25">
        <f>0.5*'Car Specs and Assumptions'!$C$5*(F284*F284)</f>
        <v>26131.282407407401</v>
      </c>
      <c r="X284" s="25">
        <f t="shared" si="56"/>
        <v>26.131282407407401</v>
      </c>
      <c r="Y284" s="25">
        <f t="shared" si="57"/>
        <v>19.075836157407402</v>
      </c>
      <c r="Z284" s="25">
        <f>(H284*(K284+L284))/1000</f>
        <v>0.95194826488297324</v>
      </c>
      <c r="AA284" s="25">
        <f t="shared" si="58"/>
        <v>18.123887892524429</v>
      </c>
      <c r="AB284" s="18"/>
      <c r="AC284" s="24">
        <f t="shared" si="59"/>
        <v>0</v>
      </c>
      <c r="AD284" s="24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</row>
    <row r="285" spans="1:40" x14ac:dyDescent="0.35">
      <c r="A285" s="18"/>
      <c r="B285" s="1" t="s">
        <v>3</v>
      </c>
      <c r="C285" s="1">
        <v>281</v>
      </c>
      <c r="D285" s="1">
        <v>281</v>
      </c>
      <c r="E285" s="9">
        <v>20.2</v>
      </c>
      <c r="F285" s="22">
        <f t="shared" si="50"/>
        <v>5.6111111111111107</v>
      </c>
      <c r="G285" s="50">
        <f t="shared" si="60"/>
        <v>0.20833333333333348</v>
      </c>
      <c r="H285" s="22">
        <f t="shared" si="61"/>
        <v>5.6111111111111107</v>
      </c>
      <c r="I285" s="70"/>
      <c r="J285" s="22">
        <v>308.12500000000023</v>
      </c>
      <c r="K285" s="22">
        <f>'Car Specs and Assumptions'!$C$5*9.81*'Car Specs and Assumptions'!$F$5</f>
        <v>145.08990000000003</v>
      </c>
      <c r="L285" s="22">
        <v>13.410300717592591</v>
      </c>
      <c r="M285" s="22">
        <v>149.62479928240759</v>
      </c>
      <c r="N285" s="23">
        <v>839.56137375128696</v>
      </c>
      <c r="O285" s="23">
        <f t="shared" si="51"/>
        <v>839.56137375128696</v>
      </c>
      <c r="P285" s="23">
        <f>IF(F285&gt;0,(K285+L285)*F285,0)</f>
        <v>889.36223735982526</v>
      </c>
      <c r="Q285" s="24">
        <f>IF(J285*-1&gt;(K285+L285),(((J285*-1)-K285-L285))*F285,0)</f>
        <v>0</v>
      </c>
      <c r="R285" s="23">
        <f t="shared" si="52"/>
        <v>344629.6577903569</v>
      </c>
      <c r="S285" s="23">
        <f t="shared" si="53"/>
        <v>446995.279213153</v>
      </c>
      <c r="T285" s="23">
        <f t="shared" si="54"/>
        <v>9.5738118934161148E-2</v>
      </c>
      <c r="U285" s="23">
        <f t="shared" si="55"/>
        <v>0.1241752885654139</v>
      </c>
      <c r="V285" s="25">
        <v>-0.1241752885654139</v>
      </c>
      <c r="W285" s="25">
        <f>0.5*'Car Specs and Assumptions'!$C$5*(F285*F285)</f>
        <v>23282.83796296296</v>
      </c>
      <c r="X285" s="25">
        <f t="shared" si="56"/>
        <v>23.282837962962962</v>
      </c>
      <c r="Y285" s="25">
        <f t="shared" si="57"/>
        <v>16.996471712962961</v>
      </c>
      <c r="Z285" s="25">
        <f>(H285*(K285+L285))/1000</f>
        <v>0.88936223735982523</v>
      </c>
      <c r="AA285" s="25">
        <f t="shared" si="58"/>
        <v>16.107109475603135</v>
      </c>
      <c r="AB285" s="18"/>
      <c r="AC285" s="24">
        <f t="shared" si="59"/>
        <v>0</v>
      </c>
      <c r="AD285" s="24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</row>
    <row r="286" spans="1:40" x14ac:dyDescent="0.35">
      <c r="A286" s="18"/>
      <c r="B286" s="1" t="s">
        <v>3</v>
      </c>
      <c r="C286" s="1">
        <v>282</v>
      </c>
      <c r="D286" s="1">
        <v>282</v>
      </c>
      <c r="E286" s="9">
        <v>22.9</v>
      </c>
      <c r="F286" s="22">
        <f t="shared" si="50"/>
        <v>6.3611111111111107</v>
      </c>
      <c r="G286" s="50">
        <f t="shared" si="60"/>
        <v>0.88888888888888928</v>
      </c>
      <c r="H286" s="22">
        <f t="shared" si="61"/>
        <v>6.3611111111111107</v>
      </c>
      <c r="I286" s="70"/>
      <c r="J286" s="22">
        <v>1314.6666666666672</v>
      </c>
      <c r="K286" s="22">
        <f>'Car Specs and Assumptions'!$C$5*9.81*'Car Specs and Assumptions'!$F$5</f>
        <v>145.08990000000003</v>
      </c>
      <c r="L286" s="22">
        <v>17.23481962384259</v>
      </c>
      <c r="M286" s="22">
        <v>1152.3419470428246</v>
      </c>
      <c r="N286" s="23">
        <v>7330.1751631335228</v>
      </c>
      <c r="O286" s="23">
        <f t="shared" si="51"/>
        <v>7330.1751631335228</v>
      </c>
      <c r="P286" s="23">
        <f>IF(F286&gt;0,(K286+L286)*F286,0)</f>
        <v>1032.565577607221</v>
      </c>
      <c r="Q286" s="24">
        <f>IF(J286*-1&gt;(K286+L286),(((J286*-1)-K286-L286))*F286,0)</f>
        <v>0</v>
      </c>
      <c r="R286" s="23">
        <f t="shared" si="52"/>
        <v>345662.22336796409</v>
      </c>
      <c r="S286" s="23">
        <f t="shared" si="53"/>
        <v>446995.279213153</v>
      </c>
      <c r="T286" s="23">
        <f t="shared" si="54"/>
        <v>9.6024965651620428E-2</v>
      </c>
      <c r="U286" s="23">
        <f t="shared" si="55"/>
        <v>0.1241752885654139</v>
      </c>
      <c r="V286" s="25">
        <v>-0.1241752885654139</v>
      </c>
      <c r="W286" s="25">
        <f>0.5*'Car Specs and Assumptions'!$C$5*(F286*F286)</f>
        <v>29922.931712962956</v>
      </c>
      <c r="X286" s="25">
        <f t="shared" si="56"/>
        <v>29.922931712962956</v>
      </c>
      <c r="Y286" s="25">
        <f t="shared" si="57"/>
        <v>21.843740150462956</v>
      </c>
      <c r="Z286" s="25">
        <f>(H286*(K286+L286))/1000</f>
        <v>1.0325655776072211</v>
      </c>
      <c r="AA286" s="25">
        <f t="shared" si="58"/>
        <v>20.811174572855734</v>
      </c>
      <c r="AB286" s="18"/>
      <c r="AC286" s="24">
        <f t="shared" si="59"/>
        <v>0</v>
      </c>
      <c r="AD286" s="24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</row>
    <row r="287" spans="1:40" x14ac:dyDescent="0.35">
      <c r="A287" s="18"/>
      <c r="B287" s="1" t="s">
        <v>3</v>
      </c>
      <c r="C287" s="1">
        <v>283</v>
      </c>
      <c r="D287" s="1">
        <v>283</v>
      </c>
      <c r="E287" s="9">
        <v>26.6</v>
      </c>
      <c r="F287" s="22">
        <f t="shared" si="50"/>
        <v>7.3888888888888893</v>
      </c>
      <c r="G287" s="50">
        <f t="shared" si="60"/>
        <v>1.0138888888888893</v>
      </c>
      <c r="H287" s="22">
        <f t="shared" si="61"/>
        <v>7.3888888888888893</v>
      </c>
      <c r="I287" s="70"/>
      <c r="J287" s="22">
        <v>1499.5416666666672</v>
      </c>
      <c r="K287" s="22">
        <f>'Car Specs and Assumptions'!$C$5*9.81*'Car Specs and Assumptions'!$F$5</f>
        <v>145.08990000000003</v>
      </c>
      <c r="L287" s="22">
        <v>23.254074050925929</v>
      </c>
      <c r="M287" s="22">
        <v>1331.1976926157413</v>
      </c>
      <c r="N287" s="23">
        <v>9836.0718398829777</v>
      </c>
      <c r="O287" s="23">
        <f t="shared" si="51"/>
        <v>9836.0718398829777</v>
      </c>
      <c r="P287" s="23">
        <f>IF(F287&gt;0,(K287+L287)*F287,0)</f>
        <v>1243.8749193762865</v>
      </c>
      <c r="Q287" s="24">
        <f>IF(J287*-1&gt;(K287+L287),(((J287*-1)-K287-L287))*F287,0)</f>
        <v>0</v>
      </c>
      <c r="R287" s="23">
        <f t="shared" si="52"/>
        <v>346906.09828734037</v>
      </c>
      <c r="S287" s="23">
        <f t="shared" si="53"/>
        <v>446995.279213153</v>
      </c>
      <c r="T287" s="23">
        <f t="shared" si="54"/>
        <v>9.6370514104223162E-2</v>
      </c>
      <c r="U287" s="23">
        <f t="shared" si="55"/>
        <v>0.1241752885654139</v>
      </c>
      <c r="V287" s="25">
        <v>-0.1241752885654139</v>
      </c>
      <c r="W287" s="25">
        <f>0.5*'Car Specs and Assumptions'!$C$5*(F287*F287)</f>
        <v>40373.504629629635</v>
      </c>
      <c r="X287" s="25">
        <f t="shared" si="56"/>
        <v>40.373504629629636</v>
      </c>
      <c r="Y287" s="25">
        <f t="shared" si="57"/>
        <v>29.472658379629635</v>
      </c>
      <c r="Z287" s="25">
        <f>(H287*(K287+L287))/1000</f>
        <v>1.2438749193762866</v>
      </c>
      <c r="AA287" s="25">
        <f t="shared" si="58"/>
        <v>28.22878346025335</v>
      </c>
      <c r="AB287" s="18"/>
      <c r="AC287" s="24">
        <f t="shared" si="59"/>
        <v>0</v>
      </c>
      <c r="AD287" s="24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</row>
    <row r="288" spans="1:40" x14ac:dyDescent="0.35">
      <c r="A288" s="18"/>
      <c r="B288" s="1" t="s">
        <v>3</v>
      </c>
      <c r="C288" s="1">
        <v>284</v>
      </c>
      <c r="D288" s="1">
        <v>284</v>
      </c>
      <c r="E288" s="9">
        <v>30.2</v>
      </c>
      <c r="F288" s="22">
        <f t="shared" si="50"/>
        <v>8.3888888888888893</v>
      </c>
      <c r="G288" s="50">
        <f t="shared" si="60"/>
        <v>1.041666666666667</v>
      </c>
      <c r="H288" s="22">
        <f t="shared" si="61"/>
        <v>8.3888888888888893</v>
      </c>
      <c r="I288" s="70"/>
      <c r="J288" s="22">
        <v>1540.6250000000005</v>
      </c>
      <c r="K288" s="22">
        <f>'Car Specs and Assumptions'!$C$5*9.81*'Car Specs and Assumptions'!$F$5</f>
        <v>145.08990000000003</v>
      </c>
      <c r="L288" s="22">
        <v>29.97434238425927</v>
      </c>
      <c r="M288" s="22">
        <v>1365.5607576157413</v>
      </c>
      <c r="N288" s="23">
        <v>11455.537466665386</v>
      </c>
      <c r="O288" s="23">
        <f t="shared" si="51"/>
        <v>11455.537466665386</v>
      </c>
      <c r="P288" s="23">
        <f>IF(F288&gt;0,(K288+L288)*F288,0)</f>
        <v>1468.5944777790642</v>
      </c>
      <c r="Q288" s="24">
        <f>IF(J288*-1&gt;(K288+L288),(((J288*-1)-K288-L288))*F288,0)</f>
        <v>0</v>
      </c>
      <c r="R288" s="23">
        <f t="shared" si="52"/>
        <v>348374.69276511943</v>
      </c>
      <c r="S288" s="23">
        <f t="shared" si="53"/>
        <v>446995.279213153</v>
      </c>
      <c r="T288" s="23">
        <f t="shared" si="54"/>
        <v>9.6778489650150179E-2</v>
      </c>
      <c r="U288" s="23">
        <f t="shared" si="55"/>
        <v>0.1241752885654139</v>
      </c>
      <c r="V288" s="25">
        <v>-0.1241752885654139</v>
      </c>
      <c r="W288" s="25">
        <f>0.5*'Car Specs and Assumptions'!$C$5*(F288*F288)</f>
        <v>52041.171296296307</v>
      </c>
      <c r="X288" s="25">
        <f t="shared" si="56"/>
        <v>52.041171296296305</v>
      </c>
      <c r="Y288" s="25">
        <f t="shared" si="57"/>
        <v>37.990055046296305</v>
      </c>
      <c r="Z288" s="25">
        <f>(H288*(K288+L288))/1000</f>
        <v>1.4685944777790643</v>
      </c>
      <c r="AA288" s="25">
        <f t="shared" si="58"/>
        <v>36.521460568517242</v>
      </c>
      <c r="AB288" s="18"/>
      <c r="AC288" s="24">
        <f t="shared" si="59"/>
        <v>0</v>
      </c>
      <c r="AD288" s="24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</row>
    <row r="289" spans="1:40" x14ac:dyDescent="0.35">
      <c r="A289" s="18"/>
      <c r="B289" s="1" t="s">
        <v>3</v>
      </c>
      <c r="C289" s="1">
        <v>285</v>
      </c>
      <c r="D289" s="1">
        <v>285</v>
      </c>
      <c r="E289" s="9">
        <v>34.1</v>
      </c>
      <c r="F289" s="22">
        <f t="shared" si="50"/>
        <v>9.4722222222222232</v>
      </c>
      <c r="G289" s="50">
        <f t="shared" si="60"/>
        <v>0.99999999999999911</v>
      </c>
      <c r="H289" s="22">
        <f t="shared" si="61"/>
        <v>9.4722222222222232</v>
      </c>
      <c r="I289" s="70"/>
      <c r="J289" s="22">
        <v>1478.9999999999986</v>
      </c>
      <c r="K289" s="22">
        <f>'Car Specs and Assumptions'!$C$5*9.81*'Car Specs and Assumptions'!$F$5</f>
        <v>145.08990000000003</v>
      </c>
      <c r="L289" s="22">
        <v>38.215939068287049</v>
      </c>
      <c r="M289" s="22">
        <v>1295.6941609317116</v>
      </c>
      <c r="N289" s="23">
        <v>12273.103024380936</v>
      </c>
      <c r="O289" s="23">
        <f t="shared" si="51"/>
        <v>12273.103024380936</v>
      </c>
      <c r="P289" s="23">
        <f>IF(F289&gt;0,(K289+L289)*F289,0)</f>
        <v>1736.3136422857194</v>
      </c>
      <c r="Q289" s="24">
        <f>IF(J289*-1&gt;(K289+L289),(((J289*-1)-K289-L289))*F289,0)</f>
        <v>0</v>
      </c>
      <c r="R289" s="23">
        <f t="shared" si="52"/>
        <v>350111.00640740513</v>
      </c>
      <c r="S289" s="23">
        <f t="shared" si="53"/>
        <v>446995.279213153</v>
      </c>
      <c r="T289" s="23">
        <f t="shared" si="54"/>
        <v>9.7260837579977152E-2</v>
      </c>
      <c r="U289" s="23">
        <f t="shared" si="55"/>
        <v>0.1241752885654139</v>
      </c>
      <c r="V289" s="25">
        <v>-0.1241752885654139</v>
      </c>
      <c r="W289" s="25">
        <f>0.5*'Car Specs and Assumptions'!$C$5*(F289*F289)</f>
        <v>66350.153935185197</v>
      </c>
      <c r="X289" s="25">
        <f t="shared" si="56"/>
        <v>66.35015393518519</v>
      </c>
      <c r="Y289" s="25">
        <f t="shared" si="57"/>
        <v>48.435612372685185</v>
      </c>
      <c r="Z289" s="25">
        <f>(H289*(K289+L289))/1000</f>
        <v>1.7363136422857195</v>
      </c>
      <c r="AA289" s="25">
        <f t="shared" si="58"/>
        <v>46.699298730399462</v>
      </c>
      <c r="AB289" s="18"/>
      <c r="AC289" s="24">
        <f t="shared" si="59"/>
        <v>0</v>
      </c>
      <c r="AD289" s="24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</row>
    <row r="290" spans="1:40" x14ac:dyDescent="0.35">
      <c r="A290" s="18"/>
      <c r="B290" s="1" t="s">
        <v>3</v>
      </c>
      <c r="C290" s="1">
        <v>286</v>
      </c>
      <c r="D290" s="1">
        <v>286</v>
      </c>
      <c r="E290" s="9">
        <v>37.4</v>
      </c>
      <c r="F290" s="22">
        <f t="shared" si="50"/>
        <v>10.388888888888888</v>
      </c>
      <c r="G290" s="50">
        <f t="shared" si="60"/>
        <v>0.91666666666666607</v>
      </c>
      <c r="H290" s="22">
        <f t="shared" si="61"/>
        <v>10.388888888888888</v>
      </c>
      <c r="I290" s="70"/>
      <c r="J290" s="22">
        <v>1355.7499999999991</v>
      </c>
      <c r="K290" s="22">
        <f>'Car Specs and Assumptions'!$C$5*9.81*'Car Specs and Assumptions'!$F$5</f>
        <v>145.08990000000003</v>
      </c>
      <c r="L290" s="22">
        <v>45.970474050925922</v>
      </c>
      <c r="M290" s="22">
        <v>1164.6896259490732</v>
      </c>
      <c r="N290" s="23">
        <v>12099.831114026481</v>
      </c>
      <c r="O290" s="23">
        <f t="shared" si="51"/>
        <v>12099.831114026481</v>
      </c>
      <c r="P290" s="23">
        <f>IF(F290&gt;0,(K290+L290)*F290,0)</f>
        <v>1984.9049970846195</v>
      </c>
      <c r="Q290" s="24">
        <f>IF(J290*-1&gt;(K290+L290),(((J290*-1)-K290-L290))*F290,0)</f>
        <v>0</v>
      </c>
      <c r="R290" s="23">
        <f t="shared" si="52"/>
        <v>352095.91140448977</v>
      </c>
      <c r="S290" s="23">
        <f t="shared" si="53"/>
        <v>446995.279213153</v>
      </c>
      <c r="T290" s="23">
        <f t="shared" si="54"/>
        <v>9.7812244188167266E-2</v>
      </c>
      <c r="U290" s="23">
        <f t="shared" si="55"/>
        <v>0.1241752885654139</v>
      </c>
      <c r="V290" s="25">
        <v>-0.1241752885654139</v>
      </c>
      <c r="W290" s="25">
        <f>0.5*'Car Specs and Assumptions'!$C$5*(F290*F290)</f>
        <v>79813.504629629606</v>
      </c>
      <c r="X290" s="25">
        <f t="shared" si="56"/>
        <v>79.813504629629605</v>
      </c>
      <c r="Y290" s="25">
        <f t="shared" si="57"/>
        <v>58.26385837962961</v>
      </c>
      <c r="Z290" s="25">
        <f>(H290*(K290+L290))/1000</f>
        <v>1.9849049970846195</v>
      </c>
      <c r="AA290" s="25">
        <f t="shared" si="58"/>
        <v>56.278953382544991</v>
      </c>
      <c r="AB290" s="18"/>
      <c r="AC290" s="24">
        <f t="shared" si="59"/>
        <v>0</v>
      </c>
      <c r="AD290" s="24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</row>
    <row r="291" spans="1:40" x14ac:dyDescent="0.35">
      <c r="A291" s="18"/>
      <c r="B291" s="1" t="s">
        <v>3</v>
      </c>
      <c r="C291" s="1">
        <v>287</v>
      </c>
      <c r="D291" s="1">
        <v>287</v>
      </c>
      <c r="E291" s="9">
        <v>40.700000000000003</v>
      </c>
      <c r="F291" s="22">
        <f t="shared" si="50"/>
        <v>11.305555555555555</v>
      </c>
      <c r="G291" s="50">
        <f t="shared" si="60"/>
        <v>0.91666666666666696</v>
      </c>
      <c r="H291" s="22">
        <f t="shared" si="61"/>
        <v>11.305555555555555</v>
      </c>
      <c r="I291" s="70"/>
      <c r="J291" s="22">
        <v>1355.7500000000005</v>
      </c>
      <c r="K291" s="22">
        <f>'Car Specs and Assumptions'!$C$5*9.81*'Car Specs and Assumptions'!$F$5</f>
        <v>145.08990000000003</v>
      </c>
      <c r="L291" s="22">
        <v>54.440812262731491</v>
      </c>
      <c r="M291" s="22">
        <v>1156.219287737269</v>
      </c>
      <c r="N291" s="23">
        <v>13071.701391918568</v>
      </c>
      <c r="O291" s="23">
        <f t="shared" si="51"/>
        <v>13071.701391918568</v>
      </c>
      <c r="P291" s="23">
        <f>IF(F291&gt;0,(K291+L291)*F291,0)</f>
        <v>2255.8055525258815</v>
      </c>
      <c r="Q291" s="24">
        <f>IF(J291*-1&gt;(K291+L291),(((J291*-1)-K291-L291))*F291,0)</f>
        <v>0</v>
      </c>
      <c r="R291" s="23">
        <f t="shared" si="52"/>
        <v>354351.71695701563</v>
      </c>
      <c r="S291" s="23">
        <f t="shared" si="53"/>
        <v>446995.279213153</v>
      </c>
      <c r="T291" s="23">
        <f t="shared" si="54"/>
        <v>9.8438906970658949E-2</v>
      </c>
      <c r="U291" s="23">
        <f t="shared" si="55"/>
        <v>0.1241752885654139</v>
      </c>
      <c r="V291" s="25">
        <v>-0.1241752885654139</v>
      </c>
      <c r="W291" s="25">
        <f>0.5*'Car Specs and Assumptions'!$C$5*(F291*F291)</f>
        <v>94519.626157407416</v>
      </c>
      <c r="X291" s="25">
        <f t="shared" si="56"/>
        <v>94.519626157407416</v>
      </c>
      <c r="Y291" s="25">
        <f t="shared" si="57"/>
        <v>68.999327094907414</v>
      </c>
      <c r="Z291" s="25">
        <f>(H291*(K291+L291))/1000</f>
        <v>2.2558055525258816</v>
      </c>
      <c r="AA291" s="25">
        <f t="shared" si="58"/>
        <v>66.743521542381529</v>
      </c>
      <c r="AB291" s="18"/>
      <c r="AC291" s="24">
        <f t="shared" si="59"/>
        <v>0</v>
      </c>
      <c r="AD291" s="24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</row>
    <row r="292" spans="1:40" x14ac:dyDescent="0.35">
      <c r="A292" s="18"/>
      <c r="B292" s="1" t="s">
        <v>3</v>
      </c>
      <c r="C292" s="1">
        <v>288</v>
      </c>
      <c r="D292" s="1">
        <v>288</v>
      </c>
      <c r="E292" s="9">
        <v>44</v>
      </c>
      <c r="F292" s="22">
        <f t="shared" si="50"/>
        <v>12.222222222222221</v>
      </c>
      <c r="G292" s="50">
        <f t="shared" si="60"/>
        <v>0.91666666666666607</v>
      </c>
      <c r="H292" s="22">
        <f t="shared" si="61"/>
        <v>12.222222222222221</v>
      </c>
      <c r="I292" s="70"/>
      <c r="J292" s="22">
        <v>1355.7499999999991</v>
      </c>
      <c r="K292" s="22">
        <f>'Car Specs and Assumptions'!$C$5*9.81*'Car Specs and Assumptions'!$F$5</f>
        <v>145.08990000000003</v>
      </c>
      <c r="L292" s="22">
        <v>63.626953703703705</v>
      </c>
      <c r="M292" s="22">
        <v>1147.0331462962954</v>
      </c>
      <c r="N292" s="23">
        <v>14019.294010288055</v>
      </c>
      <c r="O292" s="23">
        <f t="shared" si="51"/>
        <v>14019.294010288055</v>
      </c>
      <c r="P292" s="23">
        <f>IF(F292&gt;0,(K292+L292)*F292,0)</f>
        <v>2550.9837674897121</v>
      </c>
      <c r="Q292" s="24">
        <f>IF(J292*-1&gt;(K292+L292),(((J292*-1)-K292-L292))*F292,0)</f>
        <v>0</v>
      </c>
      <c r="R292" s="23">
        <f t="shared" si="52"/>
        <v>356902.70072450535</v>
      </c>
      <c r="S292" s="23">
        <f t="shared" si="53"/>
        <v>446995.279213153</v>
      </c>
      <c r="T292" s="23">
        <f t="shared" si="54"/>
        <v>9.9147570261267595E-2</v>
      </c>
      <c r="U292" s="23">
        <f t="shared" si="55"/>
        <v>0.1241752885654139</v>
      </c>
      <c r="V292" s="25">
        <v>-0.1241752885654139</v>
      </c>
      <c r="W292" s="25">
        <f>0.5*'Car Specs and Assumptions'!$C$5*(F292*F292)</f>
        <v>110468.51851851851</v>
      </c>
      <c r="X292" s="25">
        <f t="shared" si="56"/>
        <v>110.46851851851851</v>
      </c>
      <c r="Y292" s="25">
        <f t="shared" si="57"/>
        <v>80.642018518518512</v>
      </c>
      <c r="Z292" s="25">
        <f>(H292*(K292+L292))/1000</f>
        <v>2.5509837674897122</v>
      </c>
      <c r="AA292" s="25">
        <f t="shared" si="58"/>
        <v>78.091034751028801</v>
      </c>
      <c r="AB292" s="18"/>
      <c r="AC292" s="24">
        <f t="shared" si="59"/>
        <v>0</v>
      </c>
      <c r="AD292" s="24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</row>
    <row r="293" spans="1:40" x14ac:dyDescent="0.35">
      <c r="A293" s="18"/>
      <c r="B293" s="1" t="s">
        <v>3</v>
      </c>
      <c r="C293" s="1">
        <v>289</v>
      </c>
      <c r="D293" s="1">
        <v>289</v>
      </c>
      <c r="E293" s="9">
        <v>47.3</v>
      </c>
      <c r="F293" s="22">
        <f t="shared" si="50"/>
        <v>13.138888888888888</v>
      </c>
      <c r="G293" s="50">
        <f t="shared" si="60"/>
        <v>0.72222222222222321</v>
      </c>
      <c r="H293" s="22">
        <f t="shared" si="61"/>
        <v>13.138888888888888</v>
      </c>
      <c r="I293" s="70"/>
      <c r="J293" s="22">
        <v>1068.1666666666681</v>
      </c>
      <c r="K293" s="22">
        <f>'Car Specs and Assumptions'!$C$5*9.81*'Car Specs and Assumptions'!$F$5</f>
        <v>145.08990000000003</v>
      </c>
      <c r="L293" s="22">
        <v>73.528898373842594</v>
      </c>
      <c r="M293" s="22">
        <v>849.54786829282546</v>
      </c>
      <c r="N293" s="23">
        <v>11162.115047291845</v>
      </c>
      <c r="O293" s="23">
        <f t="shared" si="51"/>
        <v>11162.115047291845</v>
      </c>
      <c r="P293" s="23">
        <f>IF(F293&gt;0,(K293+L293)*F293,0)</f>
        <v>2872.4081008563207</v>
      </c>
      <c r="Q293" s="24">
        <f>IF(J293*-1&gt;(K293+L293),(((J293*-1)-K293-L293))*F293,0)</f>
        <v>0</v>
      </c>
      <c r="R293" s="23">
        <f t="shared" si="52"/>
        <v>359775.10882536165</v>
      </c>
      <c r="S293" s="23">
        <f t="shared" si="53"/>
        <v>446995.279213153</v>
      </c>
      <c r="T293" s="23">
        <f t="shared" si="54"/>
        <v>9.994552523168547E-2</v>
      </c>
      <c r="U293" s="23">
        <f t="shared" si="55"/>
        <v>0.1241752885654139</v>
      </c>
      <c r="V293" s="25">
        <v>-0.1241752885654139</v>
      </c>
      <c r="W293" s="25">
        <f>0.5*'Car Specs and Assumptions'!$C$5*(F293*F293)</f>
        <v>127660.18171296293</v>
      </c>
      <c r="X293" s="25">
        <f t="shared" si="56"/>
        <v>127.66018171296294</v>
      </c>
      <c r="Y293" s="25">
        <f t="shared" si="57"/>
        <v>93.191932650462945</v>
      </c>
      <c r="Z293" s="25">
        <f>(H293*(K293+L293))/1000</f>
        <v>2.8724081008563207</v>
      </c>
      <c r="AA293" s="25">
        <f t="shared" si="58"/>
        <v>90.319524549606626</v>
      </c>
      <c r="AB293" s="18"/>
      <c r="AC293" s="24">
        <f t="shared" si="59"/>
        <v>0</v>
      </c>
      <c r="AD293" s="24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</row>
    <row r="294" spans="1:40" x14ac:dyDescent="0.35">
      <c r="A294" s="18"/>
      <c r="B294" s="1" t="s">
        <v>3</v>
      </c>
      <c r="C294" s="1">
        <v>290</v>
      </c>
      <c r="D294" s="1">
        <v>290</v>
      </c>
      <c r="E294" s="9">
        <v>49.2</v>
      </c>
      <c r="F294" s="22">
        <f t="shared" si="50"/>
        <v>13.666666666666668</v>
      </c>
      <c r="G294" s="50">
        <f t="shared" si="60"/>
        <v>0.34722222222222232</v>
      </c>
      <c r="H294" s="22">
        <f t="shared" si="61"/>
        <v>13.666666666666668</v>
      </c>
      <c r="I294" s="70"/>
      <c r="J294" s="22">
        <v>513.54166666666686</v>
      </c>
      <c r="K294" s="22">
        <f>'Car Specs and Assumptions'!$C$5*9.81*'Car Specs and Assumptions'!$F$5</f>
        <v>145.08990000000003</v>
      </c>
      <c r="L294" s="22">
        <v>79.55472583333335</v>
      </c>
      <c r="M294" s="22">
        <v>288.89704083333345</v>
      </c>
      <c r="N294" s="23">
        <v>3948.2595580555576</v>
      </c>
      <c r="O294" s="23">
        <f t="shared" si="51"/>
        <v>3948.2595580555576</v>
      </c>
      <c r="P294" s="23">
        <f>IF(F294&gt;0,(K294+L294)*F294,0)</f>
        <v>3070.143219722223</v>
      </c>
      <c r="Q294" s="24">
        <f>IF(J294*-1&gt;(K294+L294),(((J294*-1)-K294-L294))*F294,0)</f>
        <v>0</v>
      </c>
      <c r="R294" s="23">
        <f t="shared" si="52"/>
        <v>362845.25204508385</v>
      </c>
      <c r="S294" s="23">
        <f t="shared" si="53"/>
        <v>446995.279213153</v>
      </c>
      <c r="T294" s="23">
        <f t="shared" si="54"/>
        <v>0.1007984110181243</v>
      </c>
      <c r="U294" s="23">
        <f t="shared" si="55"/>
        <v>0.1241752885654139</v>
      </c>
      <c r="V294" s="25">
        <v>-0.1241752885654139</v>
      </c>
      <c r="W294" s="25">
        <f>0.5*'Car Specs and Assumptions'!$C$5*(F294*F294)</f>
        <v>138122.16666666669</v>
      </c>
      <c r="X294" s="25">
        <f t="shared" si="56"/>
        <v>138.12216666666669</v>
      </c>
      <c r="Y294" s="25">
        <f t="shared" si="57"/>
        <v>100.82918166666668</v>
      </c>
      <c r="Z294" s="25">
        <f>(H294*(K294+L294))/1000</f>
        <v>3.0701432197222229</v>
      </c>
      <c r="AA294" s="25">
        <f t="shared" si="58"/>
        <v>97.759038446944459</v>
      </c>
      <c r="AB294" s="18"/>
      <c r="AC294" s="24">
        <f t="shared" si="59"/>
        <v>0</v>
      </c>
      <c r="AD294" s="24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</row>
    <row r="295" spans="1:40" x14ac:dyDescent="0.35">
      <c r="A295" s="18"/>
      <c r="B295" s="1" t="s">
        <v>3</v>
      </c>
      <c r="C295" s="1">
        <v>291</v>
      </c>
      <c r="D295" s="1">
        <v>291</v>
      </c>
      <c r="E295" s="9">
        <v>49.8</v>
      </c>
      <c r="F295" s="22">
        <f t="shared" si="50"/>
        <v>13.833333333333332</v>
      </c>
      <c r="G295" s="50">
        <f t="shared" si="60"/>
        <v>0</v>
      </c>
      <c r="H295" s="22">
        <f t="shared" si="61"/>
        <v>13.833333333333332</v>
      </c>
      <c r="I295" s="70"/>
      <c r="J295" s="22">
        <v>0</v>
      </c>
      <c r="K295" s="22">
        <f>'Car Specs and Assumptions'!$C$5*9.81*'Car Specs and Assumptions'!$F$5</f>
        <v>145.08990000000003</v>
      </c>
      <c r="L295" s="22">
        <v>81.506916458333336</v>
      </c>
      <c r="M295" s="22">
        <v>-226.59681645833336</v>
      </c>
      <c r="N295" s="23">
        <v>-3134.5892943402778</v>
      </c>
      <c r="O295" s="23">
        <f t="shared" si="51"/>
        <v>0</v>
      </c>
      <c r="P295" s="23">
        <f>IF(F295&gt;0,(K295+L295)*F295,0)</f>
        <v>3134.5892943402778</v>
      </c>
      <c r="Q295" s="24">
        <f>IF(J295*-1&gt;(K295+L295),(((J295*-1)-K295-L295))*F295,0)</f>
        <v>0</v>
      </c>
      <c r="R295" s="23">
        <f t="shared" si="52"/>
        <v>365979.84133942414</v>
      </c>
      <c r="S295" s="23">
        <f t="shared" si="53"/>
        <v>446995.279213153</v>
      </c>
      <c r="T295" s="23">
        <f t="shared" si="54"/>
        <v>0.10166919992409203</v>
      </c>
      <c r="U295" s="23">
        <f t="shared" si="55"/>
        <v>0.1241752885654139</v>
      </c>
      <c r="V295" s="25">
        <v>-0.1241752885654139</v>
      </c>
      <c r="W295" s="25">
        <f>0.5*'Car Specs and Assumptions'!$C$5*(F295*F295)</f>
        <v>141511.54166666666</v>
      </c>
      <c r="X295" s="25">
        <f t="shared" si="56"/>
        <v>141.51154166666666</v>
      </c>
      <c r="Y295" s="25">
        <f t="shared" si="57"/>
        <v>103.30342541666666</v>
      </c>
      <c r="Z295" s="25">
        <f>(H295*(K295+L295))/1000</f>
        <v>3.1345892943402776</v>
      </c>
      <c r="AA295" s="25">
        <f t="shared" si="58"/>
        <v>100.16883612232638</v>
      </c>
      <c r="AB295" s="18"/>
      <c r="AC295" s="24">
        <f t="shared" si="59"/>
        <v>0</v>
      </c>
      <c r="AD295" s="24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</row>
    <row r="296" spans="1:40" x14ac:dyDescent="0.35">
      <c r="A296" s="18"/>
      <c r="B296" s="1" t="s">
        <v>3</v>
      </c>
      <c r="C296" s="1">
        <v>292</v>
      </c>
      <c r="D296" s="1">
        <v>292</v>
      </c>
      <c r="E296" s="9">
        <v>49.2</v>
      </c>
      <c r="F296" s="22">
        <f t="shared" si="50"/>
        <v>13.666666666666668</v>
      </c>
      <c r="G296" s="50">
        <f t="shared" si="60"/>
        <v>-0.23611111111111072</v>
      </c>
      <c r="H296" s="22">
        <f t="shared" si="61"/>
        <v>13.666666666666668</v>
      </c>
      <c r="I296" s="70"/>
      <c r="J296" s="22">
        <v>-349.20833333333275</v>
      </c>
      <c r="K296" s="22">
        <f>'Car Specs and Assumptions'!$C$5*9.81*'Car Specs and Assumptions'!$F$5</f>
        <v>145.08990000000003</v>
      </c>
      <c r="L296" s="22">
        <v>79.55472583333335</v>
      </c>
      <c r="M296" s="22">
        <v>-573.8529591666661</v>
      </c>
      <c r="N296" s="23">
        <v>-7842.6571086111044</v>
      </c>
      <c r="O296" s="23">
        <f t="shared" si="51"/>
        <v>0</v>
      </c>
      <c r="P296" s="23">
        <f>IF(F296&gt;0,(K296+L296)*F296,0)</f>
        <v>3070.143219722223</v>
      </c>
      <c r="Q296" s="24">
        <f>IF(J296*-1&gt;(K296+L296),(((J296*-1)-K296-L296))*F296,0)</f>
        <v>1702.3706691666582</v>
      </c>
      <c r="R296" s="23">
        <f t="shared" si="52"/>
        <v>369049.98455914634</v>
      </c>
      <c r="S296" s="23">
        <f t="shared" si="53"/>
        <v>448697.64988231967</v>
      </c>
      <c r="T296" s="23">
        <f t="shared" si="54"/>
        <v>0.10252208571053086</v>
      </c>
      <c r="U296" s="23">
        <f t="shared" si="55"/>
        <v>0.12464820713730841</v>
      </c>
      <c r="V296" s="25">
        <v>-0.12464820713730841</v>
      </c>
      <c r="W296" s="25">
        <f>0.5*'Car Specs and Assumptions'!$C$5*(F296*F296)</f>
        <v>138122.16666666669</v>
      </c>
      <c r="X296" s="25">
        <f t="shared" si="56"/>
        <v>138.12216666666669</v>
      </c>
      <c r="Y296" s="25">
        <f t="shared" si="57"/>
        <v>100.82918166666668</v>
      </c>
      <c r="Z296" s="25">
        <f>(H296*(K296+L296))/1000</f>
        <v>3.0701432197222229</v>
      </c>
      <c r="AA296" s="25">
        <f t="shared" si="58"/>
        <v>97.759038446944459</v>
      </c>
      <c r="AB296" s="18"/>
      <c r="AC296" s="24">
        <f t="shared" si="59"/>
        <v>0</v>
      </c>
      <c r="AD296" s="24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</row>
    <row r="297" spans="1:40" x14ac:dyDescent="0.35">
      <c r="A297" s="18"/>
      <c r="B297" s="1" t="s">
        <v>3</v>
      </c>
      <c r="C297" s="1">
        <v>293</v>
      </c>
      <c r="D297" s="1">
        <v>293</v>
      </c>
      <c r="E297" s="9">
        <v>48.1</v>
      </c>
      <c r="F297" s="22">
        <f t="shared" si="50"/>
        <v>13.361111111111111</v>
      </c>
      <c r="G297" s="50">
        <f t="shared" si="60"/>
        <v>-0.26388888888889017</v>
      </c>
      <c r="H297" s="22">
        <f t="shared" si="61"/>
        <v>13.361111111111111</v>
      </c>
      <c r="I297" s="70"/>
      <c r="J297" s="22">
        <v>-390.29166666666856</v>
      </c>
      <c r="K297" s="22">
        <f>'Car Specs and Assumptions'!$C$5*9.81*'Car Specs and Assumptions'!$F$5</f>
        <v>145.08990000000003</v>
      </c>
      <c r="L297" s="22">
        <v>76.037167540509259</v>
      </c>
      <c r="M297" s="22">
        <v>-611.41873420717786</v>
      </c>
      <c r="N297" s="23">
        <v>-8169.2336431570147</v>
      </c>
      <c r="O297" s="23">
        <f t="shared" si="51"/>
        <v>0</v>
      </c>
      <c r="P297" s="23">
        <f>IF(F297&gt;0,(K297+L297)*F297,0)</f>
        <v>2954.5033190829158</v>
      </c>
      <c r="Q297" s="24">
        <f>IF(J297*-1&gt;(K297+L297),(((J297*-1)-K297-L297))*F297,0)</f>
        <v>2260.2270049911835</v>
      </c>
      <c r="R297" s="23">
        <f t="shared" si="52"/>
        <v>372004.48787822924</v>
      </c>
      <c r="S297" s="23">
        <f t="shared" si="53"/>
        <v>450957.87688731088</v>
      </c>
      <c r="T297" s="23">
        <f t="shared" si="54"/>
        <v>0.10334284673257209</v>
      </c>
      <c r="U297" s="23">
        <f t="shared" si="55"/>
        <v>0.12527609819929497</v>
      </c>
      <c r="V297" s="25">
        <v>-0.12527609819929497</v>
      </c>
      <c r="W297" s="25">
        <f>0.5*'Car Specs and Assumptions'!$C$5*(F297*F297)</f>
        <v>132015.01504629629</v>
      </c>
      <c r="X297" s="25">
        <f t="shared" si="56"/>
        <v>132.0150150462963</v>
      </c>
      <c r="Y297" s="25">
        <f t="shared" si="57"/>
        <v>96.370960983796294</v>
      </c>
      <c r="Z297" s="25">
        <f>(H297*(K297+L297))/1000</f>
        <v>2.954503319082916</v>
      </c>
      <c r="AA297" s="25">
        <f t="shared" si="58"/>
        <v>93.416457664713377</v>
      </c>
      <c r="AB297" s="18"/>
      <c r="AC297" s="24">
        <f t="shared" si="59"/>
        <v>0</v>
      </c>
      <c r="AD297" s="24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</row>
    <row r="298" spans="1:40" x14ac:dyDescent="0.35">
      <c r="A298" s="18"/>
      <c r="B298" s="1" t="s">
        <v>3</v>
      </c>
      <c r="C298" s="1">
        <v>294</v>
      </c>
      <c r="D298" s="1">
        <v>294</v>
      </c>
      <c r="E298" s="9">
        <v>47.3</v>
      </c>
      <c r="F298" s="22">
        <f t="shared" si="50"/>
        <v>13.138888888888888</v>
      </c>
      <c r="G298" s="50">
        <f t="shared" si="60"/>
        <v>-0.18055555555555625</v>
      </c>
      <c r="H298" s="22">
        <f t="shared" si="61"/>
        <v>13.138888888888888</v>
      </c>
      <c r="I298" s="70"/>
      <c r="J298" s="22">
        <v>-267.04166666666771</v>
      </c>
      <c r="K298" s="22">
        <f>'Car Specs and Assumptions'!$C$5*9.81*'Car Specs and Assumptions'!$F$5</f>
        <v>145.08990000000003</v>
      </c>
      <c r="L298" s="22">
        <v>73.528898373842594</v>
      </c>
      <c r="M298" s="22">
        <v>-485.6604650405103</v>
      </c>
      <c r="N298" s="23">
        <v>-6381.0388878933709</v>
      </c>
      <c r="O298" s="23">
        <f t="shared" si="51"/>
        <v>0</v>
      </c>
      <c r="P298" s="23">
        <f>IF(F298&gt;0,(K298+L298)*F298,0)</f>
        <v>2872.4081008563207</v>
      </c>
      <c r="Q298" s="24">
        <f>IF(J298*-1&gt;(K298+L298),(((J298*-1)-K298-L298))*F298,0)</f>
        <v>636.22268618072951</v>
      </c>
      <c r="R298" s="23">
        <f t="shared" si="52"/>
        <v>374876.89597908553</v>
      </c>
      <c r="S298" s="23">
        <f t="shared" si="53"/>
        <v>451594.09957349161</v>
      </c>
      <c r="T298" s="23">
        <f t="shared" si="54"/>
        <v>0.10414080170298996</v>
      </c>
      <c r="U298" s="23">
        <f t="shared" si="55"/>
        <v>0.12545284086151598</v>
      </c>
      <c r="V298" s="25">
        <v>-0.12545284086151598</v>
      </c>
      <c r="W298" s="25">
        <f>0.5*'Car Specs and Assumptions'!$C$5*(F298*F298)</f>
        <v>127660.18171296293</v>
      </c>
      <c r="X298" s="25">
        <f t="shared" si="56"/>
        <v>127.66018171296294</v>
      </c>
      <c r="Y298" s="25">
        <f t="shared" si="57"/>
        <v>93.191932650462945</v>
      </c>
      <c r="Z298" s="25">
        <f>(H298*(K298+L298))/1000</f>
        <v>2.8724081008563207</v>
      </c>
      <c r="AA298" s="25">
        <f t="shared" si="58"/>
        <v>90.319524549606626</v>
      </c>
      <c r="AB298" s="18"/>
      <c r="AC298" s="24">
        <f t="shared" si="59"/>
        <v>0</v>
      </c>
      <c r="AD298" s="24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</row>
    <row r="299" spans="1:40" x14ac:dyDescent="0.35">
      <c r="A299" s="18"/>
      <c r="B299" s="1" t="s">
        <v>3</v>
      </c>
      <c r="C299" s="1">
        <v>295</v>
      </c>
      <c r="D299" s="1">
        <v>295</v>
      </c>
      <c r="E299" s="9">
        <v>46.8</v>
      </c>
      <c r="F299" s="22">
        <f t="shared" si="50"/>
        <v>12.999999999999998</v>
      </c>
      <c r="G299" s="50">
        <f t="shared" si="60"/>
        <v>-8.3333333333332149E-2</v>
      </c>
      <c r="H299" s="22">
        <f t="shared" si="61"/>
        <v>12.999999999999998</v>
      </c>
      <c r="I299" s="70"/>
      <c r="J299" s="22">
        <v>-123.24999999999825</v>
      </c>
      <c r="K299" s="22">
        <f>'Car Specs and Assumptions'!$C$5*9.81*'Car Specs and Assumptions'!$F$5</f>
        <v>145.08990000000003</v>
      </c>
      <c r="L299" s="22">
        <v>71.982592499999981</v>
      </c>
      <c r="M299" s="22">
        <v>-340.32249249999825</v>
      </c>
      <c r="N299" s="23">
        <v>-4424.1924024999762</v>
      </c>
      <c r="O299" s="23">
        <f t="shared" si="51"/>
        <v>0</v>
      </c>
      <c r="P299" s="23">
        <f>IF(F299&gt;0,(K299+L299)*F299,0)</f>
        <v>2821.9424024999998</v>
      </c>
      <c r="Q299" s="24">
        <f>IF(J299*-1&gt;(K299+L299),(((J299*-1)-K299-L299))*F299,0)</f>
        <v>0</v>
      </c>
      <c r="R299" s="23">
        <f t="shared" si="52"/>
        <v>377698.83838158555</v>
      </c>
      <c r="S299" s="23">
        <f t="shared" si="53"/>
        <v>451594.09957349161</v>
      </c>
      <c r="T299" s="23">
        <f t="shared" si="54"/>
        <v>0.10492473730240447</v>
      </c>
      <c r="U299" s="23">
        <f t="shared" si="55"/>
        <v>0.12545284086151598</v>
      </c>
      <c r="V299" s="25">
        <v>-0.12545284086151598</v>
      </c>
      <c r="W299" s="25">
        <f>0.5*'Car Specs and Assumptions'!$C$5*(F299*F299)</f>
        <v>124975.49999999996</v>
      </c>
      <c r="X299" s="25">
        <f t="shared" si="56"/>
        <v>124.97549999999995</v>
      </c>
      <c r="Y299" s="25">
        <f t="shared" si="57"/>
        <v>91.232114999999965</v>
      </c>
      <c r="Z299" s="25">
        <f>(H299*(K299+L299))/1000</f>
        <v>2.8219424024999999</v>
      </c>
      <c r="AA299" s="25">
        <f t="shared" si="58"/>
        <v>88.410172597499965</v>
      </c>
      <c r="AB299" s="18"/>
      <c r="AC299" s="24">
        <f t="shared" si="59"/>
        <v>0</v>
      </c>
      <c r="AD299" s="24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</row>
    <row r="300" spans="1:40" x14ac:dyDescent="0.35">
      <c r="A300" s="18"/>
      <c r="B300" s="1" t="s">
        <v>3</v>
      </c>
      <c r="C300" s="1">
        <v>296</v>
      </c>
      <c r="D300" s="1">
        <v>296</v>
      </c>
      <c r="E300" s="9">
        <v>46.7</v>
      </c>
      <c r="F300" s="22">
        <f t="shared" si="50"/>
        <v>12.972222222222223</v>
      </c>
      <c r="G300" s="50">
        <f t="shared" si="60"/>
        <v>0</v>
      </c>
      <c r="H300" s="22">
        <f t="shared" si="61"/>
        <v>12.972222222222223</v>
      </c>
      <c r="I300" s="70"/>
      <c r="J300" s="22">
        <v>0</v>
      </c>
      <c r="K300" s="22">
        <f>'Car Specs and Assumptions'!$C$5*9.81*'Car Specs and Assumptions'!$F$5</f>
        <v>145.08990000000003</v>
      </c>
      <c r="L300" s="22">
        <v>71.675303234953731</v>
      </c>
      <c r="M300" s="22">
        <v>-216.76520323495376</v>
      </c>
      <c r="N300" s="23">
        <v>-2811.9263864089835</v>
      </c>
      <c r="O300" s="23">
        <f t="shared" si="51"/>
        <v>0</v>
      </c>
      <c r="P300" s="23">
        <f>IF(F300&gt;0,(K300+L300)*F300,0)</f>
        <v>2811.9263864089835</v>
      </c>
      <c r="Q300" s="24">
        <f>IF(J300*-1&gt;(K300+L300),(((J300*-1)-K300-L300))*F300,0)</f>
        <v>0</v>
      </c>
      <c r="R300" s="23">
        <f t="shared" si="52"/>
        <v>380510.76476799452</v>
      </c>
      <c r="S300" s="23">
        <f t="shared" si="53"/>
        <v>451594.09957349161</v>
      </c>
      <c r="T300" s="23">
        <f t="shared" si="54"/>
        <v>0.10570589045254888</v>
      </c>
      <c r="U300" s="23">
        <f t="shared" si="55"/>
        <v>0.12545284086151598</v>
      </c>
      <c r="V300" s="25">
        <v>-0.12545284086151598</v>
      </c>
      <c r="W300" s="25">
        <f>0.5*'Car Specs and Assumptions'!$C$5*(F300*F300)</f>
        <v>124441.98726851854</v>
      </c>
      <c r="X300" s="25">
        <f t="shared" si="56"/>
        <v>124.44198726851855</v>
      </c>
      <c r="Y300" s="25">
        <f t="shared" si="57"/>
        <v>90.842650706018532</v>
      </c>
      <c r="Z300" s="25">
        <f>(H300*(K300+L300))/1000</f>
        <v>2.8119263864089836</v>
      </c>
      <c r="AA300" s="25">
        <f t="shared" si="58"/>
        <v>88.030724319609547</v>
      </c>
      <c r="AB300" s="18"/>
      <c r="AC300" s="24">
        <f t="shared" si="59"/>
        <v>0</v>
      </c>
      <c r="AD300" s="24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</row>
    <row r="301" spans="1:40" x14ac:dyDescent="0.35">
      <c r="A301" s="18"/>
      <c r="B301" s="1" t="s">
        <v>3</v>
      </c>
      <c r="C301" s="1">
        <v>297</v>
      </c>
      <c r="D301" s="1">
        <v>297</v>
      </c>
      <c r="E301" s="9">
        <v>46.8</v>
      </c>
      <c r="F301" s="22">
        <f t="shared" si="50"/>
        <v>12.999999999999998</v>
      </c>
      <c r="G301" s="50">
        <f t="shared" si="60"/>
        <v>5.5555555555555358E-2</v>
      </c>
      <c r="H301" s="22">
        <f t="shared" si="61"/>
        <v>12.999999999999998</v>
      </c>
      <c r="I301" s="70"/>
      <c r="J301" s="22">
        <v>82.166666666666373</v>
      </c>
      <c r="K301" s="22">
        <f>'Car Specs and Assumptions'!$C$5*9.81*'Car Specs and Assumptions'!$F$5</f>
        <v>145.08990000000003</v>
      </c>
      <c r="L301" s="22">
        <v>71.982592499999981</v>
      </c>
      <c r="M301" s="22">
        <v>-134.90582583333364</v>
      </c>
      <c r="N301" s="23">
        <v>-1753.775735833337</v>
      </c>
      <c r="O301" s="23">
        <f t="shared" si="51"/>
        <v>0</v>
      </c>
      <c r="P301" s="23">
        <f>IF(F301&gt;0,(K301+L301)*F301,0)</f>
        <v>2821.9424024999998</v>
      </c>
      <c r="Q301" s="24">
        <f>IF(J301*-1&gt;(K301+L301),(((J301*-1)-K301-L301))*F301,0)</f>
        <v>0</v>
      </c>
      <c r="R301" s="23">
        <f t="shared" si="52"/>
        <v>383332.70717049454</v>
      </c>
      <c r="S301" s="23">
        <f t="shared" si="53"/>
        <v>451594.09957349161</v>
      </c>
      <c r="T301" s="23">
        <f t="shared" si="54"/>
        <v>0.10648982605196339</v>
      </c>
      <c r="U301" s="23">
        <f t="shared" si="55"/>
        <v>0.12545284086151598</v>
      </c>
      <c r="V301" s="25">
        <v>-0.12545284086151598</v>
      </c>
      <c r="W301" s="25">
        <f>0.5*'Car Specs and Assumptions'!$C$5*(F301*F301)</f>
        <v>124975.49999999996</v>
      </c>
      <c r="X301" s="25">
        <f t="shared" si="56"/>
        <v>124.97549999999995</v>
      </c>
      <c r="Y301" s="25">
        <f t="shared" si="57"/>
        <v>91.232114999999965</v>
      </c>
      <c r="Z301" s="25">
        <f>(H301*(K301+L301))/1000</f>
        <v>2.8219424024999999</v>
      </c>
      <c r="AA301" s="25">
        <f t="shared" si="58"/>
        <v>88.410172597499965</v>
      </c>
      <c r="AB301" s="18"/>
      <c r="AC301" s="24">
        <f t="shared" si="59"/>
        <v>0</v>
      </c>
      <c r="AD301" s="24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</row>
    <row r="302" spans="1:40" x14ac:dyDescent="0.35">
      <c r="A302" s="18"/>
      <c r="B302" s="1" t="s">
        <v>3</v>
      </c>
      <c r="C302" s="1">
        <v>298</v>
      </c>
      <c r="D302" s="1">
        <v>298</v>
      </c>
      <c r="E302" s="9">
        <v>47.1</v>
      </c>
      <c r="F302" s="22">
        <f t="shared" si="50"/>
        <v>13.083333333333334</v>
      </c>
      <c r="G302" s="50">
        <f t="shared" si="60"/>
        <v>6.9444444444444642E-2</v>
      </c>
      <c r="H302" s="22">
        <f t="shared" si="61"/>
        <v>13.083333333333334</v>
      </c>
      <c r="I302" s="70"/>
      <c r="J302" s="22">
        <v>102.70833333333363</v>
      </c>
      <c r="K302" s="22">
        <f>'Car Specs and Assumptions'!$C$5*9.81*'Car Specs and Assumptions'!$F$5</f>
        <v>145.08990000000003</v>
      </c>
      <c r="L302" s="22">
        <v>72.908404114583348</v>
      </c>
      <c r="M302" s="22">
        <v>-115.28997078124975</v>
      </c>
      <c r="N302" s="23">
        <v>-1508.3771177213509</v>
      </c>
      <c r="O302" s="23">
        <f t="shared" si="51"/>
        <v>0</v>
      </c>
      <c r="P302" s="23">
        <f>IF(F302&gt;0,(K302+L302)*F302,0)</f>
        <v>2852.1444788324661</v>
      </c>
      <c r="Q302" s="24">
        <f>IF(J302*-1&gt;(K302+L302),(((J302*-1)-K302-L302))*F302,0)</f>
        <v>0</v>
      </c>
      <c r="R302" s="23">
        <f t="shared" si="52"/>
        <v>386184.85164932703</v>
      </c>
      <c r="S302" s="23">
        <f t="shared" si="53"/>
        <v>451594.09957349161</v>
      </c>
      <c r="T302" s="23">
        <f t="shared" si="54"/>
        <v>0.10728215178818305</v>
      </c>
      <c r="U302" s="23">
        <f t="shared" si="55"/>
        <v>0.12545284086151598</v>
      </c>
      <c r="V302" s="25">
        <v>-0.12545284086151598</v>
      </c>
      <c r="W302" s="25">
        <f>0.5*'Car Specs and Assumptions'!$C$5*(F302*F302)</f>
        <v>126582.88541666667</v>
      </c>
      <c r="X302" s="25">
        <f t="shared" si="56"/>
        <v>126.58288541666667</v>
      </c>
      <c r="Y302" s="25">
        <f t="shared" si="57"/>
        <v>92.405506354166661</v>
      </c>
      <c r="Z302" s="25">
        <f>(H302*(K302+L302))/1000</f>
        <v>2.8521444788324661</v>
      </c>
      <c r="AA302" s="25">
        <f t="shared" si="58"/>
        <v>89.55336187533419</v>
      </c>
      <c r="AB302" s="18"/>
      <c r="AC302" s="24">
        <f t="shared" si="59"/>
        <v>0</v>
      </c>
      <c r="AD302" s="24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</row>
    <row r="303" spans="1:40" x14ac:dyDescent="0.35">
      <c r="A303" s="18"/>
      <c r="B303" s="1" t="s">
        <v>3</v>
      </c>
      <c r="C303" s="1">
        <v>299</v>
      </c>
      <c r="D303" s="1">
        <v>299</v>
      </c>
      <c r="E303" s="9">
        <v>47.3</v>
      </c>
      <c r="F303" s="22">
        <f t="shared" si="50"/>
        <v>13.138888888888888</v>
      </c>
      <c r="G303" s="50">
        <f t="shared" si="60"/>
        <v>2.7777777777776791E-2</v>
      </c>
      <c r="H303" s="22">
        <f t="shared" si="61"/>
        <v>13.138888888888888</v>
      </c>
      <c r="I303" s="70"/>
      <c r="J303" s="22">
        <v>41.083333333331872</v>
      </c>
      <c r="K303" s="22">
        <f>'Car Specs and Assumptions'!$C$5*9.81*'Car Specs and Assumptions'!$F$5</f>
        <v>145.08990000000003</v>
      </c>
      <c r="L303" s="22">
        <v>73.528898373842594</v>
      </c>
      <c r="M303" s="22">
        <v>-177.53546504051076</v>
      </c>
      <c r="N303" s="23">
        <v>-2332.6187490044881</v>
      </c>
      <c r="O303" s="23">
        <f t="shared" si="51"/>
        <v>0</v>
      </c>
      <c r="P303" s="23">
        <f>IF(F303&gt;0,(K303+L303)*F303,0)</f>
        <v>2872.4081008563207</v>
      </c>
      <c r="Q303" s="24">
        <f>IF(J303*-1&gt;(K303+L303),(((J303*-1)-K303-L303))*F303,0)</f>
        <v>0</v>
      </c>
      <c r="R303" s="23">
        <f t="shared" si="52"/>
        <v>389057.25975018332</v>
      </c>
      <c r="S303" s="23">
        <f t="shared" si="53"/>
        <v>451594.09957349161</v>
      </c>
      <c r="T303" s="23">
        <f t="shared" si="54"/>
        <v>0.10808010675860093</v>
      </c>
      <c r="U303" s="23">
        <f t="shared" si="55"/>
        <v>0.12545284086151598</v>
      </c>
      <c r="V303" s="25">
        <v>-0.12545284086151598</v>
      </c>
      <c r="W303" s="25">
        <f>0.5*'Car Specs and Assumptions'!$C$5*(F303*F303)</f>
        <v>127660.18171296293</v>
      </c>
      <c r="X303" s="25">
        <f t="shared" si="56"/>
        <v>127.66018171296294</v>
      </c>
      <c r="Y303" s="25">
        <f t="shared" si="57"/>
        <v>93.191932650462945</v>
      </c>
      <c r="Z303" s="25">
        <f>(H303*(K303+L303))/1000</f>
        <v>2.8724081008563207</v>
      </c>
      <c r="AA303" s="25">
        <f t="shared" si="58"/>
        <v>90.319524549606626</v>
      </c>
      <c r="AB303" s="18"/>
      <c r="AC303" s="24">
        <f t="shared" si="59"/>
        <v>0</v>
      </c>
      <c r="AD303" s="24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</row>
    <row r="304" spans="1:40" x14ac:dyDescent="0.35">
      <c r="A304" s="18"/>
      <c r="B304" s="1" t="s">
        <v>3</v>
      </c>
      <c r="C304" s="1">
        <v>300</v>
      </c>
      <c r="D304" s="1">
        <v>300</v>
      </c>
      <c r="E304" s="9">
        <v>47.3</v>
      </c>
      <c r="F304" s="22">
        <f t="shared" si="50"/>
        <v>13.138888888888888</v>
      </c>
      <c r="G304" s="50">
        <f t="shared" si="60"/>
        <v>-2.7777777777776791E-2</v>
      </c>
      <c r="H304" s="22">
        <f t="shared" si="61"/>
        <v>13.138888888888888</v>
      </c>
      <c r="I304" s="70"/>
      <c r="J304" s="22">
        <v>-41.083333333331872</v>
      </c>
      <c r="K304" s="22">
        <f>'Car Specs and Assumptions'!$C$5*9.81*'Car Specs and Assumptions'!$F$5</f>
        <v>145.08990000000003</v>
      </c>
      <c r="L304" s="22">
        <v>73.528898373842594</v>
      </c>
      <c r="M304" s="22">
        <v>-259.70213170717449</v>
      </c>
      <c r="N304" s="23">
        <v>-3412.1974527081534</v>
      </c>
      <c r="O304" s="23">
        <f t="shared" si="51"/>
        <v>0</v>
      </c>
      <c r="P304" s="23">
        <f>IF(F304&gt;0,(K304+L304)*F304,0)</f>
        <v>2872.4081008563207</v>
      </c>
      <c r="Q304" s="24">
        <f>IF(J304*-1&gt;(K304+L304),(((J304*-1)-K304-L304))*F304,0)</f>
        <v>0</v>
      </c>
      <c r="R304" s="23">
        <f t="shared" si="52"/>
        <v>391929.66785103962</v>
      </c>
      <c r="S304" s="23">
        <f t="shared" si="53"/>
        <v>451594.09957349161</v>
      </c>
      <c r="T304" s="23">
        <f t="shared" si="54"/>
        <v>0.10887806172901882</v>
      </c>
      <c r="U304" s="23">
        <f t="shared" si="55"/>
        <v>0.12545284086151598</v>
      </c>
      <c r="V304" s="25">
        <v>-0.12545284086151598</v>
      </c>
      <c r="W304" s="25">
        <f>0.5*'Car Specs and Assumptions'!$C$5*(F304*F304)</f>
        <v>127660.18171296293</v>
      </c>
      <c r="X304" s="25">
        <f t="shared" si="56"/>
        <v>127.66018171296294</v>
      </c>
      <c r="Y304" s="25">
        <f t="shared" si="57"/>
        <v>93.191932650462945</v>
      </c>
      <c r="Z304" s="25">
        <f>(H304*(K304+L304))/1000</f>
        <v>2.8724081008563207</v>
      </c>
      <c r="AA304" s="25">
        <f t="shared" si="58"/>
        <v>90.319524549606626</v>
      </c>
      <c r="AB304" s="18"/>
      <c r="AC304" s="24">
        <f t="shared" si="59"/>
        <v>0</v>
      </c>
      <c r="AD304" s="24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</row>
    <row r="305" spans="1:40" x14ac:dyDescent="0.35">
      <c r="A305" s="18"/>
      <c r="B305" s="1" t="s">
        <v>3</v>
      </c>
      <c r="C305" s="1">
        <v>301</v>
      </c>
      <c r="D305" s="1">
        <v>301</v>
      </c>
      <c r="E305" s="9">
        <v>47.1</v>
      </c>
      <c r="F305" s="22">
        <f t="shared" si="50"/>
        <v>13.083333333333334</v>
      </c>
      <c r="G305" s="50">
        <f t="shared" si="60"/>
        <v>-9.7222222222221433E-2</v>
      </c>
      <c r="H305" s="22">
        <f t="shared" si="61"/>
        <v>13.083333333333334</v>
      </c>
      <c r="I305" s="70"/>
      <c r="J305" s="22">
        <v>-143.79166666666549</v>
      </c>
      <c r="K305" s="22">
        <f>'Car Specs and Assumptions'!$C$5*9.81*'Car Specs and Assumptions'!$F$5</f>
        <v>145.08990000000003</v>
      </c>
      <c r="L305" s="22">
        <v>72.908404114583348</v>
      </c>
      <c r="M305" s="22">
        <v>-361.78997078124888</v>
      </c>
      <c r="N305" s="23">
        <v>-4733.4187843880063</v>
      </c>
      <c r="O305" s="23">
        <f t="shared" si="51"/>
        <v>0</v>
      </c>
      <c r="P305" s="23">
        <f>IF(F305&gt;0,(K305+L305)*F305,0)</f>
        <v>2852.1444788324661</v>
      </c>
      <c r="Q305" s="24">
        <f>IF(J305*-1&gt;(K305+L305),(((J305*-1)-K305-L305))*F305,0)</f>
        <v>0</v>
      </c>
      <c r="R305" s="23">
        <f t="shared" si="52"/>
        <v>394781.8123298721</v>
      </c>
      <c r="S305" s="23">
        <f t="shared" si="53"/>
        <v>451594.09957349161</v>
      </c>
      <c r="T305" s="23">
        <f t="shared" si="54"/>
        <v>0.10967038746523848</v>
      </c>
      <c r="U305" s="23">
        <f t="shared" si="55"/>
        <v>0.12545284086151598</v>
      </c>
      <c r="V305" s="25">
        <v>-0.12545284086151598</v>
      </c>
      <c r="W305" s="25">
        <f>0.5*'Car Specs and Assumptions'!$C$5*(F305*F305)</f>
        <v>126582.88541666667</v>
      </c>
      <c r="X305" s="25">
        <f t="shared" si="56"/>
        <v>126.58288541666667</v>
      </c>
      <c r="Y305" s="25">
        <f t="shared" si="57"/>
        <v>92.405506354166661</v>
      </c>
      <c r="Z305" s="25">
        <f>(H305*(K305+L305))/1000</f>
        <v>2.8521444788324661</v>
      </c>
      <c r="AA305" s="25">
        <f t="shared" si="58"/>
        <v>89.55336187533419</v>
      </c>
      <c r="AB305" s="18"/>
      <c r="AC305" s="24">
        <f t="shared" si="59"/>
        <v>0</v>
      </c>
      <c r="AD305" s="24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</row>
    <row r="306" spans="1:40" x14ac:dyDescent="0.35">
      <c r="A306" s="18"/>
      <c r="B306" s="1" t="s">
        <v>3</v>
      </c>
      <c r="C306" s="1">
        <v>302</v>
      </c>
      <c r="D306" s="1">
        <v>302</v>
      </c>
      <c r="E306" s="9">
        <v>46.6</v>
      </c>
      <c r="F306" s="22">
        <f t="shared" si="50"/>
        <v>12.944444444444445</v>
      </c>
      <c r="G306" s="50">
        <f t="shared" si="60"/>
        <v>-0.18055555555555625</v>
      </c>
      <c r="H306" s="22">
        <f t="shared" si="61"/>
        <v>12.944444444444445</v>
      </c>
      <c r="I306" s="70"/>
      <c r="J306" s="22">
        <v>-267.04166666666771</v>
      </c>
      <c r="K306" s="22">
        <f>'Car Specs and Assumptions'!$C$5*9.81*'Car Specs and Assumptions'!$F$5</f>
        <v>145.08990000000003</v>
      </c>
      <c r="L306" s="22">
        <v>71.368671273148166</v>
      </c>
      <c r="M306" s="22">
        <v>-483.50023793981586</v>
      </c>
      <c r="N306" s="23">
        <v>-6258.6419688876167</v>
      </c>
      <c r="O306" s="23">
        <f t="shared" si="51"/>
        <v>0</v>
      </c>
      <c r="P306" s="23">
        <f>IF(F306&gt;0,(K306+L306)*F306,0)</f>
        <v>2801.9359503690853</v>
      </c>
      <c r="Q306" s="24">
        <f>IF(J306*-1&gt;(K306+L306),(((J306*-1)-K306-L306))*F306,0)</f>
        <v>654.77006814944707</v>
      </c>
      <c r="R306" s="23">
        <f t="shared" si="52"/>
        <v>397583.74828024121</v>
      </c>
      <c r="S306" s="23">
        <f t="shared" si="53"/>
        <v>452248.86964164104</v>
      </c>
      <c r="T306" s="23">
        <f t="shared" si="54"/>
        <v>0.11044876527225102</v>
      </c>
      <c r="U306" s="23">
        <f t="shared" si="55"/>
        <v>0.12563473598644789</v>
      </c>
      <c r="V306" s="25">
        <v>-0.12563473598644789</v>
      </c>
      <c r="W306" s="25">
        <f>0.5*'Car Specs and Assumptions'!$C$5*(F306*F306)</f>
        <v>123909.61574074076</v>
      </c>
      <c r="X306" s="25">
        <f t="shared" si="56"/>
        <v>123.90961574074076</v>
      </c>
      <c r="Y306" s="25">
        <f t="shared" si="57"/>
        <v>90.454019490740748</v>
      </c>
      <c r="Z306" s="25">
        <f>(H306*(K306+L306))/1000</f>
        <v>2.8019359503690855</v>
      </c>
      <c r="AA306" s="25">
        <f t="shared" si="58"/>
        <v>87.652083540371663</v>
      </c>
      <c r="AB306" s="18"/>
      <c r="AC306" s="24">
        <f t="shared" si="59"/>
        <v>0</v>
      </c>
      <c r="AD306" s="24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</row>
    <row r="307" spans="1:40" x14ac:dyDescent="0.35">
      <c r="A307" s="18"/>
      <c r="B307" s="1" t="s">
        <v>3</v>
      </c>
      <c r="C307" s="1">
        <v>303</v>
      </c>
      <c r="D307" s="1">
        <v>303</v>
      </c>
      <c r="E307" s="9">
        <v>45.8</v>
      </c>
      <c r="F307" s="22">
        <f t="shared" si="50"/>
        <v>12.722222222222221</v>
      </c>
      <c r="G307" s="50">
        <f t="shared" si="60"/>
        <v>-0.25000000000000089</v>
      </c>
      <c r="H307" s="22">
        <f t="shared" si="61"/>
        <v>12.722222222222221</v>
      </c>
      <c r="I307" s="70"/>
      <c r="J307" s="22">
        <v>-369.75000000000131</v>
      </c>
      <c r="K307" s="22">
        <f>'Car Specs and Assumptions'!$C$5*9.81*'Car Specs and Assumptions'!$F$5</f>
        <v>145.08990000000003</v>
      </c>
      <c r="L307" s="22">
        <v>68.93927849537036</v>
      </c>
      <c r="M307" s="22">
        <v>-583.77917849537164</v>
      </c>
      <c r="N307" s="23">
        <v>-7426.9684375244497</v>
      </c>
      <c r="O307" s="23">
        <f t="shared" si="51"/>
        <v>0</v>
      </c>
      <c r="P307" s="23">
        <f>IF(F307&gt;0,(K307+L307)*F307,0)</f>
        <v>2722.9267708577677</v>
      </c>
      <c r="Q307" s="24">
        <f>IF(J307*-1&gt;(K307+L307),(((J307*-1)-K307-L307))*F307,0)</f>
        <v>1981.1148958089154</v>
      </c>
      <c r="R307" s="23">
        <f t="shared" si="52"/>
        <v>400306.67505109898</v>
      </c>
      <c r="S307" s="23">
        <f t="shared" si="53"/>
        <v>454229.98453744996</v>
      </c>
      <c r="T307" s="23">
        <f t="shared" si="54"/>
        <v>0.1112051943291953</v>
      </c>
      <c r="U307" s="23">
        <f t="shared" si="55"/>
        <v>0.12618508970450359</v>
      </c>
      <c r="V307" s="25">
        <v>-0.12618508970450359</v>
      </c>
      <c r="W307" s="25">
        <f>0.5*'Car Specs and Assumptions'!$C$5*(F307*F307)</f>
        <v>119691.72685185182</v>
      </c>
      <c r="X307" s="25">
        <f t="shared" si="56"/>
        <v>119.69172685185183</v>
      </c>
      <c r="Y307" s="25">
        <f t="shared" si="57"/>
        <v>87.374960601851825</v>
      </c>
      <c r="Z307" s="25">
        <f>(H307*(K307+L307))/1000</f>
        <v>2.7229267708577676</v>
      </c>
      <c r="AA307" s="25">
        <f t="shared" si="58"/>
        <v>84.652033830994057</v>
      </c>
      <c r="AB307" s="18"/>
      <c r="AC307" s="24">
        <f t="shared" si="59"/>
        <v>0</v>
      </c>
      <c r="AD307" s="24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</row>
    <row r="308" spans="1:40" x14ac:dyDescent="0.35">
      <c r="A308" s="18"/>
      <c r="B308" s="1" t="s">
        <v>3</v>
      </c>
      <c r="C308" s="1">
        <v>304</v>
      </c>
      <c r="D308" s="1">
        <v>304</v>
      </c>
      <c r="E308" s="9">
        <v>44.8</v>
      </c>
      <c r="F308" s="22">
        <f t="shared" si="50"/>
        <v>12.444444444444443</v>
      </c>
      <c r="G308" s="50">
        <f t="shared" si="60"/>
        <v>-0.34722222222222232</v>
      </c>
      <c r="H308" s="22">
        <f t="shared" si="61"/>
        <v>12.444444444444443</v>
      </c>
      <c r="I308" s="70"/>
      <c r="J308" s="22">
        <v>-513.54166666666686</v>
      </c>
      <c r="K308" s="22">
        <f>'Car Specs and Assumptions'!$C$5*9.81*'Car Specs and Assumptions'!$F$5</f>
        <v>145.08990000000003</v>
      </c>
      <c r="L308" s="22">
        <v>65.961694814814805</v>
      </c>
      <c r="M308" s="22">
        <v>-724.5932614814817</v>
      </c>
      <c r="N308" s="23">
        <v>-9017.1605873251046</v>
      </c>
      <c r="O308" s="23">
        <f t="shared" si="51"/>
        <v>0</v>
      </c>
      <c r="P308" s="23">
        <f>IF(F308&gt;0,(K308+L308)*F308,0)</f>
        <v>2626.4198465843624</v>
      </c>
      <c r="Q308" s="24">
        <f>IF(J308*-1&gt;(K308+L308),(((J308*-1)-K308-L308))*F308,0)</f>
        <v>3764.3208941563803</v>
      </c>
      <c r="R308" s="23">
        <f t="shared" si="52"/>
        <v>402933.09489768336</v>
      </c>
      <c r="S308" s="23">
        <f t="shared" si="53"/>
        <v>457994.30543160636</v>
      </c>
      <c r="T308" s="23">
        <f t="shared" si="54"/>
        <v>0.11193481376257644</v>
      </c>
      <c r="U308" s="23">
        <f t="shared" si="55"/>
        <v>0.12723081804890024</v>
      </c>
      <c r="V308" s="25">
        <v>-0.12723081804890024</v>
      </c>
      <c r="W308" s="25">
        <f>0.5*'Car Specs and Assumptions'!$C$5*(F308*F308)</f>
        <v>114522.07407407403</v>
      </c>
      <c r="X308" s="25">
        <f t="shared" si="56"/>
        <v>114.52207407407403</v>
      </c>
      <c r="Y308" s="25">
        <f t="shared" si="57"/>
        <v>83.601114074074033</v>
      </c>
      <c r="Z308" s="25">
        <f>(H308*(K308+L308))/1000</f>
        <v>2.6264198465843624</v>
      </c>
      <c r="AA308" s="25">
        <f t="shared" si="58"/>
        <v>80.974694227489664</v>
      </c>
      <c r="AB308" s="18"/>
      <c r="AC308" s="24">
        <f t="shared" si="59"/>
        <v>0</v>
      </c>
      <c r="AD308" s="24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</row>
    <row r="309" spans="1:40" x14ac:dyDescent="0.35">
      <c r="A309" s="18"/>
      <c r="B309" s="1" t="s">
        <v>3</v>
      </c>
      <c r="C309" s="1">
        <v>305</v>
      </c>
      <c r="D309" s="1">
        <v>305</v>
      </c>
      <c r="E309" s="9">
        <v>43.3</v>
      </c>
      <c r="F309" s="22">
        <f t="shared" si="50"/>
        <v>12.027777777777777</v>
      </c>
      <c r="G309" s="50">
        <f t="shared" si="60"/>
        <v>-0.41666666666666607</v>
      </c>
      <c r="H309" s="22">
        <f t="shared" si="61"/>
        <v>12.027777777777777</v>
      </c>
      <c r="I309" s="70"/>
      <c r="J309" s="22">
        <v>-616.24999999999909</v>
      </c>
      <c r="K309" s="22">
        <f>'Car Specs and Assumptions'!$C$5*9.81*'Car Specs and Assumptions'!$F$5</f>
        <v>145.08990000000003</v>
      </c>
      <c r="L309" s="22">
        <v>61.618563651620363</v>
      </c>
      <c r="M309" s="22">
        <v>-822.95846365161947</v>
      </c>
      <c r="N309" s="23">
        <v>-9898.3615211430897</v>
      </c>
      <c r="O309" s="23">
        <f t="shared" si="51"/>
        <v>0</v>
      </c>
      <c r="P309" s="23">
        <f>IF(F309&gt;0,(K309+L309)*F309,0)</f>
        <v>2486.243465587545</v>
      </c>
      <c r="Q309" s="24">
        <f>IF(J309*-1&gt;(K309+L309),(((J309*-1)-K309-L309))*F309,0)</f>
        <v>4925.8745899679989</v>
      </c>
      <c r="R309" s="23">
        <f t="shared" si="52"/>
        <v>405419.33836327092</v>
      </c>
      <c r="S309" s="23">
        <f t="shared" si="53"/>
        <v>462920.18002157437</v>
      </c>
      <c r="T309" s="23">
        <f t="shared" si="54"/>
        <v>0.11262549219731667</v>
      </c>
      <c r="U309" s="23">
        <f t="shared" si="55"/>
        <v>0.12859922600999338</v>
      </c>
      <c r="V309" s="25">
        <v>-0.12859922600999338</v>
      </c>
      <c r="W309" s="25">
        <f>0.5*'Car Specs and Assumptions'!$C$5*(F309*F309)</f>
        <v>106981.57060185182</v>
      </c>
      <c r="X309" s="25">
        <f t="shared" si="56"/>
        <v>106.98157060185183</v>
      </c>
      <c r="Y309" s="25">
        <f t="shared" si="57"/>
        <v>78.096546539351834</v>
      </c>
      <c r="Z309" s="25">
        <f>(H309*(K309+L309))/1000</f>
        <v>2.4862434655875449</v>
      </c>
      <c r="AA309" s="25">
        <f t="shared" si="58"/>
        <v>75.610303073764285</v>
      </c>
      <c r="AB309" s="18"/>
      <c r="AC309" s="24">
        <f t="shared" si="59"/>
        <v>0</v>
      </c>
      <c r="AD309" s="24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</row>
    <row r="310" spans="1:40" x14ac:dyDescent="0.35">
      <c r="A310" s="18"/>
      <c r="B310" s="1" t="s">
        <v>3</v>
      </c>
      <c r="C310" s="1">
        <v>306</v>
      </c>
      <c r="D310" s="1">
        <v>306</v>
      </c>
      <c r="E310" s="9">
        <v>41.8</v>
      </c>
      <c r="F310" s="22">
        <f t="shared" si="50"/>
        <v>11.611111111111111</v>
      </c>
      <c r="G310" s="50">
        <f t="shared" si="60"/>
        <v>-0.34722222222222232</v>
      </c>
      <c r="H310" s="22">
        <f t="shared" si="61"/>
        <v>11.611111111111111</v>
      </c>
      <c r="I310" s="70"/>
      <c r="J310" s="22">
        <v>-513.54166666666686</v>
      </c>
      <c r="K310" s="22">
        <f>'Car Specs and Assumptions'!$C$5*9.81*'Car Specs and Assumptions'!$F$5</f>
        <v>145.08990000000003</v>
      </c>
      <c r="L310" s="22">
        <v>57.423325717592597</v>
      </c>
      <c r="M310" s="22">
        <v>-716.05489238425946</v>
      </c>
      <c r="N310" s="23">
        <v>-8314.1929171283464</v>
      </c>
      <c r="O310" s="23">
        <f t="shared" si="51"/>
        <v>0</v>
      </c>
      <c r="P310" s="23">
        <f>IF(F310&gt;0,(K310+L310)*F310,0)</f>
        <v>2351.4035652764924</v>
      </c>
      <c r="Q310" s="24">
        <f>IF(J310*-1&gt;(K310+L310),(((J310*-1)-K310-L310))*F310,0)</f>
        <v>3611.3857865753612</v>
      </c>
      <c r="R310" s="23">
        <f t="shared" si="52"/>
        <v>407770.74192854739</v>
      </c>
      <c r="S310" s="23">
        <f t="shared" si="53"/>
        <v>466531.56580814975</v>
      </c>
      <c r="T310" s="23">
        <f t="shared" si="54"/>
        <v>0.11327871210775046</v>
      </c>
      <c r="U310" s="23">
        <f t="shared" si="55"/>
        <v>0.12960246898150402</v>
      </c>
      <c r="V310" s="25">
        <v>-0.12960246898150402</v>
      </c>
      <c r="W310" s="25">
        <f>0.5*'Car Specs and Assumptions'!$C$5*(F310*F310)</f>
        <v>99697.837962962964</v>
      </c>
      <c r="X310" s="25">
        <f t="shared" si="56"/>
        <v>99.697837962962964</v>
      </c>
      <c r="Y310" s="25">
        <f t="shared" si="57"/>
        <v>72.779421712962957</v>
      </c>
      <c r="Z310" s="25">
        <f>(H310*(K310+L310))/1000</f>
        <v>2.3514035652764922</v>
      </c>
      <c r="AA310" s="25">
        <f t="shared" si="58"/>
        <v>70.428018147686458</v>
      </c>
      <c r="AB310" s="18"/>
      <c r="AC310" s="24">
        <f t="shared" si="59"/>
        <v>0</v>
      </c>
      <c r="AD310" s="24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</row>
    <row r="311" spans="1:40" x14ac:dyDescent="0.35">
      <c r="A311" s="18"/>
      <c r="B311" s="1" t="s">
        <v>3</v>
      </c>
      <c r="C311" s="1">
        <v>307</v>
      </c>
      <c r="D311" s="1">
        <v>307</v>
      </c>
      <c r="E311" s="9">
        <v>40.799999999999997</v>
      </c>
      <c r="F311" s="22">
        <f t="shared" si="50"/>
        <v>11.333333333333332</v>
      </c>
      <c r="G311" s="50">
        <f t="shared" si="60"/>
        <v>-0.20833333333333393</v>
      </c>
      <c r="H311" s="22">
        <f t="shared" si="61"/>
        <v>11.333333333333332</v>
      </c>
      <c r="I311" s="70"/>
      <c r="J311" s="22">
        <v>-308.12500000000085</v>
      </c>
      <c r="K311" s="22">
        <f>'Car Specs and Assumptions'!$C$5*9.81*'Car Specs and Assumptions'!$F$5</f>
        <v>145.08990000000003</v>
      </c>
      <c r="L311" s="22">
        <v>54.708663333333334</v>
      </c>
      <c r="M311" s="22">
        <v>-507.92356333333419</v>
      </c>
      <c r="N311" s="23">
        <v>-5756.4670511111199</v>
      </c>
      <c r="O311" s="23">
        <f t="shared" si="51"/>
        <v>0</v>
      </c>
      <c r="P311" s="23">
        <f>IF(F311&gt;0,(K311+L311)*F311,0)</f>
        <v>2264.3837177777777</v>
      </c>
      <c r="Q311" s="24">
        <f>IF(J311*-1&gt;(K311+L311),(((J311*-1)-K311-L311))*F311,0)</f>
        <v>1227.6996155555648</v>
      </c>
      <c r="R311" s="23">
        <f t="shared" si="52"/>
        <v>410035.12564632518</v>
      </c>
      <c r="S311" s="23">
        <f t="shared" si="53"/>
        <v>467759.26542370534</v>
      </c>
      <c r="T311" s="23">
        <f t="shared" si="54"/>
        <v>0.11390775790454914</v>
      </c>
      <c r="U311" s="23">
        <f t="shared" si="55"/>
        <v>0.12994352393470535</v>
      </c>
      <c r="V311" s="25">
        <v>-0.12994352393470535</v>
      </c>
      <c r="W311" s="25">
        <f>0.5*'Car Specs and Assumptions'!$C$5*(F311*F311)</f>
        <v>94984.666666666657</v>
      </c>
      <c r="X311" s="25">
        <f t="shared" si="56"/>
        <v>94.984666666666655</v>
      </c>
      <c r="Y311" s="25">
        <f t="shared" si="57"/>
        <v>69.338806666666656</v>
      </c>
      <c r="Z311" s="25">
        <f>(H311*(K311+L311))/1000</f>
        <v>2.2643837177777777</v>
      </c>
      <c r="AA311" s="25">
        <f t="shared" si="58"/>
        <v>67.074422948888881</v>
      </c>
      <c r="AB311" s="18"/>
      <c r="AC311" s="24">
        <f t="shared" si="59"/>
        <v>0</v>
      </c>
      <c r="AD311" s="24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</row>
    <row r="312" spans="1:40" x14ac:dyDescent="0.35">
      <c r="A312" s="18"/>
      <c r="B312" s="1" t="s">
        <v>3</v>
      </c>
      <c r="C312" s="1">
        <v>308</v>
      </c>
      <c r="D312" s="1">
        <v>308</v>
      </c>
      <c r="E312" s="9">
        <v>40.299999999999997</v>
      </c>
      <c r="F312" s="22">
        <f t="shared" si="50"/>
        <v>11.194444444444443</v>
      </c>
      <c r="G312" s="50">
        <f t="shared" si="60"/>
        <v>-9.7222222222221433E-2</v>
      </c>
      <c r="H312" s="22">
        <f t="shared" si="61"/>
        <v>11.194444444444443</v>
      </c>
      <c r="I312" s="70"/>
      <c r="J312" s="22">
        <v>-143.79166666666549</v>
      </c>
      <c r="K312" s="22">
        <f>'Car Specs and Assumptions'!$C$5*9.81*'Car Specs and Assumptions'!$F$5</f>
        <v>145.08990000000003</v>
      </c>
      <c r="L312" s="22">
        <v>53.375981012731472</v>
      </c>
      <c r="M312" s="22">
        <v>-342.25754767939702</v>
      </c>
      <c r="N312" s="23">
        <v>-3831.3831031888049</v>
      </c>
      <c r="O312" s="23">
        <f t="shared" si="51"/>
        <v>0</v>
      </c>
      <c r="P312" s="23">
        <f>IF(F312&gt;0,(K312+L312)*F312,0)</f>
        <v>2221.7152791147441</v>
      </c>
      <c r="Q312" s="24">
        <f>IF(J312*-1&gt;(K312+L312),(((J312*-1)-K312-L312))*F312,0)</f>
        <v>0</v>
      </c>
      <c r="R312" s="23">
        <f t="shared" si="52"/>
        <v>412256.8409254399</v>
      </c>
      <c r="S312" s="23">
        <f t="shared" si="53"/>
        <v>467759.26542370534</v>
      </c>
      <c r="T312" s="23">
        <f t="shared" si="54"/>
        <v>0.11452495040908721</v>
      </c>
      <c r="U312" s="23">
        <f t="shared" si="55"/>
        <v>0.12994352393470535</v>
      </c>
      <c r="V312" s="25">
        <v>-0.12994352393470535</v>
      </c>
      <c r="W312" s="25">
        <f>0.5*'Car Specs and Assumptions'!$C$5*(F312*F312)</f>
        <v>92670.876157407372</v>
      </c>
      <c r="X312" s="25">
        <f t="shared" si="56"/>
        <v>92.670876157407378</v>
      </c>
      <c r="Y312" s="25">
        <f t="shared" si="57"/>
        <v>67.649739594907388</v>
      </c>
      <c r="Z312" s="25">
        <f>(H312*(K312+L312))/1000</f>
        <v>2.2217152791147443</v>
      </c>
      <c r="AA312" s="25">
        <f t="shared" si="58"/>
        <v>65.428024315792641</v>
      </c>
      <c r="AB312" s="18"/>
      <c r="AC312" s="24">
        <f t="shared" si="59"/>
        <v>0</v>
      </c>
      <c r="AD312" s="24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</row>
    <row r="313" spans="1:40" x14ac:dyDescent="0.35">
      <c r="A313" s="18"/>
      <c r="B313" s="1" t="s">
        <v>3</v>
      </c>
      <c r="C313" s="1">
        <v>309</v>
      </c>
      <c r="D313" s="1">
        <v>309</v>
      </c>
      <c r="E313" s="9">
        <v>40.1</v>
      </c>
      <c r="F313" s="22">
        <f t="shared" si="50"/>
        <v>11.138888888888889</v>
      </c>
      <c r="G313" s="50">
        <f t="shared" si="60"/>
        <v>-8.3333333333332149E-2</v>
      </c>
      <c r="H313" s="22">
        <f t="shared" si="61"/>
        <v>11.138888888888889</v>
      </c>
      <c r="I313" s="70"/>
      <c r="J313" s="22">
        <v>-123.24999999999825</v>
      </c>
      <c r="K313" s="22">
        <f>'Car Specs and Assumptions'!$C$5*9.81*'Car Specs and Assumptions'!$F$5</f>
        <v>145.08990000000003</v>
      </c>
      <c r="L313" s="22">
        <v>52.847509207175939</v>
      </c>
      <c r="M313" s="22">
        <v>-321.18740920717426</v>
      </c>
      <c r="N313" s="23">
        <v>-3577.6708636688022</v>
      </c>
      <c r="O313" s="23">
        <f t="shared" si="51"/>
        <v>0</v>
      </c>
      <c r="P313" s="23">
        <f>IF(F313&gt;0,(K313+L313)*F313,0)</f>
        <v>2204.8028081132657</v>
      </c>
      <c r="Q313" s="24">
        <f>IF(J313*-1&gt;(K313+L313),(((J313*-1)-K313-L313))*F313,0)</f>
        <v>0</v>
      </c>
      <c r="R313" s="23">
        <f t="shared" si="52"/>
        <v>414461.64373355318</v>
      </c>
      <c r="S313" s="23">
        <f t="shared" si="53"/>
        <v>467759.26542370534</v>
      </c>
      <c r="T313" s="23">
        <f t="shared" si="54"/>
        <v>0.11513744462918107</v>
      </c>
      <c r="U313" s="23">
        <f t="shared" si="55"/>
        <v>0.12994352393470535</v>
      </c>
      <c r="V313" s="25">
        <v>-0.12994352393470535</v>
      </c>
      <c r="W313" s="25">
        <f>0.5*'Car Specs and Assumptions'!$C$5*(F313*F313)</f>
        <v>91753.348379629635</v>
      </c>
      <c r="X313" s="25">
        <f t="shared" si="56"/>
        <v>91.753348379629628</v>
      </c>
      <c r="Y313" s="25">
        <f t="shared" si="57"/>
        <v>66.979944317129622</v>
      </c>
      <c r="Z313" s="25">
        <f>(H313*(K313+L313))/1000</f>
        <v>2.2048028081132656</v>
      </c>
      <c r="AA313" s="25">
        <f t="shared" si="58"/>
        <v>64.77514150901635</v>
      </c>
      <c r="AB313" s="18"/>
      <c r="AC313" s="24">
        <f t="shared" si="59"/>
        <v>0</v>
      </c>
      <c r="AD313" s="24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</row>
    <row r="314" spans="1:40" x14ac:dyDescent="0.35">
      <c r="A314" s="18"/>
      <c r="B314" s="1" t="s">
        <v>3</v>
      </c>
      <c r="C314" s="1">
        <v>310</v>
      </c>
      <c r="D314" s="1">
        <v>310</v>
      </c>
      <c r="E314" s="9">
        <v>39.700000000000003</v>
      </c>
      <c r="F314" s="22">
        <f t="shared" si="50"/>
        <v>11.027777777777779</v>
      </c>
      <c r="G314" s="50">
        <f t="shared" si="60"/>
        <v>-0.125</v>
      </c>
      <c r="H314" s="22">
        <f t="shared" si="61"/>
        <v>11.027777777777779</v>
      </c>
      <c r="I314" s="70"/>
      <c r="J314" s="22">
        <v>-184.875</v>
      </c>
      <c r="K314" s="22">
        <f>'Car Specs and Assumptions'!$C$5*9.81*'Car Specs and Assumptions'!$F$5</f>
        <v>145.08990000000003</v>
      </c>
      <c r="L314" s="22">
        <v>51.798453234953712</v>
      </c>
      <c r="M314" s="22">
        <v>-381.7633532349538</v>
      </c>
      <c r="N314" s="23">
        <v>-4210.0014231743517</v>
      </c>
      <c r="O314" s="23">
        <f t="shared" si="51"/>
        <v>0</v>
      </c>
      <c r="P314" s="23">
        <f>IF(F314&gt;0,(K314+L314)*F314,0)</f>
        <v>2171.2410065076842</v>
      </c>
      <c r="Q314" s="24">
        <f>IF(J314*-1&gt;(K314+L314),(((J314*-1)-K314-L314))*F314,0)</f>
        <v>0</v>
      </c>
      <c r="R314" s="23">
        <f t="shared" si="52"/>
        <v>416632.88474006089</v>
      </c>
      <c r="S314" s="23">
        <f t="shared" si="53"/>
        <v>467759.26542370534</v>
      </c>
      <c r="T314" s="23">
        <f t="shared" si="54"/>
        <v>0.11574061538078892</v>
      </c>
      <c r="U314" s="23">
        <f t="shared" si="55"/>
        <v>0.12994352393470535</v>
      </c>
      <c r="V314" s="25">
        <v>-0.12994352393470535</v>
      </c>
      <c r="W314" s="25">
        <f>0.5*'Car Specs and Assumptions'!$C$5*(F314*F314)</f>
        <v>89931.987268518526</v>
      </c>
      <c r="X314" s="25">
        <f t="shared" si="56"/>
        <v>89.931987268518526</v>
      </c>
      <c r="Y314" s="25">
        <f t="shared" si="57"/>
        <v>65.650350706018529</v>
      </c>
      <c r="Z314" s="25">
        <f>(H314*(K314+L314))/1000</f>
        <v>2.1712410065076844</v>
      </c>
      <c r="AA314" s="25">
        <f t="shared" si="58"/>
        <v>63.479109699510843</v>
      </c>
      <c r="AB314" s="18"/>
      <c r="AC314" s="24">
        <f t="shared" si="59"/>
        <v>0</v>
      </c>
      <c r="AD314" s="24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</row>
    <row r="315" spans="1:40" x14ac:dyDescent="0.35">
      <c r="A315" s="18"/>
      <c r="B315" s="1" t="s">
        <v>3</v>
      </c>
      <c r="C315" s="1">
        <v>311</v>
      </c>
      <c r="D315" s="1">
        <v>311</v>
      </c>
      <c r="E315" s="9">
        <v>39.200000000000003</v>
      </c>
      <c r="F315" s="22">
        <f t="shared" si="50"/>
        <v>10.888888888888889</v>
      </c>
      <c r="G315" s="50">
        <f t="shared" si="60"/>
        <v>-0.16666666666666696</v>
      </c>
      <c r="H315" s="22">
        <f t="shared" si="61"/>
        <v>10.888888888888889</v>
      </c>
      <c r="I315" s="70"/>
      <c r="J315" s="22">
        <v>-246.50000000000043</v>
      </c>
      <c r="K315" s="22">
        <f>'Car Specs and Assumptions'!$C$5*9.81*'Car Specs and Assumptions'!$F$5</f>
        <v>145.08990000000003</v>
      </c>
      <c r="L315" s="22">
        <v>50.501922592592607</v>
      </c>
      <c r="M315" s="22">
        <v>-442.09182259259308</v>
      </c>
      <c r="N315" s="23">
        <v>-4813.8887348971248</v>
      </c>
      <c r="O315" s="23">
        <f t="shared" si="51"/>
        <v>0</v>
      </c>
      <c r="P315" s="23">
        <f>IF(F315&gt;0,(K315+L315)*F315,0)</f>
        <v>2129.7776237860085</v>
      </c>
      <c r="Q315" s="24">
        <f>IF(J315*-1&gt;(K315+L315),(((J315*-1)-K315-L315))*F315,0)</f>
        <v>554.33348732510706</v>
      </c>
      <c r="R315" s="23">
        <f t="shared" si="52"/>
        <v>418762.6623638469</v>
      </c>
      <c r="S315" s="23">
        <f t="shared" si="53"/>
        <v>468313.59891103045</v>
      </c>
      <c r="T315" s="23">
        <f t="shared" si="54"/>
        <v>0.11633226760467667</v>
      </c>
      <c r="U315" s="23">
        <f t="shared" si="55"/>
        <v>0.13009751777748427</v>
      </c>
      <c r="V315" s="25">
        <v>-0.13009751777748427</v>
      </c>
      <c r="W315" s="25">
        <f>0.5*'Car Specs and Assumptions'!$C$5*(F315*F315)</f>
        <v>87680.962962962978</v>
      </c>
      <c r="X315" s="25">
        <f t="shared" si="56"/>
        <v>87.68096296296298</v>
      </c>
      <c r="Y315" s="25">
        <f t="shared" si="57"/>
        <v>64.007102962962975</v>
      </c>
      <c r="Z315" s="25">
        <f>(H315*(K315+L315))/1000</f>
        <v>2.1297776237860084</v>
      </c>
      <c r="AA315" s="25">
        <f t="shared" si="58"/>
        <v>61.877325339176963</v>
      </c>
      <c r="AB315" s="18"/>
      <c r="AC315" s="24">
        <f t="shared" si="59"/>
        <v>0</v>
      </c>
      <c r="AD315" s="24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</row>
    <row r="316" spans="1:40" x14ac:dyDescent="0.35">
      <c r="A316" s="18"/>
      <c r="B316" s="1" t="s">
        <v>3</v>
      </c>
      <c r="C316" s="1">
        <v>312</v>
      </c>
      <c r="D316" s="1">
        <v>312</v>
      </c>
      <c r="E316" s="9">
        <v>38.5</v>
      </c>
      <c r="F316" s="22">
        <f t="shared" si="50"/>
        <v>10.694444444444445</v>
      </c>
      <c r="G316" s="50">
        <f t="shared" si="60"/>
        <v>-0.25000000000000089</v>
      </c>
      <c r="H316" s="22">
        <f t="shared" si="61"/>
        <v>10.694444444444445</v>
      </c>
      <c r="I316" s="70"/>
      <c r="J316" s="22">
        <v>-369.75000000000131</v>
      </c>
      <c r="K316" s="22">
        <f>'Car Specs and Assumptions'!$C$5*9.81*'Car Specs and Assumptions'!$F$5</f>
        <v>145.08990000000003</v>
      </c>
      <c r="L316" s="22">
        <v>48.714386429398154</v>
      </c>
      <c r="M316" s="22">
        <v>-563.55428642939944</v>
      </c>
      <c r="N316" s="23">
        <v>-6026.9000076477441</v>
      </c>
      <c r="O316" s="23">
        <f t="shared" si="51"/>
        <v>0</v>
      </c>
      <c r="P316" s="23">
        <f>IF(F316&gt;0,(K316+L316)*F316,0)</f>
        <v>2072.6291743143975</v>
      </c>
      <c r="Q316" s="24">
        <f>IF(J316*-1&gt;(K316+L316),(((J316*-1)-K316-L316))*F316,0)</f>
        <v>1881.6416590189501</v>
      </c>
      <c r="R316" s="23">
        <f t="shared" si="52"/>
        <v>420835.29153816128</v>
      </c>
      <c r="S316" s="23">
        <f t="shared" si="53"/>
        <v>470195.24057004938</v>
      </c>
      <c r="T316" s="23">
        <f t="shared" si="54"/>
        <v>0.11690804398930121</v>
      </c>
      <c r="U316" s="23">
        <f t="shared" si="55"/>
        <v>0.13062023783035973</v>
      </c>
      <c r="V316" s="25">
        <v>-0.13062023783035973</v>
      </c>
      <c r="W316" s="25">
        <f>0.5*'Car Specs and Assumptions'!$C$5*(F316*F316)</f>
        <v>84577.459490740745</v>
      </c>
      <c r="X316" s="25">
        <f t="shared" si="56"/>
        <v>84.57745949074075</v>
      </c>
      <c r="Y316" s="25">
        <f t="shared" si="57"/>
        <v>61.741545428240748</v>
      </c>
      <c r="Z316" s="25">
        <f>(H316*(K316+L316))/1000</f>
        <v>2.0726291743143976</v>
      </c>
      <c r="AA316" s="25">
        <f t="shared" si="58"/>
        <v>59.668916253926348</v>
      </c>
      <c r="AB316" s="18"/>
      <c r="AC316" s="24">
        <f t="shared" si="59"/>
        <v>0</v>
      </c>
      <c r="AD316" s="24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</row>
    <row r="317" spans="1:40" x14ac:dyDescent="0.35">
      <c r="A317" s="18"/>
      <c r="B317" s="1" t="s">
        <v>3</v>
      </c>
      <c r="C317" s="1">
        <v>313</v>
      </c>
      <c r="D317" s="1">
        <v>313</v>
      </c>
      <c r="E317" s="9">
        <v>37.4</v>
      </c>
      <c r="F317" s="22">
        <f t="shared" si="50"/>
        <v>10.388888888888888</v>
      </c>
      <c r="G317" s="50">
        <f t="shared" si="60"/>
        <v>-0.34722222222222232</v>
      </c>
      <c r="H317" s="22">
        <f t="shared" si="61"/>
        <v>10.388888888888888</v>
      </c>
      <c r="I317" s="70"/>
      <c r="J317" s="22">
        <v>-513.54166666666686</v>
      </c>
      <c r="K317" s="22">
        <f>'Car Specs and Assumptions'!$C$5*9.81*'Car Specs and Assumptions'!$F$5</f>
        <v>145.08990000000003</v>
      </c>
      <c r="L317" s="22">
        <v>45.970474050925922</v>
      </c>
      <c r="M317" s="22">
        <v>-704.60204071759279</v>
      </c>
      <c r="N317" s="23">
        <v>-7320.0323118994356</v>
      </c>
      <c r="O317" s="23">
        <f t="shared" si="51"/>
        <v>0</v>
      </c>
      <c r="P317" s="23">
        <f>IF(F317&gt;0,(K317+L317)*F317,0)</f>
        <v>1984.9049970846195</v>
      </c>
      <c r="Q317" s="24">
        <f>IF(J317*-1&gt;(K317+L317),(((J317*-1)-K317-L317))*F317,0)</f>
        <v>3350.2223177301962</v>
      </c>
      <c r="R317" s="23">
        <f t="shared" si="52"/>
        <v>422820.19653524592</v>
      </c>
      <c r="S317" s="23">
        <f t="shared" si="53"/>
        <v>473545.46288777958</v>
      </c>
      <c r="T317" s="23">
        <f t="shared" si="54"/>
        <v>0.11745945059749133</v>
      </c>
      <c r="U317" s="23">
        <f t="shared" si="55"/>
        <v>0.13155092959022519</v>
      </c>
      <c r="V317" s="25">
        <v>-0.13155092959022519</v>
      </c>
      <c r="W317" s="25">
        <f>0.5*'Car Specs and Assumptions'!$C$5*(F317*F317)</f>
        <v>79813.504629629606</v>
      </c>
      <c r="X317" s="25">
        <f t="shared" si="56"/>
        <v>79.813504629629605</v>
      </c>
      <c r="Y317" s="25">
        <f t="shared" si="57"/>
        <v>58.26385837962961</v>
      </c>
      <c r="Z317" s="25">
        <f>(H317*(K317+L317))/1000</f>
        <v>1.9849049970846195</v>
      </c>
      <c r="AA317" s="25">
        <f t="shared" si="58"/>
        <v>56.278953382544991</v>
      </c>
      <c r="AB317" s="18"/>
      <c r="AC317" s="24">
        <f t="shared" si="59"/>
        <v>0</v>
      </c>
      <c r="AD317" s="24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</row>
    <row r="318" spans="1:40" x14ac:dyDescent="0.35">
      <c r="A318" s="18"/>
      <c r="B318" s="1" t="s">
        <v>3</v>
      </c>
      <c r="C318" s="1">
        <v>314</v>
      </c>
      <c r="D318" s="1">
        <v>314</v>
      </c>
      <c r="E318" s="9">
        <v>36</v>
      </c>
      <c r="F318" s="22">
        <f t="shared" si="50"/>
        <v>10</v>
      </c>
      <c r="G318" s="50">
        <f t="shared" si="60"/>
        <v>-0.41666666666666607</v>
      </c>
      <c r="H318" s="22">
        <f t="shared" si="61"/>
        <v>10</v>
      </c>
      <c r="I318" s="70"/>
      <c r="J318" s="22">
        <v>-616.24999999999909</v>
      </c>
      <c r="K318" s="22">
        <f>'Car Specs and Assumptions'!$C$5*9.81*'Car Specs and Assumptions'!$F$5</f>
        <v>145.08990000000003</v>
      </c>
      <c r="L318" s="22">
        <v>42.593250000000005</v>
      </c>
      <c r="M318" s="22">
        <v>-803.93314999999916</v>
      </c>
      <c r="N318" s="23">
        <v>-8039.3314999999911</v>
      </c>
      <c r="O318" s="23">
        <f t="shared" si="51"/>
        <v>0</v>
      </c>
      <c r="P318" s="23">
        <f>IF(F318&gt;0,(K318+L318)*F318,0)</f>
        <v>1876.8315000000005</v>
      </c>
      <c r="Q318" s="24">
        <f>IF(J318*-1&gt;(K318+L318),(((J318*-1)-K318-L318))*F318,0)</f>
        <v>4285.6684999999907</v>
      </c>
      <c r="R318" s="23">
        <f t="shared" si="52"/>
        <v>424697.02803524595</v>
      </c>
      <c r="S318" s="23">
        <f t="shared" si="53"/>
        <v>477831.13138777955</v>
      </c>
      <c r="T318" s="23">
        <f t="shared" si="54"/>
        <v>0.11798083438819133</v>
      </c>
      <c r="U318" s="23">
        <f t="shared" si="55"/>
        <v>0.13274148829952517</v>
      </c>
      <c r="V318" s="25">
        <v>-0.13274148829952517</v>
      </c>
      <c r="W318" s="25">
        <f>0.5*'Car Specs and Assumptions'!$C$5*(F318*F318)</f>
        <v>73950</v>
      </c>
      <c r="X318" s="25">
        <f t="shared" si="56"/>
        <v>73.95</v>
      </c>
      <c r="Y318" s="25">
        <f t="shared" si="57"/>
        <v>53.983499999999999</v>
      </c>
      <c r="Z318" s="25">
        <f>(H318*(K318+L318))/1000</f>
        <v>1.8768315000000004</v>
      </c>
      <c r="AA318" s="25">
        <f t="shared" si="58"/>
        <v>52.106668499999998</v>
      </c>
      <c r="AB318" s="18"/>
      <c r="AC318" s="24">
        <f t="shared" si="59"/>
        <v>0</v>
      </c>
      <c r="AD318" s="24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</row>
    <row r="319" spans="1:40" x14ac:dyDescent="0.35">
      <c r="A319" s="18"/>
      <c r="B319" s="1" t="s">
        <v>3</v>
      </c>
      <c r="C319" s="1">
        <v>315</v>
      </c>
      <c r="D319" s="1">
        <v>315</v>
      </c>
      <c r="E319" s="9">
        <v>34.4</v>
      </c>
      <c r="F319" s="22">
        <f t="shared" si="50"/>
        <v>9.5555555555555554</v>
      </c>
      <c r="G319" s="50">
        <f t="shared" si="60"/>
        <v>-0.41666666666666696</v>
      </c>
      <c r="H319" s="22">
        <f t="shared" si="61"/>
        <v>9.5555555555555554</v>
      </c>
      <c r="I319" s="70"/>
      <c r="J319" s="22">
        <v>-616.25000000000045</v>
      </c>
      <c r="K319" s="22">
        <f>'Car Specs and Assumptions'!$C$5*9.81*'Car Specs and Assumptions'!$F$5</f>
        <v>145.08990000000003</v>
      </c>
      <c r="L319" s="22">
        <v>38.891318148148152</v>
      </c>
      <c r="M319" s="22">
        <v>-800.23121814814863</v>
      </c>
      <c r="N319" s="23">
        <v>-7646.6538623045308</v>
      </c>
      <c r="O319" s="23">
        <f t="shared" si="51"/>
        <v>0</v>
      </c>
      <c r="P319" s="23">
        <f>IF(F319&gt;0,(K319+L319)*F319,0)</f>
        <v>1758.0427511934158</v>
      </c>
      <c r="Q319" s="24">
        <f>IF(J319*-1&gt;(K319+L319),(((J319*-1)-K319-L319))*F319,0)</f>
        <v>4130.5683599176991</v>
      </c>
      <c r="R319" s="23">
        <f t="shared" si="52"/>
        <v>426455.07078643935</v>
      </c>
      <c r="S319" s="23">
        <f t="shared" si="53"/>
        <v>481961.69974769722</v>
      </c>
      <c r="T319" s="23">
        <f t="shared" si="54"/>
        <v>0.11846921866447285</v>
      </c>
      <c r="U319" s="23">
        <f t="shared" si="55"/>
        <v>0.13388896018991028</v>
      </c>
      <c r="V319" s="25">
        <v>-0.13388896018991028</v>
      </c>
      <c r="W319" s="25">
        <f>0.5*'Car Specs and Assumptions'!$C$5*(F319*F319)</f>
        <v>67522.74074074073</v>
      </c>
      <c r="X319" s="25">
        <f t="shared" si="56"/>
        <v>67.52274074074073</v>
      </c>
      <c r="Y319" s="25">
        <f t="shared" si="57"/>
        <v>49.291600740740733</v>
      </c>
      <c r="Z319" s="25">
        <f>(H319*(K319+L319))/1000</f>
        <v>1.7580427511934158</v>
      </c>
      <c r="AA319" s="25">
        <f t="shared" si="58"/>
        <v>47.533557989547319</v>
      </c>
      <c r="AB319" s="18"/>
      <c r="AC319" s="24">
        <f t="shared" si="59"/>
        <v>0</v>
      </c>
      <c r="AD319" s="24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</row>
    <row r="320" spans="1:40" x14ac:dyDescent="0.35">
      <c r="A320" s="18"/>
      <c r="B320" s="1" t="s">
        <v>3</v>
      </c>
      <c r="C320" s="1">
        <v>316</v>
      </c>
      <c r="D320" s="1">
        <v>316</v>
      </c>
      <c r="E320" s="9">
        <v>33</v>
      </c>
      <c r="F320" s="22">
        <f t="shared" si="50"/>
        <v>9.1666666666666661</v>
      </c>
      <c r="G320" s="50">
        <f t="shared" si="60"/>
        <v>-0.375</v>
      </c>
      <c r="H320" s="22">
        <f t="shared" si="61"/>
        <v>9.1666666666666661</v>
      </c>
      <c r="I320" s="70"/>
      <c r="J320" s="22">
        <v>-554.625</v>
      </c>
      <c r="K320" s="22">
        <f>'Car Specs and Assumptions'!$C$5*9.81*'Car Specs and Assumptions'!$F$5</f>
        <v>145.08990000000003</v>
      </c>
      <c r="L320" s="22">
        <v>35.790161458333337</v>
      </c>
      <c r="M320" s="22">
        <v>-735.50506145833344</v>
      </c>
      <c r="N320" s="23">
        <v>-6742.1297300347233</v>
      </c>
      <c r="O320" s="23">
        <f t="shared" si="51"/>
        <v>0</v>
      </c>
      <c r="P320" s="23">
        <f>IF(F320&gt;0,(K320+L320)*F320,0)</f>
        <v>1658.0672300347223</v>
      </c>
      <c r="Q320" s="24">
        <f>IF(J320*-1&gt;(K320+L320),(((J320*-1)-K320-L320))*F320,0)</f>
        <v>3425.9952699652772</v>
      </c>
      <c r="R320" s="23">
        <f t="shared" si="52"/>
        <v>428113.13801647408</v>
      </c>
      <c r="S320" s="23">
        <f t="shared" si="53"/>
        <v>485387.69501766248</v>
      </c>
      <c r="T320" s="23">
        <f t="shared" si="54"/>
        <v>0.1189298297409765</v>
      </c>
      <c r="U320" s="23">
        <f t="shared" si="55"/>
        <v>0.13484070167590664</v>
      </c>
      <c r="V320" s="25">
        <v>-0.13484070167590664</v>
      </c>
      <c r="W320" s="25">
        <f>0.5*'Car Specs and Assumptions'!$C$5*(F320*F320)</f>
        <v>62138.541666666664</v>
      </c>
      <c r="X320" s="25">
        <f t="shared" si="56"/>
        <v>62.138541666666661</v>
      </c>
      <c r="Y320" s="25">
        <f t="shared" si="57"/>
        <v>45.361135416666663</v>
      </c>
      <c r="Z320" s="25">
        <f>(H320*(K320+L320))/1000</f>
        <v>1.6580672300347223</v>
      </c>
      <c r="AA320" s="25">
        <f t="shared" si="58"/>
        <v>43.703068186631938</v>
      </c>
      <c r="AB320" s="18"/>
      <c r="AC320" s="24">
        <f t="shared" si="59"/>
        <v>0</v>
      </c>
      <c r="AD320" s="24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</row>
    <row r="321" spans="1:40" x14ac:dyDescent="0.35">
      <c r="A321" s="18"/>
      <c r="B321" s="1" t="s">
        <v>3</v>
      </c>
      <c r="C321" s="1">
        <v>317</v>
      </c>
      <c r="D321" s="1">
        <v>317</v>
      </c>
      <c r="E321" s="9">
        <v>31.7</v>
      </c>
      <c r="F321" s="22">
        <f t="shared" si="50"/>
        <v>8.8055555555555554</v>
      </c>
      <c r="G321" s="50">
        <f t="shared" si="60"/>
        <v>-0.41666666666666607</v>
      </c>
      <c r="H321" s="22">
        <f t="shared" si="61"/>
        <v>8.8055555555555554</v>
      </c>
      <c r="I321" s="70"/>
      <c r="J321" s="22">
        <v>-616.24999999999909</v>
      </c>
      <c r="K321" s="22">
        <f>'Car Specs and Assumptions'!$C$5*9.81*'Car Specs and Assumptions'!$F$5</f>
        <v>145.08990000000003</v>
      </c>
      <c r="L321" s="22">
        <v>33.025872679398148</v>
      </c>
      <c r="M321" s="22">
        <v>-794.36577267939731</v>
      </c>
      <c r="N321" s="23">
        <v>-6994.8319427602482</v>
      </c>
      <c r="O321" s="23">
        <f t="shared" si="51"/>
        <v>0</v>
      </c>
      <c r="P321" s="23">
        <f>IF(F321&gt;0,(K321+L321)*F321,0)</f>
        <v>1568.4083316491449</v>
      </c>
      <c r="Q321" s="24">
        <f>IF(J321*-1&gt;(K321+L321),(((J321*-1)-K321-L321))*F321,0)</f>
        <v>3858.0152794619576</v>
      </c>
      <c r="R321" s="23">
        <f t="shared" si="52"/>
        <v>429681.54634812323</v>
      </c>
      <c r="S321" s="23">
        <f t="shared" si="53"/>
        <v>489245.71029712446</v>
      </c>
      <c r="T321" s="23">
        <f t="shared" si="54"/>
        <v>0.11936553357550864</v>
      </c>
      <c r="U321" s="23">
        <f t="shared" si="55"/>
        <v>0.13591245832054119</v>
      </c>
      <c r="V321" s="25">
        <v>-0.13591245832054119</v>
      </c>
      <c r="W321" s="25">
        <f>0.5*'Car Specs and Assumptions'!$C$5*(F321*F321)</f>
        <v>57339.209490740737</v>
      </c>
      <c r="X321" s="25">
        <f t="shared" si="56"/>
        <v>57.339209490740735</v>
      </c>
      <c r="Y321" s="25">
        <f t="shared" si="57"/>
        <v>41.857622928240737</v>
      </c>
      <c r="Z321" s="25">
        <f>(H321*(K321+L321))/1000</f>
        <v>1.5684083316491448</v>
      </c>
      <c r="AA321" s="25">
        <f t="shared" si="58"/>
        <v>40.289214596591592</v>
      </c>
      <c r="AB321" s="18"/>
      <c r="AC321" s="24">
        <f t="shared" si="59"/>
        <v>0</v>
      </c>
      <c r="AD321" s="24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</row>
    <row r="322" spans="1:40" x14ac:dyDescent="0.35">
      <c r="A322" s="18"/>
      <c r="B322" s="1" t="s">
        <v>3</v>
      </c>
      <c r="C322" s="1">
        <v>318</v>
      </c>
      <c r="D322" s="1">
        <v>318</v>
      </c>
      <c r="E322" s="9">
        <v>30</v>
      </c>
      <c r="F322" s="22">
        <f t="shared" si="50"/>
        <v>8.3333333333333339</v>
      </c>
      <c r="G322" s="50">
        <f t="shared" si="60"/>
        <v>-0.51388888888888884</v>
      </c>
      <c r="H322" s="22">
        <f t="shared" si="61"/>
        <v>8.3333333333333339</v>
      </c>
      <c r="I322" s="70"/>
      <c r="J322" s="22">
        <v>-760.04166666666663</v>
      </c>
      <c r="K322" s="22">
        <f>'Car Specs and Assumptions'!$C$5*9.81*'Car Specs and Assumptions'!$F$5</f>
        <v>145.08990000000003</v>
      </c>
      <c r="L322" s="22">
        <v>29.578645833333344</v>
      </c>
      <c r="M322" s="22">
        <v>-934.71021250000001</v>
      </c>
      <c r="N322" s="23">
        <v>-7789.2517708333344</v>
      </c>
      <c r="O322" s="23">
        <f t="shared" si="51"/>
        <v>0</v>
      </c>
      <c r="P322" s="23">
        <f>IF(F322&gt;0,(K322+L322)*F322,0)</f>
        <v>1455.5712152777783</v>
      </c>
      <c r="Q322" s="24">
        <f>IF(J322*-1&gt;(K322+L322),(((J322*-1)-K322-L322))*F322,0)</f>
        <v>4878.1093402777778</v>
      </c>
      <c r="R322" s="23">
        <f t="shared" si="52"/>
        <v>431137.117563401</v>
      </c>
      <c r="S322" s="23">
        <f t="shared" si="53"/>
        <v>494123.81963740225</v>
      </c>
      <c r="T322" s="23">
        <f t="shared" si="54"/>
        <v>0.1197698912591128</v>
      </c>
      <c r="U322" s="23">
        <f t="shared" si="55"/>
        <v>0.13726759709527034</v>
      </c>
      <c r="V322" s="25">
        <v>-0.13726759709527034</v>
      </c>
      <c r="W322" s="25">
        <f>0.5*'Car Specs and Assumptions'!$C$5*(F322*F322)</f>
        <v>51354.166666666679</v>
      </c>
      <c r="X322" s="25">
        <f t="shared" si="56"/>
        <v>51.354166666666679</v>
      </c>
      <c r="Y322" s="25">
        <f t="shared" si="57"/>
        <v>37.488541666666677</v>
      </c>
      <c r="Z322" s="25">
        <f>(H322*(K322+L322))/1000</f>
        <v>1.4555712152777782</v>
      </c>
      <c r="AA322" s="25">
        <f t="shared" si="58"/>
        <v>36.032970451388898</v>
      </c>
      <c r="AB322" s="18"/>
      <c r="AC322" s="24">
        <f t="shared" si="59"/>
        <v>0</v>
      </c>
      <c r="AD322" s="24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</row>
    <row r="323" spans="1:40" x14ac:dyDescent="0.35">
      <c r="A323" s="18"/>
      <c r="B323" s="1" t="s">
        <v>3</v>
      </c>
      <c r="C323" s="1">
        <v>319</v>
      </c>
      <c r="D323" s="1">
        <v>319</v>
      </c>
      <c r="E323" s="9">
        <v>28</v>
      </c>
      <c r="F323" s="22">
        <f t="shared" si="50"/>
        <v>7.7777777777777777</v>
      </c>
      <c r="G323" s="50">
        <f t="shared" si="60"/>
        <v>-0.54166666666666696</v>
      </c>
      <c r="H323" s="22">
        <f t="shared" si="61"/>
        <v>7.7777777777777777</v>
      </c>
      <c r="I323" s="70"/>
      <c r="J323" s="22">
        <v>-801.12500000000045</v>
      </c>
      <c r="K323" s="22">
        <f>'Car Specs and Assumptions'!$C$5*9.81*'Car Specs and Assumptions'!$F$5</f>
        <v>145.08990000000003</v>
      </c>
      <c r="L323" s="22">
        <v>25.766287037037038</v>
      </c>
      <c r="M323" s="22">
        <v>-971.98118703703756</v>
      </c>
      <c r="N323" s="23">
        <v>-7559.8536769547363</v>
      </c>
      <c r="O323" s="23">
        <f t="shared" si="51"/>
        <v>0</v>
      </c>
      <c r="P323" s="23">
        <f>IF(F323&gt;0,(K323+L323)*F323,0)</f>
        <v>1328.8814547325105</v>
      </c>
      <c r="Q323" s="24">
        <f>IF(J323*-1&gt;(K323+L323),(((J323*-1)-K323-L323))*F323,0)</f>
        <v>4902.0907674897153</v>
      </c>
      <c r="R323" s="23">
        <f t="shared" si="52"/>
        <v>432465.9990181335</v>
      </c>
      <c r="S323" s="23">
        <f t="shared" si="53"/>
        <v>499025.91040489194</v>
      </c>
      <c r="T323" s="23">
        <f t="shared" si="54"/>
        <v>0.1201390545272375</v>
      </c>
      <c r="U323" s="23">
        <f t="shared" si="55"/>
        <v>0.13862939791047899</v>
      </c>
      <c r="V323" s="25">
        <v>-0.13862939791047899</v>
      </c>
      <c r="W323" s="25">
        <f>0.5*'Car Specs and Assumptions'!$C$5*(F323*F323)</f>
        <v>44735.185185185182</v>
      </c>
      <c r="X323" s="25">
        <f t="shared" si="56"/>
        <v>44.735185185185181</v>
      </c>
      <c r="Y323" s="25">
        <f t="shared" si="57"/>
        <v>32.656685185185182</v>
      </c>
      <c r="Z323" s="25">
        <f>(H323*(K323+L323))/1000</f>
        <v>1.3288814547325105</v>
      </c>
      <c r="AA323" s="25">
        <f t="shared" si="58"/>
        <v>31.327803730452672</v>
      </c>
      <c r="AB323" s="18"/>
      <c r="AC323" s="24">
        <f t="shared" si="59"/>
        <v>0</v>
      </c>
      <c r="AD323" s="24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</row>
    <row r="324" spans="1:40" x14ac:dyDescent="0.35">
      <c r="A324" s="18"/>
      <c r="B324" s="1" t="s">
        <v>3</v>
      </c>
      <c r="C324" s="1">
        <v>320</v>
      </c>
      <c r="D324" s="1">
        <v>320</v>
      </c>
      <c r="E324" s="9">
        <v>26.1</v>
      </c>
      <c r="F324" s="22">
        <f t="shared" si="50"/>
        <v>7.25</v>
      </c>
      <c r="G324" s="50">
        <f t="shared" si="60"/>
        <v>-0.33333333333333304</v>
      </c>
      <c r="H324" s="22">
        <f t="shared" si="61"/>
        <v>7.25</v>
      </c>
      <c r="I324" s="70"/>
      <c r="J324" s="22">
        <v>-492.99999999999955</v>
      </c>
      <c r="K324" s="22">
        <f>'Car Specs and Assumptions'!$C$5*9.81*'Car Specs and Assumptions'!$F$5</f>
        <v>145.08990000000003</v>
      </c>
      <c r="L324" s="22">
        <v>22.388077031250003</v>
      </c>
      <c r="M324" s="22">
        <v>-660.47797703124957</v>
      </c>
      <c r="N324" s="23">
        <v>-4788.465333476559</v>
      </c>
      <c r="O324" s="23">
        <f t="shared" si="51"/>
        <v>0</v>
      </c>
      <c r="P324" s="23">
        <f>IF(F324&gt;0,(K324+L324)*F324,0)</f>
        <v>1214.2153334765626</v>
      </c>
      <c r="Q324" s="24">
        <f>IF(J324*-1&gt;(K324+L324),(((J324*-1)-K324-L324))*F324,0)</f>
        <v>2360.0346665234338</v>
      </c>
      <c r="R324" s="23">
        <f t="shared" si="52"/>
        <v>433680.21435161005</v>
      </c>
      <c r="S324" s="23">
        <f t="shared" si="53"/>
        <v>501385.94507141539</v>
      </c>
      <c r="T324" s="23">
        <f t="shared" si="54"/>
        <v>0.12047636354687728</v>
      </c>
      <c r="U324" s="23">
        <f t="shared" si="55"/>
        <v>0.13928501554083919</v>
      </c>
      <c r="V324" s="25">
        <v>-0.13928501554083919</v>
      </c>
      <c r="W324" s="25">
        <f>0.5*'Car Specs and Assumptions'!$C$5*(F324*F324)</f>
        <v>38869.96875</v>
      </c>
      <c r="X324" s="25">
        <f t="shared" si="56"/>
        <v>38.869968749999998</v>
      </c>
      <c r="Y324" s="25">
        <f t="shared" si="57"/>
        <v>28.375077187499997</v>
      </c>
      <c r="Z324" s="25">
        <f>(H324*(K324+L324))/1000</f>
        <v>1.2142153334765626</v>
      </c>
      <c r="AA324" s="25">
        <f t="shared" si="58"/>
        <v>27.160861854023434</v>
      </c>
      <c r="AB324" s="18"/>
      <c r="AC324" s="24">
        <f t="shared" si="59"/>
        <v>0</v>
      </c>
      <c r="AD324" s="24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</row>
    <row r="325" spans="1:40" x14ac:dyDescent="0.35">
      <c r="A325" s="18"/>
      <c r="B325" s="1" t="s">
        <v>3</v>
      </c>
      <c r="C325" s="1">
        <v>321</v>
      </c>
      <c r="D325" s="1">
        <v>321</v>
      </c>
      <c r="E325" s="9">
        <v>25.6</v>
      </c>
      <c r="F325" s="22">
        <f t="shared" ref="F325:F388" si="62">E325/3.6</f>
        <v>7.1111111111111116</v>
      </c>
      <c r="G325" s="50">
        <f t="shared" si="60"/>
        <v>-0.16666666666666696</v>
      </c>
      <c r="H325" s="22">
        <f t="shared" si="61"/>
        <v>7.1111111111111116</v>
      </c>
      <c r="I325" s="70"/>
      <c r="J325" s="22">
        <v>-246.50000000000043</v>
      </c>
      <c r="K325" s="22">
        <f>'Car Specs and Assumptions'!$C$5*9.81*'Car Specs and Assumptions'!$F$5</f>
        <v>145.08990000000003</v>
      </c>
      <c r="L325" s="22">
        <v>21.538512592592596</v>
      </c>
      <c r="M325" s="22">
        <v>-413.12841259259307</v>
      </c>
      <c r="N325" s="23">
        <v>-2937.8020451028842</v>
      </c>
      <c r="O325" s="23">
        <f t="shared" ref="O325:O388" si="63">IF(N325&gt;0,N325,0)</f>
        <v>0</v>
      </c>
      <c r="P325" s="23">
        <f>IF(F325&gt;0,(K325+L325)*F325,0)</f>
        <v>1184.9131562139919</v>
      </c>
      <c r="Q325" s="24">
        <f>IF(J325*-1&gt;(K325+L325),(((J325*-1)-K325-L325))*F325,0)</f>
        <v>567.97573267489997</v>
      </c>
      <c r="R325" s="23">
        <f t="shared" ref="R325:R388" si="64">R324+P325</f>
        <v>434865.12750782404</v>
      </c>
      <c r="S325" s="23">
        <f t="shared" ref="S325:S388" si="65">S324+Q325</f>
        <v>501953.92080409027</v>
      </c>
      <c r="T325" s="23">
        <f t="shared" ref="T325:T388" si="66">R325*0.0000002778</f>
        <v>0.12080553242167352</v>
      </c>
      <c r="U325" s="23">
        <f t="shared" ref="U325:U388" si="67">S325*0.0000002778</f>
        <v>0.13944279919937627</v>
      </c>
      <c r="V325" s="25">
        <v>-0.13944279919937627</v>
      </c>
      <c r="W325" s="25">
        <f>0.5*'Car Specs and Assumptions'!$C$5*(F325*F325)</f>
        <v>37394.962962962964</v>
      </c>
      <c r="X325" s="25">
        <f t="shared" ref="X325:X388" si="68">W325/1000</f>
        <v>37.394962962962964</v>
      </c>
      <c r="Y325" s="25">
        <f t="shared" ref="Y325:Y388" si="69">0.73*X325</f>
        <v>27.298322962962963</v>
      </c>
      <c r="Z325" s="25">
        <f>(H325*(K325+L325))/1000</f>
        <v>1.1849131562139918</v>
      </c>
      <c r="AA325" s="25">
        <f t="shared" ref="AA325:AA388" si="70">Y325-Z325</f>
        <v>26.113409806748972</v>
      </c>
      <c r="AB325" s="18"/>
      <c r="AC325" s="24">
        <f t="shared" ref="AC325:AC388" si="71">IF(Q325&gt;10000,Q325,0)</f>
        <v>0</v>
      </c>
      <c r="AD325" s="24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</row>
    <row r="326" spans="1:40" x14ac:dyDescent="0.35">
      <c r="A326" s="18"/>
      <c r="B326" s="1" t="s">
        <v>3</v>
      </c>
      <c r="C326" s="1">
        <v>322</v>
      </c>
      <c r="D326" s="1">
        <v>322</v>
      </c>
      <c r="E326" s="9">
        <v>24.9</v>
      </c>
      <c r="F326" s="22">
        <f t="shared" si="62"/>
        <v>6.9166666666666661</v>
      </c>
      <c r="G326" s="50">
        <f t="shared" ref="G326:G389" si="72">($F327-$F325)/2</f>
        <v>-9.7222222222222765E-2</v>
      </c>
      <c r="H326" s="22">
        <f t="shared" si="61"/>
        <v>6.9166666666666661</v>
      </c>
      <c r="I326" s="70"/>
      <c r="J326" s="22">
        <v>-143.79166666666748</v>
      </c>
      <c r="K326" s="22">
        <f>'Car Specs and Assumptions'!$C$5*9.81*'Car Specs and Assumptions'!$F$5</f>
        <v>145.08990000000003</v>
      </c>
      <c r="L326" s="22">
        <v>20.376729114583334</v>
      </c>
      <c r="M326" s="22">
        <v>-309.25829578125081</v>
      </c>
      <c r="N326" s="23">
        <v>-2139.0365458203178</v>
      </c>
      <c r="O326" s="23">
        <f t="shared" si="63"/>
        <v>0</v>
      </c>
      <c r="P326" s="23">
        <f>IF(F326&gt;0,(K326+L326)*F326,0)</f>
        <v>1144.4775180425347</v>
      </c>
      <c r="Q326" s="24">
        <f>IF(J326*-1&gt;(K326+L326),(((J326*-1)-K326-L326))*F326,0)</f>
        <v>0</v>
      </c>
      <c r="R326" s="23">
        <f t="shared" si="64"/>
        <v>436009.60502586659</v>
      </c>
      <c r="S326" s="23">
        <f t="shared" si="65"/>
        <v>501953.92080409027</v>
      </c>
      <c r="T326" s="23">
        <f t="shared" si="66"/>
        <v>0.12112346827618574</v>
      </c>
      <c r="U326" s="23">
        <f t="shared" si="67"/>
        <v>0.13944279919937627</v>
      </c>
      <c r="V326" s="25">
        <v>-0.13944279919937627</v>
      </c>
      <c r="W326" s="25">
        <f>0.5*'Car Specs and Assumptions'!$C$5*(F326*F326)</f>
        <v>35377.885416666664</v>
      </c>
      <c r="X326" s="25">
        <f t="shared" si="68"/>
        <v>35.377885416666665</v>
      </c>
      <c r="Y326" s="25">
        <f t="shared" si="69"/>
        <v>25.825856354166664</v>
      </c>
      <c r="Z326" s="25">
        <f>(H326*(K326+L326))/1000</f>
        <v>1.1444775180425346</v>
      </c>
      <c r="AA326" s="25">
        <f t="shared" si="70"/>
        <v>24.681378836124129</v>
      </c>
      <c r="AB326" s="18"/>
      <c r="AC326" s="24">
        <f t="shared" si="71"/>
        <v>0</v>
      </c>
      <c r="AD326" s="24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</row>
    <row r="327" spans="1:40" x14ac:dyDescent="0.35">
      <c r="A327" s="18"/>
      <c r="B327" s="1" t="s">
        <v>3</v>
      </c>
      <c r="C327" s="1">
        <v>323</v>
      </c>
      <c r="D327" s="1">
        <v>323</v>
      </c>
      <c r="E327" s="9">
        <v>24.9</v>
      </c>
      <c r="F327" s="22">
        <f t="shared" si="62"/>
        <v>6.9166666666666661</v>
      </c>
      <c r="G327" s="50">
        <f t="shared" si="72"/>
        <v>-8.3333333333333037E-2</v>
      </c>
      <c r="H327" s="22">
        <f t="shared" ref="H327:H390" si="73">F327*$C$5</f>
        <v>6.9166666666666661</v>
      </c>
      <c r="I327" s="70"/>
      <c r="J327" s="22">
        <v>-123.24999999999956</v>
      </c>
      <c r="K327" s="22">
        <f>'Car Specs and Assumptions'!$C$5*9.81*'Car Specs and Assumptions'!$F$5</f>
        <v>145.08990000000003</v>
      </c>
      <c r="L327" s="22">
        <v>20.376729114583334</v>
      </c>
      <c r="M327" s="22">
        <v>-288.71662911458293</v>
      </c>
      <c r="N327" s="23">
        <v>-1996.9566847091985</v>
      </c>
      <c r="O327" s="23">
        <f t="shared" si="63"/>
        <v>0</v>
      </c>
      <c r="P327" s="23">
        <f>IF(F327&gt;0,(K327+L327)*F327,0)</f>
        <v>1144.4775180425347</v>
      </c>
      <c r="Q327" s="24">
        <f>IF(J327*-1&gt;(K327+L327),(((J327*-1)-K327-L327))*F327,0)</f>
        <v>0</v>
      </c>
      <c r="R327" s="23">
        <f t="shared" si="64"/>
        <v>437154.08254390914</v>
      </c>
      <c r="S327" s="23">
        <f t="shared" si="65"/>
        <v>501953.92080409027</v>
      </c>
      <c r="T327" s="23">
        <f t="shared" si="66"/>
        <v>0.12144140413069797</v>
      </c>
      <c r="U327" s="23">
        <f t="shared" si="67"/>
        <v>0.13944279919937627</v>
      </c>
      <c r="V327" s="25">
        <v>-0.13944279919937627</v>
      </c>
      <c r="W327" s="25">
        <f>0.5*'Car Specs and Assumptions'!$C$5*(F327*F327)</f>
        <v>35377.885416666664</v>
      </c>
      <c r="X327" s="25">
        <f t="shared" si="68"/>
        <v>35.377885416666665</v>
      </c>
      <c r="Y327" s="25">
        <f t="shared" si="69"/>
        <v>25.825856354166664</v>
      </c>
      <c r="Z327" s="25">
        <f>(H327*(K327+L327))/1000</f>
        <v>1.1444775180425346</v>
      </c>
      <c r="AA327" s="25">
        <f t="shared" si="70"/>
        <v>24.681378836124129</v>
      </c>
      <c r="AB327" s="18"/>
      <c r="AC327" s="24">
        <f t="shared" si="71"/>
        <v>0</v>
      </c>
      <c r="AD327" s="24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</row>
    <row r="328" spans="1:40" x14ac:dyDescent="0.35">
      <c r="A328" s="18"/>
      <c r="B328" s="1" t="s">
        <v>3</v>
      </c>
      <c r="C328" s="1">
        <v>324</v>
      </c>
      <c r="D328" s="1">
        <v>324</v>
      </c>
      <c r="E328" s="9">
        <v>24.3</v>
      </c>
      <c r="F328" s="22">
        <f t="shared" si="62"/>
        <v>6.75</v>
      </c>
      <c r="G328" s="50">
        <f t="shared" si="72"/>
        <v>-0.13888888888888884</v>
      </c>
      <c r="H328" s="22">
        <f t="shared" si="73"/>
        <v>6.75</v>
      </c>
      <c r="I328" s="70"/>
      <c r="J328" s="22">
        <v>-205.4166666666666</v>
      </c>
      <c r="K328" s="22">
        <f>'Car Specs and Assumptions'!$C$5*9.81*'Car Specs and Assumptions'!$F$5</f>
        <v>145.08990000000003</v>
      </c>
      <c r="L328" s="22">
        <v>19.40654953125</v>
      </c>
      <c r="M328" s="22">
        <v>-369.91311619791662</v>
      </c>
      <c r="N328" s="23">
        <v>-2496.9135343359371</v>
      </c>
      <c r="O328" s="23">
        <f t="shared" si="63"/>
        <v>0</v>
      </c>
      <c r="P328" s="23">
        <f>IF(F328&gt;0,(K328+L328)*F328,0)</f>
        <v>1110.3510343359376</v>
      </c>
      <c r="Q328" s="24">
        <f>IF(J328*-1&gt;(K328+L328),(((J328*-1)-K328-L328))*F328,0)</f>
        <v>276.21146566406185</v>
      </c>
      <c r="R328" s="23">
        <f t="shared" si="64"/>
        <v>438264.43357824511</v>
      </c>
      <c r="S328" s="23">
        <f t="shared" si="65"/>
        <v>502230.13226975431</v>
      </c>
      <c r="T328" s="23">
        <f t="shared" si="66"/>
        <v>0.1217498596480365</v>
      </c>
      <c r="U328" s="23">
        <f t="shared" si="67"/>
        <v>0.13951953074453774</v>
      </c>
      <c r="V328" s="25">
        <v>-0.13951953074453774</v>
      </c>
      <c r="W328" s="25">
        <f>0.5*'Car Specs and Assumptions'!$C$5*(F328*F328)</f>
        <v>33693.46875</v>
      </c>
      <c r="X328" s="25">
        <f t="shared" si="68"/>
        <v>33.693468750000001</v>
      </c>
      <c r="Y328" s="25">
        <f t="shared" si="69"/>
        <v>24.5962321875</v>
      </c>
      <c r="Z328" s="25">
        <f>(H328*(K328+L328))/1000</f>
        <v>1.1103510343359375</v>
      </c>
      <c r="AA328" s="25">
        <f t="shared" si="70"/>
        <v>23.485881153164062</v>
      </c>
      <c r="AB328" s="18"/>
      <c r="AC328" s="24">
        <f t="shared" si="71"/>
        <v>0</v>
      </c>
      <c r="AD328" s="24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</row>
    <row r="329" spans="1:40" x14ac:dyDescent="0.35">
      <c r="A329" s="18"/>
      <c r="B329" s="1" t="s">
        <v>3</v>
      </c>
      <c r="C329" s="1">
        <v>325</v>
      </c>
      <c r="D329" s="1">
        <v>325</v>
      </c>
      <c r="E329" s="9">
        <v>23.9</v>
      </c>
      <c r="F329" s="22">
        <f t="shared" si="62"/>
        <v>6.6388888888888884</v>
      </c>
      <c r="G329" s="50">
        <f t="shared" si="72"/>
        <v>-5.5555555555555802E-2</v>
      </c>
      <c r="H329" s="22">
        <f t="shared" si="73"/>
        <v>6.6388888888888884</v>
      </c>
      <c r="I329" s="70"/>
      <c r="J329" s="22">
        <v>-82.166666666667027</v>
      </c>
      <c r="K329" s="22">
        <f>'Car Specs and Assumptions'!$C$5*9.81*'Car Specs and Assumptions'!$F$5</f>
        <v>145.08990000000003</v>
      </c>
      <c r="L329" s="22">
        <v>18.772909207175925</v>
      </c>
      <c r="M329" s="22">
        <v>-246.02947587384298</v>
      </c>
      <c r="N329" s="23">
        <v>-1633.3623537180131</v>
      </c>
      <c r="O329" s="23">
        <f t="shared" si="63"/>
        <v>0</v>
      </c>
      <c r="P329" s="23">
        <f>IF(F329&gt;0,(K329+L329)*F329,0)</f>
        <v>1087.8669833476404</v>
      </c>
      <c r="Q329" s="24">
        <f>IF(J329*-1&gt;(K329+L329),(((J329*-1)-K329-L329))*F329,0)</f>
        <v>0</v>
      </c>
      <c r="R329" s="23">
        <f t="shared" si="64"/>
        <v>439352.30056159274</v>
      </c>
      <c r="S329" s="23">
        <f t="shared" si="65"/>
        <v>502230.13226975431</v>
      </c>
      <c r="T329" s="23">
        <f t="shared" si="66"/>
        <v>0.12205206909601046</v>
      </c>
      <c r="U329" s="23">
        <f t="shared" si="67"/>
        <v>0.13951953074453774</v>
      </c>
      <c r="V329" s="25">
        <v>-0.13951953074453774</v>
      </c>
      <c r="W329" s="25">
        <f>0.5*'Car Specs and Assumptions'!$C$5*(F329*F329)</f>
        <v>32593.348379629628</v>
      </c>
      <c r="X329" s="25">
        <f t="shared" si="68"/>
        <v>32.593348379629624</v>
      </c>
      <c r="Y329" s="25">
        <f t="shared" si="69"/>
        <v>23.793144317129624</v>
      </c>
      <c r="Z329" s="25">
        <f>(H329*(K329+L329))/1000</f>
        <v>1.0878669833476404</v>
      </c>
      <c r="AA329" s="25">
        <f t="shared" si="70"/>
        <v>22.705277333781982</v>
      </c>
      <c r="AB329" s="18"/>
      <c r="AC329" s="24">
        <f t="shared" si="71"/>
        <v>0</v>
      </c>
      <c r="AD329" s="24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</row>
    <row r="330" spans="1:40" x14ac:dyDescent="0.35">
      <c r="A330" s="18"/>
      <c r="B330" s="1" t="s">
        <v>3</v>
      </c>
      <c r="C330" s="1">
        <v>326</v>
      </c>
      <c r="D330" s="1">
        <v>326</v>
      </c>
      <c r="E330" s="9">
        <v>23.9</v>
      </c>
      <c r="F330" s="22">
        <f t="shared" si="62"/>
        <v>6.6388888888888884</v>
      </c>
      <c r="G330" s="50">
        <f t="shared" si="72"/>
        <v>-4.1666666666666519E-2</v>
      </c>
      <c r="H330" s="22">
        <f t="shared" si="73"/>
        <v>6.6388888888888884</v>
      </c>
      <c r="I330" s="70"/>
      <c r="J330" s="22">
        <v>-61.62499999999978</v>
      </c>
      <c r="K330" s="22">
        <f>'Car Specs and Assumptions'!$C$5*9.81*'Car Specs and Assumptions'!$F$5</f>
        <v>145.08990000000003</v>
      </c>
      <c r="L330" s="22">
        <v>18.772909207175925</v>
      </c>
      <c r="M330" s="22">
        <v>-225.48780920717573</v>
      </c>
      <c r="N330" s="23">
        <v>-1496.9885111254166</v>
      </c>
      <c r="O330" s="23">
        <f t="shared" si="63"/>
        <v>0</v>
      </c>
      <c r="P330" s="23">
        <f>IF(F330&gt;0,(K330+L330)*F330,0)</f>
        <v>1087.8669833476404</v>
      </c>
      <c r="Q330" s="24">
        <f>IF(J330*-1&gt;(K330+L330),(((J330*-1)-K330-L330))*F330,0)</f>
        <v>0</v>
      </c>
      <c r="R330" s="23">
        <f t="shared" si="64"/>
        <v>440440.16754494037</v>
      </c>
      <c r="S330" s="23">
        <f t="shared" si="65"/>
        <v>502230.13226975431</v>
      </c>
      <c r="T330" s="23">
        <f t="shared" si="66"/>
        <v>0.12235427854398444</v>
      </c>
      <c r="U330" s="23">
        <f t="shared" si="67"/>
        <v>0.13951953074453774</v>
      </c>
      <c r="V330" s="25">
        <v>-0.13951953074453774</v>
      </c>
      <c r="W330" s="25">
        <f>0.5*'Car Specs and Assumptions'!$C$5*(F330*F330)</f>
        <v>32593.348379629628</v>
      </c>
      <c r="X330" s="25">
        <f t="shared" si="68"/>
        <v>32.593348379629624</v>
      </c>
      <c r="Y330" s="25">
        <f t="shared" si="69"/>
        <v>23.793144317129624</v>
      </c>
      <c r="Z330" s="25">
        <f>(H330*(K330+L330))/1000</f>
        <v>1.0878669833476404</v>
      </c>
      <c r="AA330" s="25">
        <f t="shared" si="70"/>
        <v>22.705277333781982</v>
      </c>
      <c r="AB330" s="18"/>
      <c r="AC330" s="24">
        <f t="shared" si="71"/>
        <v>0</v>
      </c>
      <c r="AD330" s="24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</row>
    <row r="331" spans="1:40" x14ac:dyDescent="0.35">
      <c r="A331" s="18"/>
      <c r="B331" s="1" t="s">
        <v>3</v>
      </c>
      <c r="C331" s="1">
        <v>327</v>
      </c>
      <c r="D331" s="1">
        <v>327</v>
      </c>
      <c r="E331" s="9">
        <v>23.6</v>
      </c>
      <c r="F331" s="22">
        <f t="shared" si="62"/>
        <v>6.5555555555555554</v>
      </c>
      <c r="G331" s="50">
        <f t="shared" si="72"/>
        <v>-8.3333333333333037E-2</v>
      </c>
      <c r="H331" s="22">
        <f t="shared" si="73"/>
        <v>6.5555555555555554</v>
      </c>
      <c r="I331" s="70"/>
      <c r="J331" s="22">
        <v>-123.24999999999956</v>
      </c>
      <c r="K331" s="22">
        <f>'Car Specs and Assumptions'!$C$5*9.81*'Car Specs and Assumptions'!$F$5</f>
        <v>145.08990000000003</v>
      </c>
      <c r="L331" s="22">
        <v>18.304580648148146</v>
      </c>
      <c r="M331" s="22">
        <v>-286.64448064814775</v>
      </c>
      <c r="N331" s="23">
        <v>-1879.1138175823019</v>
      </c>
      <c r="O331" s="23">
        <f t="shared" si="63"/>
        <v>0</v>
      </c>
      <c r="P331" s="23">
        <f>IF(F331&gt;0,(K331+L331)*F331,0)</f>
        <v>1071.1415953600824</v>
      </c>
      <c r="Q331" s="24">
        <f>IF(J331*-1&gt;(K331+L331),(((J331*-1)-K331-L331))*F331,0)</f>
        <v>0</v>
      </c>
      <c r="R331" s="23">
        <f t="shared" si="64"/>
        <v>441511.30914030044</v>
      </c>
      <c r="S331" s="23">
        <f t="shared" si="65"/>
        <v>502230.13226975431</v>
      </c>
      <c r="T331" s="23">
        <f t="shared" si="66"/>
        <v>0.12265184167917546</v>
      </c>
      <c r="U331" s="23">
        <f t="shared" si="67"/>
        <v>0.13951953074453774</v>
      </c>
      <c r="V331" s="25">
        <v>-0.13951953074453774</v>
      </c>
      <c r="W331" s="25">
        <f>0.5*'Car Specs and Assumptions'!$C$5*(F331*F331)</f>
        <v>31780.240740740737</v>
      </c>
      <c r="X331" s="25">
        <f t="shared" si="68"/>
        <v>31.780240740740737</v>
      </c>
      <c r="Y331" s="25">
        <f t="shared" si="69"/>
        <v>23.199575740740737</v>
      </c>
      <c r="Z331" s="25">
        <f>(H331*(K331+L331))/1000</f>
        <v>1.0711415953600825</v>
      </c>
      <c r="AA331" s="25">
        <f t="shared" si="70"/>
        <v>22.128434145380655</v>
      </c>
      <c r="AB331" s="18"/>
      <c r="AC331" s="24">
        <f t="shared" si="71"/>
        <v>0</v>
      </c>
      <c r="AD331" s="24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</row>
    <row r="332" spans="1:40" x14ac:dyDescent="0.35">
      <c r="A332" s="18"/>
      <c r="B332" s="1" t="s">
        <v>3</v>
      </c>
      <c r="C332" s="1">
        <v>328</v>
      </c>
      <c r="D332" s="1">
        <v>328</v>
      </c>
      <c r="E332" s="9">
        <v>23.3</v>
      </c>
      <c r="F332" s="22">
        <f t="shared" si="62"/>
        <v>6.4722222222222223</v>
      </c>
      <c r="G332" s="50">
        <f t="shared" si="72"/>
        <v>-0.43055555555555536</v>
      </c>
      <c r="H332" s="22">
        <f t="shared" si="73"/>
        <v>6.4722222222222223</v>
      </c>
      <c r="I332" s="70"/>
      <c r="J332" s="22">
        <v>-636.7916666666664</v>
      </c>
      <c r="K332" s="22">
        <f>'Car Specs and Assumptions'!$C$5*9.81*'Car Specs and Assumptions'!$F$5</f>
        <v>145.08990000000003</v>
      </c>
      <c r="L332" s="22">
        <v>17.842167818287042</v>
      </c>
      <c r="M332" s="22">
        <v>-799.72373448495352</v>
      </c>
      <c r="N332" s="23">
        <v>-5175.9897259720601</v>
      </c>
      <c r="O332" s="23">
        <f t="shared" si="63"/>
        <v>0</v>
      </c>
      <c r="P332" s="23">
        <f>IF(F332&gt;0,(K332+L332)*F332,0)</f>
        <v>1054.5325500461358</v>
      </c>
      <c r="Q332" s="24">
        <f>IF(J332*-1&gt;(K332+L332),(((J332*-1)-K332-L332))*F332,0)</f>
        <v>3066.924625879788</v>
      </c>
      <c r="R332" s="23">
        <f t="shared" si="64"/>
        <v>442565.8416903466</v>
      </c>
      <c r="S332" s="23">
        <f t="shared" si="65"/>
        <v>505297.0568956341</v>
      </c>
      <c r="T332" s="23">
        <f t="shared" si="66"/>
        <v>0.12294479082157829</v>
      </c>
      <c r="U332" s="23">
        <f t="shared" si="67"/>
        <v>0.14037152240560716</v>
      </c>
      <c r="V332" s="25">
        <v>-0.14037152240560716</v>
      </c>
      <c r="W332" s="25">
        <f>0.5*'Car Specs and Assumptions'!$C$5*(F332*F332)</f>
        <v>30977.40393518519</v>
      </c>
      <c r="X332" s="25">
        <f t="shared" si="68"/>
        <v>30.97740393518519</v>
      </c>
      <c r="Y332" s="25">
        <f t="shared" si="69"/>
        <v>22.613504872685187</v>
      </c>
      <c r="Z332" s="25">
        <f>(H332*(K332+L332))/1000</f>
        <v>1.0545325500461358</v>
      </c>
      <c r="AA332" s="25">
        <f t="shared" si="70"/>
        <v>21.55897232263905</v>
      </c>
      <c r="AB332" s="18"/>
      <c r="AC332" s="24">
        <f t="shared" si="71"/>
        <v>0</v>
      </c>
      <c r="AD332" s="24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</row>
    <row r="333" spans="1:40" x14ac:dyDescent="0.35">
      <c r="A333" s="18"/>
      <c r="B333" s="1" t="s">
        <v>3</v>
      </c>
      <c r="C333" s="1">
        <v>329</v>
      </c>
      <c r="D333" s="1">
        <v>329</v>
      </c>
      <c r="E333" s="9">
        <v>20.5</v>
      </c>
      <c r="F333" s="22">
        <f t="shared" si="62"/>
        <v>5.6944444444444446</v>
      </c>
      <c r="G333" s="50">
        <f t="shared" si="72"/>
        <v>-0.8055555555555558</v>
      </c>
      <c r="H333" s="22">
        <f t="shared" si="73"/>
        <v>5.6944444444444446</v>
      </c>
      <c r="I333" s="70"/>
      <c r="J333" s="22">
        <v>-1191.416666666667</v>
      </c>
      <c r="K333" s="22">
        <f>'Car Specs and Assumptions'!$C$5*9.81*'Car Specs and Assumptions'!$F$5</f>
        <v>145.08990000000003</v>
      </c>
      <c r="L333" s="22">
        <v>13.811584346064819</v>
      </c>
      <c r="M333" s="22">
        <v>-1350.3181510127317</v>
      </c>
      <c r="N333" s="23">
        <v>-7689.3116932669445</v>
      </c>
      <c r="O333" s="23">
        <f t="shared" si="63"/>
        <v>0</v>
      </c>
      <c r="P333" s="23">
        <f>IF(F333&gt;0,(K333+L333)*F333,0)</f>
        <v>904.8556747484248</v>
      </c>
      <c r="Q333" s="24">
        <f>IF(J333*-1&gt;(K333+L333),(((J333*-1)-K333-L333))*F333,0)</f>
        <v>5879.6003437700965</v>
      </c>
      <c r="R333" s="23">
        <f t="shared" si="64"/>
        <v>443470.69736509502</v>
      </c>
      <c r="S333" s="23">
        <f t="shared" si="65"/>
        <v>511176.65723940422</v>
      </c>
      <c r="T333" s="23">
        <f t="shared" si="66"/>
        <v>0.1231961597280234</v>
      </c>
      <c r="U333" s="23">
        <f t="shared" si="67"/>
        <v>0.14200487538110651</v>
      </c>
      <c r="V333" s="25">
        <v>-0.14200487538110651</v>
      </c>
      <c r="W333" s="25">
        <f>0.5*'Car Specs and Assumptions'!$C$5*(F333*F333)</f>
        <v>23979.542824074077</v>
      </c>
      <c r="X333" s="25">
        <f t="shared" si="68"/>
        <v>23.979542824074077</v>
      </c>
      <c r="Y333" s="25">
        <f t="shared" si="69"/>
        <v>17.505066261574076</v>
      </c>
      <c r="Z333" s="25">
        <f>(H333*(K333+L333))/1000</f>
        <v>0.90485567474842477</v>
      </c>
      <c r="AA333" s="25">
        <f t="shared" si="70"/>
        <v>16.60021058682565</v>
      </c>
      <c r="AB333" s="18"/>
      <c r="AC333" s="24">
        <f t="shared" si="71"/>
        <v>0</v>
      </c>
      <c r="AD333" s="24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</row>
    <row r="334" spans="1:40" x14ac:dyDescent="0.35">
      <c r="A334" s="18"/>
      <c r="B334" s="1" t="s">
        <v>3</v>
      </c>
      <c r="C334" s="1">
        <v>330</v>
      </c>
      <c r="D334" s="1">
        <v>330</v>
      </c>
      <c r="E334" s="9">
        <v>17.5</v>
      </c>
      <c r="F334" s="22">
        <f t="shared" si="62"/>
        <v>4.8611111111111107</v>
      </c>
      <c r="G334" s="50">
        <f t="shared" si="72"/>
        <v>-0.50000000000000044</v>
      </c>
      <c r="H334" s="22">
        <f t="shared" si="73"/>
        <v>4.8611111111111107</v>
      </c>
      <c r="I334" s="70"/>
      <c r="J334" s="22">
        <v>-739.50000000000068</v>
      </c>
      <c r="K334" s="22">
        <f>'Car Specs and Assumptions'!$C$5*9.81*'Car Specs and Assumptions'!$F$5</f>
        <v>145.08990000000003</v>
      </c>
      <c r="L334" s="22">
        <v>10.064955873842592</v>
      </c>
      <c r="M334" s="22">
        <v>-894.6548558738433</v>
      </c>
      <c r="N334" s="23">
        <v>-4349.0166604978494</v>
      </c>
      <c r="O334" s="23">
        <f t="shared" si="63"/>
        <v>0</v>
      </c>
      <c r="P334" s="23">
        <f>IF(F334&gt;0,(K334+L334)*F334,0)</f>
        <v>754.22499383117929</v>
      </c>
      <c r="Q334" s="24">
        <f>IF(J334*-1&gt;(K334+L334),(((J334*-1)-K334-L334))*F334,0)</f>
        <v>2840.5666728354904</v>
      </c>
      <c r="R334" s="23">
        <f t="shared" si="64"/>
        <v>444224.92235892621</v>
      </c>
      <c r="S334" s="23">
        <f t="shared" si="65"/>
        <v>514017.22391223971</v>
      </c>
      <c r="T334" s="23">
        <f t="shared" si="66"/>
        <v>0.12340568343130971</v>
      </c>
      <c r="U334" s="23">
        <f t="shared" si="67"/>
        <v>0.14279398480282021</v>
      </c>
      <c r="V334" s="25">
        <v>-0.14279398480282021</v>
      </c>
      <c r="W334" s="25">
        <f>0.5*'Car Specs and Assumptions'!$C$5*(F334*F334)</f>
        <v>17474.68171296296</v>
      </c>
      <c r="X334" s="25">
        <f t="shared" si="68"/>
        <v>17.474681712962958</v>
      </c>
      <c r="Y334" s="25">
        <f t="shared" si="69"/>
        <v>12.756517650462959</v>
      </c>
      <c r="Z334" s="25">
        <f>(H334*(K334+L334))/1000</f>
        <v>0.75422499383117925</v>
      </c>
      <c r="AA334" s="25">
        <f t="shared" si="70"/>
        <v>12.002292656631779</v>
      </c>
      <c r="AB334" s="18"/>
      <c r="AC334" s="24">
        <f t="shared" si="71"/>
        <v>0</v>
      </c>
      <c r="AD334" s="24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</row>
    <row r="335" spans="1:40" x14ac:dyDescent="0.35">
      <c r="A335" s="18"/>
      <c r="B335" s="1" t="s">
        <v>3</v>
      </c>
      <c r="C335" s="1">
        <v>331</v>
      </c>
      <c r="D335" s="1">
        <v>331</v>
      </c>
      <c r="E335" s="9">
        <v>16.899999999999999</v>
      </c>
      <c r="F335" s="22">
        <f t="shared" si="62"/>
        <v>4.6944444444444438</v>
      </c>
      <c r="G335" s="50">
        <f t="shared" si="72"/>
        <v>-0.11111111111111116</v>
      </c>
      <c r="H335" s="22">
        <f t="shared" si="73"/>
        <v>4.6944444444444438</v>
      </c>
      <c r="I335" s="70"/>
      <c r="J335" s="22">
        <v>-164.3333333333334</v>
      </c>
      <c r="K335" s="22">
        <f>'Car Specs and Assumptions'!$C$5*9.81*'Car Specs and Assumptions'!$F$5</f>
        <v>145.08990000000003</v>
      </c>
      <c r="L335" s="22">
        <v>9.3866189293981463</v>
      </c>
      <c r="M335" s="22">
        <v>-318.80985226273157</v>
      </c>
      <c r="N335" s="23">
        <v>-1496.6351397889341</v>
      </c>
      <c r="O335" s="23">
        <f t="shared" si="63"/>
        <v>0</v>
      </c>
      <c r="P335" s="23">
        <f>IF(F335&gt;0,(K335+L335)*F335,0)</f>
        <v>725.18143608523019</v>
      </c>
      <c r="Q335" s="24">
        <f>IF(J335*-1&gt;(K335+L335),(((J335*-1)-K335-L335))*F335,0)</f>
        <v>46.272267618473684</v>
      </c>
      <c r="R335" s="23">
        <f t="shared" si="64"/>
        <v>444950.10379501147</v>
      </c>
      <c r="S335" s="23">
        <f t="shared" si="65"/>
        <v>514063.49617985816</v>
      </c>
      <c r="T335" s="23">
        <f t="shared" si="66"/>
        <v>0.1236071388342542</v>
      </c>
      <c r="U335" s="23">
        <f t="shared" si="67"/>
        <v>0.14280683923876461</v>
      </c>
      <c r="V335" s="25">
        <v>-0.14280683923876461</v>
      </c>
      <c r="W335" s="25">
        <f>0.5*'Car Specs and Assumptions'!$C$5*(F335*F335)</f>
        <v>16296.959490740737</v>
      </c>
      <c r="X335" s="25">
        <f t="shared" si="68"/>
        <v>16.296959490740736</v>
      </c>
      <c r="Y335" s="25">
        <f t="shared" si="69"/>
        <v>11.896780428240737</v>
      </c>
      <c r="Z335" s="25">
        <f>(H335*(K335+L335))/1000</f>
        <v>0.72518143608523022</v>
      </c>
      <c r="AA335" s="25">
        <f t="shared" si="70"/>
        <v>11.171598992155506</v>
      </c>
      <c r="AB335" s="18"/>
      <c r="AC335" s="24">
        <f t="shared" si="71"/>
        <v>0</v>
      </c>
      <c r="AD335" s="24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</row>
    <row r="336" spans="1:40" x14ac:dyDescent="0.35">
      <c r="A336" s="18"/>
      <c r="B336" s="1" t="s">
        <v>3</v>
      </c>
      <c r="C336" s="1">
        <v>332</v>
      </c>
      <c r="D336" s="1">
        <v>332</v>
      </c>
      <c r="E336" s="9">
        <v>16.7</v>
      </c>
      <c r="F336" s="22">
        <f t="shared" si="62"/>
        <v>4.6388888888888884</v>
      </c>
      <c r="G336" s="50">
        <f t="shared" si="72"/>
        <v>-0.1388888888888884</v>
      </c>
      <c r="H336" s="22">
        <f t="shared" si="73"/>
        <v>4.6388888888888884</v>
      </c>
      <c r="I336" s="70"/>
      <c r="J336" s="22">
        <v>-205.41666666666595</v>
      </c>
      <c r="K336" s="22">
        <f>'Car Specs and Assumptions'!$C$5*9.81*'Car Specs and Assumptions'!$F$5</f>
        <v>145.08990000000003</v>
      </c>
      <c r="L336" s="22">
        <v>9.1657650405092586</v>
      </c>
      <c r="M336" s="22">
        <v>-359.67233170717526</v>
      </c>
      <c r="N336" s="23">
        <v>-1668.4799831971739</v>
      </c>
      <c r="O336" s="23">
        <f t="shared" si="63"/>
        <v>0</v>
      </c>
      <c r="P336" s="23">
        <f>IF(F336&gt;0,(K336+L336)*F336,0)</f>
        <v>715.57489060458465</v>
      </c>
      <c r="Q336" s="24">
        <f>IF(J336*-1&gt;(K336+L336),(((J336*-1)-K336-L336))*F336,0)</f>
        <v>237.33020198800449</v>
      </c>
      <c r="R336" s="23">
        <f t="shared" si="64"/>
        <v>445665.67868561606</v>
      </c>
      <c r="S336" s="23">
        <f t="shared" si="65"/>
        <v>514300.82638184616</v>
      </c>
      <c r="T336" s="23">
        <f t="shared" si="66"/>
        <v>0.12380592553886414</v>
      </c>
      <c r="U336" s="23">
        <f t="shared" si="67"/>
        <v>0.14287276956887687</v>
      </c>
      <c r="V336" s="25">
        <v>-0.14287276956887687</v>
      </c>
      <c r="W336" s="25">
        <f>0.5*'Car Specs and Assumptions'!$C$5*(F336*F336)</f>
        <v>15913.515046296292</v>
      </c>
      <c r="X336" s="25">
        <f t="shared" si="68"/>
        <v>15.913515046296292</v>
      </c>
      <c r="Y336" s="25">
        <f t="shared" si="69"/>
        <v>11.616865983796293</v>
      </c>
      <c r="Z336" s="25">
        <f>(H336*(K336+L336))/1000</f>
        <v>0.71557489060458468</v>
      </c>
      <c r="AA336" s="25">
        <f t="shared" si="70"/>
        <v>10.901291093191709</v>
      </c>
      <c r="AB336" s="18"/>
      <c r="AC336" s="24">
        <f t="shared" si="71"/>
        <v>0</v>
      </c>
      <c r="AD336" s="24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</row>
    <row r="337" spans="1:40" x14ac:dyDescent="0.35">
      <c r="A337" s="18"/>
      <c r="B337" s="1" t="s">
        <v>3</v>
      </c>
      <c r="C337" s="1">
        <v>333</v>
      </c>
      <c r="D337" s="1">
        <v>333</v>
      </c>
      <c r="E337" s="9">
        <v>15.9</v>
      </c>
      <c r="F337" s="22">
        <f t="shared" si="62"/>
        <v>4.416666666666667</v>
      </c>
      <c r="G337" s="50">
        <f t="shared" si="72"/>
        <v>-0.15277777777777768</v>
      </c>
      <c r="H337" s="22">
        <f t="shared" si="73"/>
        <v>4.416666666666667</v>
      </c>
      <c r="I337" s="70"/>
      <c r="J337" s="22">
        <v>-225.9583333333332</v>
      </c>
      <c r="K337" s="22">
        <f>'Car Specs and Assumptions'!$C$5*9.81*'Car Specs and Assumptions'!$F$5</f>
        <v>145.08990000000003</v>
      </c>
      <c r="L337" s="22">
        <v>8.3086416145833351</v>
      </c>
      <c r="M337" s="22">
        <v>-379.35687494791654</v>
      </c>
      <c r="N337" s="23">
        <v>-1675.492864353298</v>
      </c>
      <c r="O337" s="23">
        <f t="shared" si="63"/>
        <v>0</v>
      </c>
      <c r="P337" s="23">
        <f>IF(F337&gt;0,(K337+L337)*F337,0)</f>
        <v>677.51022546440993</v>
      </c>
      <c r="Q337" s="24">
        <f>IF(J337*-1&gt;(K337+L337),(((J337*-1)-K337-L337))*F337,0)</f>
        <v>320.47241342447848</v>
      </c>
      <c r="R337" s="23">
        <f t="shared" si="64"/>
        <v>446343.18891108048</v>
      </c>
      <c r="S337" s="23">
        <f t="shared" si="65"/>
        <v>514621.29879527062</v>
      </c>
      <c r="T337" s="23">
        <f t="shared" si="66"/>
        <v>0.12399413787949816</v>
      </c>
      <c r="U337" s="23">
        <f t="shared" si="67"/>
        <v>0.1429617968053262</v>
      </c>
      <c r="V337" s="25">
        <v>-0.1429617968053262</v>
      </c>
      <c r="W337" s="25">
        <f>0.5*'Car Specs and Assumptions'!$C$5*(F337*F337)</f>
        <v>14425.385416666668</v>
      </c>
      <c r="X337" s="25">
        <f t="shared" si="68"/>
        <v>14.425385416666668</v>
      </c>
      <c r="Y337" s="25">
        <f t="shared" si="69"/>
        <v>10.530531354166667</v>
      </c>
      <c r="Z337" s="25">
        <f>(H337*(K337+L337))/1000</f>
        <v>0.67751022546440998</v>
      </c>
      <c r="AA337" s="25">
        <f t="shared" si="70"/>
        <v>9.8530211287022578</v>
      </c>
      <c r="AB337" s="18"/>
      <c r="AC337" s="24">
        <f t="shared" si="71"/>
        <v>0</v>
      </c>
      <c r="AD337" s="24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</row>
    <row r="338" spans="1:40" x14ac:dyDescent="0.35">
      <c r="A338" s="18"/>
      <c r="B338" s="1" t="s">
        <v>3</v>
      </c>
      <c r="C338" s="1">
        <v>334</v>
      </c>
      <c r="D338" s="1">
        <v>334</v>
      </c>
      <c r="E338" s="9">
        <v>15.6</v>
      </c>
      <c r="F338" s="22">
        <f t="shared" si="62"/>
        <v>4.333333333333333</v>
      </c>
      <c r="G338" s="50">
        <f t="shared" si="72"/>
        <v>-0.125</v>
      </c>
      <c r="H338" s="22">
        <f t="shared" si="73"/>
        <v>4.333333333333333</v>
      </c>
      <c r="I338" s="70"/>
      <c r="J338" s="22">
        <v>-184.875</v>
      </c>
      <c r="K338" s="22">
        <f>'Car Specs and Assumptions'!$C$5*9.81*'Car Specs and Assumptions'!$F$5</f>
        <v>145.08990000000003</v>
      </c>
      <c r="L338" s="22">
        <v>7.9980658333333334</v>
      </c>
      <c r="M338" s="22">
        <v>-337.96296583333339</v>
      </c>
      <c r="N338" s="23">
        <v>-1464.5061852777778</v>
      </c>
      <c r="O338" s="23">
        <f t="shared" si="63"/>
        <v>0</v>
      </c>
      <c r="P338" s="23">
        <f>IF(F338&gt;0,(K338+L338)*F338,0)</f>
        <v>663.38118527777783</v>
      </c>
      <c r="Q338" s="24">
        <f>IF(J338*-1&gt;(K338+L338),(((J338*-1)-K338-L338))*F338,0)</f>
        <v>137.74381472222208</v>
      </c>
      <c r="R338" s="23">
        <f t="shared" si="64"/>
        <v>447006.57009635825</v>
      </c>
      <c r="S338" s="23">
        <f t="shared" si="65"/>
        <v>514759.04260999284</v>
      </c>
      <c r="T338" s="23">
        <f t="shared" si="66"/>
        <v>0.12417842517276832</v>
      </c>
      <c r="U338" s="23">
        <f t="shared" si="67"/>
        <v>0.14300006203705601</v>
      </c>
      <c r="V338" s="25">
        <v>-0.14300006203705601</v>
      </c>
      <c r="W338" s="25">
        <f>0.5*'Car Specs and Assumptions'!$C$5*(F338*F338)</f>
        <v>13886.166666666664</v>
      </c>
      <c r="X338" s="25">
        <f t="shared" si="68"/>
        <v>13.886166666666664</v>
      </c>
      <c r="Y338" s="25">
        <f t="shared" si="69"/>
        <v>10.136901666666665</v>
      </c>
      <c r="Z338" s="25">
        <f>(H338*(K338+L338))/1000</f>
        <v>0.66338118527777779</v>
      </c>
      <c r="AA338" s="25">
        <f t="shared" si="70"/>
        <v>9.4735204813888867</v>
      </c>
      <c r="AB338" s="18"/>
      <c r="AC338" s="24">
        <f t="shared" si="71"/>
        <v>0</v>
      </c>
      <c r="AD338" s="24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</row>
    <row r="339" spans="1:40" x14ac:dyDescent="0.35">
      <c r="A339" s="18"/>
      <c r="B339" s="1" t="s">
        <v>3</v>
      </c>
      <c r="C339" s="1">
        <v>335</v>
      </c>
      <c r="D339" s="1">
        <v>335</v>
      </c>
      <c r="E339" s="9">
        <v>15</v>
      </c>
      <c r="F339" s="22">
        <f t="shared" si="62"/>
        <v>4.166666666666667</v>
      </c>
      <c r="G339" s="50">
        <f t="shared" si="72"/>
        <v>-0.15277777777777768</v>
      </c>
      <c r="H339" s="22">
        <f t="shared" si="73"/>
        <v>4.166666666666667</v>
      </c>
      <c r="I339" s="70"/>
      <c r="J339" s="22">
        <v>-225.9583333333332</v>
      </c>
      <c r="K339" s="22">
        <f>'Car Specs and Assumptions'!$C$5*9.81*'Car Specs and Assumptions'!$F$5</f>
        <v>145.08990000000003</v>
      </c>
      <c r="L339" s="22">
        <v>7.3946614583333359</v>
      </c>
      <c r="M339" s="22">
        <v>-378.44289479166656</v>
      </c>
      <c r="N339" s="23">
        <v>-1576.8453949652774</v>
      </c>
      <c r="O339" s="23">
        <f t="shared" si="63"/>
        <v>0</v>
      </c>
      <c r="P339" s="23">
        <f>IF(F339&gt;0,(K339+L339)*F339,0)</f>
        <v>635.35233940972239</v>
      </c>
      <c r="Q339" s="24">
        <f>IF(J339*-1&gt;(K339+L339),(((J339*-1)-K339-L339))*F339,0)</f>
        <v>306.1407161458327</v>
      </c>
      <c r="R339" s="23">
        <f t="shared" si="64"/>
        <v>447641.92243576795</v>
      </c>
      <c r="S339" s="23">
        <f t="shared" si="65"/>
        <v>515065.18332613865</v>
      </c>
      <c r="T339" s="23">
        <f t="shared" si="66"/>
        <v>0.12435492605265634</v>
      </c>
      <c r="U339" s="23">
        <f t="shared" si="67"/>
        <v>0.14308510792800133</v>
      </c>
      <c r="V339" s="25">
        <v>-0.14308510792800133</v>
      </c>
      <c r="W339" s="25">
        <f>0.5*'Car Specs and Assumptions'!$C$5*(F339*F339)</f>
        <v>12838.54166666667</v>
      </c>
      <c r="X339" s="25">
        <f t="shared" si="68"/>
        <v>12.83854166666667</v>
      </c>
      <c r="Y339" s="25">
        <f t="shared" si="69"/>
        <v>9.3721354166666693</v>
      </c>
      <c r="Z339" s="25">
        <f>(H339*(K339+L339))/1000</f>
        <v>0.63535233940972236</v>
      </c>
      <c r="AA339" s="25">
        <f t="shared" si="70"/>
        <v>8.7367830772569466</v>
      </c>
      <c r="AB339" s="18"/>
      <c r="AC339" s="24">
        <f t="shared" si="71"/>
        <v>0</v>
      </c>
      <c r="AD339" s="24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</row>
    <row r="340" spans="1:40" x14ac:dyDescent="0.35">
      <c r="A340" s="18"/>
      <c r="B340" s="1" t="s">
        <v>3</v>
      </c>
      <c r="C340" s="1">
        <v>336</v>
      </c>
      <c r="D340" s="1">
        <v>336</v>
      </c>
      <c r="E340" s="9">
        <v>14.5</v>
      </c>
      <c r="F340" s="22">
        <f t="shared" si="62"/>
        <v>4.0277777777777777</v>
      </c>
      <c r="G340" s="50">
        <f t="shared" si="72"/>
        <v>-9.7222222222222321E-2</v>
      </c>
      <c r="H340" s="22">
        <f t="shared" si="73"/>
        <v>4.0277777777777777</v>
      </c>
      <c r="I340" s="70"/>
      <c r="J340" s="22">
        <v>-143.7916666666668</v>
      </c>
      <c r="K340" s="22">
        <f>'Car Specs and Assumptions'!$C$5*9.81*'Car Specs and Assumptions'!$F$5</f>
        <v>145.08990000000003</v>
      </c>
      <c r="L340" s="22">
        <v>6.909900318287038</v>
      </c>
      <c r="M340" s="22">
        <v>-295.79146698495384</v>
      </c>
      <c r="N340" s="23">
        <v>-1191.3822975782862</v>
      </c>
      <c r="O340" s="23">
        <f t="shared" si="63"/>
        <v>0</v>
      </c>
      <c r="P340" s="23">
        <f>IF(F340&gt;0,(K340+L340)*F340,0)</f>
        <v>612.22141794865627</v>
      </c>
      <c r="Q340" s="24">
        <f>IF(J340*-1&gt;(K340+L340),(((J340*-1)-K340-L340))*F340,0)</f>
        <v>0</v>
      </c>
      <c r="R340" s="23">
        <f t="shared" si="64"/>
        <v>448254.14385371661</v>
      </c>
      <c r="S340" s="23">
        <f t="shared" si="65"/>
        <v>515065.18332613865</v>
      </c>
      <c r="T340" s="23">
        <f t="shared" si="66"/>
        <v>0.12452500116256247</v>
      </c>
      <c r="U340" s="23">
        <f t="shared" si="67"/>
        <v>0.14308510792800133</v>
      </c>
      <c r="V340" s="25">
        <v>-0.14308510792800133</v>
      </c>
      <c r="W340" s="25">
        <f>0.5*'Car Specs and Assumptions'!$C$5*(F340*F340)</f>
        <v>11996.903935185184</v>
      </c>
      <c r="X340" s="25">
        <f t="shared" si="68"/>
        <v>11.996903935185184</v>
      </c>
      <c r="Y340" s="25">
        <f t="shared" si="69"/>
        <v>8.7577398726851836</v>
      </c>
      <c r="Z340" s="25">
        <f>(H340*(K340+L340))/1000</f>
        <v>0.61222141794865625</v>
      </c>
      <c r="AA340" s="25">
        <f t="shared" si="70"/>
        <v>8.1455184547365267</v>
      </c>
      <c r="AB340" s="18"/>
      <c r="AC340" s="24">
        <f t="shared" si="71"/>
        <v>0</v>
      </c>
      <c r="AD340" s="24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</row>
    <row r="341" spans="1:40" x14ac:dyDescent="0.35">
      <c r="A341" s="18"/>
      <c r="B341" s="1" t="s">
        <v>3</v>
      </c>
      <c r="C341" s="1">
        <v>337</v>
      </c>
      <c r="D341" s="1">
        <v>337</v>
      </c>
      <c r="E341" s="9">
        <v>14.3</v>
      </c>
      <c r="F341" s="22">
        <f t="shared" si="62"/>
        <v>3.9722222222222223</v>
      </c>
      <c r="G341" s="50">
        <f t="shared" si="72"/>
        <v>0</v>
      </c>
      <c r="H341" s="22">
        <f t="shared" si="73"/>
        <v>3.9722222222222223</v>
      </c>
      <c r="I341" s="70"/>
      <c r="J341" s="22">
        <v>0</v>
      </c>
      <c r="K341" s="22">
        <f>'Car Specs and Assumptions'!$C$5*9.81*'Car Specs and Assumptions'!$F$5</f>
        <v>145.08990000000003</v>
      </c>
      <c r="L341" s="22">
        <v>6.7205969849537048</v>
      </c>
      <c r="M341" s="22">
        <v>-151.81049698495374</v>
      </c>
      <c r="N341" s="23">
        <v>-603.02502969023294</v>
      </c>
      <c r="O341" s="23">
        <f t="shared" si="63"/>
        <v>0</v>
      </c>
      <c r="P341" s="23">
        <f>IF(F341&gt;0,(K341+L341)*F341,0)</f>
        <v>603.02502969023294</v>
      </c>
      <c r="Q341" s="24">
        <f>IF(J341*-1&gt;(K341+L341),(((J341*-1)-K341-L341))*F341,0)</f>
        <v>0</v>
      </c>
      <c r="R341" s="23">
        <f t="shared" si="64"/>
        <v>448857.16888340685</v>
      </c>
      <c r="S341" s="23">
        <f t="shared" si="65"/>
        <v>515065.18332613865</v>
      </c>
      <c r="T341" s="23">
        <f t="shared" si="66"/>
        <v>0.12469252151581042</v>
      </c>
      <c r="U341" s="23">
        <f t="shared" si="67"/>
        <v>0.14308510792800133</v>
      </c>
      <c r="V341" s="25">
        <v>-0.14308510792800133</v>
      </c>
      <c r="W341" s="25">
        <f>0.5*'Car Specs and Assumptions'!$C$5*(F341*F341)</f>
        <v>11668.23726851852</v>
      </c>
      <c r="X341" s="25">
        <f t="shared" si="68"/>
        <v>11.668237268518521</v>
      </c>
      <c r="Y341" s="25">
        <f t="shared" si="69"/>
        <v>8.5178132060185199</v>
      </c>
      <c r="Z341" s="25">
        <f>(H341*(K341+L341))/1000</f>
        <v>0.60302502969023297</v>
      </c>
      <c r="AA341" s="25">
        <f t="shared" si="70"/>
        <v>7.9147881763282868</v>
      </c>
      <c r="AB341" s="18"/>
      <c r="AC341" s="24">
        <f t="shared" si="71"/>
        <v>0</v>
      </c>
      <c r="AD341" s="24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</row>
    <row r="342" spans="1:40" x14ac:dyDescent="0.35">
      <c r="A342" s="18"/>
      <c r="B342" s="1" t="s">
        <v>3</v>
      </c>
      <c r="C342" s="1">
        <v>338</v>
      </c>
      <c r="D342" s="1">
        <v>338</v>
      </c>
      <c r="E342" s="9">
        <v>14.5</v>
      </c>
      <c r="F342" s="22">
        <f t="shared" si="62"/>
        <v>4.0277777777777777</v>
      </c>
      <c r="G342" s="50">
        <f t="shared" si="72"/>
        <v>0.15277777777777768</v>
      </c>
      <c r="H342" s="22">
        <f t="shared" si="73"/>
        <v>4.0277777777777777</v>
      </c>
      <c r="I342" s="70"/>
      <c r="J342" s="22">
        <v>225.9583333333332</v>
      </c>
      <c r="K342" s="22">
        <f>'Car Specs and Assumptions'!$C$5*9.81*'Car Specs and Assumptions'!$F$5</f>
        <v>145.08990000000003</v>
      </c>
      <c r="L342" s="22">
        <v>6.909900318287038</v>
      </c>
      <c r="M342" s="22">
        <v>73.958533015046129</v>
      </c>
      <c r="N342" s="23">
        <v>297.88853575504692</v>
      </c>
      <c r="O342" s="23">
        <f t="shared" si="63"/>
        <v>297.88853575504692</v>
      </c>
      <c r="P342" s="23">
        <f>IF(F342&gt;0,(K342+L342)*F342,0)</f>
        <v>612.22141794865627</v>
      </c>
      <c r="Q342" s="24">
        <f>IF(J342*-1&gt;(K342+L342),(((J342*-1)-K342-L342))*F342,0)</f>
        <v>0</v>
      </c>
      <c r="R342" s="23">
        <f t="shared" si="64"/>
        <v>449469.39030135551</v>
      </c>
      <c r="S342" s="23">
        <f t="shared" si="65"/>
        <v>515065.18332613865</v>
      </c>
      <c r="T342" s="23">
        <f t="shared" si="66"/>
        <v>0.12486259662571657</v>
      </c>
      <c r="U342" s="23">
        <f t="shared" si="67"/>
        <v>0.14308510792800133</v>
      </c>
      <c r="V342" s="25">
        <v>-0.14308510792800133</v>
      </c>
      <c r="W342" s="25">
        <f>0.5*'Car Specs and Assumptions'!$C$5*(F342*F342)</f>
        <v>11996.903935185184</v>
      </c>
      <c r="X342" s="25">
        <f t="shared" si="68"/>
        <v>11.996903935185184</v>
      </c>
      <c r="Y342" s="25">
        <f t="shared" si="69"/>
        <v>8.7577398726851836</v>
      </c>
      <c r="Z342" s="25">
        <f>(H342*(K342+L342))/1000</f>
        <v>0.61222141794865625</v>
      </c>
      <c r="AA342" s="25">
        <f t="shared" si="70"/>
        <v>8.1455184547365267</v>
      </c>
      <c r="AB342" s="18"/>
      <c r="AC342" s="24">
        <f t="shared" si="71"/>
        <v>0</v>
      </c>
      <c r="AD342" s="24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</row>
    <row r="343" spans="1:40" x14ac:dyDescent="0.35">
      <c r="A343" s="18"/>
      <c r="B343" s="1" t="s">
        <v>3</v>
      </c>
      <c r="C343" s="1">
        <v>339</v>
      </c>
      <c r="D343" s="1">
        <v>339</v>
      </c>
      <c r="E343" s="9">
        <v>15.4</v>
      </c>
      <c r="F343" s="22">
        <f t="shared" si="62"/>
        <v>4.2777777777777777</v>
      </c>
      <c r="G343" s="50">
        <f t="shared" si="72"/>
        <v>0.45833333333333348</v>
      </c>
      <c r="H343" s="22">
        <f t="shared" si="73"/>
        <v>4.2777777777777777</v>
      </c>
      <c r="I343" s="70"/>
      <c r="J343" s="22">
        <v>677.87500000000023</v>
      </c>
      <c r="K343" s="22">
        <f>'Car Specs and Assumptions'!$C$5*9.81*'Car Specs and Assumptions'!$F$5</f>
        <v>145.08990000000003</v>
      </c>
      <c r="L343" s="22">
        <v>7.7943018287037047</v>
      </c>
      <c r="M343" s="22">
        <v>524.99079817129643</v>
      </c>
      <c r="N343" s="23">
        <v>2245.7939699549902</v>
      </c>
      <c r="O343" s="23">
        <f t="shared" si="63"/>
        <v>2245.7939699549902</v>
      </c>
      <c r="P343" s="23">
        <f>IF(F343&gt;0,(K343+L343)*F343,0)</f>
        <v>654.00464115612158</v>
      </c>
      <c r="Q343" s="24">
        <f>IF(J343*-1&gt;(K343+L343),(((J343*-1)-K343-L343))*F343,0)</f>
        <v>0</v>
      </c>
      <c r="R343" s="23">
        <f t="shared" si="64"/>
        <v>450123.39494251163</v>
      </c>
      <c r="S343" s="23">
        <f t="shared" si="65"/>
        <v>515065.18332613865</v>
      </c>
      <c r="T343" s="23">
        <f t="shared" si="66"/>
        <v>0.12504427911502974</v>
      </c>
      <c r="U343" s="23">
        <f t="shared" si="67"/>
        <v>0.14308510792800133</v>
      </c>
      <c r="V343" s="25">
        <v>-0.14308510792800133</v>
      </c>
      <c r="W343" s="25">
        <f>0.5*'Car Specs and Assumptions'!$C$5*(F343*F343)</f>
        <v>13532.393518518518</v>
      </c>
      <c r="X343" s="25">
        <f t="shared" si="68"/>
        <v>13.532393518518518</v>
      </c>
      <c r="Y343" s="25">
        <f t="shared" si="69"/>
        <v>9.8786472685185185</v>
      </c>
      <c r="Z343" s="25">
        <f>(H343*(K343+L343))/1000</f>
        <v>0.65400464115612156</v>
      </c>
      <c r="AA343" s="25">
        <f t="shared" si="70"/>
        <v>9.224642627362396</v>
      </c>
      <c r="AB343" s="18"/>
      <c r="AC343" s="24">
        <f t="shared" si="71"/>
        <v>0</v>
      </c>
      <c r="AD343" s="24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</row>
    <row r="344" spans="1:40" x14ac:dyDescent="0.35">
      <c r="A344" s="18"/>
      <c r="B344" s="1" t="s">
        <v>3</v>
      </c>
      <c r="C344" s="1">
        <v>340</v>
      </c>
      <c r="D344" s="1">
        <v>340</v>
      </c>
      <c r="E344" s="9">
        <v>17.8</v>
      </c>
      <c r="F344" s="22">
        <f t="shared" si="62"/>
        <v>4.9444444444444446</v>
      </c>
      <c r="G344" s="50">
        <f t="shared" si="72"/>
        <v>0.79166666666666696</v>
      </c>
      <c r="H344" s="22">
        <f t="shared" si="73"/>
        <v>4.9444444444444446</v>
      </c>
      <c r="I344" s="70"/>
      <c r="J344" s="22">
        <v>1170.8750000000005</v>
      </c>
      <c r="K344" s="22">
        <f>'Car Specs and Assumptions'!$C$5*9.81*'Car Specs and Assumptions'!$F$5</f>
        <v>145.08990000000003</v>
      </c>
      <c r="L344" s="22">
        <v>10.412997939814817</v>
      </c>
      <c r="M344" s="22">
        <v>1015.3721020601857</v>
      </c>
      <c r="N344" s="23">
        <v>5020.4509490753626</v>
      </c>
      <c r="O344" s="23">
        <f t="shared" si="63"/>
        <v>5020.4509490753626</v>
      </c>
      <c r="P344" s="23">
        <f>IF(F344&gt;0,(K344+L344)*F344,0)</f>
        <v>768.87543981352906</v>
      </c>
      <c r="Q344" s="24">
        <f>IF(J344*-1&gt;(K344+L344),(((J344*-1)-K344-L344))*F344,0)</f>
        <v>0</v>
      </c>
      <c r="R344" s="23">
        <f t="shared" si="64"/>
        <v>450892.27038232516</v>
      </c>
      <c r="S344" s="23">
        <f t="shared" si="65"/>
        <v>515065.18332613865</v>
      </c>
      <c r="T344" s="23">
        <f t="shared" si="66"/>
        <v>0.12525787271220995</v>
      </c>
      <c r="U344" s="23">
        <f t="shared" si="67"/>
        <v>0.14308510792800133</v>
      </c>
      <c r="V344" s="25">
        <v>-0.14308510792800133</v>
      </c>
      <c r="W344" s="25">
        <f>0.5*'Car Specs and Assumptions'!$C$5*(F344*F344)</f>
        <v>18078.949074074073</v>
      </c>
      <c r="X344" s="25">
        <f t="shared" si="68"/>
        <v>18.078949074074075</v>
      </c>
      <c r="Y344" s="25">
        <f t="shared" si="69"/>
        <v>13.197632824074073</v>
      </c>
      <c r="Z344" s="25">
        <f>(H344*(K344+L344))/1000</f>
        <v>0.76887543981352902</v>
      </c>
      <c r="AA344" s="25">
        <f t="shared" si="70"/>
        <v>12.428757384260544</v>
      </c>
      <c r="AB344" s="18"/>
      <c r="AC344" s="24">
        <f t="shared" si="71"/>
        <v>0</v>
      </c>
      <c r="AD344" s="24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</row>
    <row r="345" spans="1:40" x14ac:dyDescent="0.35">
      <c r="A345" s="18"/>
      <c r="B345" s="1" t="s">
        <v>3</v>
      </c>
      <c r="C345" s="1">
        <v>341</v>
      </c>
      <c r="D345" s="1">
        <v>341</v>
      </c>
      <c r="E345" s="9">
        <v>21.1</v>
      </c>
      <c r="F345" s="22">
        <f t="shared" si="62"/>
        <v>5.8611111111111116</v>
      </c>
      <c r="G345" s="50">
        <f t="shared" si="72"/>
        <v>0.875</v>
      </c>
      <c r="H345" s="22">
        <f t="shared" si="73"/>
        <v>5.8611111111111116</v>
      </c>
      <c r="I345" s="70"/>
      <c r="J345" s="22">
        <v>1294.125</v>
      </c>
      <c r="K345" s="22">
        <f>'Car Specs and Assumptions'!$C$5*9.81*'Car Specs and Assumptions'!$F$5</f>
        <v>145.08990000000003</v>
      </c>
      <c r="L345" s="22">
        <v>14.631898790509263</v>
      </c>
      <c r="M345" s="22">
        <v>1134.4032012094908</v>
      </c>
      <c r="N345" s="23">
        <v>6648.8632070889607</v>
      </c>
      <c r="O345" s="23">
        <f t="shared" si="63"/>
        <v>6648.8632070889607</v>
      </c>
      <c r="P345" s="23">
        <f>IF(F345&gt;0,(K345+L345)*F345,0)</f>
        <v>936.14720957770737</v>
      </c>
      <c r="Q345" s="24">
        <f>IF(J345*-1&gt;(K345+L345),(((J345*-1)-K345-L345))*F345,0)</f>
        <v>0</v>
      </c>
      <c r="R345" s="23">
        <f t="shared" si="64"/>
        <v>451828.41759190289</v>
      </c>
      <c r="S345" s="23">
        <f t="shared" si="65"/>
        <v>515065.18332613865</v>
      </c>
      <c r="T345" s="23">
        <f t="shared" si="66"/>
        <v>0.12551793440703063</v>
      </c>
      <c r="U345" s="23">
        <f t="shared" si="67"/>
        <v>0.14308510792800133</v>
      </c>
      <c r="V345" s="25">
        <v>-0.14308510792800133</v>
      </c>
      <c r="W345" s="25">
        <f>0.5*'Car Specs and Assumptions'!$C$5*(F345*F345)</f>
        <v>25403.765046296299</v>
      </c>
      <c r="X345" s="25">
        <f t="shared" si="68"/>
        <v>25.4037650462963</v>
      </c>
      <c r="Y345" s="25">
        <f t="shared" si="69"/>
        <v>18.544748483796297</v>
      </c>
      <c r="Z345" s="25">
        <f>(H345*(K345+L345))/1000</f>
        <v>0.93614720957770736</v>
      </c>
      <c r="AA345" s="25">
        <f t="shared" si="70"/>
        <v>17.608601274218589</v>
      </c>
      <c r="AB345" s="18"/>
      <c r="AC345" s="24">
        <f t="shared" si="71"/>
        <v>0</v>
      </c>
      <c r="AD345" s="24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</row>
    <row r="346" spans="1:40" x14ac:dyDescent="0.35">
      <c r="A346" s="18"/>
      <c r="B346" s="1" t="s">
        <v>3</v>
      </c>
      <c r="C346" s="1">
        <v>342</v>
      </c>
      <c r="D346" s="1">
        <v>342</v>
      </c>
      <c r="E346" s="9">
        <v>24.1</v>
      </c>
      <c r="F346" s="22">
        <f t="shared" si="62"/>
        <v>6.6944444444444446</v>
      </c>
      <c r="G346" s="50">
        <f t="shared" si="72"/>
        <v>0.54166666666666652</v>
      </c>
      <c r="H346" s="22">
        <f t="shared" si="73"/>
        <v>6.6944444444444446</v>
      </c>
      <c r="I346" s="70"/>
      <c r="J346" s="22">
        <v>801.12499999999977</v>
      </c>
      <c r="K346" s="22">
        <f>'Car Specs and Assumptions'!$C$5*9.81*'Car Specs and Assumptions'!$F$5</f>
        <v>145.08990000000003</v>
      </c>
      <c r="L346" s="22">
        <v>19.088414762731485</v>
      </c>
      <c r="M346" s="22">
        <v>636.94668523726818</v>
      </c>
      <c r="N346" s="23">
        <v>4264.0041983939345</v>
      </c>
      <c r="O346" s="23">
        <f t="shared" si="63"/>
        <v>4264.0041983939345</v>
      </c>
      <c r="P346" s="23">
        <f>IF(F346&gt;0,(K346+L346)*F346,0)</f>
        <v>1099.0826071616193</v>
      </c>
      <c r="Q346" s="24">
        <f>IF(J346*-1&gt;(K346+L346),(((J346*-1)-K346-L346))*F346,0)</f>
        <v>0</v>
      </c>
      <c r="R346" s="23">
        <f t="shared" si="64"/>
        <v>452927.5001990645</v>
      </c>
      <c r="S346" s="23">
        <f t="shared" si="65"/>
        <v>515065.18332613865</v>
      </c>
      <c r="T346" s="23">
        <f t="shared" si="66"/>
        <v>0.12582325955530013</v>
      </c>
      <c r="U346" s="23">
        <f t="shared" si="67"/>
        <v>0.14308510792800133</v>
      </c>
      <c r="V346" s="25">
        <v>-0.14308510792800133</v>
      </c>
      <c r="W346" s="25">
        <f>0.5*'Car Specs and Assumptions'!$C$5*(F346*F346)</f>
        <v>33141.126157407409</v>
      </c>
      <c r="X346" s="25">
        <f t="shared" si="68"/>
        <v>33.141126157407406</v>
      </c>
      <c r="Y346" s="25">
        <f t="shared" si="69"/>
        <v>24.193022094907406</v>
      </c>
      <c r="Z346" s="25">
        <f>(H346*(K346+L346))/1000</f>
        <v>1.0990826071616193</v>
      </c>
      <c r="AA346" s="25">
        <f t="shared" si="70"/>
        <v>23.093939487745786</v>
      </c>
      <c r="AB346" s="18"/>
      <c r="AC346" s="24">
        <f t="shared" si="71"/>
        <v>0</v>
      </c>
      <c r="AD346" s="24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</row>
    <row r="347" spans="1:40" x14ac:dyDescent="0.35">
      <c r="A347" s="18"/>
      <c r="B347" s="1" t="s">
        <v>3</v>
      </c>
      <c r="C347" s="1">
        <v>343</v>
      </c>
      <c r="D347" s="1">
        <v>343</v>
      </c>
      <c r="E347" s="9">
        <v>25</v>
      </c>
      <c r="F347" s="22">
        <f t="shared" si="62"/>
        <v>6.9444444444444446</v>
      </c>
      <c r="G347" s="50">
        <f t="shared" si="72"/>
        <v>0.16666666666666652</v>
      </c>
      <c r="H347" s="22">
        <f t="shared" si="73"/>
        <v>6.9444444444444446</v>
      </c>
      <c r="I347" s="70"/>
      <c r="J347" s="22">
        <v>246.49999999999977</v>
      </c>
      <c r="K347" s="22">
        <f>'Car Specs and Assumptions'!$C$5*9.81*'Car Specs and Assumptions'!$F$5</f>
        <v>145.08990000000003</v>
      </c>
      <c r="L347" s="22">
        <v>20.540726273148152</v>
      </c>
      <c r="M347" s="22">
        <v>80.869373726851592</v>
      </c>
      <c r="N347" s="23">
        <v>561.59287310313607</v>
      </c>
      <c r="O347" s="23">
        <f t="shared" si="63"/>
        <v>561.59287310313607</v>
      </c>
      <c r="P347" s="23">
        <f>IF(F347&gt;0,(K347+L347)*F347,0)</f>
        <v>1150.212682452418</v>
      </c>
      <c r="Q347" s="24">
        <f>IF(J347*-1&gt;(K347+L347),(((J347*-1)-K347-L347))*F347,0)</f>
        <v>0</v>
      </c>
      <c r="R347" s="23">
        <f t="shared" si="64"/>
        <v>454077.7128815169</v>
      </c>
      <c r="S347" s="23">
        <f t="shared" si="65"/>
        <v>515065.18332613865</v>
      </c>
      <c r="T347" s="23">
        <f t="shared" si="66"/>
        <v>0.12614278863848541</v>
      </c>
      <c r="U347" s="23">
        <f t="shared" si="67"/>
        <v>0.14308510792800133</v>
      </c>
      <c r="V347" s="25">
        <v>-0.14308510792800133</v>
      </c>
      <c r="W347" s="25">
        <f>0.5*'Car Specs and Assumptions'!$C$5*(F347*F347)</f>
        <v>35662.615740740745</v>
      </c>
      <c r="X347" s="25">
        <f t="shared" si="68"/>
        <v>35.662615740740748</v>
      </c>
      <c r="Y347" s="25">
        <f t="shared" si="69"/>
        <v>26.033709490740744</v>
      </c>
      <c r="Z347" s="25">
        <f>(H347*(K347+L347))/1000</f>
        <v>1.1502126824524179</v>
      </c>
      <c r="AA347" s="25">
        <f t="shared" si="70"/>
        <v>24.883496808288328</v>
      </c>
      <c r="AB347" s="18"/>
      <c r="AC347" s="24">
        <f t="shared" si="71"/>
        <v>0</v>
      </c>
      <c r="AD347" s="24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</row>
    <row r="348" spans="1:40" x14ac:dyDescent="0.35">
      <c r="A348" s="18"/>
      <c r="B348" s="1" t="s">
        <v>3</v>
      </c>
      <c r="C348" s="1">
        <v>344</v>
      </c>
      <c r="D348" s="1">
        <v>344</v>
      </c>
      <c r="E348" s="9">
        <v>25.3</v>
      </c>
      <c r="F348" s="22">
        <f t="shared" si="62"/>
        <v>7.0277777777777777</v>
      </c>
      <c r="G348" s="50">
        <f t="shared" si="72"/>
        <v>6.9444444444444198E-2</v>
      </c>
      <c r="H348" s="22">
        <f t="shared" si="73"/>
        <v>7.0277777777777777</v>
      </c>
      <c r="I348" s="70"/>
      <c r="J348" s="22">
        <v>102.70833333333297</v>
      </c>
      <c r="K348" s="22">
        <f>'Car Specs and Assumptions'!$C$5*9.81*'Car Specs and Assumptions'!$F$5</f>
        <v>145.08990000000003</v>
      </c>
      <c r="L348" s="22">
        <v>21.036661568287037</v>
      </c>
      <c r="M348" s="22">
        <v>-63.418228234954093</v>
      </c>
      <c r="N348" s="23">
        <v>-445.68921509564962</v>
      </c>
      <c r="O348" s="23">
        <f t="shared" si="63"/>
        <v>0</v>
      </c>
      <c r="P348" s="23">
        <f>IF(F348&gt;0,(K348+L348)*F348,0)</f>
        <v>1167.5005576882395</v>
      </c>
      <c r="Q348" s="24">
        <f>IF(J348*-1&gt;(K348+L348),(((J348*-1)-K348-L348))*F348,0)</f>
        <v>0</v>
      </c>
      <c r="R348" s="23">
        <f t="shared" si="64"/>
        <v>455245.21343920514</v>
      </c>
      <c r="S348" s="23">
        <f t="shared" si="65"/>
        <v>515065.18332613865</v>
      </c>
      <c r="T348" s="23">
        <f t="shared" si="66"/>
        <v>0.1264671202934112</v>
      </c>
      <c r="U348" s="23">
        <f t="shared" si="67"/>
        <v>0.14308510792800133</v>
      </c>
      <c r="V348" s="25">
        <v>-0.14308510792800133</v>
      </c>
      <c r="W348" s="25">
        <f>0.5*'Car Specs and Assumptions'!$C$5*(F348*F348)</f>
        <v>36523.653935185182</v>
      </c>
      <c r="X348" s="25">
        <f t="shared" si="68"/>
        <v>36.52365393518518</v>
      </c>
      <c r="Y348" s="25">
        <f t="shared" si="69"/>
        <v>26.662267372685182</v>
      </c>
      <c r="Z348" s="25">
        <f>(H348*(K348+L348))/1000</f>
        <v>1.1675005576882396</v>
      </c>
      <c r="AA348" s="25">
        <f t="shared" si="70"/>
        <v>25.494766814996943</v>
      </c>
      <c r="AB348" s="18"/>
      <c r="AC348" s="24">
        <f t="shared" si="71"/>
        <v>0</v>
      </c>
      <c r="AD348" s="24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</row>
    <row r="349" spans="1:40" x14ac:dyDescent="0.35">
      <c r="A349" s="18"/>
      <c r="B349" s="1" t="s">
        <v>3</v>
      </c>
      <c r="C349" s="1">
        <v>345</v>
      </c>
      <c r="D349" s="1">
        <v>345</v>
      </c>
      <c r="E349" s="9">
        <v>25.5</v>
      </c>
      <c r="F349" s="22">
        <f t="shared" si="62"/>
        <v>7.083333333333333</v>
      </c>
      <c r="G349" s="50">
        <f t="shared" si="72"/>
        <v>0.15277777777777768</v>
      </c>
      <c r="H349" s="22">
        <f t="shared" si="73"/>
        <v>7.083333333333333</v>
      </c>
      <c r="I349" s="70"/>
      <c r="J349" s="22">
        <v>225.9583333333332</v>
      </c>
      <c r="K349" s="22">
        <f>'Car Specs and Assumptions'!$C$5*9.81*'Car Specs and Assumptions'!$F$5</f>
        <v>145.08990000000003</v>
      </c>
      <c r="L349" s="22">
        <v>21.370571614583334</v>
      </c>
      <c r="M349" s="22">
        <v>59.497861718749839</v>
      </c>
      <c r="N349" s="23">
        <v>421.443187174478</v>
      </c>
      <c r="O349" s="23">
        <f t="shared" si="63"/>
        <v>421.443187174478</v>
      </c>
      <c r="P349" s="23">
        <f>IF(F349&gt;0,(K349+L349)*F349,0)</f>
        <v>1179.0950072699654</v>
      </c>
      <c r="Q349" s="24">
        <f>IF(J349*-1&gt;(K349+L349),(((J349*-1)-K349-L349))*F349,0)</f>
        <v>0</v>
      </c>
      <c r="R349" s="23">
        <f t="shared" si="64"/>
        <v>456424.30844647513</v>
      </c>
      <c r="S349" s="23">
        <f t="shared" si="65"/>
        <v>515065.18332613865</v>
      </c>
      <c r="T349" s="23">
        <f t="shared" si="66"/>
        <v>0.12679467288643079</v>
      </c>
      <c r="U349" s="23">
        <f t="shared" si="67"/>
        <v>0.14308510792800133</v>
      </c>
      <c r="V349" s="25">
        <v>-0.14308510792800133</v>
      </c>
      <c r="W349" s="25">
        <f>0.5*'Car Specs and Assumptions'!$C$5*(F349*F349)</f>
        <v>37103.385416666664</v>
      </c>
      <c r="X349" s="25">
        <f t="shared" si="68"/>
        <v>37.103385416666661</v>
      </c>
      <c r="Y349" s="25">
        <f t="shared" si="69"/>
        <v>27.085471354166661</v>
      </c>
      <c r="Z349" s="25">
        <f>(H349*(K349+L349))/1000</f>
        <v>1.1790950072699655</v>
      </c>
      <c r="AA349" s="25">
        <f t="shared" si="70"/>
        <v>25.906376346896696</v>
      </c>
      <c r="AB349" s="18"/>
      <c r="AC349" s="24">
        <f t="shared" si="71"/>
        <v>0</v>
      </c>
      <c r="AD349" s="24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</row>
    <row r="350" spans="1:40" x14ac:dyDescent="0.35">
      <c r="A350" s="18"/>
      <c r="B350" s="1" t="s">
        <v>3</v>
      </c>
      <c r="C350" s="1">
        <v>346</v>
      </c>
      <c r="D350" s="1">
        <v>346</v>
      </c>
      <c r="E350" s="9">
        <v>26.4</v>
      </c>
      <c r="F350" s="22">
        <f t="shared" si="62"/>
        <v>7.333333333333333</v>
      </c>
      <c r="G350" s="50">
        <f t="shared" si="72"/>
        <v>0.15277777777777812</v>
      </c>
      <c r="H350" s="22">
        <f t="shared" si="73"/>
        <v>7.333333333333333</v>
      </c>
      <c r="I350" s="70"/>
      <c r="J350" s="22">
        <v>225.95833333333385</v>
      </c>
      <c r="K350" s="22">
        <f>'Car Specs and Assumptions'!$C$5*9.81*'Car Specs and Assumptions'!$F$5</f>
        <v>145.08990000000003</v>
      </c>
      <c r="L350" s="22">
        <v>22.905703333333332</v>
      </c>
      <c r="M350" s="22">
        <v>57.962730000000491</v>
      </c>
      <c r="N350" s="23">
        <v>425.06002000000359</v>
      </c>
      <c r="O350" s="23">
        <f t="shared" si="63"/>
        <v>425.06002000000359</v>
      </c>
      <c r="P350" s="23">
        <f>IF(F350&gt;0,(K350+L350)*F350,0)</f>
        <v>1231.9677577777779</v>
      </c>
      <c r="Q350" s="24">
        <f>IF(J350*-1&gt;(K350+L350),(((J350*-1)-K350-L350))*F350,0)</f>
        <v>0</v>
      </c>
      <c r="R350" s="23">
        <f t="shared" si="64"/>
        <v>457656.27620425291</v>
      </c>
      <c r="S350" s="23">
        <f t="shared" si="65"/>
        <v>515065.18332613865</v>
      </c>
      <c r="T350" s="23">
        <f t="shared" si="66"/>
        <v>0.12713691352954146</v>
      </c>
      <c r="U350" s="23">
        <f t="shared" si="67"/>
        <v>0.14308510792800133</v>
      </c>
      <c r="V350" s="25">
        <v>-0.14308510792800133</v>
      </c>
      <c r="W350" s="25">
        <f>0.5*'Car Specs and Assumptions'!$C$5*(F350*F350)</f>
        <v>39768.666666666664</v>
      </c>
      <c r="X350" s="25">
        <f t="shared" si="68"/>
        <v>39.768666666666661</v>
      </c>
      <c r="Y350" s="25">
        <f t="shared" si="69"/>
        <v>29.031126666666662</v>
      </c>
      <c r="Z350" s="25">
        <f>(H350*(K350+L350))/1000</f>
        <v>1.2319677577777779</v>
      </c>
      <c r="AA350" s="25">
        <f t="shared" si="70"/>
        <v>27.799158908888884</v>
      </c>
      <c r="AB350" s="18"/>
      <c r="AC350" s="24">
        <f t="shared" si="71"/>
        <v>0</v>
      </c>
      <c r="AD350" s="24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</row>
    <row r="351" spans="1:40" x14ac:dyDescent="0.35">
      <c r="A351" s="18"/>
      <c r="B351" s="1" t="s">
        <v>3</v>
      </c>
      <c r="C351" s="1">
        <v>347</v>
      </c>
      <c r="D351" s="1">
        <v>347</v>
      </c>
      <c r="E351" s="9">
        <v>26.6</v>
      </c>
      <c r="F351" s="22">
        <f t="shared" si="62"/>
        <v>7.3888888888888893</v>
      </c>
      <c r="G351" s="50">
        <f t="shared" si="72"/>
        <v>9.7222222222222321E-2</v>
      </c>
      <c r="H351" s="22">
        <f t="shared" si="73"/>
        <v>7.3888888888888893</v>
      </c>
      <c r="I351" s="70"/>
      <c r="J351" s="22">
        <v>143.7916666666668</v>
      </c>
      <c r="K351" s="22">
        <f>'Car Specs and Assumptions'!$C$5*9.81*'Car Specs and Assumptions'!$F$5</f>
        <v>145.08990000000003</v>
      </c>
      <c r="L351" s="22">
        <v>23.254074050925929</v>
      </c>
      <c r="M351" s="22">
        <v>-24.552307384259159</v>
      </c>
      <c r="N351" s="23">
        <v>-181.41427122813712</v>
      </c>
      <c r="O351" s="23">
        <f t="shared" si="63"/>
        <v>0</v>
      </c>
      <c r="P351" s="23">
        <f>IF(F351&gt;0,(K351+L351)*F351,0)</f>
        <v>1243.8749193762865</v>
      </c>
      <c r="Q351" s="24">
        <f>IF(J351*-1&gt;(K351+L351),(((J351*-1)-K351-L351))*F351,0)</f>
        <v>0</v>
      </c>
      <c r="R351" s="23">
        <f t="shared" si="64"/>
        <v>458900.15112362918</v>
      </c>
      <c r="S351" s="23">
        <f t="shared" si="65"/>
        <v>515065.18332613865</v>
      </c>
      <c r="T351" s="23">
        <f t="shared" si="66"/>
        <v>0.12748246198214419</v>
      </c>
      <c r="U351" s="23">
        <f t="shared" si="67"/>
        <v>0.14308510792800133</v>
      </c>
      <c r="V351" s="25">
        <v>-0.14308510792800133</v>
      </c>
      <c r="W351" s="25">
        <f>0.5*'Car Specs and Assumptions'!$C$5*(F351*F351)</f>
        <v>40373.504629629635</v>
      </c>
      <c r="X351" s="25">
        <f t="shared" si="68"/>
        <v>40.373504629629636</v>
      </c>
      <c r="Y351" s="25">
        <f t="shared" si="69"/>
        <v>29.472658379629635</v>
      </c>
      <c r="Z351" s="25">
        <f>(H351*(K351+L351))/1000</f>
        <v>1.2438749193762866</v>
      </c>
      <c r="AA351" s="25">
        <f t="shared" si="70"/>
        <v>28.22878346025335</v>
      </c>
      <c r="AB351" s="18"/>
      <c r="AC351" s="24">
        <f t="shared" si="71"/>
        <v>0</v>
      </c>
      <c r="AD351" s="24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</row>
    <row r="352" spans="1:40" x14ac:dyDescent="0.35">
      <c r="A352" s="18"/>
      <c r="B352" s="1" t="s">
        <v>3</v>
      </c>
      <c r="C352" s="1">
        <v>348</v>
      </c>
      <c r="D352" s="1">
        <v>348</v>
      </c>
      <c r="E352" s="9">
        <v>27.1</v>
      </c>
      <c r="F352" s="22">
        <f t="shared" si="62"/>
        <v>7.5277777777777777</v>
      </c>
      <c r="G352" s="50">
        <f t="shared" si="72"/>
        <v>0.15277777777777724</v>
      </c>
      <c r="H352" s="22">
        <f t="shared" si="73"/>
        <v>7.5277777777777777</v>
      </c>
      <c r="I352" s="70"/>
      <c r="J352" s="22">
        <v>225.95833333333252</v>
      </c>
      <c r="K352" s="22">
        <f>'Car Specs and Assumptions'!$C$5*9.81*'Car Specs and Assumptions'!$F$5</f>
        <v>145.08990000000003</v>
      </c>
      <c r="L352" s="22">
        <v>24.136503651620373</v>
      </c>
      <c r="M352" s="22">
        <v>56.731929681712117</v>
      </c>
      <c r="N352" s="23">
        <v>427.06535954844401</v>
      </c>
      <c r="O352" s="23">
        <f t="shared" si="63"/>
        <v>427.06535954844401</v>
      </c>
      <c r="P352" s="23">
        <f>IF(F352&gt;0,(K352+L352)*F352,0)</f>
        <v>1273.8987608219202</v>
      </c>
      <c r="Q352" s="24">
        <f>IF(J352*-1&gt;(K352+L352),(((J352*-1)-K352-L352))*F352,0)</f>
        <v>0</v>
      </c>
      <c r="R352" s="23">
        <f t="shared" si="64"/>
        <v>460174.04988445109</v>
      </c>
      <c r="S352" s="23">
        <f t="shared" si="65"/>
        <v>515065.18332613865</v>
      </c>
      <c r="T352" s="23">
        <f t="shared" si="66"/>
        <v>0.1278363510579005</v>
      </c>
      <c r="U352" s="23">
        <f t="shared" si="67"/>
        <v>0.14308510792800133</v>
      </c>
      <c r="V352" s="25">
        <v>-0.14308510792800133</v>
      </c>
      <c r="W352" s="25">
        <f>0.5*'Car Specs and Assumptions'!$C$5*(F352*F352)</f>
        <v>41905.570601851854</v>
      </c>
      <c r="X352" s="25">
        <f t="shared" si="68"/>
        <v>41.905570601851856</v>
      </c>
      <c r="Y352" s="25">
        <f t="shared" si="69"/>
        <v>30.591066539351853</v>
      </c>
      <c r="Z352" s="25">
        <f>(H352*(K352+L352))/1000</f>
        <v>1.2738987608219201</v>
      </c>
      <c r="AA352" s="25">
        <f t="shared" si="70"/>
        <v>29.317167778529935</v>
      </c>
      <c r="AB352" s="18"/>
      <c r="AC352" s="24">
        <f t="shared" si="71"/>
        <v>0</v>
      </c>
      <c r="AD352" s="24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</row>
    <row r="353" spans="1:40" x14ac:dyDescent="0.35">
      <c r="A353" s="18"/>
      <c r="B353" s="1" t="s">
        <v>3</v>
      </c>
      <c r="C353" s="1">
        <v>349</v>
      </c>
      <c r="D353" s="1">
        <v>349</v>
      </c>
      <c r="E353" s="9">
        <v>27.7</v>
      </c>
      <c r="F353" s="22">
        <f t="shared" si="62"/>
        <v>7.6944444444444438</v>
      </c>
      <c r="G353" s="50">
        <f t="shared" si="72"/>
        <v>0.13888888888888884</v>
      </c>
      <c r="H353" s="22">
        <f t="shared" si="73"/>
        <v>7.6944444444444438</v>
      </c>
      <c r="I353" s="70"/>
      <c r="J353" s="22">
        <v>205.4166666666666</v>
      </c>
      <c r="K353" s="22">
        <f>'Car Specs and Assumptions'!$C$5*9.81*'Car Specs and Assumptions'!$F$5</f>
        <v>145.08990000000003</v>
      </c>
      <c r="L353" s="22">
        <v>25.217110179398148</v>
      </c>
      <c r="M353" s="22">
        <v>35.109656487268424</v>
      </c>
      <c r="N353" s="23">
        <v>270.14930130481537</v>
      </c>
      <c r="O353" s="23">
        <f t="shared" si="63"/>
        <v>270.14930130481537</v>
      </c>
      <c r="P353" s="23">
        <f>IF(F353&gt;0,(K353+L353)*F353,0)</f>
        <v>1310.4178283248136</v>
      </c>
      <c r="Q353" s="24">
        <f>IF(J353*-1&gt;(K353+L353),(((J353*-1)-K353-L353))*F353,0)</f>
        <v>0</v>
      </c>
      <c r="R353" s="23">
        <f t="shared" si="64"/>
        <v>461484.46771277592</v>
      </c>
      <c r="S353" s="23">
        <f t="shared" si="65"/>
        <v>515065.18332613865</v>
      </c>
      <c r="T353" s="23">
        <f t="shared" si="66"/>
        <v>0.12820038513060916</v>
      </c>
      <c r="U353" s="23">
        <f t="shared" si="67"/>
        <v>0.14308510792800133</v>
      </c>
      <c r="V353" s="25">
        <v>-0.14308510792800133</v>
      </c>
      <c r="W353" s="25">
        <f>0.5*'Car Specs and Assumptions'!$C$5*(F353*F353)</f>
        <v>43781.709490740737</v>
      </c>
      <c r="X353" s="25">
        <f t="shared" si="68"/>
        <v>43.781709490740738</v>
      </c>
      <c r="Y353" s="25">
        <f t="shared" si="69"/>
        <v>31.960647928240739</v>
      </c>
      <c r="Z353" s="25">
        <f>(H353*(K353+L353))/1000</f>
        <v>1.3104178283248136</v>
      </c>
      <c r="AA353" s="25">
        <f t="shared" si="70"/>
        <v>30.650230099915927</v>
      </c>
      <c r="AB353" s="18"/>
      <c r="AC353" s="24">
        <f t="shared" si="71"/>
        <v>0</v>
      </c>
      <c r="AD353" s="24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</row>
    <row r="354" spans="1:40" x14ac:dyDescent="0.35">
      <c r="A354" s="18"/>
      <c r="B354" s="1" t="s">
        <v>3</v>
      </c>
      <c r="C354" s="1">
        <v>350</v>
      </c>
      <c r="D354" s="1">
        <v>350</v>
      </c>
      <c r="E354" s="9">
        <v>28.1</v>
      </c>
      <c r="F354" s="22">
        <f t="shared" si="62"/>
        <v>7.8055555555555554</v>
      </c>
      <c r="G354" s="50">
        <f t="shared" si="72"/>
        <v>6.9444444444444642E-2</v>
      </c>
      <c r="H354" s="22">
        <f t="shared" si="73"/>
        <v>7.8055555555555554</v>
      </c>
      <c r="I354" s="70"/>
      <c r="J354" s="22">
        <v>102.70833333333363</v>
      </c>
      <c r="K354" s="22">
        <f>'Car Specs and Assumptions'!$C$5*9.81*'Car Specs and Assumptions'!$F$5</f>
        <v>145.08990000000003</v>
      </c>
      <c r="L354" s="22">
        <v>25.950660596064818</v>
      </c>
      <c r="M354" s="22">
        <v>-68.332227262731223</v>
      </c>
      <c r="N354" s="23">
        <v>-533.37099613409646</v>
      </c>
      <c r="O354" s="23">
        <f t="shared" si="63"/>
        <v>0</v>
      </c>
      <c r="P354" s="23">
        <f>IF(F354&gt;0,(K354+L354)*F354,0)</f>
        <v>1335.0665979859505</v>
      </c>
      <c r="Q354" s="24">
        <f>IF(J354*-1&gt;(K354+L354),(((J354*-1)-K354-L354))*F354,0)</f>
        <v>0</v>
      </c>
      <c r="R354" s="23">
        <f t="shared" si="64"/>
        <v>462819.5343107619</v>
      </c>
      <c r="S354" s="23">
        <f t="shared" si="65"/>
        <v>515065.18332613865</v>
      </c>
      <c r="T354" s="23">
        <f t="shared" si="66"/>
        <v>0.12857126663152965</v>
      </c>
      <c r="U354" s="23">
        <f t="shared" si="67"/>
        <v>0.14308510792800133</v>
      </c>
      <c r="V354" s="25">
        <v>-0.14308510792800133</v>
      </c>
      <c r="W354" s="25">
        <f>0.5*'Car Specs and Assumptions'!$C$5*(F354*F354)</f>
        <v>45055.292824074073</v>
      </c>
      <c r="X354" s="25">
        <f t="shared" si="68"/>
        <v>45.055292824074073</v>
      </c>
      <c r="Y354" s="25">
        <f t="shared" si="69"/>
        <v>32.890363761574072</v>
      </c>
      <c r="Z354" s="25">
        <f>(H354*(K354+L354))/1000</f>
        <v>1.3350665979859504</v>
      </c>
      <c r="AA354" s="25">
        <f t="shared" si="70"/>
        <v>31.555297163588122</v>
      </c>
      <c r="AB354" s="18"/>
      <c r="AC354" s="24">
        <f t="shared" si="71"/>
        <v>0</v>
      </c>
      <c r="AD354" s="24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</row>
    <row r="355" spans="1:40" x14ac:dyDescent="0.35">
      <c r="A355" s="18"/>
      <c r="B355" s="1" t="s">
        <v>3</v>
      </c>
      <c r="C355" s="1">
        <v>351</v>
      </c>
      <c r="D355" s="1">
        <v>351</v>
      </c>
      <c r="E355" s="9">
        <v>28.2</v>
      </c>
      <c r="F355" s="22">
        <f t="shared" si="62"/>
        <v>7.833333333333333</v>
      </c>
      <c r="G355" s="50">
        <f t="shared" si="72"/>
        <v>0</v>
      </c>
      <c r="H355" s="22">
        <f t="shared" si="73"/>
        <v>7.833333333333333</v>
      </c>
      <c r="I355" s="70"/>
      <c r="J355" s="22">
        <v>0</v>
      </c>
      <c r="K355" s="22">
        <f>'Car Specs and Assumptions'!$C$5*9.81*'Car Specs and Assumptions'!$F$5</f>
        <v>145.08990000000003</v>
      </c>
      <c r="L355" s="22">
        <v>26.135691458333334</v>
      </c>
      <c r="M355" s="22">
        <v>-171.22559145833335</v>
      </c>
      <c r="N355" s="23">
        <v>-1341.2671330902779</v>
      </c>
      <c r="O355" s="23">
        <f t="shared" si="63"/>
        <v>0</v>
      </c>
      <c r="P355" s="23">
        <f>IF(F355&gt;0,(K355+L355)*F355,0)</f>
        <v>1341.2671330902779</v>
      </c>
      <c r="Q355" s="24">
        <f>IF(J355*-1&gt;(K355+L355),(((J355*-1)-K355-L355))*F355,0)</f>
        <v>0</v>
      </c>
      <c r="R355" s="23">
        <f t="shared" si="64"/>
        <v>464160.80144385219</v>
      </c>
      <c r="S355" s="23">
        <f t="shared" si="65"/>
        <v>515065.18332613865</v>
      </c>
      <c r="T355" s="23">
        <f t="shared" si="66"/>
        <v>0.12894387064110213</v>
      </c>
      <c r="U355" s="23">
        <f t="shared" si="67"/>
        <v>0.14308510792800133</v>
      </c>
      <c r="V355" s="25">
        <v>-0.14308510792800133</v>
      </c>
      <c r="W355" s="25">
        <f>0.5*'Car Specs and Assumptions'!$C$5*(F355*F355)</f>
        <v>45376.541666666664</v>
      </c>
      <c r="X355" s="25">
        <f t="shared" si="68"/>
        <v>45.376541666666661</v>
      </c>
      <c r="Y355" s="25">
        <f t="shared" si="69"/>
        <v>33.124875416666661</v>
      </c>
      <c r="Z355" s="25">
        <f>(H355*(K355+L355))/1000</f>
        <v>1.3412671330902779</v>
      </c>
      <c r="AA355" s="25">
        <f t="shared" si="70"/>
        <v>31.783608283576385</v>
      </c>
      <c r="AB355" s="18"/>
      <c r="AC355" s="24">
        <f t="shared" si="71"/>
        <v>0</v>
      </c>
      <c r="AD355" s="24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</row>
    <row r="356" spans="1:40" x14ac:dyDescent="0.35">
      <c r="A356" s="18"/>
      <c r="B356" s="1" t="s">
        <v>3</v>
      </c>
      <c r="C356" s="1">
        <v>352</v>
      </c>
      <c r="D356" s="1">
        <v>352</v>
      </c>
      <c r="E356" s="9">
        <v>28.1</v>
      </c>
      <c r="F356" s="22">
        <f t="shared" si="62"/>
        <v>7.8055555555555554</v>
      </c>
      <c r="G356" s="50">
        <f t="shared" si="72"/>
        <v>-2.7777777777777679E-2</v>
      </c>
      <c r="H356" s="22">
        <f t="shared" si="73"/>
        <v>7.8055555555555554</v>
      </c>
      <c r="I356" s="70"/>
      <c r="J356" s="22">
        <v>-41.083333333333186</v>
      </c>
      <c r="K356" s="22">
        <f>'Car Specs and Assumptions'!$C$5*9.81*'Car Specs and Assumptions'!$F$5</f>
        <v>145.08990000000003</v>
      </c>
      <c r="L356" s="22">
        <v>25.950660596064818</v>
      </c>
      <c r="M356" s="22">
        <v>-212.12389392939801</v>
      </c>
      <c r="N356" s="23">
        <v>-1655.74483872669</v>
      </c>
      <c r="O356" s="23">
        <f t="shared" si="63"/>
        <v>0</v>
      </c>
      <c r="P356" s="23">
        <f>IF(F356&gt;0,(K356+L356)*F356,0)</f>
        <v>1335.0665979859505</v>
      </c>
      <c r="Q356" s="24">
        <f>IF(J356*-1&gt;(K356+L356),(((J356*-1)-K356-L356))*F356,0)</f>
        <v>0</v>
      </c>
      <c r="R356" s="23">
        <f t="shared" si="64"/>
        <v>465495.86804183817</v>
      </c>
      <c r="S356" s="23">
        <f t="shared" si="65"/>
        <v>515065.18332613865</v>
      </c>
      <c r="T356" s="23">
        <f t="shared" si="66"/>
        <v>0.12931475214202265</v>
      </c>
      <c r="U356" s="23">
        <f t="shared" si="67"/>
        <v>0.14308510792800133</v>
      </c>
      <c r="V356" s="25">
        <v>-0.14308510792800133</v>
      </c>
      <c r="W356" s="25">
        <f>0.5*'Car Specs and Assumptions'!$C$5*(F356*F356)</f>
        <v>45055.292824074073</v>
      </c>
      <c r="X356" s="25">
        <f t="shared" si="68"/>
        <v>45.055292824074073</v>
      </c>
      <c r="Y356" s="25">
        <f t="shared" si="69"/>
        <v>32.890363761574072</v>
      </c>
      <c r="Z356" s="25">
        <f>(H356*(K356+L356))/1000</f>
        <v>1.3350665979859504</v>
      </c>
      <c r="AA356" s="25">
        <f t="shared" si="70"/>
        <v>31.555297163588122</v>
      </c>
      <c r="AB356" s="18"/>
      <c r="AC356" s="24">
        <f t="shared" si="71"/>
        <v>0</v>
      </c>
      <c r="AD356" s="24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</row>
    <row r="357" spans="1:40" x14ac:dyDescent="0.35">
      <c r="A357" s="18"/>
      <c r="B357" s="1" t="s">
        <v>3</v>
      </c>
      <c r="C357" s="1">
        <v>353</v>
      </c>
      <c r="D357" s="1">
        <v>353</v>
      </c>
      <c r="E357" s="9">
        <v>28</v>
      </c>
      <c r="F357" s="22">
        <f t="shared" si="62"/>
        <v>7.7777777777777777</v>
      </c>
      <c r="G357" s="50">
        <f t="shared" si="72"/>
        <v>-2.7777777777778123E-2</v>
      </c>
      <c r="H357" s="22">
        <f t="shared" si="73"/>
        <v>7.7777777777777777</v>
      </c>
      <c r="I357" s="70"/>
      <c r="J357" s="22">
        <v>-41.083333333333847</v>
      </c>
      <c r="K357" s="22">
        <f>'Car Specs and Assumptions'!$C$5*9.81*'Car Specs and Assumptions'!$F$5</f>
        <v>145.08990000000003</v>
      </c>
      <c r="L357" s="22">
        <v>25.766287037037038</v>
      </c>
      <c r="M357" s="22">
        <v>-211.93952037037093</v>
      </c>
      <c r="N357" s="23">
        <v>-1648.4184917695516</v>
      </c>
      <c r="O357" s="23">
        <f t="shared" si="63"/>
        <v>0</v>
      </c>
      <c r="P357" s="23">
        <f>IF(F357&gt;0,(K357+L357)*F357,0)</f>
        <v>1328.8814547325105</v>
      </c>
      <c r="Q357" s="24">
        <f>IF(J357*-1&gt;(K357+L357),(((J357*-1)-K357-L357))*F357,0)</f>
        <v>0</v>
      </c>
      <c r="R357" s="23">
        <f t="shared" si="64"/>
        <v>466824.74949657067</v>
      </c>
      <c r="S357" s="23">
        <f t="shared" si="65"/>
        <v>515065.18332613865</v>
      </c>
      <c r="T357" s="23">
        <f t="shared" si="66"/>
        <v>0.12968391541014734</v>
      </c>
      <c r="U357" s="23">
        <f t="shared" si="67"/>
        <v>0.14308510792800133</v>
      </c>
      <c r="V357" s="25">
        <v>-0.14308510792800133</v>
      </c>
      <c r="W357" s="25">
        <f>0.5*'Car Specs and Assumptions'!$C$5*(F357*F357)</f>
        <v>44735.185185185182</v>
      </c>
      <c r="X357" s="25">
        <f t="shared" si="68"/>
        <v>44.735185185185181</v>
      </c>
      <c r="Y357" s="25">
        <f t="shared" si="69"/>
        <v>32.656685185185182</v>
      </c>
      <c r="Z357" s="25">
        <f>(H357*(K357+L357))/1000</f>
        <v>1.3288814547325105</v>
      </c>
      <c r="AA357" s="25">
        <f t="shared" si="70"/>
        <v>31.327803730452672</v>
      </c>
      <c r="AB357" s="18"/>
      <c r="AC357" s="24">
        <f t="shared" si="71"/>
        <v>0</v>
      </c>
      <c r="AD357" s="24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</row>
    <row r="358" spans="1:40" x14ac:dyDescent="0.35">
      <c r="A358" s="18"/>
      <c r="B358" s="1" t="s">
        <v>3</v>
      </c>
      <c r="C358" s="1">
        <v>354</v>
      </c>
      <c r="D358" s="1">
        <v>354</v>
      </c>
      <c r="E358" s="9">
        <v>27.9</v>
      </c>
      <c r="F358" s="22">
        <f t="shared" si="62"/>
        <v>7.7499999999999991</v>
      </c>
      <c r="G358" s="50">
        <f t="shared" si="72"/>
        <v>-1.3888888888889284E-2</v>
      </c>
      <c r="H358" s="22">
        <f t="shared" si="73"/>
        <v>7.7499999999999991</v>
      </c>
      <c r="I358" s="70"/>
      <c r="J358" s="22">
        <v>-20.54166666666725</v>
      </c>
      <c r="K358" s="22">
        <f>'Car Specs and Assumptions'!$C$5*9.81*'Car Specs and Assumptions'!$F$5</f>
        <v>145.08990000000003</v>
      </c>
      <c r="L358" s="22">
        <v>25.582570781249999</v>
      </c>
      <c r="M358" s="22">
        <v>-191.21413744791727</v>
      </c>
      <c r="N358" s="23">
        <v>-1481.9095652213587</v>
      </c>
      <c r="O358" s="23">
        <f t="shared" si="63"/>
        <v>0</v>
      </c>
      <c r="P358" s="23">
        <f>IF(F358&gt;0,(K358+L358)*F358,0)</f>
        <v>1322.7116485546874</v>
      </c>
      <c r="Q358" s="24">
        <f>IF(J358*-1&gt;(K358+L358),(((J358*-1)-K358-L358))*F358,0)</f>
        <v>0</v>
      </c>
      <c r="R358" s="23">
        <f t="shared" si="64"/>
        <v>468147.46114512539</v>
      </c>
      <c r="S358" s="23">
        <f t="shared" si="65"/>
        <v>515065.18332613865</v>
      </c>
      <c r="T358" s="23">
        <f t="shared" si="66"/>
        <v>0.13005136470611584</v>
      </c>
      <c r="U358" s="23">
        <f t="shared" si="67"/>
        <v>0.14308510792800133</v>
      </c>
      <c r="V358" s="25">
        <v>-0.14308510792800133</v>
      </c>
      <c r="W358" s="25">
        <f>0.5*'Car Specs and Assumptions'!$C$5*(F358*F358)</f>
        <v>44416.218749999993</v>
      </c>
      <c r="X358" s="25">
        <f t="shared" si="68"/>
        <v>44.416218749999992</v>
      </c>
      <c r="Y358" s="25">
        <f t="shared" si="69"/>
        <v>32.423839687499992</v>
      </c>
      <c r="Z358" s="25">
        <f>(H358*(K358+L358))/1000</f>
        <v>1.3227116485546875</v>
      </c>
      <c r="AA358" s="25">
        <f t="shared" si="70"/>
        <v>31.101128038945305</v>
      </c>
      <c r="AB358" s="18"/>
      <c r="AC358" s="24">
        <f t="shared" si="71"/>
        <v>0</v>
      </c>
      <c r="AD358" s="24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</row>
    <row r="359" spans="1:40" x14ac:dyDescent="0.35">
      <c r="A359" s="18"/>
      <c r="B359" s="1" t="s">
        <v>3</v>
      </c>
      <c r="C359" s="1">
        <v>355</v>
      </c>
      <c r="D359" s="1">
        <v>355</v>
      </c>
      <c r="E359" s="9">
        <v>27.9</v>
      </c>
      <c r="F359" s="22">
        <f t="shared" si="62"/>
        <v>7.7499999999999991</v>
      </c>
      <c r="G359" s="50">
        <f t="shared" si="72"/>
        <v>2.7777777777778123E-2</v>
      </c>
      <c r="H359" s="22">
        <f t="shared" si="73"/>
        <v>7.7499999999999991</v>
      </c>
      <c r="I359" s="70"/>
      <c r="J359" s="22">
        <v>41.083333333333847</v>
      </c>
      <c r="K359" s="22">
        <f>'Car Specs and Assumptions'!$C$5*9.81*'Car Specs and Assumptions'!$F$5</f>
        <v>145.08990000000003</v>
      </c>
      <c r="L359" s="22">
        <v>25.582570781249999</v>
      </c>
      <c r="M359" s="22">
        <v>-129.58913744791619</v>
      </c>
      <c r="N359" s="23">
        <v>-1004.3158152213504</v>
      </c>
      <c r="O359" s="23">
        <f t="shared" si="63"/>
        <v>0</v>
      </c>
      <c r="P359" s="23">
        <f>IF(F359&gt;0,(K359+L359)*F359,0)</f>
        <v>1322.7116485546874</v>
      </c>
      <c r="Q359" s="24">
        <f>IF(J359*-1&gt;(K359+L359),(((J359*-1)-K359-L359))*F359,0)</f>
        <v>0</v>
      </c>
      <c r="R359" s="23">
        <f t="shared" si="64"/>
        <v>469470.1727936801</v>
      </c>
      <c r="S359" s="23">
        <f t="shared" si="65"/>
        <v>515065.18332613865</v>
      </c>
      <c r="T359" s="23">
        <f t="shared" si="66"/>
        <v>0.13041881400208433</v>
      </c>
      <c r="U359" s="23">
        <f t="shared" si="67"/>
        <v>0.14308510792800133</v>
      </c>
      <c r="V359" s="25">
        <v>-0.14308510792800133</v>
      </c>
      <c r="W359" s="25">
        <f>0.5*'Car Specs and Assumptions'!$C$5*(F359*F359)</f>
        <v>44416.218749999993</v>
      </c>
      <c r="X359" s="25">
        <f t="shared" si="68"/>
        <v>44.416218749999992</v>
      </c>
      <c r="Y359" s="25">
        <f t="shared" si="69"/>
        <v>32.423839687499992</v>
      </c>
      <c r="Z359" s="25">
        <f>(H359*(K359+L359))/1000</f>
        <v>1.3227116485546875</v>
      </c>
      <c r="AA359" s="25">
        <f t="shared" si="70"/>
        <v>31.101128038945305</v>
      </c>
      <c r="AB359" s="18"/>
      <c r="AC359" s="24">
        <f t="shared" si="71"/>
        <v>0</v>
      </c>
      <c r="AD359" s="24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</row>
    <row r="360" spans="1:40" x14ac:dyDescent="0.35">
      <c r="A360" s="18"/>
      <c r="B360" s="1" t="s">
        <v>3</v>
      </c>
      <c r="C360" s="1">
        <v>356</v>
      </c>
      <c r="D360" s="1">
        <v>356</v>
      </c>
      <c r="E360" s="9">
        <v>28.1</v>
      </c>
      <c r="F360" s="22">
        <f t="shared" si="62"/>
        <v>7.8055555555555554</v>
      </c>
      <c r="G360" s="50">
        <f t="shared" si="72"/>
        <v>4.1666666666666963E-2</v>
      </c>
      <c r="H360" s="22">
        <f t="shared" si="73"/>
        <v>7.8055555555555554</v>
      </c>
      <c r="I360" s="70"/>
      <c r="J360" s="22">
        <v>61.625000000000441</v>
      </c>
      <c r="K360" s="22">
        <f>'Car Specs and Assumptions'!$C$5*9.81*'Car Specs and Assumptions'!$F$5</f>
        <v>145.08990000000003</v>
      </c>
      <c r="L360" s="22">
        <v>25.950660596064818</v>
      </c>
      <c r="M360" s="22">
        <v>-109.41556059606441</v>
      </c>
      <c r="N360" s="23">
        <v>-854.04923687483608</v>
      </c>
      <c r="O360" s="23">
        <f t="shared" si="63"/>
        <v>0</v>
      </c>
      <c r="P360" s="23">
        <f>IF(F360&gt;0,(K360+L360)*F360,0)</f>
        <v>1335.0665979859505</v>
      </c>
      <c r="Q360" s="24">
        <f>IF(J360*-1&gt;(K360+L360),(((J360*-1)-K360-L360))*F360,0)</f>
        <v>0</v>
      </c>
      <c r="R360" s="23">
        <f t="shared" si="64"/>
        <v>470805.23939166608</v>
      </c>
      <c r="S360" s="23">
        <f t="shared" si="65"/>
        <v>515065.18332613865</v>
      </c>
      <c r="T360" s="23">
        <f t="shared" si="66"/>
        <v>0.13078969550300484</v>
      </c>
      <c r="U360" s="23">
        <f t="shared" si="67"/>
        <v>0.14308510792800133</v>
      </c>
      <c r="V360" s="25">
        <v>-0.14308510792800133</v>
      </c>
      <c r="W360" s="25">
        <f>0.5*'Car Specs and Assumptions'!$C$5*(F360*F360)</f>
        <v>45055.292824074073</v>
      </c>
      <c r="X360" s="25">
        <f t="shared" si="68"/>
        <v>45.055292824074073</v>
      </c>
      <c r="Y360" s="25">
        <f t="shared" si="69"/>
        <v>32.890363761574072</v>
      </c>
      <c r="Z360" s="25">
        <f>(H360*(K360+L360))/1000</f>
        <v>1.3350665979859504</v>
      </c>
      <c r="AA360" s="25">
        <f t="shared" si="70"/>
        <v>31.555297163588122</v>
      </c>
      <c r="AB360" s="18"/>
      <c r="AC360" s="24">
        <f t="shared" si="71"/>
        <v>0</v>
      </c>
      <c r="AD360" s="24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</row>
    <row r="361" spans="1:40" x14ac:dyDescent="0.35">
      <c r="A361" s="18"/>
      <c r="B361" s="1" t="s">
        <v>3</v>
      </c>
      <c r="C361" s="1">
        <v>357</v>
      </c>
      <c r="D361" s="1">
        <v>357</v>
      </c>
      <c r="E361" s="9">
        <v>28.2</v>
      </c>
      <c r="F361" s="22">
        <f t="shared" si="62"/>
        <v>7.833333333333333</v>
      </c>
      <c r="G361" s="50">
        <f t="shared" si="72"/>
        <v>-1.388888888888884E-2</v>
      </c>
      <c r="H361" s="22">
        <f t="shared" si="73"/>
        <v>7.833333333333333</v>
      </c>
      <c r="I361" s="70"/>
      <c r="J361" s="22">
        <v>-20.541666666666593</v>
      </c>
      <c r="K361" s="22">
        <f>'Car Specs and Assumptions'!$C$5*9.81*'Car Specs and Assumptions'!$F$5</f>
        <v>145.08990000000003</v>
      </c>
      <c r="L361" s="22">
        <v>26.135691458333334</v>
      </c>
      <c r="M361" s="22">
        <v>-191.76725812499996</v>
      </c>
      <c r="N361" s="23">
        <v>-1502.1768553124996</v>
      </c>
      <c r="O361" s="23">
        <f t="shared" si="63"/>
        <v>0</v>
      </c>
      <c r="P361" s="23">
        <f>IF(F361&gt;0,(K361+L361)*F361,0)</f>
        <v>1341.2671330902779</v>
      </c>
      <c r="Q361" s="24">
        <f>IF(J361*-1&gt;(K361+L361),(((J361*-1)-K361-L361))*F361,0)</f>
        <v>0</v>
      </c>
      <c r="R361" s="23">
        <f t="shared" si="64"/>
        <v>472146.50652475638</v>
      </c>
      <c r="S361" s="23">
        <f t="shared" si="65"/>
        <v>515065.18332613865</v>
      </c>
      <c r="T361" s="23">
        <f t="shared" si="66"/>
        <v>0.13116229951257732</v>
      </c>
      <c r="U361" s="23">
        <f t="shared" si="67"/>
        <v>0.14308510792800133</v>
      </c>
      <c r="V361" s="25">
        <v>-0.14308510792800133</v>
      </c>
      <c r="W361" s="25">
        <f>0.5*'Car Specs and Assumptions'!$C$5*(F361*F361)</f>
        <v>45376.541666666664</v>
      </c>
      <c r="X361" s="25">
        <f t="shared" si="68"/>
        <v>45.376541666666661</v>
      </c>
      <c r="Y361" s="25">
        <f t="shared" si="69"/>
        <v>33.124875416666661</v>
      </c>
      <c r="Z361" s="25">
        <f>(H361*(K361+L361))/1000</f>
        <v>1.3412671330902779</v>
      </c>
      <c r="AA361" s="25">
        <f t="shared" si="70"/>
        <v>31.783608283576385</v>
      </c>
      <c r="AB361" s="18"/>
      <c r="AC361" s="24">
        <f t="shared" si="71"/>
        <v>0</v>
      </c>
      <c r="AD361" s="24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</row>
    <row r="362" spans="1:40" x14ac:dyDescent="0.35">
      <c r="A362" s="18"/>
      <c r="B362" s="1" t="s">
        <v>3</v>
      </c>
      <c r="C362" s="1">
        <v>358</v>
      </c>
      <c r="D362" s="1">
        <v>358</v>
      </c>
      <c r="E362" s="9">
        <v>28</v>
      </c>
      <c r="F362" s="22">
        <f t="shared" si="62"/>
        <v>7.7777777777777777</v>
      </c>
      <c r="G362" s="50">
        <f t="shared" si="72"/>
        <v>-0.1805555555555558</v>
      </c>
      <c r="H362" s="22">
        <f t="shared" si="73"/>
        <v>7.7777777777777777</v>
      </c>
      <c r="I362" s="70"/>
      <c r="J362" s="22">
        <v>-267.04166666666703</v>
      </c>
      <c r="K362" s="22">
        <f>'Car Specs and Assumptions'!$C$5*9.81*'Car Specs and Assumptions'!$F$5</f>
        <v>145.08990000000003</v>
      </c>
      <c r="L362" s="22">
        <v>25.766287037037038</v>
      </c>
      <c r="M362" s="22">
        <v>-437.89785370370407</v>
      </c>
      <c r="N362" s="23">
        <v>-3405.8721954732537</v>
      </c>
      <c r="O362" s="23">
        <f t="shared" si="63"/>
        <v>0</v>
      </c>
      <c r="P362" s="23">
        <f>IF(F362&gt;0,(K362+L362)*F362,0)</f>
        <v>1328.8814547325105</v>
      </c>
      <c r="Q362" s="24">
        <f>IF(J362*-1&gt;(K362+L362),(((J362*-1)-K362-L362))*F362,0)</f>
        <v>748.10928600823297</v>
      </c>
      <c r="R362" s="23">
        <f t="shared" si="64"/>
        <v>473475.38797948888</v>
      </c>
      <c r="S362" s="23">
        <f t="shared" si="65"/>
        <v>515813.29261214688</v>
      </c>
      <c r="T362" s="23">
        <f t="shared" si="66"/>
        <v>0.13153146278070202</v>
      </c>
      <c r="U362" s="23">
        <f t="shared" si="67"/>
        <v>0.14329293268765442</v>
      </c>
      <c r="V362" s="25">
        <v>-0.14329293268765442</v>
      </c>
      <c r="W362" s="25">
        <f>0.5*'Car Specs and Assumptions'!$C$5*(F362*F362)</f>
        <v>44735.185185185182</v>
      </c>
      <c r="X362" s="25">
        <f t="shared" si="68"/>
        <v>44.735185185185181</v>
      </c>
      <c r="Y362" s="25">
        <f t="shared" si="69"/>
        <v>32.656685185185182</v>
      </c>
      <c r="Z362" s="25">
        <f>(H362*(K362+L362))/1000</f>
        <v>1.3288814547325105</v>
      </c>
      <c r="AA362" s="25">
        <f t="shared" si="70"/>
        <v>31.327803730452672</v>
      </c>
      <c r="AB362" s="18"/>
      <c r="AC362" s="24">
        <f t="shared" si="71"/>
        <v>0</v>
      </c>
      <c r="AD362" s="24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</row>
    <row r="363" spans="1:40" x14ac:dyDescent="0.35">
      <c r="A363" s="18"/>
      <c r="B363" s="1" t="s">
        <v>3</v>
      </c>
      <c r="C363" s="1">
        <v>359</v>
      </c>
      <c r="D363" s="1">
        <v>359</v>
      </c>
      <c r="E363" s="9">
        <v>26.9</v>
      </c>
      <c r="F363" s="22">
        <f t="shared" si="62"/>
        <v>7.4722222222222214</v>
      </c>
      <c r="G363" s="50">
        <f t="shared" si="72"/>
        <v>-0.41666666666666652</v>
      </c>
      <c r="H363" s="22">
        <f t="shared" si="73"/>
        <v>7.4722222222222214</v>
      </c>
      <c r="I363" s="70"/>
      <c r="J363" s="22">
        <v>-616.24999999999977</v>
      </c>
      <c r="K363" s="22">
        <f>'Car Specs and Assumptions'!$C$5*9.81*'Car Specs and Assumptions'!$F$5</f>
        <v>145.08990000000003</v>
      </c>
      <c r="L363" s="22">
        <v>23.781559901620369</v>
      </c>
      <c r="M363" s="22">
        <v>-785.12145990162026</v>
      </c>
      <c r="N363" s="23">
        <v>-5866.6020198204396</v>
      </c>
      <c r="O363" s="23">
        <f t="shared" si="63"/>
        <v>0</v>
      </c>
      <c r="P363" s="23">
        <f>IF(F363&gt;0,(K363+L363)*F363,0)</f>
        <v>1261.8450753759967</v>
      </c>
      <c r="Q363" s="24">
        <f>IF(J363*-1&gt;(K363+L363),(((J363*-1)-K363-L363))*F363,0)</f>
        <v>3342.9118690684454</v>
      </c>
      <c r="R363" s="23">
        <f t="shared" si="64"/>
        <v>474737.23305486486</v>
      </c>
      <c r="S363" s="23">
        <f t="shared" si="65"/>
        <v>519156.20448121533</v>
      </c>
      <c r="T363" s="23">
        <f t="shared" si="66"/>
        <v>0.13188200334264147</v>
      </c>
      <c r="U363" s="23">
        <f t="shared" si="67"/>
        <v>0.14422159360488163</v>
      </c>
      <c r="V363" s="25">
        <v>-0.14422159360488163</v>
      </c>
      <c r="W363" s="25">
        <f>0.5*'Car Specs and Assumptions'!$C$5*(F363*F363)</f>
        <v>41289.320601851847</v>
      </c>
      <c r="X363" s="25">
        <f t="shared" si="68"/>
        <v>41.289320601851848</v>
      </c>
      <c r="Y363" s="25">
        <f t="shared" si="69"/>
        <v>30.141204039351848</v>
      </c>
      <c r="Z363" s="25">
        <f>(H363*(K363+L363))/1000</f>
        <v>1.2618450753759967</v>
      </c>
      <c r="AA363" s="25">
        <f t="shared" si="70"/>
        <v>28.87935896397585</v>
      </c>
      <c r="AB363" s="18"/>
      <c r="AC363" s="24">
        <f t="shared" si="71"/>
        <v>0</v>
      </c>
      <c r="AD363" s="24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</row>
    <row r="364" spans="1:40" x14ac:dyDescent="0.35">
      <c r="A364" s="18"/>
      <c r="B364" s="1" t="s">
        <v>3</v>
      </c>
      <c r="C364" s="1">
        <v>360</v>
      </c>
      <c r="D364" s="1">
        <v>360</v>
      </c>
      <c r="E364" s="9">
        <v>25</v>
      </c>
      <c r="F364" s="22">
        <f t="shared" si="62"/>
        <v>6.9444444444444446</v>
      </c>
      <c r="G364" s="50">
        <f t="shared" si="72"/>
        <v>-0.51388888888888884</v>
      </c>
      <c r="H364" s="22">
        <f t="shared" si="73"/>
        <v>6.9444444444444446</v>
      </c>
      <c r="I364" s="70"/>
      <c r="J364" s="22">
        <v>-760.04166666666663</v>
      </c>
      <c r="K364" s="22">
        <f>'Car Specs and Assumptions'!$C$5*9.81*'Car Specs and Assumptions'!$F$5</f>
        <v>145.08990000000003</v>
      </c>
      <c r="L364" s="22">
        <v>20.540726273148152</v>
      </c>
      <c r="M364" s="22">
        <v>-925.67229293981484</v>
      </c>
      <c r="N364" s="23">
        <v>-6428.279812082048</v>
      </c>
      <c r="O364" s="23">
        <f t="shared" si="63"/>
        <v>0</v>
      </c>
      <c r="P364" s="23">
        <f>IF(F364&gt;0,(K364+L364)*F364,0)</f>
        <v>1150.212682452418</v>
      </c>
      <c r="Q364" s="24">
        <f>IF(J364*-1&gt;(K364+L364),(((J364*-1)-K364-L364))*F364,0)</f>
        <v>4127.8544471772111</v>
      </c>
      <c r="R364" s="23">
        <f t="shared" si="64"/>
        <v>475887.44573731726</v>
      </c>
      <c r="S364" s="23">
        <f t="shared" si="65"/>
        <v>523284.05892839254</v>
      </c>
      <c r="T364" s="23">
        <f t="shared" si="66"/>
        <v>0.13220153242582675</v>
      </c>
      <c r="U364" s="23">
        <f t="shared" si="67"/>
        <v>0.14536831157030744</v>
      </c>
      <c r="V364" s="25">
        <v>-0.14536831157030744</v>
      </c>
      <c r="W364" s="25">
        <f>0.5*'Car Specs and Assumptions'!$C$5*(F364*F364)</f>
        <v>35662.615740740745</v>
      </c>
      <c r="X364" s="25">
        <f t="shared" si="68"/>
        <v>35.662615740740748</v>
      </c>
      <c r="Y364" s="25">
        <f t="shared" si="69"/>
        <v>26.033709490740744</v>
      </c>
      <c r="Z364" s="25">
        <f>(H364*(K364+L364))/1000</f>
        <v>1.1502126824524179</v>
      </c>
      <c r="AA364" s="25">
        <f t="shared" si="70"/>
        <v>24.883496808288328</v>
      </c>
      <c r="AB364" s="18"/>
      <c r="AC364" s="24">
        <f t="shared" si="71"/>
        <v>0</v>
      </c>
      <c r="AD364" s="24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</row>
    <row r="365" spans="1:40" x14ac:dyDescent="0.35">
      <c r="A365" s="18"/>
      <c r="B365" s="1" t="s">
        <v>3</v>
      </c>
      <c r="C365" s="1">
        <v>361</v>
      </c>
      <c r="D365" s="1">
        <v>361</v>
      </c>
      <c r="E365" s="9">
        <v>23.2</v>
      </c>
      <c r="F365" s="22">
        <f t="shared" si="62"/>
        <v>6.4444444444444438</v>
      </c>
      <c r="G365" s="50">
        <f t="shared" si="72"/>
        <v>-0.4305555555555558</v>
      </c>
      <c r="H365" s="22">
        <f t="shared" si="73"/>
        <v>6.4444444444444438</v>
      </c>
      <c r="I365" s="70"/>
      <c r="J365" s="22">
        <v>-636.79166666666708</v>
      </c>
      <c r="K365" s="22">
        <f>'Car Specs and Assumptions'!$C$5*9.81*'Car Specs and Assumptions'!$F$5</f>
        <v>145.08990000000003</v>
      </c>
      <c r="L365" s="22">
        <v>17.689344814814813</v>
      </c>
      <c r="M365" s="22">
        <v>-799.57091148148197</v>
      </c>
      <c r="N365" s="23">
        <v>-5152.7903184362167</v>
      </c>
      <c r="O365" s="23">
        <f t="shared" si="63"/>
        <v>0</v>
      </c>
      <c r="P365" s="23">
        <f>IF(F365&gt;0,(K365+L365)*F365,0)</f>
        <v>1049.0217999176955</v>
      </c>
      <c r="Q365" s="24">
        <f>IF(J365*-1&gt;(K365+L365),(((J365*-1)-K365-L365))*F365,0)</f>
        <v>3054.7467186008248</v>
      </c>
      <c r="R365" s="23">
        <f t="shared" si="64"/>
        <v>476936.46753723494</v>
      </c>
      <c r="S365" s="23">
        <f t="shared" si="65"/>
        <v>526338.80564699334</v>
      </c>
      <c r="T365" s="23">
        <f t="shared" si="66"/>
        <v>0.13249295068184389</v>
      </c>
      <c r="U365" s="23">
        <f t="shared" si="67"/>
        <v>0.14621692020873475</v>
      </c>
      <c r="V365" s="25">
        <v>-0.14621692020873475</v>
      </c>
      <c r="W365" s="25">
        <f>0.5*'Car Specs and Assumptions'!$C$5*(F365*F365)</f>
        <v>30712.074074074066</v>
      </c>
      <c r="X365" s="25">
        <f t="shared" si="68"/>
        <v>30.712074074074067</v>
      </c>
      <c r="Y365" s="25">
        <f t="shared" si="69"/>
        <v>22.419814074074068</v>
      </c>
      <c r="Z365" s="25">
        <f>(H365*(K365+L365))/1000</f>
        <v>1.0490217999176954</v>
      </c>
      <c r="AA365" s="25">
        <f t="shared" si="70"/>
        <v>21.370792274156372</v>
      </c>
      <c r="AB365" s="18"/>
      <c r="AC365" s="24">
        <f t="shared" si="71"/>
        <v>0</v>
      </c>
      <c r="AD365" s="24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</row>
    <row r="366" spans="1:40" x14ac:dyDescent="0.35">
      <c r="A366" s="18"/>
      <c r="B366" s="1" t="s">
        <v>3</v>
      </c>
      <c r="C366" s="1">
        <v>362</v>
      </c>
      <c r="D366" s="1">
        <v>362</v>
      </c>
      <c r="E366" s="9">
        <v>21.9</v>
      </c>
      <c r="F366" s="22">
        <f t="shared" si="62"/>
        <v>6.083333333333333</v>
      </c>
      <c r="G366" s="50">
        <f t="shared" si="72"/>
        <v>-0.29166666666666607</v>
      </c>
      <c r="H366" s="22">
        <f t="shared" si="73"/>
        <v>6.083333333333333</v>
      </c>
      <c r="I366" s="70"/>
      <c r="J366" s="22">
        <v>-431.37499999999915</v>
      </c>
      <c r="K366" s="22">
        <f>'Car Specs and Assumptions'!$C$5*9.81*'Car Specs and Assumptions'!$F$5</f>
        <v>145.08990000000003</v>
      </c>
      <c r="L366" s="22">
        <v>15.762460364583335</v>
      </c>
      <c r="M366" s="22">
        <v>-592.22736036458252</v>
      </c>
      <c r="N366" s="23">
        <v>-3602.7164422178766</v>
      </c>
      <c r="O366" s="23">
        <f t="shared" si="63"/>
        <v>0</v>
      </c>
      <c r="P366" s="23">
        <f>IF(F366&gt;0,(K366+L366)*F366,0)</f>
        <v>978.51852555121548</v>
      </c>
      <c r="Q366" s="24">
        <f>IF(J366*-1&gt;(K366+L366),(((J366*-1)-K366-L366))*F366,0)</f>
        <v>1645.6793911154462</v>
      </c>
      <c r="R366" s="23">
        <f t="shared" si="64"/>
        <v>477914.98606278613</v>
      </c>
      <c r="S366" s="23">
        <f t="shared" si="65"/>
        <v>527984.48503810877</v>
      </c>
      <c r="T366" s="23">
        <f t="shared" si="66"/>
        <v>0.132764783128242</v>
      </c>
      <c r="U366" s="23">
        <f t="shared" si="67"/>
        <v>0.14667408994358663</v>
      </c>
      <c r="V366" s="25">
        <v>-0.14667408994358663</v>
      </c>
      <c r="W366" s="25">
        <f>0.5*'Car Specs and Assumptions'!$C$5*(F366*F366)</f>
        <v>27366.635416666664</v>
      </c>
      <c r="X366" s="25">
        <f t="shared" si="68"/>
        <v>27.366635416666664</v>
      </c>
      <c r="Y366" s="25">
        <f t="shared" si="69"/>
        <v>19.977643854166665</v>
      </c>
      <c r="Z366" s="25">
        <f>(H366*(K366+L366))/1000</f>
        <v>0.97851852555121543</v>
      </c>
      <c r="AA366" s="25">
        <f t="shared" si="70"/>
        <v>18.999125328615449</v>
      </c>
      <c r="AB366" s="18"/>
      <c r="AC366" s="24">
        <f t="shared" si="71"/>
        <v>0</v>
      </c>
      <c r="AD366" s="24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</row>
    <row r="367" spans="1:40" x14ac:dyDescent="0.35">
      <c r="A367" s="18"/>
      <c r="B367" s="1" t="s">
        <v>3</v>
      </c>
      <c r="C367" s="1">
        <v>363</v>
      </c>
      <c r="D367" s="1">
        <v>363</v>
      </c>
      <c r="E367" s="9">
        <v>21.1</v>
      </c>
      <c r="F367" s="22">
        <f t="shared" si="62"/>
        <v>5.8611111111111116</v>
      </c>
      <c r="G367" s="50">
        <f t="shared" si="72"/>
        <v>-0.16666666666666652</v>
      </c>
      <c r="H367" s="22">
        <f t="shared" si="73"/>
        <v>5.8611111111111116</v>
      </c>
      <c r="I367" s="70"/>
      <c r="J367" s="22">
        <v>-246.49999999999977</v>
      </c>
      <c r="K367" s="22">
        <f>'Car Specs and Assumptions'!$C$5*9.81*'Car Specs and Assumptions'!$F$5</f>
        <v>145.08990000000003</v>
      </c>
      <c r="L367" s="22">
        <v>14.631898790509263</v>
      </c>
      <c r="M367" s="22">
        <v>-406.22179879050907</v>
      </c>
      <c r="N367" s="23">
        <v>-2380.9110984665949</v>
      </c>
      <c r="O367" s="23">
        <f t="shared" si="63"/>
        <v>0</v>
      </c>
      <c r="P367" s="23">
        <f>IF(F367&gt;0,(K367+L367)*F367,0)</f>
        <v>936.14720957770737</v>
      </c>
      <c r="Q367" s="24">
        <f>IF(J367*-1&gt;(K367+L367),(((J367*-1)-K367-L367))*F367,0)</f>
        <v>508.61667931118035</v>
      </c>
      <c r="R367" s="23">
        <f t="shared" si="64"/>
        <v>478851.13327236386</v>
      </c>
      <c r="S367" s="23">
        <f t="shared" si="65"/>
        <v>528493.10171741992</v>
      </c>
      <c r="T367" s="23">
        <f t="shared" si="66"/>
        <v>0.13302484482306268</v>
      </c>
      <c r="U367" s="23">
        <f t="shared" si="67"/>
        <v>0.14681538365709926</v>
      </c>
      <c r="V367" s="25">
        <v>-0.14681538365709926</v>
      </c>
      <c r="W367" s="25">
        <f>0.5*'Car Specs and Assumptions'!$C$5*(F367*F367)</f>
        <v>25403.765046296299</v>
      </c>
      <c r="X367" s="25">
        <f t="shared" si="68"/>
        <v>25.4037650462963</v>
      </c>
      <c r="Y367" s="25">
        <f t="shared" si="69"/>
        <v>18.544748483796297</v>
      </c>
      <c r="Z367" s="25">
        <f>(H367*(K367+L367))/1000</f>
        <v>0.93614720957770736</v>
      </c>
      <c r="AA367" s="25">
        <f t="shared" si="70"/>
        <v>17.608601274218589</v>
      </c>
      <c r="AB367" s="18"/>
      <c r="AC367" s="24">
        <f t="shared" si="71"/>
        <v>0</v>
      </c>
      <c r="AD367" s="24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</row>
    <row r="368" spans="1:40" x14ac:dyDescent="0.35">
      <c r="A368" s="18"/>
      <c r="B368" s="1" t="s">
        <v>3</v>
      </c>
      <c r="C368" s="1">
        <v>364</v>
      </c>
      <c r="D368" s="1">
        <v>364</v>
      </c>
      <c r="E368" s="9">
        <v>20.7</v>
      </c>
      <c r="F368" s="22">
        <f t="shared" si="62"/>
        <v>5.75</v>
      </c>
      <c r="G368" s="50">
        <f t="shared" si="72"/>
        <v>-5.5555555555555802E-2</v>
      </c>
      <c r="H368" s="22">
        <f t="shared" si="73"/>
        <v>5.75</v>
      </c>
      <c r="I368" s="70"/>
      <c r="J368" s="22">
        <v>-82.166666666667027</v>
      </c>
      <c r="K368" s="22">
        <f>'Car Specs and Assumptions'!$C$5*9.81*'Car Specs and Assumptions'!$F$5</f>
        <v>145.08990000000003</v>
      </c>
      <c r="L368" s="22">
        <v>14.082393281250001</v>
      </c>
      <c r="M368" s="22">
        <v>-241.33895994791706</v>
      </c>
      <c r="N368" s="23">
        <v>-1387.6990197005232</v>
      </c>
      <c r="O368" s="23">
        <f t="shared" si="63"/>
        <v>0</v>
      </c>
      <c r="P368" s="23">
        <f>IF(F368&gt;0,(K368+L368)*F368,0)</f>
        <v>915.24068636718766</v>
      </c>
      <c r="Q368" s="24">
        <f>IF(J368*-1&gt;(K368+L368),(((J368*-1)-K368-L368))*F368,0)</f>
        <v>0</v>
      </c>
      <c r="R368" s="23">
        <f t="shared" si="64"/>
        <v>479766.37395873107</v>
      </c>
      <c r="S368" s="23">
        <f t="shared" si="65"/>
        <v>528493.10171741992</v>
      </c>
      <c r="T368" s="23">
        <f t="shared" si="66"/>
        <v>0.13327909868573551</v>
      </c>
      <c r="U368" s="23">
        <f t="shared" si="67"/>
        <v>0.14681538365709926</v>
      </c>
      <c r="V368" s="25">
        <v>-0.14681538365709926</v>
      </c>
      <c r="W368" s="25">
        <f>0.5*'Car Specs and Assumptions'!$C$5*(F368*F368)</f>
        <v>24449.71875</v>
      </c>
      <c r="X368" s="25">
        <f t="shared" si="68"/>
        <v>24.449718749999999</v>
      </c>
      <c r="Y368" s="25">
        <f t="shared" si="69"/>
        <v>17.848294687499997</v>
      </c>
      <c r="Z368" s="25">
        <f>(H368*(K368+L368))/1000</f>
        <v>0.91524068636718769</v>
      </c>
      <c r="AA368" s="25">
        <f t="shared" si="70"/>
        <v>16.93305400113281</v>
      </c>
      <c r="AB368" s="18"/>
      <c r="AC368" s="24">
        <f t="shared" si="71"/>
        <v>0</v>
      </c>
      <c r="AD368" s="24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</row>
    <row r="369" spans="1:40" x14ac:dyDescent="0.35">
      <c r="A369" s="18"/>
      <c r="B369" s="1" t="s">
        <v>3</v>
      </c>
      <c r="C369" s="1">
        <v>365</v>
      </c>
      <c r="D369" s="1">
        <v>365</v>
      </c>
      <c r="E369" s="9">
        <v>20.7</v>
      </c>
      <c r="F369" s="22">
        <f t="shared" si="62"/>
        <v>5.75</v>
      </c>
      <c r="G369" s="50">
        <f t="shared" si="72"/>
        <v>1.388888888888884E-2</v>
      </c>
      <c r="H369" s="22">
        <f t="shared" si="73"/>
        <v>5.75</v>
      </c>
      <c r="I369" s="70"/>
      <c r="J369" s="22">
        <v>20.541666666666593</v>
      </c>
      <c r="K369" s="22">
        <f>'Car Specs and Assumptions'!$C$5*9.81*'Car Specs and Assumptions'!$F$5</f>
        <v>145.08990000000003</v>
      </c>
      <c r="L369" s="22">
        <v>14.082393281250001</v>
      </c>
      <c r="M369" s="22">
        <v>-138.63062661458343</v>
      </c>
      <c r="N369" s="23">
        <v>-797.12610303385475</v>
      </c>
      <c r="O369" s="23">
        <f t="shared" si="63"/>
        <v>0</v>
      </c>
      <c r="P369" s="23">
        <f>IF(F369&gt;0,(K369+L369)*F369,0)</f>
        <v>915.24068636718766</v>
      </c>
      <c r="Q369" s="24">
        <f>IF(J369*-1&gt;(K369+L369),(((J369*-1)-K369-L369))*F369,0)</f>
        <v>0</v>
      </c>
      <c r="R369" s="23">
        <f t="shared" si="64"/>
        <v>480681.61464509828</v>
      </c>
      <c r="S369" s="23">
        <f t="shared" si="65"/>
        <v>528493.10171741992</v>
      </c>
      <c r="T369" s="23">
        <f t="shared" si="66"/>
        <v>0.13353335254840831</v>
      </c>
      <c r="U369" s="23">
        <f t="shared" si="67"/>
        <v>0.14681538365709926</v>
      </c>
      <c r="V369" s="25">
        <v>-0.14681538365709926</v>
      </c>
      <c r="W369" s="25">
        <f>0.5*'Car Specs and Assumptions'!$C$5*(F369*F369)</f>
        <v>24449.71875</v>
      </c>
      <c r="X369" s="25">
        <f t="shared" si="68"/>
        <v>24.449718749999999</v>
      </c>
      <c r="Y369" s="25">
        <f t="shared" si="69"/>
        <v>17.848294687499997</v>
      </c>
      <c r="Z369" s="25">
        <f>(H369*(K369+L369))/1000</f>
        <v>0.91524068636718769</v>
      </c>
      <c r="AA369" s="25">
        <f t="shared" si="70"/>
        <v>16.93305400113281</v>
      </c>
      <c r="AB369" s="18"/>
      <c r="AC369" s="24">
        <f t="shared" si="71"/>
        <v>0</v>
      </c>
      <c r="AD369" s="24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</row>
    <row r="370" spans="1:40" x14ac:dyDescent="0.35">
      <c r="A370" s="18"/>
      <c r="B370" s="1" t="s">
        <v>3</v>
      </c>
      <c r="C370" s="1">
        <v>366</v>
      </c>
      <c r="D370" s="1">
        <v>366</v>
      </c>
      <c r="E370" s="9">
        <v>20.8</v>
      </c>
      <c r="F370" s="22">
        <f t="shared" si="62"/>
        <v>5.7777777777777777</v>
      </c>
      <c r="G370" s="50">
        <f t="shared" si="72"/>
        <v>6.9444444444444198E-2</v>
      </c>
      <c r="H370" s="22">
        <f t="shared" si="73"/>
        <v>5.7777777777777777</v>
      </c>
      <c r="I370" s="70"/>
      <c r="J370" s="22">
        <v>102.70833333333297</v>
      </c>
      <c r="K370" s="22">
        <f>'Car Specs and Assumptions'!$C$5*9.81*'Car Specs and Assumptions'!$F$5</f>
        <v>145.08990000000003</v>
      </c>
      <c r="L370" s="22">
        <v>14.218783703703705</v>
      </c>
      <c r="M370" s="22">
        <v>-56.600350370370762</v>
      </c>
      <c r="N370" s="23">
        <v>-327.02424658436439</v>
      </c>
      <c r="O370" s="23">
        <f t="shared" si="63"/>
        <v>0</v>
      </c>
      <c r="P370" s="23">
        <f>IF(F370&gt;0,(K370+L370)*F370,0)</f>
        <v>920.45017251028821</v>
      </c>
      <c r="Q370" s="24">
        <f>IF(J370*-1&gt;(K370+L370),(((J370*-1)-K370-L370))*F370,0)</f>
        <v>0</v>
      </c>
      <c r="R370" s="23">
        <f t="shared" si="64"/>
        <v>481602.06481760857</v>
      </c>
      <c r="S370" s="23">
        <f t="shared" si="65"/>
        <v>528493.10171741992</v>
      </c>
      <c r="T370" s="23">
        <f t="shared" si="66"/>
        <v>0.13378905360633167</v>
      </c>
      <c r="U370" s="23">
        <f t="shared" si="67"/>
        <v>0.14681538365709926</v>
      </c>
      <c r="V370" s="25">
        <v>-0.14681538365709926</v>
      </c>
      <c r="W370" s="25">
        <f>0.5*'Car Specs and Assumptions'!$C$5*(F370*F370)</f>
        <v>24686.518518518518</v>
      </c>
      <c r="X370" s="25">
        <f t="shared" si="68"/>
        <v>24.686518518518518</v>
      </c>
      <c r="Y370" s="25">
        <f t="shared" si="69"/>
        <v>18.021158518518519</v>
      </c>
      <c r="Z370" s="25">
        <f>(H370*(K370+L370))/1000</f>
        <v>0.92045017251028827</v>
      </c>
      <c r="AA370" s="25">
        <f t="shared" si="70"/>
        <v>17.100708346008229</v>
      </c>
      <c r="AB370" s="18"/>
      <c r="AC370" s="24">
        <f t="shared" si="71"/>
        <v>0</v>
      </c>
      <c r="AD370" s="24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</row>
    <row r="371" spans="1:40" x14ac:dyDescent="0.35">
      <c r="A371" s="18"/>
      <c r="B371" s="1" t="s">
        <v>3</v>
      </c>
      <c r="C371" s="1">
        <v>367</v>
      </c>
      <c r="D371" s="1">
        <v>367</v>
      </c>
      <c r="E371" s="9">
        <v>21.2</v>
      </c>
      <c r="F371" s="22">
        <f t="shared" si="62"/>
        <v>5.8888888888888884</v>
      </c>
      <c r="G371" s="50">
        <f t="shared" si="72"/>
        <v>0.1805555555555558</v>
      </c>
      <c r="H371" s="22">
        <f t="shared" si="73"/>
        <v>5.8888888888888884</v>
      </c>
      <c r="I371" s="70"/>
      <c r="J371" s="22">
        <v>267.04166666666703</v>
      </c>
      <c r="K371" s="22">
        <f>'Car Specs and Assumptions'!$C$5*9.81*'Car Specs and Assumptions'!$F$5</f>
        <v>145.08990000000003</v>
      </c>
      <c r="L371" s="22">
        <v>14.770918425925924</v>
      </c>
      <c r="M371" s="22">
        <v>107.18084824074107</v>
      </c>
      <c r="N371" s="23">
        <v>631.17610630658623</v>
      </c>
      <c r="O371" s="23">
        <f t="shared" si="63"/>
        <v>631.17610630658623</v>
      </c>
      <c r="P371" s="23">
        <f>IF(F371&gt;0,(K371+L371)*F371,0)</f>
        <v>941.40259739711939</v>
      </c>
      <c r="Q371" s="24">
        <f>IF(J371*-1&gt;(K371+L371),(((J371*-1)-K371-L371))*F371,0)</f>
        <v>0</v>
      </c>
      <c r="R371" s="23">
        <f t="shared" si="64"/>
        <v>482543.46741500567</v>
      </c>
      <c r="S371" s="23">
        <f t="shared" si="65"/>
        <v>528493.10171741992</v>
      </c>
      <c r="T371" s="23">
        <f t="shared" si="66"/>
        <v>0.13405057524788858</v>
      </c>
      <c r="U371" s="23">
        <f t="shared" si="67"/>
        <v>0.14681538365709926</v>
      </c>
      <c r="V371" s="25">
        <v>-0.14681538365709926</v>
      </c>
      <c r="W371" s="25">
        <f>0.5*'Car Specs and Assumptions'!$C$5*(F371*F371)</f>
        <v>25645.129629629624</v>
      </c>
      <c r="X371" s="25">
        <f t="shared" si="68"/>
        <v>25.645129629629626</v>
      </c>
      <c r="Y371" s="25">
        <f t="shared" si="69"/>
        <v>18.720944629629628</v>
      </c>
      <c r="Z371" s="25">
        <f>(H371*(K371+L371))/1000</f>
        <v>0.9414025973971194</v>
      </c>
      <c r="AA371" s="25">
        <f t="shared" si="70"/>
        <v>17.779542032232509</v>
      </c>
      <c r="AB371" s="18"/>
      <c r="AC371" s="24">
        <f t="shared" si="71"/>
        <v>0</v>
      </c>
      <c r="AD371" s="24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</row>
    <row r="372" spans="1:40" x14ac:dyDescent="0.35">
      <c r="A372" s="18"/>
      <c r="B372" s="1" t="s">
        <v>3</v>
      </c>
      <c r="C372" s="1">
        <v>368</v>
      </c>
      <c r="D372" s="1">
        <v>368</v>
      </c>
      <c r="E372" s="9">
        <v>22.1</v>
      </c>
      <c r="F372" s="22">
        <f t="shared" si="62"/>
        <v>6.1388888888888893</v>
      </c>
      <c r="G372" s="50">
        <f t="shared" si="72"/>
        <v>0.31944444444444464</v>
      </c>
      <c r="H372" s="22">
        <f t="shared" si="73"/>
        <v>6.1388888888888893</v>
      </c>
      <c r="I372" s="70"/>
      <c r="J372" s="22">
        <v>472.4583333333336</v>
      </c>
      <c r="K372" s="22">
        <f>'Car Specs and Assumptions'!$C$5*9.81*'Car Specs and Assumptions'!$F$5</f>
        <v>145.08990000000003</v>
      </c>
      <c r="L372" s="22">
        <v>16.051673790509263</v>
      </c>
      <c r="M372" s="22">
        <v>311.31675954282429</v>
      </c>
      <c r="N372" s="23">
        <v>1911.1389960823381</v>
      </c>
      <c r="O372" s="23">
        <f t="shared" si="63"/>
        <v>1911.1389960823381</v>
      </c>
      <c r="P372" s="23">
        <f>IF(F372&gt;0,(K372+L372)*F372,0)</f>
        <v>989.23021688062647</v>
      </c>
      <c r="Q372" s="24">
        <f>IF(J372*-1&gt;(K372+L372),(((J372*-1)-K372-L372))*F372,0)</f>
        <v>0</v>
      </c>
      <c r="R372" s="23">
        <f t="shared" si="64"/>
        <v>483532.69763188629</v>
      </c>
      <c r="S372" s="23">
        <f t="shared" si="65"/>
        <v>528493.10171741992</v>
      </c>
      <c r="T372" s="23">
        <f t="shared" si="66"/>
        <v>0.13432538340213801</v>
      </c>
      <c r="U372" s="23">
        <f t="shared" si="67"/>
        <v>0.14681538365709926</v>
      </c>
      <c r="V372" s="25">
        <v>-0.14681538365709926</v>
      </c>
      <c r="W372" s="25">
        <f>0.5*'Car Specs and Assumptions'!$C$5*(F372*F372)</f>
        <v>27868.765046296299</v>
      </c>
      <c r="X372" s="25">
        <f t="shared" si="68"/>
        <v>27.8687650462963</v>
      </c>
      <c r="Y372" s="25">
        <f t="shared" si="69"/>
        <v>20.344198483796298</v>
      </c>
      <c r="Z372" s="25">
        <f>(H372*(K372+L372))/1000</f>
        <v>0.98923021688062651</v>
      </c>
      <c r="AA372" s="25">
        <f t="shared" si="70"/>
        <v>19.35496826691567</v>
      </c>
      <c r="AB372" s="18"/>
      <c r="AC372" s="24">
        <f t="shared" si="71"/>
        <v>0</v>
      </c>
      <c r="AD372" s="24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</row>
    <row r="373" spans="1:40" x14ac:dyDescent="0.35">
      <c r="A373" s="18"/>
      <c r="B373" s="1" t="s">
        <v>3</v>
      </c>
      <c r="C373" s="1">
        <v>369</v>
      </c>
      <c r="D373" s="1">
        <v>369</v>
      </c>
      <c r="E373" s="9">
        <v>23.5</v>
      </c>
      <c r="F373" s="22">
        <f t="shared" si="62"/>
        <v>6.5277777777777777</v>
      </c>
      <c r="G373" s="50">
        <f t="shared" si="72"/>
        <v>0.30555555555555536</v>
      </c>
      <c r="H373" s="22">
        <f t="shared" si="73"/>
        <v>6.5277777777777777</v>
      </c>
      <c r="I373" s="70"/>
      <c r="J373" s="22">
        <v>451.9166666666664</v>
      </c>
      <c r="K373" s="22">
        <f>'Car Specs and Assumptions'!$C$5*9.81*'Car Specs and Assumptions'!$F$5</f>
        <v>145.08990000000003</v>
      </c>
      <c r="L373" s="22">
        <v>18.149785734953703</v>
      </c>
      <c r="M373" s="22">
        <v>288.67698093171265</v>
      </c>
      <c r="N373" s="23">
        <v>1884.419181082013</v>
      </c>
      <c r="O373" s="23">
        <f t="shared" si="63"/>
        <v>1884.419181082013</v>
      </c>
      <c r="P373" s="23">
        <f>IF(F373&gt;0,(K373+L373)*F373,0)</f>
        <v>1065.5923929920591</v>
      </c>
      <c r="Q373" s="24">
        <f>IF(J373*-1&gt;(K373+L373),(((J373*-1)-K373-L373))*F373,0)</f>
        <v>0</v>
      </c>
      <c r="R373" s="23">
        <f t="shared" si="64"/>
        <v>484598.29002487834</v>
      </c>
      <c r="S373" s="23">
        <f t="shared" si="65"/>
        <v>528493.10171741992</v>
      </c>
      <c r="T373" s="23">
        <f t="shared" si="66"/>
        <v>0.1346214049689112</v>
      </c>
      <c r="U373" s="23">
        <f t="shared" si="67"/>
        <v>0.14681538365709926</v>
      </c>
      <c r="V373" s="25">
        <v>-0.14681538365709926</v>
      </c>
      <c r="W373" s="25">
        <f>0.5*'Car Specs and Assumptions'!$C$5*(F373*F373)</f>
        <v>31511.487268518515</v>
      </c>
      <c r="X373" s="25">
        <f t="shared" si="68"/>
        <v>31.511487268518515</v>
      </c>
      <c r="Y373" s="25">
        <f t="shared" si="69"/>
        <v>23.003385706018516</v>
      </c>
      <c r="Z373" s="25">
        <f>(H373*(K373+L373))/1000</f>
        <v>1.0655923929920592</v>
      </c>
      <c r="AA373" s="25">
        <f t="shared" si="70"/>
        <v>21.937793313026457</v>
      </c>
      <c r="AB373" s="18"/>
      <c r="AC373" s="24">
        <f t="shared" si="71"/>
        <v>0</v>
      </c>
      <c r="AD373" s="24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</row>
    <row r="374" spans="1:40" x14ac:dyDescent="0.35">
      <c r="A374" s="18"/>
      <c r="B374" s="1" t="s">
        <v>3</v>
      </c>
      <c r="C374" s="1">
        <v>370</v>
      </c>
      <c r="D374" s="1">
        <v>370</v>
      </c>
      <c r="E374" s="9">
        <v>24.3</v>
      </c>
      <c r="F374" s="22">
        <f t="shared" si="62"/>
        <v>6.75</v>
      </c>
      <c r="G374" s="50">
        <f t="shared" si="72"/>
        <v>0.13888888888888884</v>
      </c>
      <c r="H374" s="22">
        <f t="shared" si="73"/>
        <v>6.75</v>
      </c>
      <c r="I374" s="70"/>
      <c r="J374" s="22">
        <v>205.4166666666666</v>
      </c>
      <c r="K374" s="22">
        <f>'Car Specs and Assumptions'!$C$5*9.81*'Car Specs and Assumptions'!$F$5</f>
        <v>145.08990000000003</v>
      </c>
      <c r="L374" s="22">
        <v>19.40654953125</v>
      </c>
      <c r="M374" s="22">
        <v>40.920217135416571</v>
      </c>
      <c r="N374" s="23">
        <v>276.21146566406185</v>
      </c>
      <c r="O374" s="23">
        <f t="shared" si="63"/>
        <v>276.21146566406185</v>
      </c>
      <c r="P374" s="23">
        <f>IF(F374&gt;0,(K374+L374)*F374,0)</f>
        <v>1110.3510343359376</v>
      </c>
      <c r="Q374" s="24">
        <f>IF(J374*-1&gt;(K374+L374),(((J374*-1)-K374-L374))*F374,0)</f>
        <v>0</v>
      </c>
      <c r="R374" s="23">
        <f t="shared" si="64"/>
        <v>485708.64105921425</v>
      </c>
      <c r="S374" s="23">
        <f t="shared" si="65"/>
        <v>528493.10171741992</v>
      </c>
      <c r="T374" s="23">
        <f t="shared" si="66"/>
        <v>0.13492986048624972</v>
      </c>
      <c r="U374" s="23">
        <f t="shared" si="67"/>
        <v>0.14681538365709926</v>
      </c>
      <c r="V374" s="25">
        <v>-0.14681538365709926</v>
      </c>
      <c r="W374" s="25">
        <f>0.5*'Car Specs and Assumptions'!$C$5*(F374*F374)</f>
        <v>33693.46875</v>
      </c>
      <c r="X374" s="25">
        <f t="shared" si="68"/>
        <v>33.693468750000001</v>
      </c>
      <c r="Y374" s="25">
        <f t="shared" si="69"/>
        <v>24.5962321875</v>
      </c>
      <c r="Z374" s="25">
        <f>(H374*(K374+L374))/1000</f>
        <v>1.1103510343359375</v>
      </c>
      <c r="AA374" s="25">
        <f t="shared" si="70"/>
        <v>23.485881153164062</v>
      </c>
      <c r="AB374" s="18"/>
      <c r="AC374" s="24">
        <f t="shared" si="71"/>
        <v>0</v>
      </c>
      <c r="AD374" s="24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</row>
    <row r="375" spans="1:40" x14ac:dyDescent="0.35">
      <c r="A375" s="18"/>
      <c r="B375" s="1" t="s">
        <v>3</v>
      </c>
      <c r="C375" s="1">
        <v>371</v>
      </c>
      <c r="D375" s="1">
        <v>371</v>
      </c>
      <c r="E375" s="9">
        <v>24.5</v>
      </c>
      <c r="F375" s="22">
        <f t="shared" si="62"/>
        <v>6.8055555555555554</v>
      </c>
      <c r="G375" s="50">
        <f t="shared" si="72"/>
        <v>-6.9444444444444642E-2</v>
      </c>
      <c r="H375" s="22">
        <f t="shared" si="73"/>
        <v>6.8055555555555554</v>
      </c>
      <c r="I375" s="70"/>
      <c r="J375" s="22">
        <v>-102.70833333333363</v>
      </c>
      <c r="K375" s="22">
        <f>'Car Specs and Assumptions'!$C$5*9.81*'Car Specs and Assumptions'!$F$5</f>
        <v>145.08990000000003</v>
      </c>
      <c r="L375" s="22">
        <v>19.727313512731481</v>
      </c>
      <c r="M375" s="22">
        <v>-267.52554684606514</v>
      </c>
      <c r="N375" s="23">
        <v>-1820.6599715912766</v>
      </c>
      <c r="O375" s="23">
        <f t="shared" si="63"/>
        <v>0</v>
      </c>
      <c r="P375" s="23">
        <f>IF(F375&gt;0,(K375+L375)*F375,0)</f>
        <v>1121.6727030727561</v>
      </c>
      <c r="Q375" s="24">
        <f>IF(J375*-1&gt;(K375+L375),(((J375*-1)-K375-L375))*F375,0)</f>
        <v>0</v>
      </c>
      <c r="R375" s="23">
        <f t="shared" si="64"/>
        <v>486830.31376228703</v>
      </c>
      <c r="S375" s="23">
        <f t="shared" si="65"/>
        <v>528493.10171741992</v>
      </c>
      <c r="T375" s="23">
        <f t="shared" si="66"/>
        <v>0.13524146116316335</v>
      </c>
      <c r="U375" s="23">
        <f t="shared" si="67"/>
        <v>0.14681538365709926</v>
      </c>
      <c r="V375" s="25">
        <v>-0.14681538365709926</v>
      </c>
      <c r="W375" s="25">
        <f>0.5*'Car Specs and Assumptions'!$C$5*(F375*F375)</f>
        <v>34250.376157407401</v>
      </c>
      <c r="X375" s="25">
        <f t="shared" si="68"/>
        <v>34.250376157407402</v>
      </c>
      <c r="Y375" s="25">
        <f t="shared" si="69"/>
        <v>25.002774594907404</v>
      </c>
      <c r="Z375" s="25">
        <f>(H375*(K375+L375))/1000</f>
        <v>1.121672703072756</v>
      </c>
      <c r="AA375" s="25">
        <f t="shared" si="70"/>
        <v>23.881101891834646</v>
      </c>
      <c r="AB375" s="18"/>
      <c r="AC375" s="24">
        <f t="shared" si="71"/>
        <v>0</v>
      </c>
      <c r="AD375" s="24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</row>
    <row r="376" spans="1:40" x14ac:dyDescent="0.35">
      <c r="A376" s="18"/>
      <c r="B376" s="1" t="s">
        <v>3</v>
      </c>
      <c r="C376" s="1">
        <v>372</v>
      </c>
      <c r="D376" s="1">
        <v>372</v>
      </c>
      <c r="E376" s="9">
        <v>23.8</v>
      </c>
      <c r="F376" s="22">
        <f t="shared" si="62"/>
        <v>6.6111111111111107</v>
      </c>
      <c r="G376" s="50">
        <f t="shared" si="72"/>
        <v>-0.4444444444444442</v>
      </c>
      <c r="H376" s="22">
        <f t="shared" si="73"/>
        <v>6.6111111111111107</v>
      </c>
      <c r="I376" s="70"/>
      <c r="J376" s="22">
        <v>-657.33333333333292</v>
      </c>
      <c r="K376" s="22">
        <f>'Car Specs and Assumptions'!$C$5*9.81*'Car Specs and Assumptions'!$F$5</f>
        <v>145.08990000000003</v>
      </c>
      <c r="L376" s="22">
        <v>18.616142384259259</v>
      </c>
      <c r="M376" s="22">
        <v>-821.03937571759218</v>
      </c>
      <c r="N376" s="23">
        <v>-5427.9825394663039</v>
      </c>
      <c r="O376" s="23">
        <f t="shared" si="63"/>
        <v>0</v>
      </c>
      <c r="P376" s="23">
        <f>IF(F376&gt;0,(K376+L376)*F376,0)</f>
        <v>1082.278835762603</v>
      </c>
      <c r="Q376" s="24">
        <f>IF(J376*-1&gt;(K376+L376),(((J376*-1)-K376-L376))*F376,0)</f>
        <v>3263.4248679410975</v>
      </c>
      <c r="R376" s="23">
        <f t="shared" si="64"/>
        <v>487912.59259804961</v>
      </c>
      <c r="S376" s="23">
        <f t="shared" si="65"/>
        <v>531756.52658536099</v>
      </c>
      <c r="T376" s="23">
        <f t="shared" si="66"/>
        <v>0.13554211822373818</v>
      </c>
      <c r="U376" s="23">
        <f t="shared" si="67"/>
        <v>0.1477219630854133</v>
      </c>
      <c r="V376" s="25">
        <v>-0.1477219630854133</v>
      </c>
      <c r="W376" s="25">
        <f>0.5*'Car Specs and Assumptions'!$C$5*(F376*F376)</f>
        <v>32321.171296296292</v>
      </c>
      <c r="X376" s="25">
        <f t="shared" si="68"/>
        <v>32.321171296296292</v>
      </c>
      <c r="Y376" s="25">
        <f t="shared" si="69"/>
        <v>23.594455046296293</v>
      </c>
      <c r="Z376" s="25">
        <f>(H376*(K376+L376))/1000</f>
        <v>1.082278835762603</v>
      </c>
      <c r="AA376" s="25">
        <f t="shared" si="70"/>
        <v>22.512176210533688</v>
      </c>
      <c r="AB376" s="18"/>
      <c r="AC376" s="24">
        <f t="shared" si="71"/>
        <v>0</v>
      </c>
      <c r="AD376" s="24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</row>
    <row r="377" spans="1:40" x14ac:dyDescent="0.35">
      <c r="A377" s="18"/>
      <c r="B377" s="1" t="s">
        <v>3</v>
      </c>
      <c r="C377" s="1">
        <v>373</v>
      </c>
      <c r="D377" s="1">
        <v>373</v>
      </c>
      <c r="E377" s="9">
        <v>21.3</v>
      </c>
      <c r="F377" s="22">
        <f t="shared" si="62"/>
        <v>5.916666666666667</v>
      </c>
      <c r="G377" s="50">
        <f t="shared" si="72"/>
        <v>-0.84722222222222232</v>
      </c>
      <c r="H377" s="22">
        <f t="shared" si="73"/>
        <v>5.916666666666667</v>
      </c>
      <c r="I377" s="70"/>
      <c r="J377" s="22">
        <v>-1253.0416666666667</v>
      </c>
      <c r="K377" s="22">
        <f>'Car Specs and Assumptions'!$C$5*9.81*'Car Specs and Assumptions'!$F$5</f>
        <v>145.08990000000003</v>
      </c>
      <c r="L377" s="22">
        <v>14.910595364583337</v>
      </c>
      <c r="M377" s="22">
        <v>-1413.04216203125</v>
      </c>
      <c r="N377" s="23">
        <v>-8360.4994586848952</v>
      </c>
      <c r="O377" s="23">
        <f t="shared" si="63"/>
        <v>0</v>
      </c>
      <c r="P377" s="23">
        <f>IF(F377&gt;0,(K377+L377)*F377,0)</f>
        <v>946.66959757378504</v>
      </c>
      <c r="Q377" s="24">
        <f>IF(J377*-1&gt;(K377+L377),(((J377*-1)-K377-L377))*F377,0)</f>
        <v>6467.1602635373274</v>
      </c>
      <c r="R377" s="23">
        <f t="shared" si="64"/>
        <v>488859.26219562342</v>
      </c>
      <c r="S377" s="23">
        <f t="shared" si="65"/>
        <v>538223.6868488983</v>
      </c>
      <c r="T377" s="23">
        <f t="shared" si="66"/>
        <v>0.13580510303794419</v>
      </c>
      <c r="U377" s="23">
        <f t="shared" si="67"/>
        <v>0.14951854020662395</v>
      </c>
      <c r="V377" s="25">
        <v>-0.14951854020662395</v>
      </c>
      <c r="W377" s="25">
        <f>0.5*'Car Specs and Assumptions'!$C$5*(F377*F377)</f>
        <v>25887.635416666672</v>
      </c>
      <c r="X377" s="25">
        <f t="shared" si="68"/>
        <v>25.887635416666672</v>
      </c>
      <c r="Y377" s="25">
        <f t="shared" si="69"/>
        <v>18.897973854166672</v>
      </c>
      <c r="Z377" s="25">
        <f>(H377*(K377+L377))/1000</f>
        <v>0.94666959757378499</v>
      </c>
      <c r="AA377" s="25">
        <f t="shared" si="70"/>
        <v>17.951304256592888</v>
      </c>
      <c r="AB377" s="18"/>
      <c r="AC377" s="24">
        <f t="shared" si="71"/>
        <v>0</v>
      </c>
      <c r="AD377" s="24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</row>
    <row r="378" spans="1:40" x14ac:dyDescent="0.35">
      <c r="A378" s="18"/>
      <c r="B378" s="1" t="s">
        <v>3</v>
      </c>
      <c r="C378" s="1">
        <v>374</v>
      </c>
      <c r="D378" s="1">
        <v>374</v>
      </c>
      <c r="E378" s="9">
        <v>17.7</v>
      </c>
      <c r="F378" s="22">
        <f t="shared" si="62"/>
        <v>4.9166666666666661</v>
      </c>
      <c r="G378" s="50">
        <f t="shared" si="72"/>
        <v>-0.95833333333333348</v>
      </c>
      <c r="H378" s="22">
        <f t="shared" si="73"/>
        <v>4.9166666666666661</v>
      </c>
      <c r="I378" s="70"/>
      <c r="J378" s="22">
        <v>-1417.3750000000002</v>
      </c>
      <c r="K378" s="22">
        <f>'Car Specs and Assumptions'!$C$5*9.81*'Car Specs and Assumptions'!$F$5</f>
        <v>145.08990000000003</v>
      </c>
      <c r="L378" s="22">
        <v>10.296326614583331</v>
      </c>
      <c r="M378" s="22">
        <v>-1572.7612266145834</v>
      </c>
      <c r="N378" s="23">
        <v>-7732.7426975217004</v>
      </c>
      <c r="O378" s="23">
        <f t="shared" si="63"/>
        <v>0</v>
      </c>
      <c r="P378" s="23">
        <f>IF(F378&gt;0,(K378+L378)*F378,0)</f>
        <v>763.98228085503479</v>
      </c>
      <c r="Q378" s="24">
        <f>IF(J378*-1&gt;(K378+L378),(((J378*-1)-K378-L378))*F378,0)</f>
        <v>6204.7781358116335</v>
      </c>
      <c r="R378" s="23">
        <f t="shared" si="64"/>
        <v>489623.24447647843</v>
      </c>
      <c r="S378" s="23">
        <f t="shared" si="65"/>
        <v>544428.46498470998</v>
      </c>
      <c r="T378" s="23">
        <f t="shared" si="66"/>
        <v>0.1360173373155657</v>
      </c>
      <c r="U378" s="23">
        <f t="shared" si="67"/>
        <v>0.15124222757275244</v>
      </c>
      <c r="V378" s="25">
        <v>-0.15124222757275244</v>
      </c>
      <c r="W378" s="25">
        <f>0.5*'Car Specs and Assumptions'!$C$5*(F378*F378)</f>
        <v>17876.385416666661</v>
      </c>
      <c r="X378" s="25">
        <f t="shared" si="68"/>
        <v>17.876385416666661</v>
      </c>
      <c r="Y378" s="25">
        <f t="shared" si="69"/>
        <v>13.049761354166662</v>
      </c>
      <c r="Z378" s="25">
        <f>(H378*(K378+L378))/1000</f>
        <v>0.76398228085503483</v>
      </c>
      <c r="AA378" s="25">
        <f t="shared" si="70"/>
        <v>12.285779073311627</v>
      </c>
      <c r="AB378" s="18"/>
      <c r="AC378" s="24">
        <f t="shared" si="71"/>
        <v>0</v>
      </c>
      <c r="AD378" s="24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</row>
    <row r="379" spans="1:40" x14ac:dyDescent="0.35">
      <c r="A379" s="18"/>
      <c r="B379" s="1" t="s">
        <v>3</v>
      </c>
      <c r="C379" s="1">
        <v>375</v>
      </c>
      <c r="D379" s="1">
        <v>375</v>
      </c>
      <c r="E379" s="9">
        <v>14.4</v>
      </c>
      <c r="F379" s="22">
        <f t="shared" si="62"/>
        <v>4</v>
      </c>
      <c r="G379" s="50">
        <f t="shared" si="72"/>
        <v>-0.80555555555555536</v>
      </c>
      <c r="H379" s="22">
        <f t="shared" si="73"/>
        <v>4</v>
      </c>
      <c r="I379" s="70"/>
      <c r="J379" s="22">
        <v>-1191.4166666666663</v>
      </c>
      <c r="K379" s="22">
        <f>'Car Specs and Assumptions'!$C$5*9.81*'Car Specs and Assumptions'!$F$5</f>
        <v>145.08990000000003</v>
      </c>
      <c r="L379" s="22">
        <v>6.8149200000000008</v>
      </c>
      <c r="M379" s="22">
        <v>-1343.3214866666663</v>
      </c>
      <c r="N379" s="23">
        <v>-5373.285946666665</v>
      </c>
      <c r="O379" s="23">
        <f t="shared" si="63"/>
        <v>0</v>
      </c>
      <c r="P379" s="23">
        <f>IF(F379&gt;0,(K379+L379)*F379,0)</f>
        <v>607.61928000000012</v>
      </c>
      <c r="Q379" s="24">
        <f>IF(J379*-1&gt;(K379+L379),(((J379*-1)-K379-L379))*F379,0)</f>
        <v>4158.0473866666653</v>
      </c>
      <c r="R379" s="23">
        <f t="shared" si="64"/>
        <v>490230.86375647841</v>
      </c>
      <c r="S379" s="23">
        <f t="shared" si="65"/>
        <v>548586.51237137662</v>
      </c>
      <c r="T379" s="23">
        <f t="shared" si="66"/>
        <v>0.13618613395154971</v>
      </c>
      <c r="U379" s="23">
        <f t="shared" si="67"/>
        <v>0.15239733313676843</v>
      </c>
      <c r="V379" s="25">
        <v>-0.15239733313676843</v>
      </c>
      <c r="W379" s="25">
        <f>0.5*'Car Specs and Assumptions'!$C$5*(F379*F379)</f>
        <v>11832</v>
      </c>
      <c r="X379" s="25">
        <f t="shared" si="68"/>
        <v>11.832000000000001</v>
      </c>
      <c r="Y379" s="25">
        <f t="shared" si="69"/>
        <v>8.637360000000001</v>
      </c>
      <c r="Z379" s="25">
        <f>(H379*(K379+L379))/1000</f>
        <v>0.60761928000000009</v>
      </c>
      <c r="AA379" s="25">
        <f t="shared" si="70"/>
        <v>8.0297407200000013</v>
      </c>
      <c r="AB379" s="18"/>
      <c r="AC379" s="24">
        <f t="shared" si="71"/>
        <v>0</v>
      </c>
      <c r="AD379" s="24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</row>
    <row r="380" spans="1:40" x14ac:dyDescent="0.35">
      <c r="A380" s="18"/>
      <c r="B380" s="1" t="s">
        <v>3</v>
      </c>
      <c r="C380" s="1">
        <v>376</v>
      </c>
      <c r="D380" s="1">
        <v>376</v>
      </c>
      <c r="E380" s="9">
        <v>11.9</v>
      </c>
      <c r="F380" s="22">
        <f t="shared" si="62"/>
        <v>3.3055555555555554</v>
      </c>
      <c r="G380" s="50">
        <f t="shared" si="72"/>
        <v>-0.58333333333333348</v>
      </c>
      <c r="H380" s="22">
        <f t="shared" si="73"/>
        <v>3.3055555555555554</v>
      </c>
      <c r="I380" s="70"/>
      <c r="J380" s="22">
        <v>-862.75000000000023</v>
      </c>
      <c r="K380" s="22">
        <f>'Car Specs and Assumptions'!$C$5*9.81*'Car Specs and Assumptions'!$F$5</f>
        <v>145.08990000000003</v>
      </c>
      <c r="L380" s="22">
        <v>4.6540355960648148</v>
      </c>
      <c r="M380" s="22">
        <v>-1012.4939355960651</v>
      </c>
      <c r="N380" s="23">
        <v>-3346.8549537758813</v>
      </c>
      <c r="O380" s="23">
        <f t="shared" si="63"/>
        <v>0</v>
      </c>
      <c r="P380" s="23">
        <f>IF(F380&gt;0,(K380+L380)*F380,0)</f>
        <v>494.98689822032537</v>
      </c>
      <c r="Q380" s="24">
        <f>IF(J380*-1&gt;(K380+L380),(((J380*-1)-K380-L380))*F380,0)</f>
        <v>2356.8811573352309</v>
      </c>
      <c r="R380" s="23">
        <f t="shared" si="64"/>
        <v>490725.85065469873</v>
      </c>
      <c r="S380" s="23">
        <f t="shared" si="65"/>
        <v>550943.39352871187</v>
      </c>
      <c r="T380" s="23">
        <f t="shared" si="66"/>
        <v>0.13632364131187533</v>
      </c>
      <c r="U380" s="23">
        <f t="shared" si="67"/>
        <v>0.15305207472227617</v>
      </c>
      <c r="V380" s="25">
        <v>-0.15305207472227617</v>
      </c>
      <c r="W380" s="25">
        <f>0.5*'Car Specs and Assumptions'!$C$5*(F380*F380)</f>
        <v>8080.292824074073</v>
      </c>
      <c r="X380" s="25">
        <f t="shared" si="68"/>
        <v>8.080292824074073</v>
      </c>
      <c r="Y380" s="25">
        <f t="shared" si="69"/>
        <v>5.8986137615740732</v>
      </c>
      <c r="Z380" s="25">
        <f>(H380*(K380+L380))/1000</f>
        <v>0.49498689822032538</v>
      </c>
      <c r="AA380" s="25">
        <f t="shared" si="70"/>
        <v>5.4036268633537476</v>
      </c>
      <c r="AB380" s="18"/>
      <c r="AC380" s="24">
        <f t="shared" si="71"/>
        <v>0</v>
      </c>
      <c r="AD380" s="24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</row>
    <row r="381" spans="1:40" x14ac:dyDescent="0.35">
      <c r="A381" s="18"/>
      <c r="B381" s="1" t="s">
        <v>3</v>
      </c>
      <c r="C381" s="1">
        <v>377</v>
      </c>
      <c r="D381" s="1">
        <v>377</v>
      </c>
      <c r="E381" s="9">
        <v>10.199999999999999</v>
      </c>
      <c r="F381" s="22">
        <f t="shared" si="62"/>
        <v>2.833333333333333</v>
      </c>
      <c r="G381" s="50">
        <f t="shared" si="72"/>
        <v>-0.41666666666666652</v>
      </c>
      <c r="H381" s="22">
        <f t="shared" si="73"/>
        <v>2.833333333333333</v>
      </c>
      <c r="I381" s="70"/>
      <c r="J381" s="22">
        <v>-616.24999999999977</v>
      </c>
      <c r="K381" s="22">
        <f>'Car Specs and Assumptions'!$C$5*9.81*'Car Specs and Assumptions'!$F$5</f>
        <v>145.08990000000003</v>
      </c>
      <c r="L381" s="22">
        <v>3.4192914583333334</v>
      </c>
      <c r="M381" s="22">
        <v>-764.75919145833313</v>
      </c>
      <c r="N381" s="23">
        <v>-2166.8177091319435</v>
      </c>
      <c r="O381" s="23">
        <f t="shared" si="63"/>
        <v>0</v>
      </c>
      <c r="P381" s="23">
        <f>IF(F381&gt;0,(K381+L381)*F381,0)</f>
        <v>420.77604246527784</v>
      </c>
      <c r="Q381" s="24">
        <f>IF(J381*-1&gt;(K381+L381),(((J381*-1)-K381-L381))*F381,0)</f>
        <v>1325.2656242013879</v>
      </c>
      <c r="R381" s="23">
        <f t="shared" si="64"/>
        <v>491146.62669716403</v>
      </c>
      <c r="S381" s="23">
        <f t="shared" si="65"/>
        <v>552268.65915291326</v>
      </c>
      <c r="T381" s="23">
        <f t="shared" si="66"/>
        <v>0.13644053289647218</v>
      </c>
      <c r="U381" s="23">
        <f t="shared" si="67"/>
        <v>0.1534202335126793</v>
      </c>
      <c r="V381" s="25">
        <v>-0.1534202335126793</v>
      </c>
      <c r="W381" s="25">
        <f>0.5*'Car Specs and Assumptions'!$C$5*(F381*F381)</f>
        <v>5936.5416666666661</v>
      </c>
      <c r="X381" s="25">
        <f t="shared" si="68"/>
        <v>5.9365416666666659</v>
      </c>
      <c r="Y381" s="25">
        <f t="shared" si="69"/>
        <v>4.333675416666666</v>
      </c>
      <c r="Z381" s="25">
        <f>(H381*(K381+L381))/1000</f>
        <v>0.42077604246527783</v>
      </c>
      <c r="AA381" s="25">
        <f t="shared" si="70"/>
        <v>3.912899374201388</v>
      </c>
      <c r="AB381" s="18"/>
      <c r="AC381" s="24">
        <f t="shared" si="71"/>
        <v>0</v>
      </c>
      <c r="AD381" s="24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</row>
    <row r="382" spans="1:40" x14ac:dyDescent="0.35">
      <c r="A382" s="18"/>
      <c r="B382" s="1" t="s">
        <v>3</v>
      </c>
      <c r="C382" s="1">
        <v>378</v>
      </c>
      <c r="D382" s="1">
        <v>378</v>
      </c>
      <c r="E382" s="9">
        <v>8.9</v>
      </c>
      <c r="F382" s="22">
        <f t="shared" si="62"/>
        <v>2.4722222222222223</v>
      </c>
      <c r="G382" s="50">
        <f t="shared" si="72"/>
        <v>-0.30555555555555536</v>
      </c>
      <c r="H382" s="22">
        <f t="shared" si="73"/>
        <v>2.4722222222222223</v>
      </c>
      <c r="I382" s="70"/>
      <c r="J382" s="22">
        <v>-451.9166666666664</v>
      </c>
      <c r="K382" s="22">
        <f>'Car Specs and Assumptions'!$C$5*9.81*'Car Specs and Assumptions'!$F$5</f>
        <v>145.08990000000003</v>
      </c>
      <c r="L382" s="22">
        <v>2.6032494849537042</v>
      </c>
      <c r="M382" s="22">
        <v>-599.60981615162018</v>
      </c>
      <c r="N382" s="23">
        <v>-1482.3687121526166</v>
      </c>
      <c r="O382" s="23">
        <f t="shared" si="63"/>
        <v>0</v>
      </c>
      <c r="P382" s="23">
        <f>IF(F382&gt;0,(K382+L382)*F382,0)</f>
        <v>365.13028622669117</v>
      </c>
      <c r="Q382" s="24">
        <f>IF(J382*-1&gt;(K382+L382),(((J382*-1)-K382-L382))*F382,0)</f>
        <v>752.10813969923402</v>
      </c>
      <c r="R382" s="23">
        <f t="shared" si="64"/>
        <v>491511.75698339072</v>
      </c>
      <c r="S382" s="23">
        <f t="shared" si="65"/>
        <v>553020.76729261247</v>
      </c>
      <c r="T382" s="23">
        <f t="shared" si="66"/>
        <v>0.13654196608998595</v>
      </c>
      <c r="U382" s="23">
        <f t="shared" si="67"/>
        <v>0.15362916915388775</v>
      </c>
      <c r="V382" s="25">
        <v>-0.15362916915388775</v>
      </c>
      <c r="W382" s="25">
        <f>0.5*'Car Specs and Assumptions'!$C$5*(F382*F382)</f>
        <v>4519.7372685185182</v>
      </c>
      <c r="X382" s="25">
        <f t="shared" si="68"/>
        <v>4.5197372685185186</v>
      </c>
      <c r="Y382" s="25">
        <f t="shared" si="69"/>
        <v>3.2994082060185184</v>
      </c>
      <c r="Z382" s="25">
        <f>(H382*(K382+L382))/1000</f>
        <v>0.36513028622669119</v>
      </c>
      <c r="AA382" s="25">
        <f t="shared" si="70"/>
        <v>2.9342779197918274</v>
      </c>
      <c r="AB382" s="18"/>
      <c r="AC382" s="24">
        <f t="shared" si="71"/>
        <v>0</v>
      </c>
      <c r="AD382" s="24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</row>
    <row r="383" spans="1:40" x14ac:dyDescent="0.35">
      <c r="A383" s="18"/>
      <c r="B383" s="1" t="s">
        <v>3</v>
      </c>
      <c r="C383" s="1">
        <v>379</v>
      </c>
      <c r="D383" s="1">
        <v>379</v>
      </c>
      <c r="E383" s="9">
        <v>8</v>
      </c>
      <c r="F383" s="22">
        <f t="shared" si="62"/>
        <v>2.2222222222222223</v>
      </c>
      <c r="G383" s="50">
        <f t="shared" si="72"/>
        <v>-0.23611111111111116</v>
      </c>
      <c r="H383" s="22">
        <f t="shared" si="73"/>
        <v>2.2222222222222223</v>
      </c>
      <c r="I383" s="70"/>
      <c r="J383" s="22">
        <v>-349.20833333333343</v>
      </c>
      <c r="K383" s="22">
        <f>'Car Specs and Assumptions'!$C$5*9.81*'Car Specs and Assumptions'!$F$5</f>
        <v>145.08990000000003</v>
      </c>
      <c r="L383" s="22">
        <v>2.1033703703703708</v>
      </c>
      <c r="M383" s="22">
        <v>-496.40160370370381</v>
      </c>
      <c r="N383" s="23">
        <v>-1103.1146748971196</v>
      </c>
      <c r="O383" s="23">
        <f t="shared" si="63"/>
        <v>0</v>
      </c>
      <c r="P383" s="23">
        <f>IF(F383&gt;0,(K383+L383)*F383,0)</f>
        <v>327.09615637860088</v>
      </c>
      <c r="Q383" s="24">
        <f>IF(J383*-1&gt;(K383+L383),(((J383*-1)-K383-L383))*F383,0)</f>
        <v>448.92236213991788</v>
      </c>
      <c r="R383" s="23">
        <f t="shared" si="64"/>
        <v>491838.85313976934</v>
      </c>
      <c r="S383" s="23">
        <f t="shared" si="65"/>
        <v>553469.68965475238</v>
      </c>
      <c r="T383" s="23">
        <f t="shared" si="66"/>
        <v>0.13663283340222793</v>
      </c>
      <c r="U383" s="23">
        <f t="shared" si="67"/>
        <v>0.15375387978609023</v>
      </c>
      <c r="V383" s="25">
        <v>-0.15375387978609023</v>
      </c>
      <c r="W383" s="25">
        <f>0.5*'Car Specs and Assumptions'!$C$5*(F383*F383)</f>
        <v>3651.8518518518522</v>
      </c>
      <c r="X383" s="25">
        <f t="shared" si="68"/>
        <v>3.6518518518518523</v>
      </c>
      <c r="Y383" s="25">
        <f t="shared" si="69"/>
        <v>2.6658518518518521</v>
      </c>
      <c r="Z383" s="25">
        <f>(H383*(K383+L383))/1000</f>
        <v>0.3270961563786009</v>
      </c>
      <c r="AA383" s="25">
        <f t="shared" si="70"/>
        <v>2.3387556954732514</v>
      </c>
      <c r="AB383" s="18"/>
      <c r="AC383" s="24">
        <f t="shared" si="71"/>
        <v>0</v>
      </c>
      <c r="AD383" s="24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</row>
    <row r="384" spans="1:40" x14ac:dyDescent="0.35">
      <c r="A384" s="18"/>
      <c r="B384" s="1" t="s">
        <v>3</v>
      </c>
      <c r="C384" s="1">
        <v>380</v>
      </c>
      <c r="D384" s="1">
        <v>380</v>
      </c>
      <c r="E384" s="9">
        <v>7.2</v>
      </c>
      <c r="F384" s="22">
        <f t="shared" si="62"/>
        <v>2</v>
      </c>
      <c r="G384" s="50">
        <f t="shared" si="72"/>
        <v>-0.26388888888888906</v>
      </c>
      <c r="H384" s="22">
        <f t="shared" si="73"/>
        <v>2</v>
      </c>
      <c r="I384" s="70"/>
      <c r="J384" s="22">
        <v>-390.29166666666691</v>
      </c>
      <c r="K384" s="22">
        <f>'Car Specs and Assumptions'!$C$5*9.81*'Car Specs and Assumptions'!$F$5</f>
        <v>145.08990000000003</v>
      </c>
      <c r="L384" s="22">
        <v>1.7037300000000002</v>
      </c>
      <c r="M384" s="22">
        <v>-537.08529666666686</v>
      </c>
      <c r="N384" s="23">
        <v>-1074.1705933333337</v>
      </c>
      <c r="O384" s="23">
        <f t="shared" si="63"/>
        <v>0</v>
      </c>
      <c r="P384" s="23">
        <f>IF(F384&gt;0,(K384+L384)*F384,0)</f>
        <v>293.58726000000007</v>
      </c>
      <c r="Q384" s="24">
        <f>IF(J384*-1&gt;(K384+L384),(((J384*-1)-K384-L384))*F384,0)</f>
        <v>486.99607333333375</v>
      </c>
      <c r="R384" s="23">
        <f t="shared" si="64"/>
        <v>492132.44039976934</v>
      </c>
      <c r="S384" s="23">
        <f t="shared" si="65"/>
        <v>553956.68572808569</v>
      </c>
      <c r="T384" s="23">
        <f t="shared" si="66"/>
        <v>0.13671439194305593</v>
      </c>
      <c r="U384" s="23">
        <f t="shared" si="67"/>
        <v>0.15388916729526222</v>
      </c>
      <c r="V384" s="25">
        <v>-0.15388916729526222</v>
      </c>
      <c r="W384" s="25">
        <f>0.5*'Car Specs and Assumptions'!$C$5*(F384*F384)</f>
        <v>2958</v>
      </c>
      <c r="X384" s="25">
        <f t="shared" si="68"/>
        <v>2.9580000000000002</v>
      </c>
      <c r="Y384" s="25">
        <f t="shared" si="69"/>
        <v>2.1593400000000003</v>
      </c>
      <c r="Z384" s="25">
        <f>(H384*(K384+L384))/1000</f>
        <v>0.29358726000000007</v>
      </c>
      <c r="AA384" s="25">
        <f t="shared" si="70"/>
        <v>1.8657527400000002</v>
      </c>
      <c r="AB384" s="18"/>
      <c r="AC384" s="24">
        <f t="shared" si="71"/>
        <v>0</v>
      </c>
      <c r="AD384" s="24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</row>
    <row r="385" spans="1:40" x14ac:dyDescent="0.35">
      <c r="A385" s="18"/>
      <c r="B385" s="1" t="s">
        <v>3</v>
      </c>
      <c r="C385" s="1">
        <v>381</v>
      </c>
      <c r="D385" s="1">
        <v>381</v>
      </c>
      <c r="E385" s="9">
        <v>6.1</v>
      </c>
      <c r="F385" s="22">
        <f t="shared" si="62"/>
        <v>1.6944444444444442</v>
      </c>
      <c r="G385" s="50">
        <f t="shared" si="72"/>
        <v>-0.31944444444444442</v>
      </c>
      <c r="H385" s="22">
        <f t="shared" si="73"/>
        <v>1.6944444444444442</v>
      </c>
      <c r="I385" s="70"/>
      <c r="J385" s="22">
        <v>-472.45833333333331</v>
      </c>
      <c r="K385" s="22">
        <f>'Car Specs and Assumptions'!$C$5*9.81*'Car Specs and Assumptions'!$F$5</f>
        <v>145.08990000000003</v>
      </c>
      <c r="L385" s="22">
        <v>1.222912679398148</v>
      </c>
      <c r="M385" s="22">
        <v>-618.77114601273149</v>
      </c>
      <c r="N385" s="23">
        <v>-1048.4733307437948</v>
      </c>
      <c r="O385" s="23">
        <f t="shared" si="63"/>
        <v>0</v>
      </c>
      <c r="P385" s="23">
        <f>IF(F385&gt;0,(K385+L385)*F385,0)</f>
        <v>247.91893259564688</v>
      </c>
      <c r="Q385" s="24">
        <f>IF(J385*-1&gt;(K385+L385),(((J385*-1)-K385-L385))*F385,0)</f>
        <v>552.63546555250127</v>
      </c>
      <c r="R385" s="23">
        <f t="shared" si="64"/>
        <v>492380.35933236498</v>
      </c>
      <c r="S385" s="23">
        <f t="shared" si="65"/>
        <v>554509.32119363814</v>
      </c>
      <c r="T385" s="23">
        <f t="shared" si="66"/>
        <v>0.136783263822531</v>
      </c>
      <c r="U385" s="23">
        <f t="shared" si="67"/>
        <v>0.15404268942759269</v>
      </c>
      <c r="V385" s="25">
        <v>-0.15404268942759269</v>
      </c>
      <c r="W385" s="25">
        <f>0.5*'Car Specs and Assumptions'!$C$5*(F385*F385)</f>
        <v>2123.20949074074</v>
      </c>
      <c r="X385" s="25">
        <f t="shared" si="68"/>
        <v>2.1232094907407402</v>
      </c>
      <c r="Y385" s="25">
        <f t="shared" si="69"/>
        <v>1.5499429282407402</v>
      </c>
      <c r="Z385" s="25">
        <f>(H385*(K385+L385))/1000</f>
        <v>0.24791893259564687</v>
      </c>
      <c r="AA385" s="25">
        <f t="shared" si="70"/>
        <v>1.3020239956450934</v>
      </c>
      <c r="AB385" s="18"/>
      <c r="AC385" s="24">
        <f t="shared" si="71"/>
        <v>0</v>
      </c>
      <c r="AD385" s="24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</row>
    <row r="386" spans="1:40" x14ac:dyDescent="0.35">
      <c r="A386" s="18"/>
      <c r="B386" s="1" t="s">
        <v>3</v>
      </c>
      <c r="C386" s="1">
        <v>382</v>
      </c>
      <c r="D386" s="1">
        <v>382</v>
      </c>
      <c r="E386" s="9">
        <v>4.9000000000000004</v>
      </c>
      <c r="F386" s="22">
        <f t="shared" si="62"/>
        <v>1.3611111111111112</v>
      </c>
      <c r="G386" s="50">
        <f t="shared" si="72"/>
        <v>-0.33333333333333315</v>
      </c>
      <c r="H386" s="22">
        <f t="shared" si="73"/>
        <v>1.3611111111111112</v>
      </c>
      <c r="I386" s="70"/>
      <c r="J386" s="22">
        <v>-492.99999999999972</v>
      </c>
      <c r="K386" s="22">
        <f>'Car Specs and Assumptions'!$C$5*9.81*'Car Specs and Assumptions'!$F$5</f>
        <v>145.08990000000003</v>
      </c>
      <c r="L386" s="22">
        <v>0.78909254050925948</v>
      </c>
      <c r="M386" s="22">
        <v>-638.87899254050899</v>
      </c>
      <c r="N386" s="23">
        <v>-869.58529540235952</v>
      </c>
      <c r="O386" s="23">
        <f t="shared" si="63"/>
        <v>0</v>
      </c>
      <c r="P386" s="23">
        <f>IF(F386&gt;0,(K386+L386)*F386,0)</f>
        <v>198.55751762458212</v>
      </c>
      <c r="Q386" s="24">
        <f>IF(J386*-1&gt;(K386+L386),(((J386*-1)-K386-L386))*F386,0)</f>
        <v>472.47026015319534</v>
      </c>
      <c r="R386" s="23">
        <f t="shared" si="64"/>
        <v>492578.91684998956</v>
      </c>
      <c r="S386" s="23">
        <f t="shared" si="65"/>
        <v>554981.79145379132</v>
      </c>
      <c r="T386" s="23">
        <f t="shared" si="66"/>
        <v>0.13683842310092711</v>
      </c>
      <c r="U386" s="23">
        <f t="shared" si="67"/>
        <v>0.15417394166586323</v>
      </c>
      <c r="V386" s="25">
        <v>-0.15417394166586323</v>
      </c>
      <c r="W386" s="25">
        <f>0.5*'Car Specs and Assumptions'!$C$5*(F386*F386)</f>
        <v>1370.0150462962965</v>
      </c>
      <c r="X386" s="25">
        <f t="shared" si="68"/>
        <v>1.3700150462962966</v>
      </c>
      <c r="Y386" s="25">
        <f t="shared" si="69"/>
        <v>1.0001109837962965</v>
      </c>
      <c r="Z386" s="25">
        <f>(H386*(K386+L386))/1000</f>
        <v>0.19855751762458212</v>
      </c>
      <c r="AA386" s="25">
        <f t="shared" si="70"/>
        <v>0.8015534661717143</v>
      </c>
      <c r="AB386" s="18"/>
      <c r="AC386" s="24">
        <f t="shared" si="71"/>
        <v>0</v>
      </c>
      <c r="AD386" s="24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</row>
    <row r="387" spans="1:40" x14ac:dyDescent="0.35">
      <c r="A387" s="18"/>
      <c r="B387" s="1" t="s">
        <v>3</v>
      </c>
      <c r="C387" s="1">
        <v>383</v>
      </c>
      <c r="D387" s="1">
        <v>383</v>
      </c>
      <c r="E387" s="9">
        <v>3.7</v>
      </c>
      <c r="F387" s="22">
        <f t="shared" si="62"/>
        <v>1.0277777777777779</v>
      </c>
      <c r="G387" s="50">
        <f t="shared" si="72"/>
        <v>-0.36111111111111116</v>
      </c>
      <c r="H387" s="22">
        <f t="shared" si="73"/>
        <v>1.0277777777777779</v>
      </c>
      <c r="I387" s="70"/>
      <c r="J387" s="22">
        <v>-534.08333333333337</v>
      </c>
      <c r="K387" s="22">
        <f>'Car Specs and Assumptions'!$C$5*9.81*'Car Specs and Assumptions'!$F$5</f>
        <v>145.08990000000003</v>
      </c>
      <c r="L387" s="22">
        <v>0.44992406828703718</v>
      </c>
      <c r="M387" s="22">
        <v>-679.62315740162046</v>
      </c>
      <c r="N387" s="23">
        <v>-698.50157844055445</v>
      </c>
      <c r="O387" s="23">
        <f t="shared" si="63"/>
        <v>0</v>
      </c>
      <c r="P387" s="23">
        <f>IF(F387&gt;0,(K387+L387)*F387,0)</f>
        <v>149.58259695907282</v>
      </c>
      <c r="Q387" s="24">
        <f>IF(J387*-1&gt;(K387+L387),(((J387*-1)-K387-L387))*F387,0)</f>
        <v>399.33638452240871</v>
      </c>
      <c r="R387" s="23">
        <f t="shared" si="64"/>
        <v>492728.49944694864</v>
      </c>
      <c r="S387" s="23">
        <f t="shared" si="65"/>
        <v>555381.1278383137</v>
      </c>
      <c r="T387" s="23">
        <f t="shared" si="66"/>
        <v>0.13687997714636232</v>
      </c>
      <c r="U387" s="23">
        <f t="shared" si="67"/>
        <v>0.15428487731348356</v>
      </c>
      <c r="V387" s="25">
        <v>-0.15428487731348356</v>
      </c>
      <c r="W387" s="25">
        <f>0.5*'Car Specs and Assumptions'!$C$5*(F387*F387)</f>
        <v>781.15393518518533</v>
      </c>
      <c r="X387" s="25">
        <f t="shared" si="68"/>
        <v>0.78115393518518528</v>
      </c>
      <c r="Y387" s="25">
        <f t="shared" si="69"/>
        <v>0.57024237268518518</v>
      </c>
      <c r="Z387" s="25">
        <f>(H387*(K387+L387))/1000</f>
        <v>0.14958259695907281</v>
      </c>
      <c r="AA387" s="25">
        <f t="shared" si="70"/>
        <v>0.42065977572611235</v>
      </c>
      <c r="AB387" s="18"/>
      <c r="AC387" s="24">
        <f t="shared" si="71"/>
        <v>0</v>
      </c>
      <c r="AD387" s="24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</row>
    <row r="388" spans="1:40" x14ac:dyDescent="0.35">
      <c r="A388" s="18"/>
      <c r="B388" s="1" t="s">
        <v>3</v>
      </c>
      <c r="C388" s="1">
        <v>384</v>
      </c>
      <c r="D388" s="1">
        <v>384</v>
      </c>
      <c r="E388" s="9">
        <v>2.2999999999999998</v>
      </c>
      <c r="F388" s="22">
        <f t="shared" si="62"/>
        <v>0.63888888888888884</v>
      </c>
      <c r="G388" s="50">
        <f t="shared" si="72"/>
        <v>-0.38888888888888895</v>
      </c>
      <c r="H388" s="22">
        <f t="shared" si="73"/>
        <v>0.63888888888888884</v>
      </c>
      <c r="I388" s="70"/>
      <c r="J388" s="22">
        <v>-575.16666666666674</v>
      </c>
      <c r="K388" s="22">
        <f>'Car Specs and Assumptions'!$C$5*9.81*'Car Specs and Assumptions'!$F$5</f>
        <v>145.08990000000003</v>
      </c>
      <c r="L388" s="22">
        <v>0.17385670717592591</v>
      </c>
      <c r="M388" s="22">
        <v>-720.4304233738427</v>
      </c>
      <c r="N388" s="23">
        <v>-460.27499271106615</v>
      </c>
      <c r="O388" s="23">
        <f t="shared" si="63"/>
        <v>0</v>
      </c>
      <c r="P388" s="23">
        <f>IF(F388&gt;0,(K388+L388)*F388,0)</f>
        <v>92.807400118473524</v>
      </c>
      <c r="Q388" s="24">
        <f>IF(J388*-1&gt;(K388+L388),(((J388*-1)-K388-L388))*F388,0)</f>
        <v>274.66019247411907</v>
      </c>
      <c r="R388" s="23">
        <f t="shared" si="64"/>
        <v>492821.30684706714</v>
      </c>
      <c r="S388" s="23">
        <f t="shared" si="65"/>
        <v>555655.78803078784</v>
      </c>
      <c r="T388" s="23">
        <f t="shared" si="66"/>
        <v>0.13690575904211527</v>
      </c>
      <c r="U388" s="23">
        <f t="shared" si="67"/>
        <v>0.15436117791495288</v>
      </c>
      <c r="V388" s="25">
        <v>-0.15436117791495288</v>
      </c>
      <c r="W388" s="25">
        <f>0.5*'Car Specs and Assumptions'!$C$5*(F388*F388)</f>
        <v>301.84837962962956</v>
      </c>
      <c r="X388" s="25">
        <f t="shared" si="68"/>
        <v>0.30184837962962957</v>
      </c>
      <c r="Y388" s="25">
        <f t="shared" si="69"/>
        <v>0.22034931712962957</v>
      </c>
      <c r="Z388" s="25">
        <f>(H388*(K388+L388))/1000</f>
        <v>9.2807400118473521E-2</v>
      </c>
      <c r="AA388" s="25">
        <f t="shared" si="70"/>
        <v>0.12754191701115605</v>
      </c>
      <c r="AB388" s="18"/>
      <c r="AC388" s="24">
        <f t="shared" si="71"/>
        <v>0</v>
      </c>
      <c r="AD388" s="24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</row>
    <row r="389" spans="1:40" x14ac:dyDescent="0.35">
      <c r="A389" s="18"/>
      <c r="B389" s="1" t="s">
        <v>3</v>
      </c>
      <c r="C389" s="1">
        <v>385</v>
      </c>
      <c r="D389" s="1">
        <v>385</v>
      </c>
      <c r="E389" s="9">
        <v>0.9</v>
      </c>
      <c r="F389" s="22">
        <f t="shared" ref="F389:F452" si="74">E389/3.6</f>
        <v>0.25</v>
      </c>
      <c r="G389" s="50">
        <f t="shared" si="72"/>
        <v>-0.31944444444444442</v>
      </c>
      <c r="H389" s="22">
        <f t="shared" si="73"/>
        <v>0.25</v>
      </c>
      <c r="I389" s="70"/>
      <c r="J389" s="22">
        <v>-472.45833333333331</v>
      </c>
      <c r="K389" s="22">
        <f>'Car Specs and Assumptions'!$C$5*9.81*'Car Specs and Assumptions'!$F$5</f>
        <v>145.08990000000003</v>
      </c>
      <c r="L389" s="22">
        <v>2.6620781250000003E-2</v>
      </c>
      <c r="M389" s="22">
        <v>-617.57485411458333</v>
      </c>
      <c r="N389" s="23">
        <v>-154.39371352864583</v>
      </c>
      <c r="O389" s="23">
        <f t="shared" ref="O389:O452" si="75">IF(N389&gt;0,N389,0)</f>
        <v>0</v>
      </c>
      <c r="P389" s="23">
        <f>IF(F389&gt;0,(K389+L389)*F389,0)</f>
        <v>36.279130195312504</v>
      </c>
      <c r="Q389" s="24">
        <f>IF(J389*-1&gt;(K389+L389),(((J389*-1)-K389-L389))*F389,0)</f>
        <v>81.835453138020824</v>
      </c>
      <c r="R389" s="23">
        <f t="shared" ref="R389:R452" si="76">R388+P389</f>
        <v>492857.58597726247</v>
      </c>
      <c r="S389" s="23">
        <f t="shared" ref="S389:S452" si="77">S388+Q389</f>
        <v>555737.62348392582</v>
      </c>
      <c r="T389" s="23">
        <f t="shared" ref="T389:T452" si="78">R389*0.0000002778</f>
        <v>0.13691583738448351</v>
      </c>
      <c r="U389" s="23">
        <f t="shared" ref="U389:U452" si="79">S389*0.0000002778</f>
        <v>0.15438391180383459</v>
      </c>
      <c r="V389" s="25">
        <v>-0.15438391180383459</v>
      </c>
      <c r="W389" s="25">
        <f>0.5*'Car Specs and Assumptions'!$C$5*(F389*F389)</f>
        <v>46.21875</v>
      </c>
      <c r="X389" s="25">
        <f t="shared" ref="X389:X452" si="80">W389/1000</f>
        <v>4.6218750000000003E-2</v>
      </c>
      <c r="Y389" s="25">
        <f t="shared" ref="Y389:Y452" si="81">0.73*X389</f>
        <v>3.3739687500000004E-2</v>
      </c>
      <c r="Z389" s="25">
        <f>(H389*(K389+L389))/1000</f>
        <v>3.6279130195312502E-2</v>
      </c>
      <c r="AA389" s="25">
        <f t="shared" ref="AA389:AA452" si="82">Y389-Z389</f>
        <v>-2.5394426953124979E-3</v>
      </c>
      <c r="AB389" s="18"/>
      <c r="AC389" s="24">
        <f t="shared" ref="AC389:AC452" si="83">IF(Q389&gt;10000,Q389,0)</f>
        <v>0</v>
      </c>
      <c r="AD389" s="24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</row>
    <row r="390" spans="1:40" x14ac:dyDescent="0.35">
      <c r="A390" s="18"/>
      <c r="B390" s="1" t="s">
        <v>3</v>
      </c>
      <c r="C390" s="1">
        <v>386</v>
      </c>
      <c r="D390" s="1">
        <v>386</v>
      </c>
      <c r="E390" s="9">
        <v>0</v>
      </c>
      <c r="F390" s="22">
        <f t="shared" si="74"/>
        <v>0</v>
      </c>
      <c r="G390" s="50">
        <f t="shared" ref="G390:G453" si="84">($F391-$F389)/2</f>
        <v>-0.125</v>
      </c>
      <c r="H390" s="22">
        <f t="shared" si="73"/>
        <v>0</v>
      </c>
      <c r="I390" s="70"/>
      <c r="J390" s="22">
        <v>-184.875</v>
      </c>
      <c r="K390" s="22">
        <f>'Car Specs and Assumptions'!$C$5*9.81*'Car Specs and Assumptions'!$F$5</f>
        <v>145.08990000000003</v>
      </c>
      <c r="L390" s="22">
        <v>0</v>
      </c>
      <c r="M390" s="22">
        <v>-329.96490000000006</v>
      </c>
      <c r="N390" s="23">
        <v>0</v>
      </c>
      <c r="O390" s="23">
        <f t="shared" si="75"/>
        <v>0</v>
      </c>
      <c r="P390" s="23">
        <f>IF(F390&gt;0,(K390+L390)*F390,0)</f>
        <v>0</v>
      </c>
      <c r="Q390" s="24">
        <f>IF(J390*-1&gt;(K390+L390),(((J390*-1)-K390-L390))*F390,0)</f>
        <v>0</v>
      </c>
      <c r="R390" s="23">
        <f t="shared" si="76"/>
        <v>492857.58597726247</v>
      </c>
      <c r="S390" s="23">
        <f t="shared" si="77"/>
        <v>555737.62348392582</v>
      </c>
      <c r="T390" s="23">
        <f t="shared" si="78"/>
        <v>0.13691583738448351</v>
      </c>
      <c r="U390" s="23">
        <f t="shared" si="79"/>
        <v>0.15438391180383459</v>
      </c>
      <c r="V390" s="25">
        <v>-0.15438391180383459</v>
      </c>
      <c r="W390" s="25">
        <f>0.5*'Car Specs and Assumptions'!$C$5*(F390*F390)</f>
        <v>0</v>
      </c>
      <c r="X390" s="25">
        <f t="shared" si="80"/>
        <v>0</v>
      </c>
      <c r="Y390" s="25">
        <f t="shared" si="81"/>
        <v>0</v>
      </c>
      <c r="Z390" s="25">
        <f>(H390*(K390+L390))/1000</f>
        <v>0</v>
      </c>
      <c r="AA390" s="25">
        <f t="shared" si="82"/>
        <v>0</v>
      </c>
      <c r="AB390" s="18"/>
      <c r="AC390" s="24">
        <f t="shared" si="83"/>
        <v>0</v>
      </c>
      <c r="AD390" s="24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</row>
    <row r="391" spans="1:40" x14ac:dyDescent="0.35">
      <c r="A391" s="18"/>
      <c r="B391" s="1" t="s">
        <v>3</v>
      </c>
      <c r="C391" s="1">
        <v>387</v>
      </c>
      <c r="D391" s="1">
        <v>387</v>
      </c>
      <c r="E391" s="9">
        <v>0</v>
      </c>
      <c r="F391" s="22">
        <f t="shared" si="74"/>
        <v>0</v>
      </c>
      <c r="G391" s="50">
        <f t="shared" si="84"/>
        <v>0</v>
      </c>
      <c r="H391" s="22">
        <f t="shared" ref="H391:H454" si="85">F391*$C$5</f>
        <v>0</v>
      </c>
      <c r="I391" s="70"/>
      <c r="J391" s="22">
        <v>0</v>
      </c>
      <c r="K391" s="22">
        <f>'Car Specs and Assumptions'!$C$5*9.81*'Car Specs and Assumptions'!$F$5</f>
        <v>145.08990000000003</v>
      </c>
      <c r="L391" s="22">
        <v>0</v>
      </c>
      <c r="M391" s="22">
        <v>-145.08990000000003</v>
      </c>
      <c r="N391" s="23">
        <v>0</v>
      </c>
      <c r="O391" s="23">
        <f t="shared" si="75"/>
        <v>0</v>
      </c>
      <c r="P391" s="23">
        <f>IF(F391&gt;0,(K391+L391)*F391,0)</f>
        <v>0</v>
      </c>
      <c r="Q391" s="24">
        <f>IF(J391*-1&gt;(K391+L391),(((J391*-1)-K391-L391))*F391,0)</f>
        <v>0</v>
      </c>
      <c r="R391" s="23">
        <f t="shared" si="76"/>
        <v>492857.58597726247</v>
      </c>
      <c r="S391" s="23">
        <f t="shared" si="77"/>
        <v>555737.62348392582</v>
      </c>
      <c r="T391" s="23">
        <f t="shared" si="78"/>
        <v>0.13691583738448351</v>
      </c>
      <c r="U391" s="23">
        <f t="shared" si="79"/>
        <v>0.15438391180383459</v>
      </c>
      <c r="V391" s="25">
        <v>-0.15438391180383459</v>
      </c>
      <c r="W391" s="25">
        <f>0.5*'Car Specs and Assumptions'!$C$5*(F391*F391)</f>
        <v>0</v>
      </c>
      <c r="X391" s="25">
        <f t="shared" si="80"/>
        <v>0</v>
      </c>
      <c r="Y391" s="25">
        <f t="shared" si="81"/>
        <v>0</v>
      </c>
      <c r="Z391" s="25">
        <f>(H391*(K391+L391))/1000</f>
        <v>0</v>
      </c>
      <c r="AA391" s="25">
        <f t="shared" si="82"/>
        <v>0</v>
      </c>
      <c r="AB391" s="18"/>
      <c r="AC391" s="24">
        <f t="shared" si="83"/>
        <v>0</v>
      </c>
      <c r="AD391" s="24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</row>
    <row r="392" spans="1:40" x14ac:dyDescent="0.35">
      <c r="A392" s="18"/>
      <c r="B392" s="1" t="s">
        <v>3</v>
      </c>
      <c r="C392" s="1">
        <v>388</v>
      </c>
      <c r="D392" s="1">
        <v>388</v>
      </c>
      <c r="E392" s="9">
        <v>0</v>
      </c>
      <c r="F392" s="22">
        <f t="shared" si="74"/>
        <v>0</v>
      </c>
      <c r="G392" s="50">
        <f t="shared" si="84"/>
        <v>0</v>
      </c>
      <c r="H392" s="22">
        <f t="shared" si="85"/>
        <v>0</v>
      </c>
      <c r="I392" s="70"/>
      <c r="J392" s="22">
        <v>0</v>
      </c>
      <c r="K392" s="22">
        <f>'Car Specs and Assumptions'!$C$5*9.81*'Car Specs and Assumptions'!$F$5</f>
        <v>145.08990000000003</v>
      </c>
      <c r="L392" s="22">
        <v>0</v>
      </c>
      <c r="M392" s="22">
        <v>-145.08990000000003</v>
      </c>
      <c r="N392" s="23">
        <v>0</v>
      </c>
      <c r="O392" s="23">
        <f t="shared" si="75"/>
        <v>0</v>
      </c>
      <c r="P392" s="23">
        <f>IF(F392&gt;0,(K392+L392)*F392,0)</f>
        <v>0</v>
      </c>
      <c r="Q392" s="24">
        <f>IF(J392*-1&gt;(K392+L392),(((J392*-1)-K392-L392))*F392,0)</f>
        <v>0</v>
      </c>
      <c r="R392" s="23">
        <f t="shared" si="76"/>
        <v>492857.58597726247</v>
      </c>
      <c r="S392" s="23">
        <f t="shared" si="77"/>
        <v>555737.62348392582</v>
      </c>
      <c r="T392" s="23">
        <f t="shared" si="78"/>
        <v>0.13691583738448351</v>
      </c>
      <c r="U392" s="23">
        <f t="shared" si="79"/>
        <v>0.15438391180383459</v>
      </c>
      <c r="V392" s="25">
        <v>-0.15438391180383459</v>
      </c>
      <c r="W392" s="25">
        <f>0.5*'Car Specs and Assumptions'!$C$5*(F392*F392)</f>
        <v>0</v>
      </c>
      <c r="X392" s="25">
        <f t="shared" si="80"/>
        <v>0</v>
      </c>
      <c r="Y392" s="25">
        <f t="shared" si="81"/>
        <v>0</v>
      </c>
      <c r="Z392" s="25">
        <f>(H392*(K392+L392))/1000</f>
        <v>0</v>
      </c>
      <c r="AA392" s="25">
        <f t="shared" si="82"/>
        <v>0</v>
      </c>
      <c r="AB392" s="18"/>
      <c r="AC392" s="24">
        <f t="shared" si="83"/>
        <v>0</v>
      </c>
      <c r="AD392" s="24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</row>
    <row r="393" spans="1:40" x14ac:dyDescent="0.35">
      <c r="A393" s="18"/>
      <c r="B393" s="1" t="s">
        <v>3</v>
      </c>
      <c r="C393" s="1">
        <v>389</v>
      </c>
      <c r="D393" s="1">
        <v>389</v>
      </c>
      <c r="E393" s="9">
        <v>0</v>
      </c>
      <c r="F393" s="22">
        <f t="shared" si="74"/>
        <v>0</v>
      </c>
      <c r="G393" s="50">
        <f t="shared" si="84"/>
        <v>0</v>
      </c>
      <c r="H393" s="22">
        <f t="shared" si="85"/>
        <v>0</v>
      </c>
      <c r="I393" s="70"/>
      <c r="J393" s="22">
        <v>0</v>
      </c>
      <c r="K393" s="22">
        <f>'Car Specs and Assumptions'!$C$5*9.81*'Car Specs and Assumptions'!$F$5</f>
        <v>145.08990000000003</v>
      </c>
      <c r="L393" s="22">
        <v>0</v>
      </c>
      <c r="M393" s="22">
        <v>-145.08990000000003</v>
      </c>
      <c r="N393" s="23">
        <v>0</v>
      </c>
      <c r="O393" s="23">
        <f t="shared" si="75"/>
        <v>0</v>
      </c>
      <c r="P393" s="23">
        <f>IF(F393&gt;0,(K393+L393)*F393,0)</f>
        <v>0</v>
      </c>
      <c r="Q393" s="24">
        <f>IF(J393*-1&gt;(K393+L393),(((J393*-1)-K393-L393))*F393,0)</f>
        <v>0</v>
      </c>
      <c r="R393" s="23">
        <f t="shared" si="76"/>
        <v>492857.58597726247</v>
      </c>
      <c r="S393" s="23">
        <f t="shared" si="77"/>
        <v>555737.62348392582</v>
      </c>
      <c r="T393" s="23">
        <f t="shared" si="78"/>
        <v>0.13691583738448351</v>
      </c>
      <c r="U393" s="23">
        <f t="shared" si="79"/>
        <v>0.15438391180383459</v>
      </c>
      <c r="V393" s="25">
        <v>-0.15438391180383459</v>
      </c>
      <c r="W393" s="25">
        <f>0.5*'Car Specs and Assumptions'!$C$5*(F393*F393)</f>
        <v>0</v>
      </c>
      <c r="X393" s="25">
        <f t="shared" si="80"/>
        <v>0</v>
      </c>
      <c r="Y393" s="25">
        <f t="shared" si="81"/>
        <v>0</v>
      </c>
      <c r="Z393" s="25">
        <f>(H393*(K393+L393))/1000</f>
        <v>0</v>
      </c>
      <c r="AA393" s="25">
        <f t="shared" si="82"/>
        <v>0</v>
      </c>
      <c r="AB393" s="18"/>
      <c r="AC393" s="24">
        <f t="shared" si="83"/>
        <v>0</v>
      </c>
      <c r="AD393" s="24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</row>
    <row r="394" spans="1:40" x14ac:dyDescent="0.35">
      <c r="A394" s="18"/>
      <c r="B394" s="1" t="s">
        <v>3</v>
      </c>
      <c r="C394" s="1">
        <v>390</v>
      </c>
      <c r="D394" s="1">
        <v>390</v>
      </c>
      <c r="E394" s="9">
        <v>0</v>
      </c>
      <c r="F394" s="22">
        <f t="shared" si="74"/>
        <v>0</v>
      </c>
      <c r="G394" s="50">
        <f t="shared" si="84"/>
        <v>0</v>
      </c>
      <c r="H394" s="22">
        <f t="shared" si="85"/>
        <v>0</v>
      </c>
      <c r="I394" s="70"/>
      <c r="J394" s="22">
        <v>0</v>
      </c>
      <c r="K394" s="22">
        <f>'Car Specs and Assumptions'!$C$5*9.81*'Car Specs and Assumptions'!$F$5</f>
        <v>145.08990000000003</v>
      </c>
      <c r="L394" s="22">
        <v>0</v>
      </c>
      <c r="M394" s="22">
        <v>-145.08990000000003</v>
      </c>
      <c r="N394" s="23">
        <v>0</v>
      </c>
      <c r="O394" s="23">
        <f t="shared" si="75"/>
        <v>0</v>
      </c>
      <c r="P394" s="23">
        <f>IF(F394&gt;0,(K394+L394)*F394,0)</f>
        <v>0</v>
      </c>
      <c r="Q394" s="24">
        <f>IF(J394*-1&gt;(K394+L394),(((J394*-1)-K394-L394))*F394,0)</f>
        <v>0</v>
      </c>
      <c r="R394" s="23">
        <f t="shared" si="76"/>
        <v>492857.58597726247</v>
      </c>
      <c r="S394" s="23">
        <f t="shared" si="77"/>
        <v>555737.62348392582</v>
      </c>
      <c r="T394" s="23">
        <f t="shared" si="78"/>
        <v>0.13691583738448351</v>
      </c>
      <c r="U394" s="23">
        <f t="shared" si="79"/>
        <v>0.15438391180383459</v>
      </c>
      <c r="V394" s="25">
        <v>-0.15438391180383459</v>
      </c>
      <c r="W394" s="25">
        <f>0.5*'Car Specs and Assumptions'!$C$5*(F394*F394)</f>
        <v>0</v>
      </c>
      <c r="X394" s="25">
        <f t="shared" si="80"/>
        <v>0</v>
      </c>
      <c r="Y394" s="25">
        <f t="shared" si="81"/>
        <v>0</v>
      </c>
      <c r="Z394" s="25">
        <f>(H394*(K394+L394))/1000</f>
        <v>0</v>
      </c>
      <c r="AA394" s="25">
        <f t="shared" si="82"/>
        <v>0</v>
      </c>
      <c r="AB394" s="18"/>
      <c r="AC394" s="24">
        <f t="shared" si="83"/>
        <v>0</v>
      </c>
      <c r="AD394" s="24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</row>
    <row r="395" spans="1:40" x14ac:dyDescent="0.35">
      <c r="A395" s="18"/>
      <c r="B395" s="1" t="s">
        <v>3</v>
      </c>
      <c r="C395" s="1">
        <v>391</v>
      </c>
      <c r="D395" s="1">
        <v>391</v>
      </c>
      <c r="E395" s="9">
        <v>0</v>
      </c>
      <c r="F395" s="22">
        <f t="shared" si="74"/>
        <v>0</v>
      </c>
      <c r="G395" s="50">
        <f t="shared" si="84"/>
        <v>6.9444444444444448E-2</v>
      </c>
      <c r="H395" s="22">
        <f t="shared" si="85"/>
        <v>0</v>
      </c>
      <c r="I395" s="70"/>
      <c r="J395" s="22">
        <v>102.70833333333334</v>
      </c>
      <c r="K395" s="22">
        <f>'Car Specs and Assumptions'!$C$5*9.81*'Car Specs and Assumptions'!$F$5</f>
        <v>145.08990000000003</v>
      </c>
      <c r="L395" s="22">
        <v>0</v>
      </c>
      <c r="M395" s="22">
        <v>-42.381566666666686</v>
      </c>
      <c r="N395" s="23">
        <v>0</v>
      </c>
      <c r="O395" s="23">
        <f t="shared" si="75"/>
        <v>0</v>
      </c>
      <c r="P395" s="23">
        <f>IF(F395&gt;0,(K395+L395)*F395,0)</f>
        <v>0</v>
      </c>
      <c r="Q395" s="24">
        <f>IF(J395*-1&gt;(K395+L395),(((J395*-1)-K395-L395))*F395,0)</f>
        <v>0</v>
      </c>
      <c r="R395" s="23">
        <f t="shared" si="76"/>
        <v>492857.58597726247</v>
      </c>
      <c r="S395" s="23">
        <f t="shared" si="77"/>
        <v>555737.62348392582</v>
      </c>
      <c r="T395" s="23">
        <f t="shared" si="78"/>
        <v>0.13691583738448351</v>
      </c>
      <c r="U395" s="23">
        <f t="shared" si="79"/>
        <v>0.15438391180383459</v>
      </c>
      <c r="V395" s="25">
        <v>-0.15438391180383459</v>
      </c>
      <c r="W395" s="25">
        <f>0.5*'Car Specs and Assumptions'!$C$5*(F395*F395)</f>
        <v>0</v>
      </c>
      <c r="X395" s="25">
        <f t="shared" si="80"/>
        <v>0</v>
      </c>
      <c r="Y395" s="25">
        <f t="shared" si="81"/>
        <v>0</v>
      </c>
      <c r="Z395" s="25">
        <f>(H395*(K395+L395))/1000</f>
        <v>0</v>
      </c>
      <c r="AA395" s="25">
        <f t="shared" si="82"/>
        <v>0</v>
      </c>
      <c r="AB395" s="18"/>
      <c r="AC395" s="24">
        <f t="shared" si="83"/>
        <v>0</v>
      </c>
      <c r="AD395" s="24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</row>
    <row r="396" spans="1:40" x14ac:dyDescent="0.35">
      <c r="A396" s="18"/>
      <c r="B396" s="1" t="s">
        <v>3</v>
      </c>
      <c r="C396" s="1">
        <v>392</v>
      </c>
      <c r="D396" s="1">
        <v>392</v>
      </c>
      <c r="E396" s="9">
        <v>0.5</v>
      </c>
      <c r="F396" s="22">
        <f t="shared" si="74"/>
        <v>0.1388888888888889</v>
      </c>
      <c r="G396" s="50">
        <f t="shared" si="84"/>
        <v>0.29166666666666669</v>
      </c>
      <c r="H396" s="22">
        <f t="shared" si="85"/>
        <v>0.1388888888888889</v>
      </c>
      <c r="I396" s="70"/>
      <c r="J396" s="22">
        <v>431.375</v>
      </c>
      <c r="K396" s="22">
        <f>'Car Specs and Assumptions'!$C$5*9.81*'Car Specs and Assumptions'!$F$5</f>
        <v>145.08990000000003</v>
      </c>
      <c r="L396" s="22">
        <v>8.2162905092592609E-3</v>
      </c>
      <c r="M396" s="22">
        <v>286.27688370949068</v>
      </c>
      <c r="N396" s="23">
        <v>39.760678292984821</v>
      </c>
      <c r="O396" s="23">
        <f t="shared" si="75"/>
        <v>39.760678292984821</v>
      </c>
      <c r="P396" s="23">
        <f>IF(F396&gt;0,(K396+L396)*F396,0)</f>
        <v>20.152516151459626</v>
      </c>
      <c r="Q396" s="24">
        <f>IF(J396*-1&gt;(K396+L396),(((J396*-1)-K396-L396))*F396,0)</f>
        <v>0</v>
      </c>
      <c r="R396" s="23">
        <f t="shared" si="76"/>
        <v>492877.73849341396</v>
      </c>
      <c r="S396" s="23">
        <f t="shared" si="77"/>
        <v>555737.62348392582</v>
      </c>
      <c r="T396" s="23">
        <f t="shared" si="78"/>
        <v>0.13692143575347041</v>
      </c>
      <c r="U396" s="23">
        <f t="shared" si="79"/>
        <v>0.15438391180383459</v>
      </c>
      <c r="V396" s="25">
        <v>-0.15438391180383459</v>
      </c>
      <c r="W396" s="25">
        <f>0.5*'Car Specs and Assumptions'!$C$5*(F396*F396)</f>
        <v>14.265046296296298</v>
      </c>
      <c r="X396" s="25">
        <f t="shared" si="80"/>
        <v>1.4265046296296298E-2</v>
      </c>
      <c r="Y396" s="25">
        <f t="shared" si="81"/>
        <v>1.0413483796296297E-2</v>
      </c>
      <c r="Z396" s="25">
        <f>(H396*(K396+L396))/1000</f>
        <v>2.0152516151459625E-2</v>
      </c>
      <c r="AA396" s="25">
        <f t="shared" si="82"/>
        <v>-9.7390323551633275E-3</v>
      </c>
      <c r="AB396" s="18"/>
      <c r="AC396" s="24">
        <f t="shared" si="83"/>
        <v>0</v>
      </c>
      <c r="AD396" s="24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</row>
    <row r="397" spans="1:40" x14ac:dyDescent="0.35">
      <c r="A397" s="18"/>
      <c r="B397" s="1" t="s">
        <v>3</v>
      </c>
      <c r="C397" s="1">
        <v>393</v>
      </c>
      <c r="D397" s="1">
        <v>393</v>
      </c>
      <c r="E397" s="9">
        <v>2.1</v>
      </c>
      <c r="F397" s="22">
        <f t="shared" si="74"/>
        <v>0.58333333333333337</v>
      </c>
      <c r="G397" s="50">
        <f t="shared" si="84"/>
        <v>0.59722222222222221</v>
      </c>
      <c r="H397" s="22">
        <f t="shared" si="85"/>
        <v>0.58333333333333337</v>
      </c>
      <c r="I397" s="70"/>
      <c r="J397" s="22">
        <v>883.29166666666663</v>
      </c>
      <c r="K397" s="22">
        <f>'Car Specs and Assumptions'!$C$5*9.81*'Car Specs and Assumptions'!$F$5</f>
        <v>145.08990000000003</v>
      </c>
      <c r="L397" s="22">
        <v>0.14493536458333336</v>
      </c>
      <c r="M397" s="22">
        <v>738.0568313020832</v>
      </c>
      <c r="N397" s="23">
        <v>430.53315159288189</v>
      </c>
      <c r="O397" s="23">
        <f t="shared" si="75"/>
        <v>430.53315159288189</v>
      </c>
      <c r="P397" s="23">
        <f>IF(F397&gt;0,(K397+L397)*F397,0)</f>
        <v>84.720320629340307</v>
      </c>
      <c r="Q397" s="24">
        <f>IF(J397*-1&gt;(K397+L397),(((J397*-1)-K397-L397))*F397,0)</f>
        <v>0</v>
      </c>
      <c r="R397" s="23">
        <f t="shared" si="76"/>
        <v>492962.45881404332</v>
      </c>
      <c r="S397" s="23">
        <f t="shared" si="77"/>
        <v>555737.62348392582</v>
      </c>
      <c r="T397" s="23">
        <f t="shared" si="78"/>
        <v>0.13694497105854125</v>
      </c>
      <c r="U397" s="23">
        <f t="shared" si="79"/>
        <v>0.15438391180383459</v>
      </c>
      <c r="V397" s="25">
        <v>-0.15438391180383459</v>
      </c>
      <c r="W397" s="25">
        <f>0.5*'Car Specs and Assumptions'!$C$5*(F397*F397)</f>
        <v>251.63541666666671</v>
      </c>
      <c r="X397" s="25">
        <f t="shared" si="80"/>
        <v>0.25163541666666672</v>
      </c>
      <c r="Y397" s="25">
        <f t="shared" si="81"/>
        <v>0.1836938541666667</v>
      </c>
      <c r="Z397" s="25">
        <f>(H397*(K397+L397))/1000</f>
        <v>8.4720320629340304E-2</v>
      </c>
      <c r="AA397" s="25">
        <f t="shared" si="82"/>
        <v>9.8973533537326394E-2</v>
      </c>
      <c r="AB397" s="18"/>
      <c r="AC397" s="24">
        <f t="shared" si="83"/>
        <v>0</v>
      </c>
      <c r="AD397" s="24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</row>
    <row r="398" spans="1:40" x14ac:dyDescent="0.35">
      <c r="A398" s="18"/>
      <c r="B398" s="1" t="s">
        <v>3</v>
      </c>
      <c r="C398" s="1">
        <v>394</v>
      </c>
      <c r="D398" s="1">
        <v>394</v>
      </c>
      <c r="E398" s="9">
        <v>4.8</v>
      </c>
      <c r="F398" s="22">
        <f t="shared" si="74"/>
        <v>1.3333333333333333</v>
      </c>
      <c r="G398" s="50">
        <f t="shared" si="84"/>
        <v>0.86111111111111116</v>
      </c>
      <c r="H398" s="22">
        <f t="shared" si="85"/>
        <v>1.3333333333333333</v>
      </c>
      <c r="I398" s="70"/>
      <c r="J398" s="22">
        <v>1273.5833333333335</v>
      </c>
      <c r="K398" s="22">
        <f>'Car Specs and Assumptions'!$C$5*9.81*'Car Specs and Assumptions'!$F$5</f>
        <v>145.08990000000003</v>
      </c>
      <c r="L398" s="22">
        <v>0.7572133333333334</v>
      </c>
      <c r="M398" s="22">
        <v>1127.7362200000002</v>
      </c>
      <c r="N398" s="23">
        <v>1503.6482933333336</v>
      </c>
      <c r="O398" s="23">
        <f t="shared" si="75"/>
        <v>1503.6482933333336</v>
      </c>
      <c r="P398" s="23">
        <f>IF(F398&gt;0,(K398+L398)*F398,0)</f>
        <v>194.46281777777781</v>
      </c>
      <c r="Q398" s="24">
        <f>IF(J398*-1&gt;(K398+L398),(((J398*-1)-K398-L398))*F398,0)</f>
        <v>0</v>
      </c>
      <c r="R398" s="23">
        <f t="shared" si="76"/>
        <v>493156.92163182108</v>
      </c>
      <c r="S398" s="23">
        <f t="shared" si="77"/>
        <v>555737.62348392582</v>
      </c>
      <c r="T398" s="23">
        <f t="shared" si="78"/>
        <v>0.1369989928293199</v>
      </c>
      <c r="U398" s="23">
        <f t="shared" si="79"/>
        <v>0.15438391180383459</v>
      </c>
      <c r="V398" s="25">
        <v>-0.15438391180383459</v>
      </c>
      <c r="W398" s="25">
        <f>0.5*'Car Specs and Assumptions'!$C$5*(F398*F398)</f>
        <v>1314.6666666666665</v>
      </c>
      <c r="X398" s="25">
        <f t="shared" si="80"/>
        <v>1.3146666666666664</v>
      </c>
      <c r="Y398" s="25">
        <f t="shared" si="81"/>
        <v>0.95970666666666649</v>
      </c>
      <c r="Z398" s="25">
        <f>(H398*(K398+L398))/1000</f>
        <v>0.19446281777777782</v>
      </c>
      <c r="AA398" s="25">
        <f t="shared" si="82"/>
        <v>0.76524384888888863</v>
      </c>
      <c r="AB398" s="18"/>
      <c r="AC398" s="24">
        <f t="shared" si="83"/>
        <v>0</v>
      </c>
      <c r="AD398" s="24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</row>
    <row r="399" spans="1:40" x14ac:dyDescent="0.35">
      <c r="A399" s="18"/>
      <c r="B399" s="1" t="s">
        <v>3</v>
      </c>
      <c r="C399" s="1">
        <v>395</v>
      </c>
      <c r="D399" s="1">
        <v>395</v>
      </c>
      <c r="E399" s="9">
        <v>8.3000000000000007</v>
      </c>
      <c r="F399" s="22">
        <f t="shared" si="74"/>
        <v>2.3055555555555558</v>
      </c>
      <c r="G399" s="50">
        <f t="shared" si="84"/>
        <v>1.041666666666667</v>
      </c>
      <c r="H399" s="22">
        <f t="shared" si="85"/>
        <v>2.3055555555555558</v>
      </c>
      <c r="I399" s="70"/>
      <c r="J399" s="22">
        <v>1540.6250000000005</v>
      </c>
      <c r="K399" s="22">
        <f>'Car Specs and Assumptions'!$C$5*9.81*'Car Specs and Assumptions'!$F$5</f>
        <v>145.08990000000003</v>
      </c>
      <c r="L399" s="22">
        <v>2.2640810127314825</v>
      </c>
      <c r="M399" s="22">
        <v>1393.2710189872689</v>
      </c>
      <c r="N399" s="23">
        <v>3212.2637382206481</v>
      </c>
      <c r="O399" s="23">
        <f t="shared" si="75"/>
        <v>3212.2637382206481</v>
      </c>
      <c r="P399" s="23">
        <f>IF(F399&gt;0,(K399+L399)*F399,0)</f>
        <v>339.73278955713101</v>
      </c>
      <c r="Q399" s="24">
        <f>IF(J399*-1&gt;(K399+L399),(((J399*-1)-K399-L399))*F399,0)</f>
        <v>0</v>
      </c>
      <c r="R399" s="23">
        <f t="shared" si="76"/>
        <v>493496.65442137822</v>
      </c>
      <c r="S399" s="23">
        <f t="shared" si="77"/>
        <v>555737.62348392582</v>
      </c>
      <c r="T399" s="23">
        <f t="shared" si="78"/>
        <v>0.13709337059825888</v>
      </c>
      <c r="U399" s="23">
        <f t="shared" si="79"/>
        <v>0.15438391180383459</v>
      </c>
      <c r="V399" s="25">
        <v>-0.15438391180383459</v>
      </c>
      <c r="W399" s="25">
        <f>0.5*'Car Specs and Assumptions'!$C$5*(F399*F399)</f>
        <v>3930.8761574074088</v>
      </c>
      <c r="X399" s="25">
        <f t="shared" si="80"/>
        <v>3.9308761574074089</v>
      </c>
      <c r="Y399" s="25">
        <f t="shared" si="81"/>
        <v>2.8695395949074083</v>
      </c>
      <c r="Z399" s="25">
        <f>(H399*(K399+L399))/1000</f>
        <v>0.33973278955713099</v>
      </c>
      <c r="AA399" s="25">
        <f t="shared" si="82"/>
        <v>2.5298068053502774</v>
      </c>
      <c r="AB399" s="18"/>
      <c r="AC399" s="24">
        <f t="shared" si="83"/>
        <v>0</v>
      </c>
      <c r="AD399" s="24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</row>
    <row r="400" spans="1:40" x14ac:dyDescent="0.35">
      <c r="A400" s="18"/>
      <c r="B400" s="1" t="s">
        <v>3</v>
      </c>
      <c r="C400" s="1">
        <v>396</v>
      </c>
      <c r="D400" s="1">
        <v>396</v>
      </c>
      <c r="E400" s="9">
        <v>12.3</v>
      </c>
      <c r="F400" s="22">
        <f t="shared" si="74"/>
        <v>3.416666666666667</v>
      </c>
      <c r="G400" s="50">
        <f t="shared" si="84"/>
        <v>1.1527777777777779</v>
      </c>
      <c r="H400" s="22">
        <f t="shared" si="85"/>
        <v>3.416666666666667</v>
      </c>
      <c r="I400" s="70"/>
      <c r="J400" s="22">
        <v>1704.9583333333335</v>
      </c>
      <c r="K400" s="22">
        <f>'Car Specs and Assumptions'!$C$5*9.81*'Car Specs and Assumptions'!$F$5</f>
        <v>145.08990000000003</v>
      </c>
      <c r="L400" s="22">
        <v>4.9721703645833344</v>
      </c>
      <c r="M400" s="22">
        <v>1554.8962629687503</v>
      </c>
      <c r="N400" s="23">
        <v>5312.5622318098976</v>
      </c>
      <c r="O400" s="23">
        <f t="shared" si="75"/>
        <v>5312.5622318098976</v>
      </c>
      <c r="P400" s="23">
        <f>IF(F400&gt;0,(K400+L400)*F400,0)</f>
        <v>512.71207374565984</v>
      </c>
      <c r="Q400" s="24">
        <f>IF(J400*-1&gt;(K400+L400),(((J400*-1)-K400-L400))*F400,0)</f>
        <v>0</v>
      </c>
      <c r="R400" s="23">
        <f t="shared" si="76"/>
        <v>494009.36649512389</v>
      </c>
      <c r="S400" s="23">
        <f t="shared" si="77"/>
        <v>555737.62348392582</v>
      </c>
      <c r="T400" s="23">
        <f t="shared" si="78"/>
        <v>0.13723580201234542</v>
      </c>
      <c r="U400" s="23">
        <f t="shared" si="79"/>
        <v>0.15438391180383459</v>
      </c>
      <c r="V400" s="25">
        <v>-0.15438391180383459</v>
      </c>
      <c r="W400" s="25">
        <f>0.5*'Car Specs and Assumptions'!$C$5*(F400*F400)</f>
        <v>8632.6354166666679</v>
      </c>
      <c r="X400" s="25">
        <f t="shared" si="80"/>
        <v>8.6326354166666679</v>
      </c>
      <c r="Y400" s="25">
        <f t="shared" si="81"/>
        <v>6.3018238541666678</v>
      </c>
      <c r="Z400" s="25">
        <f>(H400*(K400+L400))/1000</f>
        <v>0.51271207374565986</v>
      </c>
      <c r="AA400" s="25">
        <f t="shared" si="82"/>
        <v>5.7891117804210079</v>
      </c>
      <c r="AB400" s="18"/>
      <c r="AC400" s="24">
        <f t="shared" si="83"/>
        <v>0</v>
      </c>
      <c r="AD400" s="24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</row>
    <row r="401" spans="1:40" x14ac:dyDescent="0.35">
      <c r="A401" s="18"/>
      <c r="B401" s="1" t="s">
        <v>3</v>
      </c>
      <c r="C401" s="1">
        <v>397</v>
      </c>
      <c r="D401" s="1">
        <v>397</v>
      </c>
      <c r="E401" s="9">
        <v>16.600000000000001</v>
      </c>
      <c r="F401" s="22">
        <f t="shared" si="74"/>
        <v>4.6111111111111116</v>
      </c>
      <c r="G401" s="50">
        <f t="shared" si="84"/>
        <v>1.1944444444444442</v>
      </c>
      <c r="H401" s="22">
        <f t="shared" si="85"/>
        <v>4.6111111111111116</v>
      </c>
      <c r="I401" s="70"/>
      <c r="J401" s="22">
        <v>1766.583333333333</v>
      </c>
      <c r="K401" s="22">
        <f>'Car Specs and Assumptions'!$C$5*9.81*'Car Specs and Assumptions'!$F$5</f>
        <v>145.08990000000003</v>
      </c>
      <c r="L401" s="22">
        <v>9.0563240509259302</v>
      </c>
      <c r="M401" s="22">
        <v>1612.4371092824072</v>
      </c>
      <c r="N401" s="23">
        <v>7435.126670579989</v>
      </c>
      <c r="O401" s="23">
        <f t="shared" si="75"/>
        <v>7435.126670579989</v>
      </c>
      <c r="P401" s="23">
        <f>IF(F401&gt;0,(K401+L401)*F401,0)</f>
        <v>710.78536645704753</v>
      </c>
      <c r="Q401" s="24">
        <f>IF(J401*-1&gt;(K401+L401),(((J401*-1)-K401-L401))*F401,0)</f>
        <v>0</v>
      </c>
      <c r="R401" s="23">
        <f t="shared" si="76"/>
        <v>494720.15186158096</v>
      </c>
      <c r="S401" s="23">
        <f t="shared" si="77"/>
        <v>555737.62348392582</v>
      </c>
      <c r="T401" s="23">
        <f t="shared" si="78"/>
        <v>0.13743325818714719</v>
      </c>
      <c r="U401" s="23">
        <f t="shared" si="79"/>
        <v>0.15438391180383459</v>
      </c>
      <c r="V401" s="25">
        <v>-0.15438391180383459</v>
      </c>
      <c r="W401" s="25">
        <f>0.5*'Car Specs and Assumptions'!$C$5*(F401*F401)</f>
        <v>15723.504629629635</v>
      </c>
      <c r="X401" s="25">
        <f t="shared" si="80"/>
        <v>15.723504629629636</v>
      </c>
      <c r="Y401" s="25">
        <f t="shared" si="81"/>
        <v>11.478158379629633</v>
      </c>
      <c r="Z401" s="25">
        <f>(H401*(K401+L401))/1000</f>
        <v>0.71078536645704748</v>
      </c>
      <c r="AA401" s="25">
        <f t="shared" si="82"/>
        <v>10.767373013172586</v>
      </c>
      <c r="AB401" s="18"/>
      <c r="AC401" s="24">
        <f t="shared" si="83"/>
        <v>0</v>
      </c>
      <c r="AD401" s="24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</row>
    <row r="402" spans="1:40" x14ac:dyDescent="0.35">
      <c r="A402" s="18"/>
      <c r="B402" s="1" t="s">
        <v>3</v>
      </c>
      <c r="C402" s="1">
        <v>398</v>
      </c>
      <c r="D402" s="1">
        <v>398</v>
      </c>
      <c r="E402" s="9">
        <v>20.9</v>
      </c>
      <c r="F402" s="22">
        <f t="shared" si="74"/>
        <v>5.8055555555555554</v>
      </c>
      <c r="G402" s="50">
        <f t="shared" si="84"/>
        <v>1.0555555555555549</v>
      </c>
      <c r="H402" s="22">
        <f t="shared" si="85"/>
        <v>5.8055555555555554</v>
      </c>
      <c r="I402" s="70"/>
      <c r="J402" s="22">
        <v>1561.1666666666656</v>
      </c>
      <c r="K402" s="22">
        <f>'Car Specs and Assumptions'!$C$5*9.81*'Car Specs and Assumptions'!$F$5</f>
        <v>145.08990000000003</v>
      </c>
      <c r="L402" s="22">
        <v>14.355831429398149</v>
      </c>
      <c r="M402" s="22">
        <v>1401.7209352372674</v>
      </c>
      <c r="N402" s="23">
        <v>8137.7687629052471</v>
      </c>
      <c r="O402" s="23">
        <f t="shared" si="75"/>
        <v>8137.7687629052471</v>
      </c>
      <c r="P402" s="23">
        <f>IF(F402&gt;0,(K402+L402)*F402,0)</f>
        <v>925.67105190956158</v>
      </c>
      <c r="Q402" s="24">
        <f>IF(J402*-1&gt;(K402+L402),(((J402*-1)-K402-L402))*F402,0)</f>
        <v>0</v>
      </c>
      <c r="R402" s="23">
        <f t="shared" si="76"/>
        <v>495645.82291349053</v>
      </c>
      <c r="S402" s="23">
        <f t="shared" si="77"/>
        <v>555737.62348392582</v>
      </c>
      <c r="T402" s="23">
        <f t="shared" si="78"/>
        <v>0.13769040960536769</v>
      </c>
      <c r="U402" s="23">
        <f t="shared" si="79"/>
        <v>0.15438391180383459</v>
      </c>
      <c r="V402" s="25">
        <v>-0.15438391180383459</v>
      </c>
      <c r="W402" s="25">
        <f>0.5*'Car Specs and Assumptions'!$C$5*(F402*F402)</f>
        <v>24924.459490740741</v>
      </c>
      <c r="X402" s="25">
        <f t="shared" si="80"/>
        <v>24.924459490740741</v>
      </c>
      <c r="Y402" s="25">
        <f t="shared" si="81"/>
        <v>18.194855428240739</v>
      </c>
      <c r="Z402" s="25">
        <f>(H402*(K402+L402))/1000</f>
        <v>0.92567105190956156</v>
      </c>
      <c r="AA402" s="25">
        <f t="shared" si="82"/>
        <v>17.269184376331179</v>
      </c>
      <c r="AB402" s="18"/>
      <c r="AC402" s="24">
        <f t="shared" si="83"/>
        <v>0</v>
      </c>
      <c r="AD402" s="24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</row>
    <row r="403" spans="1:40" x14ac:dyDescent="0.35">
      <c r="A403" s="18"/>
      <c r="B403" s="1" t="s">
        <v>3</v>
      </c>
      <c r="C403" s="1">
        <v>399</v>
      </c>
      <c r="D403" s="1">
        <v>399</v>
      </c>
      <c r="E403" s="9">
        <v>24.2</v>
      </c>
      <c r="F403" s="22">
        <f t="shared" si="74"/>
        <v>6.7222222222222214</v>
      </c>
      <c r="G403" s="50">
        <f t="shared" si="84"/>
        <v>0.65277777777777812</v>
      </c>
      <c r="H403" s="22">
        <f t="shared" si="85"/>
        <v>6.7222222222222214</v>
      </c>
      <c r="I403" s="70"/>
      <c r="J403" s="22">
        <v>965.45833333333383</v>
      </c>
      <c r="K403" s="22">
        <f>'Car Specs and Assumptions'!$C$5*9.81*'Car Specs and Assumptions'!$F$5</f>
        <v>145.08990000000003</v>
      </c>
      <c r="L403" s="22">
        <v>19.247153495370366</v>
      </c>
      <c r="M403" s="22">
        <v>801.12127983796336</v>
      </c>
      <c r="N403" s="23">
        <v>5385.3152700218643</v>
      </c>
      <c r="O403" s="23">
        <f t="shared" si="75"/>
        <v>5385.3152700218643</v>
      </c>
      <c r="P403" s="23">
        <f>IF(F403&gt;0,(K403+L403)*F403,0)</f>
        <v>1104.7101929411008</v>
      </c>
      <c r="Q403" s="24">
        <f>IF(J403*-1&gt;(K403+L403),(((J403*-1)-K403-L403))*F403,0)</f>
        <v>0</v>
      </c>
      <c r="R403" s="23">
        <f t="shared" si="76"/>
        <v>496750.53310643166</v>
      </c>
      <c r="S403" s="23">
        <f t="shared" si="77"/>
        <v>555737.62348392582</v>
      </c>
      <c r="T403" s="23">
        <f t="shared" si="78"/>
        <v>0.13799729809696673</v>
      </c>
      <c r="U403" s="23">
        <f t="shared" si="79"/>
        <v>0.15438391180383459</v>
      </c>
      <c r="V403" s="25">
        <v>-0.15438391180383459</v>
      </c>
      <c r="W403" s="25">
        <f>0.5*'Car Specs and Assumptions'!$C$5*(F403*F403)</f>
        <v>33416.726851851839</v>
      </c>
      <c r="X403" s="25">
        <f t="shared" si="80"/>
        <v>33.416726851851841</v>
      </c>
      <c r="Y403" s="25">
        <f t="shared" si="81"/>
        <v>24.394210601851842</v>
      </c>
      <c r="Z403" s="25">
        <f>(H403*(K403+L403))/1000</f>
        <v>1.1047101929411007</v>
      </c>
      <c r="AA403" s="25">
        <f t="shared" si="82"/>
        <v>23.28950040891074</v>
      </c>
      <c r="AB403" s="18"/>
      <c r="AC403" s="24">
        <f t="shared" si="83"/>
        <v>0</v>
      </c>
      <c r="AD403" s="24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</row>
    <row r="404" spans="1:40" x14ac:dyDescent="0.35">
      <c r="A404" s="18"/>
      <c r="B404" s="1" t="s">
        <v>3</v>
      </c>
      <c r="C404" s="1">
        <v>400</v>
      </c>
      <c r="D404" s="1">
        <v>400</v>
      </c>
      <c r="E404" s="9">
        <v>25.6</v>
      </c>
      <c r="F404" s="22">
        <f t="shared" si="74"/>
        <v>7.1111111111111116</v>
      </c>
      <c r="G404" s="50">
        <f t="shared" si="84"/>
        <v>0.19444444444444509</v>
      </c>
      <c r="H404" s="22">
        <f t="shared" si="85"/>
        <v>7.1111111111111116</v>
      </c>
      <c r="I404" s="70"/>
      <c r="J404" s="22">
        <v>287.58333333333428</v>
      </c>
      <c r="K404" s="22">
        <f>'Car Specs and Assumptions'!$C$5*9.81*'Car Specs and Assumptions'!$F$5</f>
        <v>145.08990000000003</v>
      </c>
      <c r="L404" s="22">
        <v>21.538512592592596</v>
      </c>
      <c r="M404" s="22">
        <v>120.95492074074166</v>
      </c>
      <c r="N404" s="23">
        <v>860.12388082305188</v>
      </c>
      <c r="O404" s="23">
        <f t="shared" si="75"/>
        <v>860.12388082305188</v>
      </c>
      <c r="P404" s="23">
        <f>IF(F404&gt;0,(K404+L404)*F404,0)</f>
        <v>1184.9131562139919</v>
      </c>
      <c r="Q404" s="24">
        <f>IF(J404*-1&gt;(K404+L404),(((J404*-1)-K404-L404))*F404,0)</f>
        <v>0</v>
      </c>
      <c r="R404" s="23">
        <f t="shared" si="76"/>
        <v>497935.44626264565</v>
      </c>
      <c r="S404" s="23">
        <f t="shared" si="77"/>
        <v>555737.62348392582</v>
      </c>
      <c r="T404" s="23">
        <f t="shared" si="78"/>
        <v>0.13832646697176296</v>
      </c>
      <c r="U404" s="23">
        <f t="shared" si="79"/>
        <v>0.15438391180383459</v>
      </c>
      <c r="V404" s="25">
        <v>-0.15438391180383459</v>
      </c>
      <c r="W404" s="25">
        <f>0.5*'Car Specs and Assumptions'!$C$5*(F404*F404)</f>
        <v>37394.962962962964</v>
      </c>
      <c r="X404" s="25">
        <f t="shared" si="80"/>
        <v>37.394962962962964</v>
      </c>
      <c r="Y404" s="25">
        <f t="shared" si="81"/>
        <v>27.298322962962963</v>
      </c>
      <c r="Z404" s="25">
        <f>(H404*(K404+L404))/1000</f>
        <v>1.1849131562139918</v>
      </c>
      <c r="AA404" s="25">
        <f t="shared" si="82"/>
        <v>26.113409806748972</v>
      </c>
      <c r="AB404" s="18"/>
      <c r="AC404" s="24">
        <f t="shared" si="83"/>
        <v>0</v>
      </c>
      <c r="AD404" s="24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</row>
    <row r="405" spans="1:40" x14ac:dyDescent="0.35">
      <c r="A405" s="18"/>
      <c r="B405" s="1" t="s">
        <v>3</v>
      </c>
      <c r="C405" s="1">
        <v>401</v>
      </c>
      <c r="D405" s="1">
        <v>401</v>
      </c>
      <c r="E405" s="9">
        <v>25.6</v>
      </c>
      <c r="F405" s="22">
        <f t="shared" si="74"/>
        <v>7.1111111111111116</v>
      </c>
      <c r="G405" s="50">
        <f t="shared" si="84"/>
        <v>-9.7222222222222765E-2</v>
      </c>
      <c r="H405" s="22">
        <f t="shared" si="85"/>
        <v>7.1111111111111116</v>
      </c>
      <c r="I405" s="70"/>
      <c r="J405" s="22">
        <v>-143.79166666666748</v>
      </c>
      <c r="K405" s="22">
        <f>'Car Specs and Assumptions'!$C$5*9.81*'Car Specs and Assumptions'!$F$5</f>
        <v>145.08990000000003</v>
      </c>
      <c r="L405" s="22">
        <v>21.538512592592596</v>
      </c>
      <c r="M405" s="22">
        <v>-310.42007925926009</v>
      </c>
      <c r="N405" s="23">
        <v>-2207.4316747325165</v>
      </c>
      <c r="O405" s="23">
        <f t="shared" si="75"/>
        <v>0</v>
      </c>
      <c r="P405" s="23">
        <f>IF(F405&gt;0,(K405+L405)*F405,0)</f>
        <v>1184.9131562139919</v>
      </c>
      <c r="Q405" s="24">
        <f>IF(J405*-1&gt;(K405+L405),(((J405*-1)-K405-L405))*F405,0)</f>
        <v>0</v>
      </c>
      <c r="R405" s="23">
        <f t="shared" si="76"/>
        <v>499120.35941885965</v>
      </c>
      <c r="S405" s="23">
        <f t="shared" si="77"/>
        <v>555737.62348392582</v>
      </c>
      <c r="T405" s="23">
        <f t="shared" si="78"/>
        <v>0.13865563584655921</v>
      </c>
      <c r="U405" s="23">
        <f t="shared" si="79"/>
        <v>0.15438391180383459</v>
      </c>
      <c r="V405" s="25">
        <v>-0.15438391180383459</v>
      </c>
      <c r="W405" s="25">
        <f>0.5*'Car Specs and Assumptions'!$C$5*(F405*F405)</f>
        <v>37394.962962962964</v>
      </c>
      <c r="X405" s="25">
        <f t="shared" si="80"/>
        <v>37.394962962962964</v>
      </c>
      <c r="Y405" s="25">
        <f t="shared" si="81"/>
        <v>27.298322962962963</v>
      </c>
      <c r="Z405" s="25">
        <f>(H405*(K405+L405))/1000</f>
        <v>1.1849131562139918</v>
      </c>
      <c r="AA405" s="25">
        <f t="shared" si="82"/>
        <v>26.113409806748972</v>
      </c>
      <c r="AB405" s="18"/>
      <c r="AC405" s="24">
        <f t="shared" si="83"/>
        <v>0</v>
      </c>
      <c r="AD405" s="24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</row>
    <row r="406" spans="1:40" x14ac:dyDescent="0.35">
      <c r="A406" s="18"/>
      <c r="B406" s="1" t="s">
        <v>3</v>
      </c>
      <c r="C406" s="1">
        <v>402</v>
      </c>
      <c r="D406" s="1">
        <v>402</v>
      </c>
      <c r="E406" s="9">
        <v>24.9</v>
      </c>
      <c r="F406" s="22">
        <f t="shared" si="74"/>
        <v>6.9166666666666661</v>
      </c>
      <c r="G406" s="50">
        <f t="shared" si="84"/>
        <v>-0.31944444444444464</v>
      </c>
      <c r="H406" s="22">
        <f t="shared" si="85"/>
        <v>6.9166666666666661</v>
      </c>
      <c r="I406" s="70"/>
      <c r="J406" s="22">
        <v>-472.4583333333336</v>
      </c>
      <c r="K406" s="22">
        <f>'Car Specs and Assumptions'!$C$5*9.81*'Car Specs and Assumptions'!$F$5</f>
        <v>145.08990000000003</v>
      </c>
      <c r="L406" s="22">
        <v>20.376729114583334</v>
      </c>
      <c r="M406" s="22">
        <v>-637.92496244791698</v>
      </c>
      <c r="N406" s="23">
        <v>-4412.3143235980924</v>
      </c>
      <c r="O406" s="23">
        <f t="shared" si="75"/>
        <v>0</v>
      </c>
      <c r="P406" s="23">
        <f>IF(F406&gt;0,(K406+L406)*F406,0)</f>
        <v>1144.4775180425347</v>
      </c>
      <c r="Q406" s="24">
        <f>IF(J406*-1&gt;(K406+L406),(((J406*-1)-K406-L406))*F406,0)</f>
        <v>2123.3592875130221</v>
      </c>
      <c r="R406" s="23">
        <f t="shared" si="76"/>
        <v>500264.8369369022</v>
      </c>
      <c r="S406" s="23">
        <f t="shared" si="77"/>
        <v>557860.9827714389</v>
      </c>
      <c r="T406" s="23">
        <f t="shared" si="78"/>
        <v>0.13897357170107144</v>
      </c>
      <c r="U406" s="23">
        <f t="shared" si="79"/>
        <v>0.15497378101390574</v>
      </c>
      <c r="V406" s="25">
        <v>-0.15497378101390574</v>
      </c>
      <c r="W406" s="25">
        <f>0.5*'Car Specs and Assumptions'!$C$5*(F406*F406)</f>
        <v>35377.885416666664</v>
      </c>
      <c r="X406" s="25">
        <f t="shared" si="80"/>
        <v>35.377885416666665</v>
      </c>
      <c r="Y406" s="25">
        <f t="shared" si="81"/>
        <v>25.825856354166664</v>
      </c>
      <c r="Z406" s="25">
        <f>(H406*(K406+L406))/1000</f>
        <v>1.1444775180425346</v>
      </c>
      <c r="AA406" s="25">
        <f t="shared" si="82"/>
        <v>24.681378836124129</v>
      </c>
      <c r="AB406" s="18"/>
      <c r="AC406" s="24">
        <f t="shared" si="83"/>
        <v>0</v>
      </c>
      <c r="AD406" s="24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</row>
    <row r="407" spans="1:40" x14ac:dyDescent="0.35">
      <c r="A407" s="18"/>
      <c r="B407" s="1" t="s">
        <v>3</v>
      </c>
      <c r="C407" s="1">
        <v>403</v>
      </c>
      <c r="D407" s="1">
        <v>403</v>
      </c>
      <c r="E407" s="9">
        <v>23.3</v>
      </c>
      <c r="F407" s="22">
        <f t="shared" si="74"/>
        <v>6.4722222222222223</v>
      </c>
      <c r="G407" s="50">
        <f t="shared" si="84"/>
        <v>-0.45833333333333304</v>
      </c>
      <c r="H407" s="22">
        <f t="shared" si="85"/>
        <v>6.4722222222222223</v>
      </c>
      <c r="I407" s="70"/>
      <c r="J407" s="22">
        <v>-677.87499999999955</v>
      </c>
      <c r="K407" s="22">
        <f>'Car Specs and Assumptions'!$C$5*9.81*'Car Specs and Assumptions'!$F$5</f>
        <v>145.08990000000003</v>
      </c>
      <c r="L407" s="22">
        <v>17.842167818287042</v>
      </c>
      <c r="M407" s="22">
        <v>-840.80706781828667</v>
      </c>
      <c r="N407" s="23">
        <v>-5441.8901889350218</v>
      </c>
      <c r="O407" s="23">
        <f t="shared" si="75"/>
        <v>0</v>
      </c>
      <c r="P407" s="23">
        <f>IF(F407&gt;0,(K407+L407)*F407,0)</f>
        <v>1054.5325500461358</v>
      </c>
      <c r="Q407" s="24">
        <f>IF(J407*-1&gt;(K407+L407),(((J407*-1)-K407-L407))*F407,0)</f>
        <v>3332.8250888427501</v>
      </c>
      <c r="R407" s="23">
        <f t="shared" si="76"/>
        <v>501319.36948694836</v>
      </c>
      <c r="S407" s="23">
        <f t="shared" si="77"/>
        <v>561193.80786028167</v>
      </c>
      <c r="T407" s="23">
        <f t="shared" si="78"/>
        <v>0.13926652084347427</v>
      </c>
      <c r="U407" s="23">
        <f t="shared" si="79"/>
        <v>0.15589963982358626</v>
      </c>
      <c r="V407" s="25">
        <v>-0.15589963982358626</v>
      </c>
      <c r="W407" s="25">
        <f>0.5*'Car Specs and Assumptions'!$C$5*(F407*F407)</f>
        <v>30977.40393518519</v>
      </c>
      <c r="X407" s="25">
        <f t="shared" si="80"/>
        <v>30.97740393518519</v>
      </c>
      <c r="Y407" s="25">
        <f t="shared" si="81"/>
        <v>22.613504872685187</v>
      </c>
      <c r="Z407" s="25">
        <f>(H407*(K407+L407))/1000</f>
        <v>1.0545325500461358</v>
      </c>
      <c r="AA407" s="25">
        <f t="shared" si="82"/>
        <v>21.55897232263905</v>
      </c>
      <c r="AB407" s="18"/>
      <c r="AC407" s="24">
        <f t="shared" si="83"/>
        <v>0</v>
      </c>
      <c r="AD407" s="24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</row>
    <row r="408" spans="1:40" x14ac:dyDescent="0.35">
      <c r="A408" s="18"/>
      <c r="B408" s="1" t="s">
        <v>3</v>
      </c>
      <c r="C408" s="1">
        <v>404</v>
      </c>
      <c r="D408" s="1">
        <v>404</v>
      </c>
      <c r="E408" s="9">
        <v>21.6</v>
      </c>
      <c r="F408" s="22">
        <f t="shared" si="74"/>
        <v>6</v>
      </c>
      <c r="G408" s="50">
        <f t="shared" si="84"/>
        <v>-0.4305555555555558</v>
      </c>
      <c r="H408" s="22">
        <f t="shared" si="85"/>
        <v>6</v>
      </c>
      <c r="I408" s="70"/>
      <c r="J408" s="22">
        <v>-636.79166666666708</v>
      </c>
      <c r="K408" s="22">
        <f>'Car Specs and Assumptions'!$C$5*9.81*'Car Specs and Assumptions'!$F$5</f>
        <v>145.08990000000003</v>
      </c>
      <c r="L408" s="22">
        <v>15.333570000000002</v>
      </c>
      <c r="M408" s="22">
        <v>-797.21513666666715</v>
      </c>
      <c r="N408" s="23">
        <v>-4783.2908200000029</v>
      </c>
      <c r="O408" s="23">
        <f t="shared" si="75"/>
        <v>0</v>
      </c>
      <c r="P408" s="23">
        <f>IF(F408&gt;0,(K408+L408)*F408,0)</f>
        <v>962.54082000000017</v>
      </c>
      <c r="Q408" s="24">
        <f>IF(J408*-1&gt;(K408+L408),(((J408*-1)-K408-L408))*F408,0)</f>
        <v>2858.2091800000021</v>
      </c>
      <c r="R408" s="23">
        <f t="shared" si="76"/>
        <v>502281.91030694835</v>
      </c>
      <c r="S408" s="23">
        <f t="shared" si="77"/>
        <v>564052.01704028167</v>
      </c>
      <c r="T408" s="23">
        <f t="shared" si="78"/>
        <v>0.13953391468327025</v>
      </c>
      <c r="U408" s="23">
        <f t="shared" si="79"/>
        <v>0.15669365033379026</v>
      </c>
      <c r="V408" s="25">
        <v>-0.15669365033379026</v>
      </c>
      <c r="W408" s="25">
        <f>0.5*'Car Specs and Assumptions'!$C$5*(F408*F408)</f>
        <v>26622</v>
      </c>
      <c r="X408" s="25">
        <f t="shared" si="80"/>
        <v>26.622</v>
      </c>
      <c r="Y408" s="25">
        <f t="shared" si="81"/>
        <v>19.434059999999999</v>
      </c>
      <c r="Z408" s="25">
        <f>(H408*(K408+L408))/1000</f>
        <v>0.96254082000000019</v>
      </c>
      <c r="AA408" s="25">
        <f t="shared" si="82"/>
        <v>18.471519179999998</v>
      </c>
      <c r="AB408" s="18"/>
      <c r="AC408" s="24">
        <f t="shared" si="83"/>
        <v>0</v>
      </c>
      <c r="AD408" s="24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</row>
    <row r="409" spans="1:40" x14ac:dyDescent="0.35">
      <c r="A409" s="18"/>
      <c r="B409" s="1" t="s">
        <v>3</v>
      </c>
      <c r="C409" s="1">
        <v>405</v>
      </c>
      <c r="D409" s="1">
        <v>405</v>
      </c>
      <c r="E409" s="9">
        <v>20.2</v>
      </c>
      <c r="F409" s="22">
        <f t="shared" si="74"/>
        <v>5.6111111111111107</v>
      </c>
      <c r="G409" s="50">
        <f t="shared" si="84"/>
        <v>-0.40277777777777812</v>
      </c>
      <c r="H409" s="22">
        <f t="shared" si="85"/>
        <v>5.6111111111111107</v>
      </c>
      <c r="I409" s="70"/>
      <c r="J409" s="22">
        <v>-595.70833333333383</v>
      </c>
      <c r="K409" s="22">
        <f>'Car Specs and Assumptions'!$C$5*9.81*'Car Specs and Assumptions'!$F$5</f>
        <v>145.08990000000003</v>
      </c>
      <c r="L409" s="22">
        <v>13.410300717592591</v>
      </c>
      <c r="M409" s="22">
        <v>-754.20853405092646</v>
      </c>
      <c r="N409" s="23">
        <v>-4231.947885507976</v>
      </c>
      <c r="O409" s="23">
        <f t="shared" si="75"/>
        <v>0</v>
      </c>
      <c r="P409" s="23">
        <f>IF(F409&gt;0,(K409+L409)*F409,0)</f>
        <v>889.36223735982526</v>
      </c>
      <c r="Q409" s="24">
        <f>IF(J409*-1&gt;(K409+L409),(((J409*-1)-K409-L409))*F409,0)</f>
        <v>2453.2234107883255</v>
      </c>
      <c r="R409" s="23">
        <f t="shared" si="76"/>
        <v>503171.27254430816</v>
      </c>
      <c r="S409" s="23">
        <f t="shared" si="77"/>
        <v>566505.24045107001</v>
      </c>
      <c r="T409" s="23">
        <f t="shared" si="78"/>
        <v>0.13978097951280882</v>
      </c>
      <c r="U409" s="23">
        <f t="shared" si="79"/>
        <v>0.15737515579730726</v>
      </c>
      <c r="V409" s="25">
        <v>-0.15737515579730726</v>
      </c>
      <c r="W409" s="25">
        <f>0.5*'Car Specs and Assumptions'!$C$5*(F409*F409)</f>
        <v>23282.83796296296</v>
      </c>
      <c r="X409" s="25">
        <f t="shared" si="80"/>
        <v>23.282837962962962</v>
      </c>
      <c r="Y409" s="25">
        <f t="shared" si="81"/>
        <v>16.996471712962961</v>
      </c>
      <c r="Z409" s="25">
        <f>(H409*(K409+L409))/1000</f>
        <v>0.88936223735982523</v>
      </c>
      <c r="AA409" s="25">
        <f t="shared" si="82"/>
        <v>16.107109475603135</v>
      </c>
      <c r="AB409" s="18"/>
      <c r="AC409" s="24">
        <f t="shared" si="83"/>
        <v>0</v>
      </c>
      <c r="AD409" s="24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</row>
    <row r="410" spans="1:40" x14ac:dyDescent="0.35">
      <c r="A410" s="18"/>
      <c r="B410" s="1" t="s">
        <v>3</v>
      </c>
      <c r="C410" s="1">
        <v>406</v>
      </c>
      <c r="D410" s="1">
        <v>406</v>
      </c>
      <c r="E410" s="9">
        <v>18.7</v>
      </c>
      <c r="F410" s="22">
        <f t="shared" si="74"/>
        <v>5.1944444444444438</v>
      </c>
      <c r="G410" s="50">
        <f t="shared" si="84"/>
        <v>-0.4444444444444442</v>
      </c>
      <c r="H410" s="22">
        <f t="shared" si="85"/>
        <v>5.1944444444444438</v>
      </c>
      <c r="I410" s="70"/>
      <c r="J410" s="22">
        <v>-657.33333333333292</v>
      </c>
      <c r="K410" s="22">
        <f>'Car Specs and Assumptions'!$C$5*9.81*'Car Specs and Assumptions'!$F$5</f>
        <v>145.08990000000003</v>
      </c>
      <c r="L410" s="22">
        <v>11.492618512731481</v>
      </c>
      <c r="M410" s="22">
        <v>-813.91585184606447</v>
      </c>
      <c r="N410" s="23">
        <v>-4227.8406748670568</v>
      </c>
      <c r="O410" s="23">
        <f t="shared" si="75"/>
        <v>0</v>
      </c>
      <c r="P410" s="23">
        <f>IF(F410&gt;0,(K410+L410)*F410,0)</f>
        <v>813.35919338557744</v>
      </c>
      <c r="Q410" s="24">
        <f>IF(J410*-1&gt;(K410+L410),(((J410*-1)-K410-L410))*F410,0)</f>
        <v>2601.1222880959012</v>
      </c>
      <c r="R410" s="23">
        <f t="shared" si="76"/>
        <v>503984.63173769374</v>
      </c>
      <c r="S410" s="23">
        <f t="shared" si="77"/>
        <v>569106.3627391659</v>
      </c>
      <c r="T410" s="23">
        <f t="shared" si="78"/>
        <v>0.14000693069673131</v>
      </c>
      <c r="U410" s="23">
        <f t="shared" si="79"/>
        <v>0.15809774756894029</v>
      </c>
      <c r="V410" s="25">
        <v>-0.15809774756894029</v>
      </c>
      <c r="W410" s="25">
        <f>0.5*'Car Specs and Assumptions'!$C$5*(F410*F410)</f>
        <v>19953.376157407401</v>
      </c>
      <c r="X410" s="25">
        <f t="shared" si="80"/>
        <v>19.953376157407401</v>
      </c>
      <c r="Y410" s="25">
        <f t="shared" si="81"/>
        <v>14.565964594907403</v>
      </c>
      <c r="Z410" s="25">
        <f>(H410*(K410+L410))/1000</f>
        <v>0.81335919338557749</v>
      </c>
      <c r="AA410" s="25">
        <f t="shared" si="82"/>
        <v>13.752605401521825</v>
      </c>
      <c r="AB410" s="18"/>
      <c r="AC410" s="24">
        <f t="shared" si="83"/>
        <v>0</v>
      </c>
      <c r="AD410" s="24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</row>
    <row r="411" spans="1:40" x14ac:dyDescent="0.35">
      <c r="A411" s="18"/>
      <c r="B411" s="1" t="s">
        <v>3</v>
      </c>
      <c r="C411" s="1">
        <v>407</v>
      </c>
      <c r="D411" s="1">
        <v>407</v>
      </c>
      <c r="E411" s="9">
        <v>17</v>
      </c>
      <c r="F411" s="22">
        <f t="shared" si="74"/>
        <v>4.7222222222222223</v>
      </c>
      <c r="G411" s="50">
        <f t="shared" si="84"/>
        <v>-0.47222222222222188</v>
      </c>
      <c r="H411" s="22">
        <f t="shared" si="85"/>
        <v>4.7222222222222223</v>
      </c>
      <c r="I411" s="70"/>
      <c r="J411" s="22">
        <v>-698.41666666666617</v>
      </c>
      <c r="K411" s="22">
        <f>'Car Specs and Assumptions'!$C$5*9.81*'Car Specs and Assumptions'!$F$5</f>
        <v>145.08990000000003</v>
      </c>
      <c r="L411" s="22">
        <v>9.498031828703704</v>
      </c>
      <c r="M411" s="22">
        <v>-853.00459849536992</v>
      </c>
      <c r="N411" s="23">
        <v>-4028.0772706725802</v>
      </c>
      <c r="O411" s="23">
        <f t="shared" si="75"/>
        <v>0</v>
      </c>
      <c r="P411" s="23">
        <f>IF(F411&gt;0,(K411+L411)*F411,0)</f>
        <v>729.99856696887878</v>
      </c>
      <c r="Q411" s="24">
        <f>IF(J411*-1&gt;(K411+L411),(((J411*-1)-K411-L411))*F411,0)</f>
        <v>2568.0801367348226</v>
      </c>
      <c r="R411" s="23">
        <f t="shared" si="76"/>
        <v>504714.63030466263</v>
      </c>
      <c r="S411" s="23">
        <f t="shared" si="77"/>
        <v>571674.44287590077</v>
      </c>
      <c r="T411" s="23">
        <f t="shared" si="78"/>
        <v>0.14020972429863529</v>
      </c>
      <c r="U411" s="23">
        <f t="shared" si="79"/>
        <v>0.15881116023092523</v>
      </c>
      <c r="V411" s="25">
        <v>-0.15881116023092523</v>
      </c>
      <c r="W411" s="25">
        <f>0.5*'Car Specs and Assumptions'!$C$5*(F411*F411)</f>
        <v>16490.393518518518</v>
      </c>
      <c r="X411" s="25">
        <f t="shared" si="80"/>
        <v>16.49039351851852</v>
      </c>
      <c r="Y411" s="25">
        <f t="shared" si="81"/>
        <v>12.037987268518519</v>
      </c>
      <c r="Z411" s="25">
        <f>(H411*(K411+L411))/1000</f>
        <v>0.72999856696887877</v>
      </c>
      <c r="AA411" s="25">
        <f t="shared" si="82"/>
        <v>11.30798870154964</v>
      </c>
      <c r="AB411" s="18"/>
      <c r="AC411" s="24">
        <f t="shared" si="83"/>
        <v>0</v>
      </c>
      <c r="AD411" s="24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</row>
    <row r="412" spans="1:40" x14ac:dyDescent="0.35">
      <c r="A412" s="18"/>
      <c r="B412" s="1" t="s">
        <v>3</v>
      </c>
      <c r="C412" s="1">
        <v>408</v>
      </c>
      <c r="D412" s="1">
        <v>408</v>
      </c>
      <c r="E412" s="9">
        <v>15.3</v>
      </c>
      <c r="F412" s="22">
        <f t="shared" si="74"/>
        <v>4.25</v>
      </c>
      <c r="G412" s="50">
        <f t="shared" si="84"/>
        <v>-0.38888888888888906</v>
      </c>
      <c r="H412" s="22">
        <f t="shared" si="85"/>
        <v>4.25</v>
      </c>
      <c r="I412" s="70"/>
      <c r="J412" s="22">
        <v>-575.16666666666697</v>
      </c>
      <c r="K412" s="22">
        <f>'Car Specs and Assumptions'!$C$5*9.81*'Car Specs and Assumptions'!$F$5</f>
        <v>145.08990000000003</v>
      </c>
      <c r="L412" s="22">
        <v>7.693405781250001</v>
      </c>
      <c r="M412" s="22">
        <v>-727.94997244791705</v>
      </c>
      <c r="N412" s="23">
        <v>-3093.7873829036475</v>
      </c>
      <c r="O412" s="23">
        <f t="shared" si="75"/>
        <v>0</v>
      </c>
      <c r="P412" s="23">
        <f>IF(F412&gt;0,(K412+L412)*F412,0)</f>
        <v>649.32904957031258</v>
      </c>
      <c r="Q412" s="24">
        <f>IF(J412*-1&gt;(K412+L412),(((J412*-1)-K412-L412))*F412,0)</f>
        <v>1795.1292837630217</v>
      </c>
      <c r="R412" s="23">
        <f t="shared" si="76"/>
        <v>505363.95935423294</v>
      </c>
      <c r="S412" s="23">
        <f t="shared" si="77"/>
        <v>573469.57215966377</v>
      </c>
      <c r="T412" s="23">
        <f t="shared" si="78"/>
        <v>0.14039010790860593</v>
      </c>
      <c r="U412" s="23">
        <f t="shared" si="79"/>
        <v>0.15930984714595461</v>
      </c>
      <c r="V412" s="25">
        <v>-0.15930984714595461</v>
      </c>
      <c r="W412" s="25">
        <f>0.5*'Car Specs and Assumptions'!$C$5*(F412*F412)</f>
        <v>13357.21875</v>
      </c>
      <c r="X412" s="25">
        <f t="shared" si="80"/>
        <v>13.357218749999999</v>
      </c>
      <c r="Y412" s="25">
        <f t="shared" si="81"/>
        <v>9.7507696875000001</v>
      </c>
      <c r="Z412" s="25">
        <f>(H412*(K412+L412))/1000</f>
        <v>0.64932904957031257</v>
      </c>
      <c r="AA412" s="25">
        <f t="shared" si="82"/>
        <v>9.1014406379296879</v>
      </c>
      <c r="AB412" s="18"/>
      <c r="AC412" s="24">
        <f t="shared" si="83"/>
        <v>0</v>
      </c>
      <c r="AD412" s="24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</row>
    <row r="413" spans="1:40" x14ac:dyDescent="0.35">
      <c r="A413" s="18"/>
      <c r="B413" s="1" t="s">
        <v>3</v>
      </c>
      <c r="C413" s="1">
        <v>409</v>
      </c>
      <c r="D413" s="1">
        <v>409</v>
      </c>
      <c r="E413" s="9">
        <v>14.2</v>
      </c>
      <c r="F413" s="22">
        <f t="shared" si="74"/>
        <v>3.9444444444444442</v>
      </c>
      <c r="G413" s="50">
        <f t="shared" si="84"/>
        <v>-0.19444444444444442</v>
      </c>
      <c r="H413" s="22">
        <f t="shared" si="85"/>
        <v>3.9444444444444442</v>
      </c>
      <c r="I413" s="70"/>
      <c r="J413" s="22">
        <v>-287.58333333333331</v>
      </c>
      <c r="K413" s="22">
        <f>'Car Specs and Assumptions'!$C$5*9.81*'Car Specs and Assumptions'!$F$5</f>
        <v>145.08990000000003</v>
      </c>
      <c r="L413" s="22">
        <v>6.6269312731481484</v>
      </c>
      <c r="M413" s="22">
        <v>-439.30016460648147</v>
      </c>
      <c r="N413" s="23">
        <v>-1732.7950937255657</v>
      </c>
      <c r="O413" s="23">
        <f t="shared" si="75"/>
        <v>0</v>
      </c>
      <c r="P413" s="23">
        <f>IF(F413&gt;0,(K413+L413)*F413,0)</f>
        <v>598.43861224408442</v>
      </c>
      <c r="Q413" s="24">
        <f>IF(J413*-1&gt;(K413+L413),(((J413*-1)-K413-L413))*F413,0)</f>
        <v>535.91786923739687</v>
      </c>
      <c r="R413" s="23">
        <f t="shared" si="76"/>
        <v>505962.39796647703</v>
      </c>
      <c r="S413" s="23">
        <f t="shared" si="77"/>
        <v>574005.49002890114</v>
      </c>
      <c r="T413" s="23">
        <f t="shared" si="78"/>
        <v>0.14055635415508733</v>
      </c>
      <c r="U413" s="23">
        <f t="shared" si="79"/>
        <v>0.15945872513002873</v>
      </c>
      <c r="V413" s="25">
        <v>-0.15945872513002873</v>
      </c>
      <c r="W413" s="25">
        <f>0.5*'Car Specs and Assumptions'!$C$5*(F413*F413)</f>
        <v>11505.615740740739</v>
      </c>
      <c r="X413" s="25">
        <f t="shared" si="80"/>
        <v>11.505615740740739</v>
      </c>
      <c r="Y413" s="25">
        <f t="shared" si="81"/>
        <v>8.3990994907407384</v>
      </c>
      <c r="Z413" s="25">
        <f>(H413*(K413+L413))/1000</f>
        <v>0.59843861224408446</v>
      </c>
      <c r="AA413" s="25">
        <f t="shared" si="82"/>
        <v>7.8006608784966538</v>
      </c>
      <c r="AB413" s="18"/>
      <c r="AC413" s="24">
        <f t="shared" si="83"/>
        <v>0</v>
      </c>
      <c r="AD413" s="24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</row>
    <row r="414" spans="1:40" x14ac:dyDescent="0.35">
      <c r="A414" s="18"/>
      <c r="B414" s="1" t="s">
        <v>3</v>
      </c>
      <c r="C414" s="1">
        <v>410</v>
      </c>
      <c r="D414" s="1">
        <v>410</v>
      </c>
      <c r="E414" s="9">
        <v>13.9</v>
      </c>
      <c r="F414" s="22">
        <f t="shared" si="74"/>
        <v>3.8611111111111112</v>
      </c>
      <c r="G414" s="50">
        <f t="shared" si="84"/>
        <v>-2.7777777777777679E-2</v>
      </c>
      <c r="H414" s="22">
        <f t="shared" si="85"/>
        <v>3.8611111111111112</v>
      </c>
      <c r="I414" s="70"/>
      <c r="J414" s="22">
        <v>-41.083333333333186</v>
      </c>
      <c r="K414" s="22">
        <f>'Car Specs and Assumptions'!$C$5*9.81*'Car Specs and Assumptions'!$F$5</f>
        <v>145.08990000000003</v>
      </c>
      <c r="L414" s="22">
        <v>6.3498779571759263</v>
      </c>
      <c r="M414" s="22">
        <v>-192.52311129050912</v>
      </c>
      <c r="N414" s="23">
        <v>-743.35312414946577</v>
      </c>
      <c r="O414" s="23">
        <f t="shared" si="75"/>
        <v>0</v>
      </c>
      <c r="P414" s="23">
        <f>IF(F414&gt;0,(K414+L414)*F414,0)</f>
        <v>584.72580933465156</v>
      </c>
      <c r="Q414" s="24">
        <f>IF(J414*-1&gt;(K414+L414),(((J414*-1)-K414-L414))*F414,0)</f>
        <v>0</v>
      </c>
      <c r="R414" s="23">
        <f t="shared" si="76"/>
        <v>506547.12377581169</v>
      </c>
      <c r="S414" s="23">
        <f t="shared" si="77"/>
        <v>574005.49002890114</v>
      </c>
      <c r="T414" s="23">
        <f t="shared" si="78"/>
        <v>0.14071879098492049</v>
      </c>
      <c r="U414" s="23">
        <f t="shared" si="79"/>
        <v>0.15945872513002873</v>
      </c>
      <c r="V414" s="25">
        <v>-0.15945872513002873</v>
      </c>
      <c r="W414" s="25">
        <f>0.5*'Car Specs and Assumptions'!$C$5*(F414*F414)</f>
        <v>11024.59837962963</v>
      </c>
      <c r="X414" s="25">
        <f t="shared" si="80"/>
        <v>11.02459837962963</v>
      </c>
      <c r="Y414" s="25">
        <f t="shared" si="81"/>
        <v>8.047956817129629</v>
      </c>
      <c r="Z414" s="25">
        <f>(H414*(K414+L414))/1000</f>
        <v>0.58472580933465157</v>
      </c>
      <c r="AA414" s="25">
        <f t="shared" si="82"/>
        <v>7.4632310077949775</v>
      </c>
      <c r="AB414" s="18"/>
      <c r="AC414" s="24">
        <f t="shared" si="83"/>
        <v>0</v>
      </c>
      <c r="AD414" s="24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</row>
    <row r="415" spans="1:40" x14ac:dyDescent="0.35">
      <c r="A415" s="18"/>
      <c r="B415" s="1" t="s">
        <v>3</v>
      </c>
      <c r="C415" s="1">
        <v>411</v>
      </c>
      <c r="D415" s="1">
        <v>411</v>
      </c>
      <c r="E415" s="9">
        <v>14</v>
      </c>
      <c r="F415" s="22">
        <f t="shared" si="74"/>
        <v>3.8888888888888888</v>
      </c>
      <c r="G415" s="50">
        <f t="shared" si="84"/>
        <v>4.1666666666666519E-2</v>
      </c>
      <c r="H415" s="22">
        <f t="shared" si="85"/>
        <v>3.8888888888888888</v>
      </c>
      <c r="I415" s="70"/>
      <c r="J415" s="22">
        <v>61.62499999999978</v>
      </c>
      <c r="K415" s="22">
        <f>'Car Specs and Assumptions'!$C$5*9.81*'Car Specs and Assumptions'!$F$5</f>
        <v>145.08990000000003</v>
      </c>
      <c r="L415" s="22">
        <v>6.4415717592592596</v>
      </c>
      <c r="M415" s="22">
        <v>-89.906471759259517</v>
      </c>
      <c r="N415" s="23">
        <v>-349.63627906378701</v>
      </c>
      <c r="O415" s="23">
        <f t="shared" si="75"/>
        <v>0</v>
      </c>
      <c r="P415" s="23">
        <f>IF(F415&gt;0,(K415+L415)*F415,0)</f>
        <v>589.28905684156393</v>
      </c>
      <c r="Q415" s="24">
        <f>IF(J415*-1&gt;(K415+L415),(((J415*-1)-K415-L415))*F415,0)</f>
        <v>0</v>
      </c>
      <c r="R415" s="23">
        <f t="shared" si="76"/>
        <v>507136.41283265327</v>
      </c>
      <c r="S415" s="23">
        <f t="shared" si="77"/>
        <v>574005.49002890114</v>
      </c>
      <c r="T415" s="23">
        <f t="shared" si="78"/>
        <v>0.14088249548491108</v>
      </c>
      <c r="U415" s="23">
        <f t="shared" si="79"/>
        <v>0.15945872513002873</v>
      </c>
      <c r="V415" s="25">
        <v>-0.15945872513002873</v>
      </c>
      <c r="W415" s="25">
        <f>0.5*'Car Specs and Assumptions'!$C$5*(F415*F415)</f>
        <v>11183.796296296296</v>
      </c>
      <c r="X415" s="25">
        <f t="shared" si="80"/>
        <v>11.183796296296295</v>
      </c>
      <c r="Y415" s="25">
        <f t="shared" si="81"/>
        <v>8.1641712962962956</v>
      </c>
      <c r="Z415" s="25">
        <f>(H415*(K415+L415))/1000</f>
        <v>0.58928905684156396</v>
      </c>
      <c r="AA415" s="25">
        <f t="shared" si="82"/>
        <v>7.5748822394547313</v>
      </c>
      <c r="AB415" s="18"/>
      <c r="AC415" s="24">
        <f t="shared" si="83"/>
        <v>0</v>
      </c>
      <c r="AD415" s="24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</row>
    <row r="416" spans="1:40" x14ac:dyDescent="0.35">
      <c r="A416" s="18"/>
      <c r="B416" s="1" t="s">
        <v>3</v>
      </c>
      <c r="C416" s="1">
        <v>412</v>
      </c>
      <c r="D416" s="1">
        <v>412</v>
      </c>
      <c r="E416" s="9">
        <v>14.2</v>
      </c>
      <c r="F416" s="22">
        <f t="shared" si="74"/>
        <v>3.9444444444444442</v>
      </c>
      <c r="G416" s="50">
        <f t="shared" si="84"/>
        <v>6.944444444444442E-2</v>
      </c>
      <c r="H416" s="22">
        <f t="shared" si="85"/>
        <v>3.9444444444444442</v>
      </c>
      <c r="I416" s="70"/>
      <c r="J416" s="22">
        <v>102.7083333333333</v>
      </c>
      <c r="K416" s="22">
        <f>'Car Specs and Assumptions'!$C$5*9.81*'Car Specs and Assumptions'!$F$5</f>
        <v>145.08990000000003</v>
      </c>
      <c r="L416" s="22">
        <v>6.6269312731481484</v>
      </c>
      <c r="M416" s="22">
        <v>-49.008497939814873</v>
      </c>
      <c r="N416" s="23">
        <v>-193.31129742926976</v>
      </c>
      <c r="O416" s="23">
        <f t="shared" si="75"/>
        <v>0</v>
      </c>
      <c r="P416" s="23">
        <f>IF(F416&gt;0,(K416+L416)*F416,0)</f>
        <v>598.43861224408442</v>
      </c>
      <c r="Q416" s="24">
        <f>IF(J416*-1&gt;(K416+L416),(((J416*-1)-K416-L416))*F416,0)</f>
        <v>0</v>
      </c>
      <c r="R416" s="23">
        <f t="shared" si="76"/>
        <v>507734.85144489736</v>
      </c>
      <c r="S416" s="23">
        <f t="shared" si="77"/>
        <v>574005.49002890114</v>
      </c>
      <c r="T416" s="23">
        <f t="shared" si="78"/>
        <v>0.14104874173139248</v>
      </c>
      <c r="U416" s="23">
        <f t="shared" si="79"/>
        <v>0.15945872513002873</v>
      </c>
      <c r="V416" s="25">
        <v>-0.15945872513002873</v>
      </c>
      <c r="W416" s="25">
        <f>0.5*'Car Specs and Assumptions'!$C$5*(F416*F416)</f>
        <v>11505.615740740739</v>
      </c>
      <c r="X416" s="25">
        <f t="shared" si="80"/>
        <v>11.505615740740739</v>
      </c>
      <c r="Y416" s="25">
        <f t="shared" si="81"/>
        <v>8.3990994907407384</v>
      </c>
      <c r="Z416" s="25">
        <f>(H416*(K416+L416))/1000</f>
        <v>0.59843861224408446</v>
      </c>
      <c r="AA416" s="25">
        <f t="shared" si="82"/>
        <v>7.8006608784966538</v>
      </c>
      <c r="AB416" s="18"/>
      <c r="AC416" s="24">
        <f t="shared" si="83"/>
        <v>0</v>
      </c>
      <c r="AD416" s="24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</row>
    <row r="417" spans="1:40" x14ac:dyDescent="0.35">
      <c r="A417" s="18"/>
      <c r="B417" s="1" t="s">
        <v>3</v>
      </c>
      <c r="C417" s="1">
        <v>413</v>
      </c>
      <c r="D417" s="1">
        <v>413</v>
      </c>
      <c r="E417" s="9">
        <v>14.5</v>
      </c>
      <c r="F417" s="22">
        <f t="shared" si="74"/>
        <v>4.0277777777777777</v>
      </c>
      <c r="G417" s="50">
        <f t="shared" si="84"/>
        <v>9.7222222222222543E-2</v>
      </c>
      <c r="H417" s="22">
        <f t="shared" si="85"/>
        <v>4.0277777777777777</v>
      </c>
      <c r="I417" s="70"/>
      <c r="J417" s="22">
        <v>143.79166666666714</v>
      </c>
      <c r="K417" s="22">
        <f>'Car Specs and Assumptions'!$C$5*9.81*'Car Specs and Assumptions'!$F$5</f>
        <v>145.08990000000003</v>
      </c>
      <c r="L417" s="22">
        <v>6.909900318287038</v>
      </c>
      <c r="M417" s="22">
        <v>-8.2081336516199261</v>
      </c>
      <c r="N417" s="23">
        <v>-33.060538319024701</v>
      </c>
      <c r="O417" s="23">
        <f t="shared" si="75"/>
        <v>0</v>
      </c>
      <c r="P417" s="23">
        <f>IF(F417&gt;0,(K417+L417)*F417,0)</f>
        <v>612.22141794865627</v>
      </c>
      <c r="Q417" s="24">
        <f>IF(J417*-1&gt;(K417+L417),(((J417*-1)-K417-L417))*F417,0)</f>
        <v>0</v>
      </c>
      <c r="R417" s="23">
        <f t="shared" si="76"/>
        <v>508347.07286284602</v>
      </c>
      <c r="S417" s="23">
        <f t="shared" si="77"/>
        <v>574005.49002890114</v>
      </c>
      <c r="T417" s="23">
        <f t="shared" si="78"/>
        <v>0.14121881684129864</v>
      </c>
      <c r="U417" s="23">
        <f t="shared" si="79"/>
        <v>0.15945872513002873</v>
      </c>
      <c r="V417" s="25">
        <v>-0.15945872513002873</v>
      </c>
      <c r="W417" s="25">
        <f>0.5*'Car Specs and Assumptions'!$C$5*(F417*F417)</f>
        <v>11996.903935185184</v>
      </c>
      <c r="X417" s="25">
        <f t="shared" si="80"/>
        <v>11.996903935185184</v>
      </c>
      <c r="Y417" s="25">
        <f t="shared" si="81"/>
        <v>8.7577398726851836</v>
      </c>
      <c r="Z417" s="25">
        <f>(H417*(K417+L417))/1000</f>
        <v>0.61222141794865625</v>
      </c>
      <c r="AA417" s="25">
        <f t="shared" si="82"/>
        <v>8.1455184547365267</v>
      </c>
      <c r="AB417" s="18"/>
      <c r="AC417" s="24">
        <f t="shared" si="83"/>
        <v>0</v>
      </c>
      <c r="AD417" s="24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</row>
    <row r="418" spans="1:40" x14ac:dyDescent="0.35">
      <c r="A418" s="18"/>
      <c r="B418" s="1" t="s">
        <v>3</v>
      </c>
      <c r="C418" s="1">
        <v>414</v>
      </c>
      <c r="D418" s="1">
        <v>414</v>
      </c>
      <c r="E418" s="9">
        <v>14.9</v>
      </c>
      <c r="F418" s="22">
        <f t="shared" si="74"/>
        <v>4.1388888888888893</v>
      </c>
      <c r="G418" s="50">
        <f t="shared" si="84"/>
        <v>0.19444444444444464</v>
      </c>
      <c r="H418" s="22">
        <f t="shared" si="85"/>
        <v>4.1388888888888893</v>
      </c>
      <c r="I418" s="70"/>
      <c r="J418" s="22">
        <v>287.5833333333336</v>
      </c>
      <c r="K418" s="22">
        <f>'Car Specs and Assumptions'!$C$5*9.81*'Car Specs and Assumptions'!$F$5</f>
        <v>145.08990000000003</v>
      </c>
      <c r="L418" s="22">
        <v>7.2963946238425956</v>
      </c>
      <c r="M418" s="22">
        <v>135.19703870949098</v>
      </c>
      <c r="N418" s="23">
        <v>559.56552132539332</v>
      </c>
      <c r="O418" s="23">
        <f t="shared" si="75"/>
        <v>559.56552132539332</v>
      </c>
      <c r="P418" s="23">
        <f>IF(F418&gt;0,(K418+L418)*F418,0)</f>
        <v>630.70994163757086</v>
      </c>
      <c r="Q418" s="24">
        <f>IF(J418*-1&gt;(K418+L418),(((J418*-1)-K418-L418))*F418,0)</f>
        <v>0</v>
      </c>
      <c r="R418" s="23">
        <f t="shared" si="76"/>
        <v>508977.78280448361</v>
      </c>
      <c r="S418" s="23">
        <f t="shared" si="77"/>
        <v>574005.49002890114</v>
      </c>
      <c r="T418" s="23">
        <f t="shared" si="78"/>
        <v>0.14139402806308554</v>
      </c>
      <c r="U418" s="23">
        <f t="shared" si="79"/>
        <v>0.15945872513002873</v>
      </c>
      <c r="V418" s="25">
        <v>-0.15945872513002873</v>
      </c>
      <c r="W418" s="25">
        <f>0.5*'Car Specs and Assumptions'!$C$5*(F418*F418)</f>
        <v>12667.931712962965</v>
      </c>
      <c r="X418" s="25">
        <f t="shared" si="80"/>
        <v>12.667931712962964</v>
      </c>
      <c r="Y418" s="25">
        <f t="shared" si="81"/>
        <v>9.2475901504629636</v>
      </c>
      <c r="Z418" s="25">
        <f>(H418*(K418+L418))/1000</f>
        <v>0.63070994163757088</v>
      </c>
      <c r="AA418" s="25">
        <f t="shared" si="82"/>
        <v>8.6168802088253926</v>
      </c>
      <c r="AB418" s="18"/>
      <c r="AC418" s="24">
        <f t="shared" si="83"/>
        <v>0</v>
      </c>
      <c r="AD418" s="24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</row>
    <row r="419" spans="1:40" x14ac:dyDescent="0.35">
      <c r="A419" s="18"/>
      <c r="B419" s="1" t="s">
        <v>3</v>
      </c>
      <c r="C419" s="1">
        <v>415</v>
      </c>
      <c r="D419" s="1">
        <v>415</v>
      </c>
      <c r="E419" s="9">
        <v>15.9</v>
      </c>
      <c r="F419" s="22">
        <f t="shared" si="74"/>
        <v>4.416666666666667</v>
      </c>
      <c r="G419" s="50">
        <f t="shared" si="84"/>
        <v>0.34722222222222188</v>
      </c>
      <c r="H419" s="22">
        <f t="shared" si="85"/>
        <v>4.416666666666667</v>
      </c>
      <c r="I419" s="70"/>
      <c r="J419" s="22">
        <v>513.54166666666617</v>
      </c>
      <c r="K419" s="22">
        <f>'Car Specs and Assumptions'!$C$5*9.81*'Car Specs and Assumptions'!$F$5</f>
        <v>145.08990000000003</v>
      </c>
      <c r="L419" s="22">
        <v>8.3086416145833351</v>
      </c>
      <c r="M419" s="22">
        <v>360.14312505208278</v>
      </c>
      <c r="N419" s="23">
        <v>1590.632135646699</v>
      </c>
      <c r="O419" s="23">
        <f t="shared" si="75"/>
        <v>1590.632135646699</v>
      </c>
      <c r="P419" s="23">
        <f>IF(F419&gt;0,(K419+L419)*F419,0)</f>
        <v>677.51022546440993</v>
      </c>
      <c r="Q419" s="24">
        <f>IF(J419*-1&gt;(K419+L419),(((J419*-1)-K419-L419))*F419,0)</f>
        <v>0</v>
      </c>
      <c r="R419" s="23">
        <f t="shared" si="76"/>
        <v>509655.29302994802</v>
      </c>
      <c r="S419" s="23">
        <f t="shared" si="77"/>
        <v>574005.49002890114</v>
      </c>
      <c r="T419" s="23">
        <f t="shared" si="78"/>
        <v>0.14158224040371956</v>
      </c>
      <c r="U419" s="23">
        <f t="shared" si="79"/>
        <v>0.15945872513002873</v>
      </c>
      <c r="V419" s="25">
        <v>-0.15945872513002873</v>
      </c>
      <c r="W419" s="25">
        <f>0.5*'Car Specs and Assumptions'!$C$5*(F419*F419)</f>
        <v>14425.385416666668</v>
      </c>
      <c r="X419" s="25">
        <f t="shared" si="80"/>
        <v>14.425385416666668</v>
      </c>
      <c r="Y419" s="25">
        <f t="shared" si="81"/>
        <v>10.530531354166667</v>
      </c>
      <c r="Z419" s="25">
        <f>(H419*(K419+L419))/1000</f>
        <v>0.67751022546440998</v>
      </c>
      <c r="AA419" s="25">
        <f t="shared" si="82"/>
        <v>9.8530211287022578</v>
      </c>
      <c r="AB419" s="18"/>
      <c r="AC419" s="24">
        <f t="shared" si="83"/>
        <v>0</v>
      </c>
      <c r="AD419" s="24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</row>
    <row r="420" spans="1:40" x14ac:dyDescent="0.35">
      <c r="A420" s="18"/>
      <c r="B420" s="1" t="s">
        <v>3</v>
      </c>
      <c r="C420" s="1">
        <v>416</v>
      </c>
      <c r="D420" s="1">
        <v>416</v>
      </c>
      <c r="E420" s="9">
        <v>17.399999999999999</v>
      </c>
      <c r="F420" s="22">
        <f t="shared" si="74"/>
        <v>4.833333333333333</v>
      </c>
      <c r="G420" s="50">
        <f t="shared" si="84"/>
        <v>0.3888888888888884</v>
      </c>
      <c r="H420" s="22">
        <f t="shared" si="85"/>
        <v>4.833333333333333</v>
      </c>
      <c r="I420" s="70"/>
      <c r="J420" s="22">
        <v>575.16666666666595</v>
      </c>
      <c r="K420" s="22">
        <f>'Car Specs and Assumptions'!$C$5*9.81*'Car Specs and Assumptions'!$F$5</f>
        <v>145.08990000000003</v>
      </c>
      <c r="L420" s="22">
        <v>9.9502564583333335</v>
      </c>
      <c r="M420" s="22">
        <v>420.12651020833255</v>
      </c>
      <c r="N420" s="23">
        <v>2030.6114660069404</v>
      </c>
      <c r="O420" s="23">
        <f t="shared" si="75"/>
        <v>2030.6114660069404</v>
      </c>
      <c r="P420" s="23">
        <f>IF(F420&gt;0,(K420+L420)*F420,0)</f>
        <v>749.36075621527789</v>
      </c>
      <c r="Q420" s="24">
        <f>IF(J420*-1&gt;(K420+L420),(((J420*-1)-K420-L420))*F420,0)</f>
        <v>0</v>
      </c>
      <c r="R420" s="23">
        <f t="shared" si="76"/>
        <v>510404.65378616331</v>
      </c>
      <c r="S420" s="23">
        <f t="shared" si="77"/>
        <v>574005.49002890114</v>
      </c>
      <c r="T420" s="23">
        <f t="shared" si="78"/>
        <v>0.14179041282179616</v>
      </c>
      <c r="U420" s="23">
        <f t="shared" si="79"/>
        <v>0.15945872513002873</v>
      </c>
      <c r="V420" s="25">
        <v>-0.15945872513002873</v>
      </c>
      <c r="W420" s="25">
        <f>0.5*'Car Specs and Assumptions'!$C$5*(F420*F420)</f>
        <v>17275.541666666664</v>
      </c>
      <c r="X420" s="25">
        <f t="shared" si="80"/>
        <v>17.275541666666665</v>
      </c>
      <c r="Y420" s="25">
        <f t="shared" si="81"/>
        <v>12.611145416666666</v>
      </c>
      <c r="Z420" s="25">
        <f>(H420*(K420+L420))/1000</f>
        <v>0.74936075621527787</v>
      </c>
      <c r="AA420" s="25">
        <f t="shared" si="82"/>
        <v>11.861784660451388</v>
      </c>
      <c r="AB420" s="18"/>
      <c r="AC420" s="24">
        <f t="shared" si="83"/>
        <v>0</v>
      </c>
      <c r="AD420" s="24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</row>
    <row r="421" spans="1:40" x14ac:dyDescent="0.35">
      <c r="A421" s="18"/>
      <c r="B421" s="1" t="s">
        <v>3</v>
      </c>
      <c r="C421" s="1">
        <v>417</v>
      </c>
      <c r="D421" s="1">
        <v>417</v>
      </c>
      <c r="E421" s="9">
        <v>18.7</v>
      </c>
      <c r="F421" s="22">
        <f t="shared" si="74"/>
        <v>5.1944444444444438</v>
      </c>
      <c r="G421" s="50">
        <f t="shared" si="84"/>
        <v>0.2361111111111116</v>
      </c>
      <c r="H421" s="22">
        <f t="shared" si="85"/>
        <v>5.1944444444444438</v>
      </c>
      <c r="I421" s="70"/>
      <c r="J421" s="22">
        <v>349.20833333333405</v>
      </c>
      <c r="K421" s="22">
        <f>'Car Specs and Assumptions'!$C$5*9.81*'Car Specs and Assumptions'!$F$5</f>
        <v>145.08990000000003</v>
      </c>
      <c r="L421" s="22">
        <v>11.492618512731481</v>
      </c>
      <c r="M421" s="22">
        <v>192.62581482060256</v>
      </c>
      <c r="N421" s="23">
        <v>1000.5840936514631</v>
      </c>
      <c r="O421" s="23">
        <f t="shared" si="75"/>
        <v>1000.5840936514631</v>
      </c>
      <c r="P421" s="23">
        <f>IF(F421&gt;0,(K421+L421)*F421,0)</f>
        <v>813.35919338557744</v>
      </c>
      <c r="Q421" s="24">
        <f>IF(J421*-1&gt;(K421+L421),(((J421*-1)-K421-L421))*F421,0)</f>
        <v>0</v>
      </c>
      <c r="R421" s="23">
        <f t="shared" si="76"/>
        <v>511218.01297954889</v>
      </c>
      <c r="S421" s="23">
        <f t="shared" si="77"/>
        <v>574005.49002890114</v>
      </c>
      <c r="T421" s="23">
        <f t="shared" si="78"/>
        <v>0.14201636400571868</v>
      </c>
      <c r="U421" s="23">
        <f t="shared" si="79"/>
        <v>0.15945872513002873</v>
      </c>
      <c r="V421" s="25">
        <v>-0.15945872513002873</v>
      </c>
      <c r="W421" s="25">
        <f>0.5*'Car Specs and Assumptions'!$C$5*(F421*F421)</f>
        <v>19953.376157407401</v>
      </c>
      <c r="X421" s="25">
        <f t="shared" si="80"/>
        <v>19.953376157407401</v>
      </c>
      <c r="Y421" s="25">
        <f t="shared" si="81"/>
        <v>14.565964594907403</v>
      </c>
      <c r="Z421" s="25">
        <f>(H421*(K421+L421))/1000</f>
        <v>0.81335919338557749</v>
      </c>
      <c r="AA421" s="25">
        <f t="shared" si="82"/>
        <v>13.752605401521825</v>
      </c>
      <c r="AB421" s="18"/>
      <c r="AC421" s="24">
        <f t="shared" si="83"/>
        <v>0</v>
      </c>
      <c r="AD421" s="24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</row>
    <row r="422" spans="1:40" x14ac:dyDescent="0.35">
      <c r="A422" s="18"/>
      <c r="B422" s="1" t="s">
        <v>3</v>
      </c>
      <c r="C422" s="1">
        <v>418</v>
      </c>
      <c r="D422" s="1">
        <v>418</v>
      </c>
      <c r="E422" s="9">
        <v>19.100000000000001</v>
      </c>
      <c r="F422" s="22">
        <f t="shared" si="74"/>
        <v>5.3055555555555562</v>
      </c>
      <c r="G422" s="50">
        <f t="shared" si="84"/>
        <v>1.3888888888889284E-2</v>
      </c>
      <c r="H422" s="22">
        <f t="shared" si="85"/>
        <v>5.3055555555555562</v>
      </c>
      <c r="I422" s="70"/>
      <c r="J422" s="22">
        <v>20.54166666666725</v>
      </c>
      <c r="K422" s="22">
        <f>'Car Specs and Assumptions'!$C$5*9.81*'Car Specs and Assumptions'!$F$5</f>
        <v>145.08990000000003</v>
      </c>
      <c r="L422" s="22">
        <v>11.989539762731486</v>
      </c>
      <c r="M422" s="22">
        <v>-136.53777309606426</v>
      </c>
      <c r="N422" s="23">
        <v>-724.40874059300768</v>
      </c>
      <c r="O422" s="23">
        <f t="shared" si="75"/>
        <v>0</v>
      </c>
      <c r="P422" s="23">
        <f>IF(F422&gt;0,(K422+L422)*F422,0)</f>
        <v>833.39369429671456</v>
      </c>
      <c r="Q422" s="24">
        <f>IF(J422*-1&gt;(K422+L422),(((J422*-1)-K422-L422))*F422,0)</f>
        <v>0</v>
      </c>
      <c r="R422" s="23">
        <f t="shared" si="76"/>
        <v>512051.4066738456</v>
      </c>
      <c r="S422" s="23">
        <f t="shared" si="77"/>
        <v>574005.49002890114</v>
      </c>
      <c r="T422" s="23">
        <f t="shared" si="78"/>
        <v>0.14224788077399431</v>
      </c>
      <c r="U422" s="23">
        <f t="shared" si="79"/>
        <v>0.15945872513002873</v>
      </c>
      <c r="V422" s="25">
        <v>-0.15945872513002873</v>
      </c>
      <c r="W422" s="25">
        <f>0.5*'Car Specs and Assumptions'!$C$5*(F422*F422)</f>
        <v>20816.126157407412</v>
      </c>
      <c r="X422" s="25">
        <f t="shared" si="80"/>
        <v>20.816126157407414</v>
      </c>
      <c r="Y422" s="25">
        <f t="shared" si="81"/>
        <v>15.195772094907412</v>
      </c>
      <c r="Z422" s="25">
        <f>(H422*(K422+L422))/1000</f>
        <v>0.8333936942967145</v>
      </c>
      <c r="AA422" s="25">
        <f t="shared" si="82"/>
        <v>14.362378400610696</v>
      </c>
      <c r="AB422" s="18"/>
      <c r="AC422" s="24">
        <f t="shared" si="83"/>
        <v>0</v>
      </c>
      <c r="AD422" s="24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</row>
    <row r="423" spans="1:40" x14ac:dyDescent="0.35">
      <c r="A423" s="18"/>
      <c r="B423" s="1" t="s">
        <v>3</v>
      </c>
      <c r="C423" s="1">
        <v>419</v>
      </c>
      <c r="D423" s="1">
        <v>419</v>
      </c>
      <c r="E423" s="9">
        <v>18.8</v>
      </c>
      <c r="F423" s="22">
        <f t="shared" si="74"/>
        <v>5.2222222222222223</v>
      </c>
      <c r="G423" s="50">
        <f t="shared" si="84"/>
        <v>-0.20833333333333348</v>
      </c>
      <c r="H423" s="22">
        <f t="shared" si="85"/>
        <v>5.2222222222222223</v>
      </c>
      <c r="I423" s="70"/>
      <c r="J423" s="22">
        <v>-308.12500000000023</v>
      </c>
      <c r="K423" s="22">
        <f>'Car Specs and Assumptions'!$C$5*9.81*'Car Specs and Assumptions'!$F$5</f>
        <v>145.08990000000003</v>
      </c>
      <c r="L423" s="22">
        <v>11.615862870370371</v>
      </c>
      <c r="M423" s="22">
        <v>-464.83076287037068</v>
      </c>
      <c r="N423" s="23">
        <v>-2427.4495394341579</v>
      </c>
      <c r="O423" s="23">
        <f t="shared" si="75"/>
        <v>0</v>
      </c>
      <c r="P423" s="23">
        <f>IF(F423&gt;0,(K423+L423)*F423,0)</f>
        <v>818.35231721193429</v>
      </c>
      <c r="Q423" s="24">
        <f>IF(J423*-1&gt;(K423+L423),(((J423*-1)-K423-L423))*F423,0)</f>
        <v>790.74490501028913</v>
      </c>
      <c r="R423" s="23">
        <f t="shared" si="76"/>
        <v>512869.75899105752</v>
      </c>
      <c r="S423" s="23">
        <f t="shared" si="77"/>
        <v>574796.23493391147</v>
      </c>
      <c r="T423" s="23">
        <f t="shared" si="78"/>
        <v>0.14247521904771579</v>
      </c>
      <c r="U423" s="23">
        <f t="shared" si="79"/>
        <v>0.15967839406464063</v>
      </c>
      <c r="V423" s="25">
        <v>-0.15967839406464063</v>
      </c>
      <c r="W423" s="25">
        <f>0.5*'Car Specs and Assumptions'!$C$5*(F423*F423)</f>
        <v>20167.35185185185</v>
      </c>
      <c r="X423" s="25">
        <f t="shared" si="80"/>
        <v>20.167351851851851</v>
      </c>
      <c r="Y423" s="25">
        <f t="shared" si="81"/>
        <v>14.722166851851851</v>
      </c>
      <c r="Z423" s="25">
        <f>(H423*(K423+L423))/1000</f>
        <v>0.81835231721193424</v>
      </c>
      <c r="AA423" s="25">
        <f t="shared" si="82"/>
        <v>13.903814534639917</v>
      </c>
      <c r="AB423" s="18"/>
      <c r="AC423" s="24">
        <f t="shared" si="83"/>
        <v>0</v>
      </c>
      <c r="AD423" s="24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</row>
    <row r="424" spans="1:40" x14ac:dyDescent="0.35">
      <c r="A424" s="18"/>
      <c r="B424" s="1" t="s">
        <v>3</v>
      </c>
      <c r="C424" s="1">
        <v>420</v>
      </c>
      <c r="D424" s="1">
        <v>420</v>
      </c>
      <c r="E424" s="9">
        <v>17.600000000000001</v>
      </c>
      <c r="F424" s="22">
        <f t="shared" si="74"/>
        <v>4.8888888888888893</v>
      </c>
      <c r="G424" s="50">
        <f t="shared" si="84"/>
        <v>-0.30555555555555536</v>
      </c>
      <c r="H424" s="22">
        <f t="shared" si="85"/>
        <v>4.8888888888888893</v>
      </c>
      <c r="I424" s="70"/>
      <c r="J424" s="22">
        <v>-451.9166666666664</v>
      </c>
      <c r="K424" s="22">
        <f>'Car Specs and Assumptions'!$C$5*9.81*'Car Specs and Assumptions'!$F$5</f>
        <v>145.08990000000003</v>
      </c>
      <c r="L424" s="22">
        <v>10.180312592592594</v>
      </c>
      <c r="M424" s="22">
        <v>-607.18687925925906</v>
      </c>
      <c r="N424" s="23">
        <v>-2968.4691874897112</v>
      </c>
      <c r="O424" s="23">
        <f t="shared" si="75"/>
        <v>0</v>
      </c>
      <c r="P424" s="23">
        <f>IF(F424&gt;0,(K424+L424)*F424,0)</f>
        <v>759.09881711934179</v>
      </c>
      <c r="Q424" s="24">
        <f>IF(J424*-1&gt;(K424+L424),(((J424*-1)-K424-L424))*F424,0)</f>
        <v>1450.2715532510274</v>
      </c>
      <c r="R424" s="23">
        <f t="shared" si="76"/>
        <v>513628.85780817684</v>
      </c>
      <c r="S424" s="23">
        <f t="shared" si="77"/>
        <v>576246.50648716255</v>
      </c>
      <c r="T424" s="23">
        <f t="shared" si="78"/>
        <v>0.14268609669911153</v>
      </c>
      <c r="U424" s="23">
        <f t="shared" si="79"/>
        <v>0.16008127950213377</v>
      </c>
      <c r="V424" s="25">
        <v>-0.16008127950213377</v>
      </c>
      <c r="W424" s="25">
        <f>0.5*'Car Specs and Assumptions'!$C$5*(F424*F424)</f>
        <v>17674.962962962964</v>
      </c>
      <c r="X424" s="25">
        <f t="shared" si="80"/>
        <v>17.674962962962965</v>
      </c>
      <c r="Y424" s="25">
        <f t="shared" si="81"/>
        <v>12.902722962962965</v>
      </c>
      <c r="Z424" s="25">
        <f>(H424*(K424+L424))/1000</f>
        <v>0.7590988171193418</v>
      </c>
      <c r="AA424" s="25">
        <f t="shared" si="82"/>
        <v>12.143624145843624</v>
      </c>
      <c r="AB424" s="18"/>
      <c r="AC424" s="24">
        <f t="shared" si="83"/>
        <v>0</v>
      </c>
      <c r="AD424" s="24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</row>
    <row r="425" spans="1:40" x14ac:dyDescent="0.35">
      <c r="A425" s="18"/>
      <c r="B425" s="1" t="s">
        <v>3</v>
      </c>
      <c r="C425" s="1">
        <v>421</v>
      </c>
      <c r="D425" s="1">
        <v>421</v>
      </c>
      <c r="E425" s="9">
        <v>16.600000000000001</v>
      </c>
      <c r="F425" s="22">
        <f t="shared" si="74"/>
        <v>4.6111111111111116</v>
      </c>
      <c r="G425" s="50">
        <f t="shared" si="84"/>
        <v>-0.19444444444444464</v>
      </c>
      <c r="H425" s="22">
        <f t="shared" si="85"/>
        <v>4.6111111111111116</v>
      </c>
      <c r="I425" s="70"/>
      <c r="J425" s="22">
        <v>-287.5833333333336</v>
      </c>
      <c r="K425" s="22">
        <f>'Car Specs and Assumptions'!$C$5*9.81*'Car Specs and Assumptions'!$F$5</f>
        <v>145.08990000000003</v>
      </c>
      <c r="L425" s="22">
        <v>9.0563240509259302</v>
      </c>
      <c r="M425" s="22">
        <v>-441.72955738425958</v>
      </c>
      <c r="N425" s="23">
        <v>-2036.8640701607528</v>
      </c>
      <c r="O425" s="23">
        <f t="shared" si="75"/>
        <v>0</v>
      </c>
      <c r="P425" s="23">
        <f>IF(F425&gt;0,(K425+L425)*F425,0)</f>
        <v>710.78536645704753</v>
      </c>
      <c r="Q425" s="24">
        <f>IF(J425*-1&gt;(K425+L425),(((J425*-1)-K425-L425))*F425,0)</f>
        <v>615.29333724665753</v>
      </c>
      <c r="R425" s="23">
        <f t="shared" si="76"/>
        <v>514339.64317463391</v>
      </c>
      <c r="S425" s="23">
        <f t="shared" si="77"/>
        <v>576861.79982440919</v>
      </c>
      <c r="T425" s="23">
        <f t="shared" si="78"/>
        <v>0.1428835528739133</v>
      </c>
      <c r="U425" s="23">
        <f t="shared" si="79"/>
        <v>0.16025220799122089</v>
      </c>
      <c r="V425" s="25">
        <v>-0.16025220799122089</v>
      </c>
      <c r="W425" s="25">
        <f>0.5*'Car Specs and Assumptions'!$C$5*(F425*F425)</f>
        <v>15723.504629629635</v>
      </c>
      <c r="X425" s="25">
        <f t="shared" si="80"/>
        <v>15.723504629629636</v>
      </c>
      <c r="Y425" s="25">
        <f t="shared" si="81"/>
        <v>11.478158379629633</v>
      </c>
      <c r="Z425" s="25">
        <f>(H425*(K425+L425))/1000</f>
        <v>0.71078536645704748</v>
      </c>
      <c r="AA425" s="25">
        <f t="shared" si="82"/>
        <v>10.767373013172586</v>
      </c>
      <c r="AB425" s="18"/>
      <c r="AC425" s="24">
        <f t="shared" si="83"/>
        <v>0</v>
      </c>
      <c r="AD425" s="24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</row>
    <row r="426" spans="1:40" x14ac:dyDescent="0.35">
      <c r="A426" s="18"/>
      <c r="B426" s="1" t="s">
        <v>3</v>
      </c>
      <c r="C426" s="1">
        <v>422</v>
      </c>
      <c r="D426" s="1">
        <v>422</v>
      </c>
      <c r="E426" s="9">
        <v>16.2</v>
      </c>
      <c r="F426" s="22">
        <f t="shared" si="74"/>
        <v>4.5</v>
      </c>
      <c r="G426" s="50">
        <f t="shared" si="84"/>
        <v>-2.7777777777778123E-2</v>
      </c>
      <c r="H426" s="22">
        <f t="shared" si="85"/>
        <v>4.5</v>
      </c>
      <c r="I426" s="70"/>
      <c r="J426" s="22">
        <v>-41.083333333333847</v>
      </c>
      <c r="K426" s="22">
        <f>'Car Specs and Assumptions'!$C$5*9.81*'Car Specs and Assumptions'!$F$5</f>
        <v>145.08990000000003</v>
      </c>
      <c r="L426" s="22">
        <v>8.6251331250000014</v>
      </c>
      <c r="M426" s="22">
        <v>-194.79836645833387</v>
      </c>
      <c r="N426" s="23">
        <v>-876.59264906250246</v>
      </c>
      <c r="O426" s="23">
        <f t="shared" si="75"/>
        <v>0</v>
      </c>
      <c r="P426" s="23">
        <f>IF(F426&gt;0,(K426+L426)*F426,0)</f>
        <v>691.71764906250007</v>
      </c>
      <c r="Q426" s="24">
        <f>IF(J426*-1&gt;(K426+L426),(((J426*-1)-K426-L426))*F426,0)</f>
        <v>0</v>
      </c>
      <c r="R426" s="23">
        <f t="shared" si="76"/>
        <v>515031.36082369642</v>
      </c>
      <c r="S426" s="23">
        <f t="shared" si="77"/>
        <v>576861.79982440919</v>
      </c>
      <c r="T426" s="23">
        <f t="shared" si="78"/>
        <v>0.14307571203682287</v>
      </c>
      <c r="U426" s="23">
        <f t="shared" si="79"/>
        <v>0.16025220799122089</v>
      </c>
      <c r="V426" s="25">
        <v>-0.16025220799122089</v>
      </c>
      <c r="W426" s="25">
        <f>0.5*'Car Specs and Assumptions'!$C$5*(F426*F426)</f>
        <v>14974.875</v>
      </c>
      <c r="X426" s="25">
        <f t="shared" si="80"/>
        <v>14.974875000000001</v>
      </c>
      <c r="Y426" s="25">
        <f t="shared" si="81"/>
        <v>10.93165875</v>
      </c>
      <c r="Z426" s="25">
        <f>(H426*(K426+L426))/1000</f>
        <v>0.69171764906250011</v>
      </c>
      <c r="AA426" s="25">
        <f t="shared" si="82"/>
        <v>10.2399411009375</v>
      </c>
      <c r="AB426" s="18"/>
      <c r="AC426" s="24">
        <f t="shared" si="83"/>
        <v>0</v>
      </c>
      <c r="AD426" s="24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</row>
    <row r="427" spans="1:40" x14ac:dyDescent="0.35">
      <c r="A427" s="18"/>
      <c r="B427" s="1" t="s">
        <v>3</v>
      </c>
      <c r="C427" s="1">
        <v>423</v>
      </c>
      <c r="D427" s="1">
        <v>423</v>
      </c>
      <c r="E427" s="9">
        <v>16.399999999999999</v>
      </c>
      <c r="F427" s="22">
        <f t="shared" si="74"/>
        <v>4.5555555555555554</v>
      </c>
      <c r="G427" s="50">
        <f t="shared" si="84"/>
        <v>0.13888888888888884</v>
      </c>
      <c r="H427" s="22">
        <f t="shared" si="85"/>
        <v>4.5555555555555554</v>
      </c>
      <c r="I427" s="70"/>
      <c r="J427" s="22">
        <v>205.4166666666666</v>
      </c>
      <c r="K427" s="22">
        <f>'Car Specs and Assumptions'!$C$5*9.81*'Car Specs and Assumptions'!$F$5</f>
        <v>145.08990000000003</v>
      </c>
      <c r="L427" s="22">
        <v>8.8394139814814814</v>
      </c>
      <c r="M427" s="22">
        <v>51.487352685185087</v>
      </c>
      <c r="N427" s="23">
        <v>234.55349556584315</v>
      </c>
      <c r="O427" s="23">
        <f t="shared" si="75"/>
        <v>234.55349556584315</v>
      </c>
      <c r="P427" s="23">
        <f>IF(F427&gt;0,(K427+L427)*F427,0)</f>
        <v>701.23354147119346</v>
      </c>
      <c r="Q427" s="24">
        <f>IF(J427*-1&gt;(K427+L427),(((J427*-1)-K427-L427))*F427,0)</f>
        <v>0</v>
      </c>
      <c r="R427" s="23">
        <f t="shared" si="76"/>
        <v>515732.59436516761</v>
      </c>
      <c r="S427" s="23">
        <f t="shared" si="77"/>
        <v>576861.79982440919</v>
      </c>
      <c r="T427" s="23">
        <f t="shared" si="78"/>
        <v>0.14327051471464355</v>
      </c>
      <c r="U427" s="23">
        <f t="shared" si="79"/>
        <v>0.16025220799122089</v>
      </c>
      <c r="V427" s="25">
        <v>-0.16025220799122089</v>
      </c>
      <c r="W427" s="25">
        <f>0.5*'Car Specs and Assumptions'!$C$5*(F427*F427)</f>
        <v>15346.907407407407</v>
      </c>
      <c r="X427" s="25">
        <f t="shared" si="80"/>
        <v>15.346907407407407</v>
      </c>
      <c r="Y427" s="25">
        <f t="shared" si="81"/>
        <v>11.203242407407407</v>
      </c>
      <c r="Z427" s="25">
        <f>(H427*(K427+L427))/1000</f>
        <v>0.70123354147119343</v>
      </c>
      <c r="AA427" s="25">
        <f t="shared" si="82"/>
        <v>10.502008865936213</v>
      </c>
      <c r="AB427" s="18"/>
      <c r="AC427" s="24">
        <f t="shared" si="83"/>
        <v>0</v>
      </c>
      <c r="AD427" s="24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</row>
    <row r="428" spans="1:40" x14ac:dyDescent="0.35">
      <c r="A428" s="18"/>
      <c r="B428" s="1" t="s">
        <v>3</v>
      </c>
      <c r="C428" s="1">
        <v>424</v>
      </c>
      <c r="D428" s="1">
        <v>424</v>
      </c>
      <c r="E428" s="9">
        <v>17.2</v>
      </c>
      <c r="F428" s="22">
        <f t="shared" si="74"/>
        <v>4.7777777777777777</v>
      </c>
      <c r="G428" s="50">
        <f t="shared" si="84"/>
        <v>0.37500000000000044</v>
      </c>
      <c r="H428" s="22">
        <f t="shared" si="85"/>
        <v>4.7777777777777777</v>
      </c>
      <c r="I428" s="70"/>
      <c r="J428" s="22">
        <v>554.62500000000068</v>
      </c>
      <c r="K428" s="22">
        <f>'Car Specs and Assumptions'!$C$5*9.81*'Car Specs and Assumptions'!$F$5</f>
        <v>145.08990000000003</v>
      </c>
      <c r="L428" s="22">
        <v>9.7228295370370379</v>
      </c>
      <c r="M428" s="22">
        <v>399.81227046296357</v>
      </c>
      <c r="N428" s="23">
        <v>1910.214181100826</v>
      </c>
      <c r="O428" s="23">
        <f t="shared" si="75"/>
        <v>1910.214181100826</v>
      </c>
      <c r="P428" s="23">
        <f>IF(F428&gt;0,(K428+L428)*F428,0)</f>
        <v>739.660818899177</v>
      </c>
      <c r="Q428" s="24">
        <f>IF(J428*-1&gt;(K428+L428),(((J428*-1)-K428-L428))*F428,0)</f>
        <v>0</v>
      </c>
      <c r="R428" s="23">
        <f t="shared" si="76"/>
        <v>516472.25518406677</v>
      </c>
      <c r="S428" s="23">
        <f t="shared" si="77"/>
        <v>576861.79982440919</v>
      </c>
      <c r="T428" s="23">
        <f t="shared" si="78"/>
        <v>0.14347599249013376</v>
      </c>
      <c r="U428" s="23">
        <f t="shared" si="79"/>
        <v>0.16025220799122089</v>
      </c>
      <c r="V428" s="25">
        <v>-0.16025220799122089</v>
      </c>
      <c r="W428" s="25">
        <f>0.5*'Car Specs and Assumptions'!$C$5*(F428*F428)</f>
        <v>16880.685185185182</v>
      </c>
      <c r="X428" s="25">
        <f t="shared" si="80"/>
        <v>16.880685185185182</v>
      </c>
      <c r="Y428" s="25">
        <f t="shared" si="81"/>
        <v>12.322900185185183</v>
      </c>
      <c r="Z428" s="25">
        <f>(H428*(K428+L428))/1000</f>
        <v>0.73966081889917701</v>
      </c>
      <c r="AA428" s="25">
        <f t="shared" si="82"/>
        <v>11.583239366286007</v>
      </c>
      <c r="AB428" s="18"/>
      <c r="AC428" s="24">
        <f t="shared" si="83"/>
        <v>0</v>
      </c>
      <c r="AD428" s="24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</row>
    <row r="429" spans="1:40" x14ac:dyDescent="0.35">
      <c r="A429" s="18"/>
      <c r="B429" s="1" t="s">
        <v>3</v>
      </c>
      <c r="C429" s="1">
        <v>425</v>
      </c>
      <c r="D429" s="1">
        <v>425</v>
      </c>
      <c r="E429" s="9">
        <v>19.100000000000001</v>
      </c>
      <c r="F429" s="22">
        <f t="shared" si="74"/>
        <v>5.3055555555555562</v>
      </c>
      <c r="G429" s="50">
        <f t="shared" si="84"/>
        <v>0.75</v>
      </c>
      <c r="H429" s="22">
        <f t="shared" si="85"/>
        <v>5.3055555555555562</v>
      </c>
      <c r="I429" s="70"/>
      <c r="J429" s="22">
        <v>1109.25</v>
      </c>
      <c r="K429" s="22">
        <f>'Car Specs and Assumptions'!$C$5*9.81*'Car Specs and Assumptions'!$F$5</f>
        <v>145.08990000000003</v>
      </c>
      <c r="L429" s="22">
        <v>11.989539762731486</v>
      </c>
      <c r="M429" s="22">
        <v>952.17056023726843</v>
      </c>
      <c r="N429" s="23">
        <v>5051.7938057032861</v>
      </c>
      <c r="O429" s="23">
        <f t="shared" si="75"/>
        <v>5051.7938057032861</v>
      </c>
      <c r="P429" s="23">
        <f>IF(F429&gt;0,(K429+L429)*F429,0)</f>
        <v>833.39369429671456</v>
      </c>
      <c r="Q429" s="24">
        <f>IF(J429*-1&gt;(K429+L429),(((J429*-1)-K429-L429))*F429,0)</f>
        <v>0</v>
      </c>
      <c r="R429" s="23">
        <f t="shared" si="76"/>
        <v>517305.64887836348</v>
      </c>
      <c r="S429" s="23">
        <f t="shared" si="77"/>
        <v>576861.79982440919</v>
      </c>
      <c r="T429" s="23">
        <f t="shared" si="78"/>
        <v>0.14370750925840939</v>
      </c>
      <c r="U429" s="23">
        <f t="shared" si="79"/>
        <v>0.16025220799122089</v>
      </c>
      <c r="V429" s="25">
        <v>-0.16025220799122089</v>
      </c>
      <c r="W429" s="25">
        <f>0.5*'Car Specs and Assumptions'!$C$5*(F429*F429)</f>
        <v>20816.126157407412</v>
      </c>
      <c r="X429" s="25">
        <f t="shared" si="80"/>
        <v>20.816126157407414</v>
      </c>
      <c r="Y429" s="25">
        <f t="shared" si="81"/>
        <v>15.195772094907412</v>
      </c>
      <c r="Z429" s="25">
        <f>(H429*(K429+L429))/1000</f>
        <v>0.8333936942967145</v>
      </c>
      <c r="AA429" s="25">
        <f t="shared" si="82"/>
        <v>14.362378400610696</v>
      </c>
      <c r="AB429" s="18"/>
      <c r="AC429" s="24">
        <f t="shared" si="83"/>
        <v>0</v>
      </c>
      <c r="AD429" s="24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</row>
    <row r="430" spans="1:40" x14ac:dyDescent="0.35">
      <c r="A430" s="18"/>
      <c r="B430" s="1" t="s">
        <v>3</v>
      </c>
      <c r="C430" s="1">
        <v>426</v>
      </c>
      <c r="D430" s="1">
        <v>426</v>
      </c>
      <c r="E430" s="9">
        <v>22.6</v>
      </c>
      <c r="F430" s="22">
        <f t="shared" si="74"/>
        <v>6.2777777777777777</v>
      </c>
      <c r="G430" s="50">
        <f t="shared" si="84"/>
        <v>1.1527777777777772</v>
      </c>
      <c r="H430" s="22">
        <f t="shared" si="85"/>
        <v>6.2777777777777777</v>
      </c>
      <c r="I430" s="70"/>
      <c r="J430" s="22">
        <v>1704.9583333333326</v>
      </c>
      <c r="K430" s="22">
        <f>'Car Specs and Assumptions'!$C$5*9.81*'Car Specs and Assumptions'!$F$5</f>
        <v>145.08990000000003</v>
      </c>
      <c r="L430" s="22">
        <v>16.78621016203704</v>
      </c>
      <c r="M430" s="22">
        <v>1543.0822231712955</v>
      </c>
      <c r="N430" s="23">
        <v>9687.1272899086889</v>
      </c>
      <c r="O430" s="23">
        <f t="shared" si="75"/>
        <v>9687.1272899086889</v>
      </c>
      <c r="P430" s="23">
        <f>IF(F430&gt;0,(K430+L430)*F430,0)</f>
        <v>1016.2222471283438</v>
      </c>
      <c r="Q430" s="24">
        <f>IF(J430*-1&gt;(K430+L430),(((J430*-1)-K430-L430))*F430,0)</f>
        <v>0</v>
      </c>
      <c r="R430" s="23">
        <f t="shared" si="76"/>
        <v>518321.8711254918</v>
      </c>
      <c r="S430" s="23">
        <f t="shared" si="77"/>
        <v>576861.79982440919</v>
      </c>
      <c r="T430" s="23">
        <f t="shared" si="78"/>
        <v>0.14398981579866163</v>
      </c>
      <c r="U430" s="23">
        <f t="shared" si="79"/>
        <v>0.16025220799122089</v>
      </c>
      <c r="V430" s="25">
        <v>-0.16025220799122089</v>
      </c>
      <c r="W430" s="25">
        <f>0.5*'Car Specs and Assumptions'!$C$5*(F430*F430)</f>
        <v>29144.060185185186</v>
      </c>
      <c r="X430" s="25">
        <f t="shared" si="80"/>
        <v>29.144060185185186</v>
      </c>
      <c r="Y430" s="25">
        <f t="shared" si="81"/>
        <v>21.275163935185184</v>
      </c>
      <c r="Z430" s="25">
        <f>(H430*(K430+L430))/1000</f>
        <v>1.0162222471283437</v>
      </c>
      <c r="AA430" s="25">
        <f t="shared" si="82"/>
        <v>20.25894168805684</v>
      </c>
      <c r="AB430" s="18"/>
      <c r="AC430" s="24">
        <f t="shared" si="83"/>
        <v>0</v>
      </c>
      <c r="AD430" s="24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</row>
    <row r="431" spans="1:40" x14ac:dyDescent="0.35">
      <c r="A431" s="18"/>
      <c r="B431" s="1" t="s">
        <v>3</v>
      </c>
      <c r="C431" s="1">
        <v>427</v>
      </c>
      <c r="D431" s="1">
        <v>427</v>
      </c>
      <c r="E431" s="9">
        <v>27.4</v>
      </c>
      <c r="F431" s="22">
        <f t="shared" si="74"/>
        <v>7.6111111111111107</v>
      </c>
      <c r="G431" s="50">
        <f t="shared" si="84"/>
        <v>1.2500000000000004</v>
      </c>
      <c r="H431" s="22">
        <f t="shared" si="85"/>
        <v>7.6111111111111107</v>
      </c>
      <c r="I431" s="70"/>
      <c r="J431" s="22">
        <v>1848.7500000000007</v>
      </c>
      <c r="K431" s="22">
        <f>'Car Specs and Assumptions'!$C$5*9.81*'Car Specs and Assumptions'!$F$5</f>
        <v>145.08990000000003</v>
      </c>
      <c r="L431" s="22">
        <v>24.673849050925927</v>
      </c>
      <c r="M431" s="22">
        <v>1678.9862509490747</v>
      </c>
      <c r="N431" s="23">
        <v>12778.950910001289</v>
      </c>
      <c r="O431" s="23">
        <f t="shared" si="75"/>
        <v>12778.950910001289</v>
      </c>
      <c r="P431" s="23">
        <f>IF(F431&gt;0,(K431+L431)*F431,0)</f>
        <v>1292.0907566653807</v>
      </c>
      <c r="Q431" s="24">
        <f>IF(J431*-1&gt;(K431+L431),(((J431*-1)-K431-L431))*F431,0)</f>
        <v>0</v>
      </c>
      <c r="R431" s="23">
        <f t="shared" si="76"/>
        <v>519613.96188215719</v>
      </c>
      <c r="S431" s="23">
        <f t="shared" si="77"/>
        <v>576861.79982440919</v>
      </c>
      <c r="T431" s="23">
        <f t="shared" si="78"/>
        <v>0.14434875861086327</v>
      </c>
      <c r="U431" s="23">
        <f t="shared" si="79"/>
        <v>0.16025220799122089</v>
      </c>
      <c r="V431" s="25">
        <v>-0.16025220799122089</v>
      </c>
      <c r="W431" s="25">
        <f>0.5*'Car Specs and Assumptions'!$C$5*(F431*F431)</f>
        <v>42838.504629629628</v>
      </c>
      <c r="X431" s="25">
        <f t="shared" si="80"/>
        <v>42.838504629629625</v>
      </c>
      <c r="Y431" s="25">
        <f t="shared" si="81"/>
        <v>31.272108379629625</v>
      </c>
      <c r="Z431" s="25">
        <f>(H431*(K431+L431))/1000</f>
        <v>1.2920907566653808</v>
      </c>
      <c r="AA431" s="25">
        <f t="shared" si="82"/>
        <v>29.980017622964244</v>
      </c>
      <c r="AB431" s="18"/>
      <c r="AC431" s="24">
        <f t="shared" si="83"/>
        <v>0</v>
      </c>
      <c r="AD431" s="24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</row>
    <row r="432" spans="1:40" x14ac:dyDescent="0.35">
      <c r="A432" s="18"/>
      <c r="B432" s="1" t="s">
        <v>3</v>
      </c>
      <c r="C432" s="1">
        <v>428</v>
      </c>
      <c r="D432" s="1">
        <v>428</v>
      </c>
      <c r="E432" s="9">
        <v>31.6</v>
      </c>
      <c r="F432" s="22">
        <f t="shared" si="74"/>
        <v>8.7777777777777786</v>
      </c>
      <c r="G432" s="50">
        <f t="shared" si="84"/>
        <v>0.83333333333333304</v>
      </c>
      <c r="H432" s="22">
        <f t="shared" si="85"/>
        <v>8.7777777777777786</v>
      </c>
      <c r="I432" s="70"/>
      <c r="J432" s="22">
        <v>1232.4999999999995</v>
      </c>
      <c r="K432" s="22">
        <f>'Car Specs and Assumptions'!$C$5*9.81*'Car Specs and Assumptions'!$F$5</f>
        <v>145.08990000000003</v>
      </c>
      <c r="L432" s="22">
        <v>32.817836203703713</v>
      </c>
      <c r="M432" s="22">
        <v>1054.5922637962958</v>
      </c>
      <c r="N432" s="23">
        <v>9256.9765377674867</v>
      </c>
      <c r="O432" s="23">
        <f t="shared" si="75"/>
        <v>9256.9765377674867</v>
      </c>
      <c r="P432" s="23">
        <f>IF(F432&gt;0,(K432+L432)*F432,0)</f>
        <v>1561.6345733436219</v>
      </c>
      <c r="Q432" s="24">
        <f>IF(J432*-1&gt;(K432+L432),(((J432*-1)-K432-L432))*F432,0)</f>
        <v>0</v>
      </c>
      <c r="R432" s="23">
        <f t="shared" si="76"/>
        <v>521175.59645550081</v>
      </c>
      <c r="S432" s="23">
        <f t="shared" si="77"/>
        <v>576861.79982440919</v>
      </c>
      <c r="T432" s="23">
        <f t="shared" si="78"/>
        <v>0.14478258069533814</v>
      </c>
      <c r="U432" s="23">
        <f t="shared" si="79"/>
        <v>0.16025220799122089</v>
      </c>
      <c r="V432" s="25">
        <v>-0.16025220799122089</v>
      </c>
      <c r="W432" s="25">
        <f>0.5*'Car Specs and Assumptions'!$C$5*(F432*F432)</f>
        <v>56978.018518518526</v>
      </c>
      <c r="X432" s="25">
        <f t="shared" si="80"/>
        <v>56.978018518518525</v>
      </c>
      <c r="Y432" s="25">
        <f t="shared" si="81"/>
        <v>41.593953518518525</v>
      </c>
      <c r="Z432" s="25">
        <f>(H432*(K432+L432))/1000</f>
        <v>1.5616345733436219</v>
      </c>
      <c r="AA432" s="25">
        <f t="shared" si="82"/>
        <v>40.0323189451749</v>
      </c>
      <c r="AB432" s="18"/>
      <c r="AC432" s="24">
        <f t="shared" si="83"/>
        <v>0</v>
      </c>
      <c r="AD432" s="24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</row>
    <row r="433" spans="1:40" x14ac:dyDescent="0.35">
      <c r="A433" s="18"/>
      <c r="B433" s="1" t="s">
        <v>3</v>
      </c>
      <c r="C433" s="1">
        <v>429</v>
      </c>
      <c r="D433" s="1">
        <v>429</v>
      </c>
      <c r="E433" s="9">
        <v>33.4</v>
      </c>
      <c r="F433" s="22">
        <f t="shared" si="74"/>
        <v>9.2777777777777768</v>
      </c>
      <c r="G433" s="50">
        <f t="shared" si="84"/>
        <v>0.2638888888888884</v>
      </c>
      <c r="H433" s="22">
        <f t="shared" si="85"/>
        <v>9.2777777777777768</v>
      </c>
      <c r="I433" s="70"/>
      <c r="J433" s="22">
        <v>390.29166666666595</v>
      </c>
      <c r="K433" s="22">
        <f>'Car Specs and Assumptions'!$C$5*9.81*'Car Specs and Assumptions'!$F$5</f>
        <v>145.08990000000003</v>
      </c>
      <c r="L433" s="22">
        <v>36.663060162037034</v>
      </c>
      <c r="M433" s="22">
        <v>208.53870650462889</v>
      </c>
      <c r="N433" s="23">
        <v>1934.7757770151679</v>
      </c>
      <c r="O433" s="23">
        <f t="shared" si="75"/>
        <v>1934.7757770151679</v>
      </c>
      <c r="P433" s="23">
        <f>IF(F433&gt;0,(K433+L433)*F433,0)</f>
        <v>1686.263574836677</v>
      </c>
      <c r="Q433" s="24">
        <f>IF(J433*-1&gt;(K433+L433),(((J433*-1)-K433-L433))*F433,0)</f>
        <v>0</v>
      </c>
      <c r="R433" s="23">
        <f t="shared" si="76"/>
        <v>522861.86003033747</v>
      </c>
      <c r="S433" s="23">
        <f t="shared" si="77"/>
        <v>576861.79982440919</v>
      </c>
      <c r="T433" s="23">
        <f t="shared" si="78"/>
        <v>0.14525102471642776</v>
      </c>
      <c r="U433" s="23">
        <f t="shared" si="79"/>
        <v>0.16025220799122089</v>
      </c>
      <c r="V433" s="25">
        <v>-0.16025220799122089</v>
      </c>
      <c r="W433" s="25">
        <f>0.5*'Car Specs and Assumptions'!$C$5*(F433*F433)</f>
        <v>63654.060185185168</v>
      </c>
      <c r="X433" s="25">
        <f t="shared" si="80"/>
        <v>63.654060185185166</v>
      </c>
      <c r="Y433" s="25">
        <f t="shared" si="81"/>
        <v>46.467463935185172</v>
      </c>
      <c r="Z433" s="25">
        <f>(H433*(K433+L433))/1000</f>
        <v>1.686263574836677</v>
      </c>
      <c r="AA433" s="25">
        <f t="shared" si="82"/>
        <v>44.781200360348492</v>
      </c>
      <c r="AB433" s="18"/>
      <c r="AC433" s="24">
        <f t="shared" si="83"/>
        <v>0</v>
      </c>
      <c r="AD433" s="24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</row>
    <row r="434" spans="1:40" x14ac:dyDescent="0.35">
      <c r="A434" s="18"/>
      <c r="B434" s="1" t="s">
        <v>3</v>
      </c>
      <c r="C434" s="1">
        <v>430</v>
      </c>
      <c r="D434" s="1">
        <v>430</v>
      </c>
      <c r="E434" s="9">
        <v>33.5</v>
      </c>
      <c r="F434" s="22">
        <f t="shared" si="74"/>
        <v>9.3055555555555554</v>
      </c>
      <c r="G434" s="50">
        <f t="shared" si="84"/>
        <v>-8.3333333333333037E-2</v>
      </c>
      <c r="H434" s="22">
        <f t="shared" si="85"/>
        <v>9.3055555555555554</v>
      </c>
      <c r="I434" s="70"/>
      <c r="J434" s="22">
        <v>-123.24999999999956</v>
      </c>
      <c r="K434" s="22">
        <f>'Car Specs and Assumptions'!$C$5*9.81*'Car Specs and Assumptions'!$F$5</f>
        <v>145.08990000000003</v>
      </c>
      <c r="L434" s="22">
        <v>36.882928096064816</v>
      </c>
      <c r="M434" s="22">
        <v>-305.2228280960644</v>
      </c>
      <c r="N434" s="23">
        <v>-2840.2679836717102</v>
      </c>
      <c r="O434" s="23">
        <f t="shared" si="75"/>
        <v>0</v>
      </c>
      <c r="P434" s="23">
        <f>IF(F434&gt;0,(K434+L434)*F434,0)</f>
        <v>1693.3582614494924</v>
      </c>
      <c r="Q434" s="24">
        <f>IF(J434*-1&gt;(K434+L434),(((J434*-1)-K434-L434))*F434,0)</f>
        <v>0</v>
      </c>
      <c r="R434" s="23">
        <f t="shared" si="76"/>
        <v>524555.21829178696</v>
      </c>
      <c r="S434" s="23">
        <f t="shared" si="77"/>
        <v>576861.79982440919</v>
      </c>
      <c r="T434" s="23">
        <f t="shared" si="78"/>
        <v>0.14572143964145842</v>
      </c>
      <c r="U434" s="23">
        <f t="shared" si="79"/>
        <v>0.16025220799122089</v>
      </c>
      <c r="V434" s="25">
        <v>-0.16025220799122089</v>
      </c>
      <c r="W434" s="25">
        <f>0.5*'Car Specs and Assumptions'!$C$5*(F434*F434)</f>
        <v>64035.792824074073</v>
      </c>
      <c r="X434" s="25">
        <f t="shared" si="80"/>
        <v>64.035792824074079</v>
      </c>
      <c r="Y434" s="25">
        <f t="shared" si="81"/>
        <v>46.746128761574077</v>
      </c>
      <c r="Z434" s="25">
        <f>(H434*(K434+L434))/1000</f>
        <v>1.6933582614494924</v>
      </c>
      <c r="AA434" s="25">
        <f t="shared" si="82"/>
        <v>45.052770500124588</v>
      </c>
      <c r="AB434" s="18"/>
      <c r="AC434" s="24">
        <f t="shared" si="83"/>
        <v>0</v>
      </c>
      <c r="AD434" s="24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</row>
    <row r="435" spans="1:40" x14ac:dyDescent="0.35">
      <c r="A435" s="18"/>
      <c r="B435" s="1" t="s">
        <v>3</v>
      </c>
      <c r="C435" s="1">
        <v>431</v>
      </c>
      <c r="D435" s="1">
        <v>431</v>
      </c>
      <c r="E435" s="9">
        <v>32.799999999999997</v>
      </c>
      <c r="F435" s="22">
        <f t="shared" si="74"/>
        <v>9.1111111111111107</v>
      </c>
      <c r="G435" s="50">
        <f t="shared" si="84"/>
        <v>-0.22222222222222232</v>
      </c>
      <c r="H435" s="22">
        <f t="shared" si="85"/>
        <v>9.1111111111111107</v>
      </c>
      <c r="I435" s="70"/>
      <c r="J435" s="22">
        <v>-328.6666666666668</v>
      </c>
      <c r="K435" s="22">
        <f>'Car Specs and Assumptions'!$C$5*9.81*'Car Specs and Assumptions'!$F$5</f>
        <v>145.08990000000003</v>
      </c>
      <c r="L435" s="22">
        <v>35.357655925925926</v>
      </c>
      <c r="M435" s="22">
        <v>-509.11422259259274</v>
      </c>
      <c r="N435" s="23">
        <v>-4638.5962502880666</v>
      </c>
      <c r="O435" s="23">
        <f t="shared" si="75"/>
        <v>0</v>
      </c>
      <c r="P435" s="23">
        <f>IF(F435&gt;0,(K435+L435)*F435,0)</f>
        <v>1644.0777317695474</v>
      </c>
      <c r="Q435" s="24">
        <f>IF(J435*-1&gt;(K435+L435),(((J435*-1)-K435-L435))*F435,0)</f>
        <v>1350.4407867489722</v>
      </c>
      <c r="R435" s="23">
        <f t="shared" si="76"/>
        <v>526199.2960235565</v>
      </c>
      <c r="S435" s="23">
        <f t="shared" si="77"/>
        <v>578212.24061115819</v>
      </c>
      <c r="T435" s="23">
        <f t="shared" si="78"/>
        <v>0.14617816443534401</v>
      </c>
      <c r="U435" s="23">
        <f t="shared" si="79"/>
        <v>0.16062736044177975</v>
      </c>
      <c r="V435" s="25">
        <v>-0.16062736044177975</v>
      </c>
      <c r="W435" s="25">
        <f>0.5*'Car Specs and Assumptions'!$C$5*(F435*F435)</f>
        <v>61387.629629629628</v>
      </c>
      <c r="X435" s="25">
        <f t="shared" si="80"/>
        <v>61.387629629629629</v>
      </c>
      <c r="Y435" s="25">
        <f t="shared" si="81"/>
        <v>44.812969629629627</v>
      </c>
      <c r="Z435" s="25">
        <f>(H435*(K435+L435))/1000</f>
        <v>1.6440777317695474</v>
      </c>
      <c r="AA435" s="25">
        <f t="shared" si="82"/>
        <v>43.168891897860078</v>
      </c>
      <c r="AB435" s="18"/>
      <c r="AC435" s="24">
        <f t="shared" si="83"/>
        <v>0</v>
      </c>
      <c r="AD435" s="24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</row>
    <row r="436" spans="1:40" x14ac:dyDescent="0.35">
      <c r="A436" s="18"/>
      <c r="B436" s="1" t="s">
        <v>3</v>
      </c>
      <c r="C436" s="1">
        <v>432</v>
      </c>
      <c r="D436" s="1">
        <v>432</v>
      </c>
      <c r="E436" s="9">
        <v>31.9</v>
      </c>
      <c r="F436" s="22">
        <f t="shared" si="74"/>
        <v>8.8611111111111107</v>
      </c>
      <c r="G436" s="50">
        <f t="shared" si="84"/>
        <v>-0.20833333333333304</v>
      </c>
      <c r="H436" s="22">
        <f t="shared" si="85"/>
        <v>8.8611111111111107</v>
      </c>
      <c r="I436" s="70"/>
      <c r="J436" s="22">
        <v>-308.12499999999955</v>
      </c>
      <c r="K436" s="22">
        <f>'Car Specs and Assumptions'!$C$5*9.81*'Car Specs and Assumptions'!$F$5</f>
        <v>145.08990000000003</v>
      </c>
      <c r="L436" s="22">
        <v>33.443917540509261</v>
      </c>
      <c r="M436" s="22">
        <v>-486.65881754050884</v>
      </c>
      <c r="N436" s="23">
        <v>-4312.3378554283972</v>
      </c>
      <c r="O436" s="23">
        <f t="shared" si="75"/>
        <v>0</v>
      </c>
      <c r="P436" s="23">
        <f>IF(F436&gt;0,(K436+L436)*F436,0)</f>
        <v>1582.0079943172905</v>
      </c>
      <c r="Q436" s="24">
        <f>IF(J436*-1&gt;(K436+L436),(((J436*-1)-K436-L436))*F436,0)</f>
        <v>1148.3218667938163</v>
      </c>
      <c r="R436" s="23">
        <f t="shared" si="76"/>
        <v>527781.30401787383</v>
      </c>
      <c r="S436" s="23">
        <f t="shared" si="77"/>
        <v>579360.56247795199</v>
      </c>
      <c r="T436" s="23">
        <f t="shared" si="78"/>
        <v>0.14661764625616536</v>
      </c>
      <c r="U436" s="23">
        <f t="shared" si="79"/>
        <v>0.16094636425637507</v>
      </c>
      <c r="V436" s="25">
        <v>-0.16094636425637507</v>
      </c>
      <c r="W436" s="25">
        <f>0.5*'Car Specs and Assumptions'!$C$5*(F436*F436)</f>
        <v>58065.015046296292</v>
      </c>
      <c r="X436" s="25">
        <f t="shared" si="80"/>
        <v>58.065015046296296</v>
      </c>
      <c r="Y436" s="25">
        <f t="shared" si="81"/>
        <v>42.387460983796295</v>
      </c>
      <c r="Z436" s="25">
        <f>(H436*(K436+L436))/1000</f>
        <v>1.5820079943172904</v>
      </c>
      <c r="AA436" s="25">
        <f t="shared" si="82"/>
        <v>40.805452989479008</v>
      </c>
      <c r="AB436" s="18"/>
      <c r="AC436" s="24">
        <f t="shared" si="83"/>
        <v>0</v>
      </c>
      <c r="AD436" s="24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</row>
    <row r="437" spans="1:40" x14ac:dyDescent="0.35">
      <c r="A437" s="18"/>
      <c r="B437" s="1" t="s">
        <v>3</v>
      </c>
      <c r="C437" s="1">
        <v>433</v>
      </c>
      <c r="D437" s="1">
        <v>433</v>
      </c>
      <c r="E437" s="9">
        <v>31.3</v>
      </c>
      <c r="F437" s="22">
        <f t="shared" si="74"/>
        <v>8.6944444444444446</v>
      </c>
      <c r="G437" s="50">
        <f t="shared" si="84"/>
        <v>-0.11111111111111072</v>
      </c>
      <c r="H437" s="22">
        <f t="shared" si="85"/>
        <v>8.6944444444444446</v>
      </c>
      <c r="I437" s="70"/>
      <c r="J437" s="22">
        <v>-164.33333333333275</v>
      </c>
      <c r="K437" s="22">
        <f>'Car Specs and Assumptions'!$C$5*9.81*'Car Specs and Assumptions'!$F$5</f>
        <v>145.08990000000003</v>
      </c>
      <c r="L437" s="22">
        <v>32.197670596064825</v>
      </c>
      <c r="M437" s="22">
        <v>-341.62090392939757</v>
      </c>
      <c r="N437" s="23">
        <v>-2970.2039702750399</v>
      </c>
      <c r="O437" s="23">
        <f t="shared" si="75"/>
        <v>0</v>
      </c>
      <c r="P437" s="23">
        <f>IF(F437&gt;0,(K437+L437)*F437,0)</f>
        <v>1541.4169332380084</v>
      </c>
      <c r="Q437" s="24">
        <f>IF(J437*-1&gt;(K437+L437),(((J437*-1)-K437-L437))*F437,0)</f>
        <v>0</v>
      </c>
      <c r="R437" s="23">
        <f t="shared" si="76"/>
        <v>529322.72095111187</v>
      </c>
      <c r="S437" s="23">
        <f t="shared" si="77"/>
        <v>579360.56247795199</v>
      </c>
      <c r="T437" s="23">
        <f t="shared" si="78"/>
        <v>0.14704585188021888</v>
      </c>
      <c r="U437" s="23">
        <f t="shared" si="79"/>
        <v>0.16094636425637507</v>
      </c>
      <c r="V437" s="25">
        <v>-0.16094636425637507</v>
      </c>
      <c r="W437" s="25">
        <f>0.5*'Car Specs and Assumptions'!$C$5*(F437*F437)</f>
        <v>55901.29282407408</v>
      </c>
      <c r="X437" s="25">
        <f t="shared" si="80"/>
        <v>55.901292824074083</v>
      </c>
      <c r="Y437" s="25">
        <f t="shared" si="81"/>
        <v>40.80794376157408</v>
      </c>
      <c r="Z437" s="25">
        <f>(H437*(K437+L437))/1000</f>
        <v>1.5414169332380083</v>
      </c>
      <c r="AA437" s="25">
        <f t="shared" si="82"/>
        <v>39.266526828336069</v>
      </c>
      <c r="AB437" s="18"/>
      <c r="AC437" s="24">
        <f t="shared" si="83"/>
        <v>0</v>
      </c>
      <c r="AD437" s="24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</row>
    <row r="438" spans="1:40" x14ac:dyDescent="0.35">
      <c r="A438" s="18"/>
      <c r="B438" s="1" t="s">
        <v>3</v>
      </c>
      <c r="C438" s="1">
        <v>434</v>
      </c>
      <c r="D438" s="1">
        <v>434</v>
      </c>
      <c r="E438" s="9">
        <v>31.1</v>
      </c>
      <c r="F438" s="22">
        <f t="shared" si="74"/>
        <v>8.6388888888888893</v>
      </c>
      <c r="G438" s="50">
        <f t="shared" si="84"/>
        <v>-9.7222222222222321E-2</v>
      </c>
      <c r="H438" s="22">
        <f t="shared" si="85"/>
        <v>8.6388888888888893</v>
      </c>
      <c r="I438" s="70"/>
      <c r="J438" s="22">
        <v>-143.7916666666668</v>
      </c>
      <c r="K438" s="22">
        <f>'Car Specs and Assumptions'!$C$5*9.81*'Car Specs and Assumptions'!$F$5</f>
        <v>145.08990000000003</v>
      </c>
      <c r="L438" s="22">
        <v>31.7875133738426</v>
      </c>
      <c r="M438" s="22">
        <v>-320.66908004050941</v>
      </c>
      <c r="N438" s="23">
        <v>-2770.2245525721787</v>
      </c>
      <c r="O438" s="23">
        <f t="shared" si="75"/>
        <v>0</v>
      </c>
      <c r="P438" s="23">
        <f>IF(F438&gt;0,(K438+L438)*F438,0)</f>
        <v>1528.024321090696</v>
      </c>
      <c r="Q438" s="24">
        <f>IF(J438*-1&gt;(K438+L438),(((J438*-1)-K438-L438))*F438,0)</f>
        <v>0</v>
      </c>
      <c r="R438" s="23">
        <f t="shared" si="76"/>
        <v>530850.74527220253</v>
      </c>
      <c r="S438" s="23">
        <f t="shared" si="77"/>
        <v>579360.56247795199</v>
      </c>
      <c r="T438" s="23">
        <f t="shared" si="78"/>
        <v>0.14747033703661788</v>
      </c>
      <c r="U438" s="23">
        <f t="shared" si="79"/>
        <v>0.16094636425637507</v>
      </c>
      <c r="V438" s="25">
        <v>-0.16094636425637507</v>
      </c>
      <c r="W438" s="25">
        <f>0.5*'Car Specs and Assumptions'!$C$5*(F438*F438)</f>
        <v>55189.181712962971</v>
      </c>
      <c r="X438" s="25">
        <f t="shared" si="80"/>
        <v>55.18918171296297</v>
      </c>
      <c r="Y438" s="25">
        <f t="shared" si="81"/>
        <v>40.288102650462967</v>
      </c>
      <c r="Z438" s="25">
        <f>(H438*(K438+L438))/1000</f>
        <v>1.5280243210906961</v>
      </c>
      <c r="AA438" s="25">
        <f t="shared" si="82"/>
        <v>38.76007832937227</v>
      </c>
      <c r="AB438" s="18"/>
      <c r="AC438" s="24">
        <f t="shared" si="83"/>
        <v>0</v>
      </c>
      <c r="AD438" s="24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</row>
    <row r="439" spans="1:40" x14ac:dyDescent="0.35">
      <c r="A439" s="18"/>
      <c r="B439" s="1" t="s">
        <v>3</v>
      </c>
      <c r="C439" s="1">
        <v>435</v>
      </c>
      <c r="D439" s="1">
        <v>435</v>
      </c>
      <c r="E439" s="9">
        <v>30.6</v>
      </c>
      <c r="F439" s="22">
        <f t="shared" si="74"/>
        <v>8.5</v>
      </c>
      <c r="G439" s="50">
        <f t="shared" si="84"/>
        <v>-0.26388888888888928</v>
      </c>
      <c r="H439" s="22">
        <f t="shared" si="85"/>
        <v>8.5</v>
      </c>
      <c r="I439" s="70"/>
      <c r="J439" s="22">
        <v>-390.29166666666725</v>
      </c>
      <c r="K439" s="22">
        <f>'Car Specs and Assumptions'!$C$5*9.81*'Car Specs and Assumptions'!$F$5</f>
        <v>145.08990000000003</v>
      </c>
      <c r="L439" s="22">
        <v>30.773623125000004</v>
      </c>
      <c r="M439" s="22">
        <v>-566.15518979166723</v>
      </c>
      <c r="N439" s="23">
        <v>-4812.3191132291713</v>
      </c>
      <c r="O439" s="23">
        <f t="shared" si="75"/>
        <v>0</v>
      </c>
      <c r="P439" s="23">
        <f>IF(F439&gt;0,(K439+L439)*F439,0)</f>
        <v>1494.8399465625002</v>
      </c>
      <c r="Q439" s="24">
        <f>IF(J439*-1&gt;(K439+L439),(((J439*-1)-K439-L439))*F439,0)</f>
        <v>1822.6392201041715</v>
      </c>
      <c r="R439" s="23">
        <f t="shared" si="76"/>
        <v>532345.58521876507</v>
      </c>
      <c r="S439" s="23">
        <f t="shared" si="77"/>
        <v>581183.20169805619</v>
      </c>
      <c r="T439" s="23">
        <f t="shared" si="78"/>
        <v>0.14788560357377295</v>
      </c>
      <c r="U439" s="23">
        <f t="shared" si="79"/>
        <v>0.16145269343172003</v>
      </c>
      <c r="V439" s="25">
        <v>-0.16145269343172003</v>
      </c>
      <c r="W439" s="25">
        <f>0.5*'Car Specs and Assumptions'!$C$5*(F439*F439)</f>
        <v>53428.875</v>
      </c>
      <c r="X439" s="25">
        <f t="shared" si="80"/>
        <v>53.428874999999998</v>
      </c>
      <c r="Y439" s="25">
        <f t="shared" si="81"/>
        <v>39.00307875</v>
      </c>
      <c r="Z439" s="25">
        <f>(H439*(K439+L439))/1000</f>
        <v>1.4948399465625002</v>
      </c>
      <c r="AA439" s="25">
        <f t="shared" si="82"/>
        <v>37.5082388034375</v>
      </c>
      <c r="AB439" s="18"/>
      <c r="AC439" s="24">
        <f t="shared" si="83"/>
        <v>0</v>
      </c>
      <c r="AD439" s="24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</row>
    <row r="440" spans="1:40" x14ac:dyDescent="0.35">
      <c r="A440" s="18"/>
      <c r="B440" s="1" t="s">
        <v>3</v>
      </c>
      <c r="C440" s="1">
        <v>436</v>
      </c>
      <c r="D440" s="1">
        <v>436</v>
      </c>
      <c r="E440" s="9">
        <v>29.2</v>
      </c>
      <c r="F440" s="22">
        <f t="shared" si="74"/>
        <v>8.1111111111111107</v>
      </c>
      <c r="G440" s="50">
        <f t="shared" si="84"/>
        <v>-0.54166666666666696</v>
      </c>
      <c r="H440" s="22">
        <f t="shared" si="85"/>
        <v>8.1111111111111107</v>
      </c>
      <c r="I440" s="70"/>
      <c r="J440" s="22">
        <v>-801.12500000000045</v>
      </c>
      <c r="K440" s="22">
        <f>'Car Specs and Assumptions'!$C$5*9.81*'Car Specs and Assumptions'!$F$5</f>
        <v>145.08990000000003</v>
      </c>
      <c r="L440" s="22">
        <v>28.022151759259259</v>
      </c>
      <c r="M440" s="22">
        <v>-974.23705175925977</v>
      </c>
      <c r="N440" s="23">
        <v>-7902.1449753806619</v>
      </c>
      <c r="O440" s="23">
        <f t="shared" si="75"/>
        <v>0</v>
      </c>
      <c r="P440" s="23">
        <f>IF(F440&gt;0,(K440+L440)*F440,0)</f>
        <v>1404.1310864917698</v>
      </c>
      <c r="Q440" s="24">
        <f>IF(J440*-1&gt;(K440+L440),(((J440*-1)-K440-L440))*F440,0)</f>
        <v>5093.8828023971228</v>
      </c>
      <c r="R440" s="23">
        <f t="shared" si="76"/>
        <v>533749.71630525682</v>
      </c>
      <c r="S440" s="23">
        <f t="shared" si="77"/>
        <v>586277.08450045332</v>
      </c>
      <c r="T440" s="23">
        <f t="shared" si="78"/>
        <v>0.14827567118960036</v>
      </c>
      <c r="U440" s="23">
        <f t="shared" si="79"/>
        <v>0.16286777407422595</v>
      </c>
      <c r="V440" s="25">
        <v>-0.16286777407422595</v>
      </c>
      <c r="W440" s="25">
        <f>0.5*'Car Specs and Assumptions'!$C$5*(F440*F440)</f>
        <v>48651.796296296292</v>
      </c>
      <c r="X440" s="25">
        <f t="shared" si="80"/>
        <v>48.65179629629629</v>
      </c>
      <c r="Y440" s="25">
        <f t="shared" si="81"/>
        <v>35.515811296296292</v>
      </c>
      <c r="Z440" s="25">
        <f>(H440*(K440+L440))/1000</f>
        <v>1.4041310864917698</v>
      </c>
      <c r="AA440" s="25">
        <f t="shared" si="82"/>
        <v>34.111680209804518</v>
      </c>
      <c r="AB440" s="18"/>
      <c r="AC440" s="24">
        <f t="shared" si="83"/>
        <v>0</v>
      </c>
      <c r="AD440" s="24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</row>
    <row r="441" spans="1:40" x14ac:dyDescent="0.35">
      <c r="A441" s="18"/>
      <c r="B441" s="1" t="s">
        <v>3</v>
      </c>
      <c r="C441" s="1">
        <v>437</v>
      </c>
      <c r="D441" s="1">
        <v>437</v>
      </c>
      <c r="E441" s="9">
        <v>26.7</v>
      </c>
      <c r="F441" s="22">
        <f t="shared" si="74"/>
        <v>7.4166666666666661</v>
      </c>
      <c r="G441" s="50">
        <f t="shared" si="84"/>
        <v>-0.86111111111111116</v>
      </c>
      <c r="H441" s="22">
        <f t="shared" si="85"/>
        <v>7.4166666666666661</v>
      </c>
      <c r="I441" s="70"/>
      <c r="J441" s="22">
        <v>-1273.5833333333335</v>
      </c>
      <c r="K441" s="22">
        <f>'Car Specs and Assumptions'!$C$5*9.81*'Car Specs and Assumptions'!$F$5</f>
        <v>145.08990000000003</v>
      </c>
      <c r="L441" s="22">
        <v>23.429245364583331</v>
      </c>
      <c r="M441" s="22">
        <v>-1442.1024786979167</v>
      </c>
      <c r="N441" s="23">
        <v>-10695.593383676214</v>
      </c>
      <c r="O441" s="23">
        <f t="shared" si="75"/>
        <v>0</v>
      </c>
      <c r="P441" s="23">
        <f>IF(F441&gt;0,(K441+L441)*F441,0)</f>
        <v>1249.8503281206597</v>
      </c>
      <c r="Q441" s="24">
        <f>IF(J441*-1&gt;(K441+L441),(((J441*-1)-K441-L441))*F441,0)</f>
        <v>8195.8927274348971</v>
      </c>
      <c r="R441" s="23">
        <f t="shared" si="76"/>
        <v>534999.56663337746</v>
      </c>
      <c r="S441" s="23">
        <f t="shared" si="77"/>
        <v>594472.97722788819</v>
      </c>
      <c r="T441" s="23">
        <f t="shared" si="78"/>
        <v>0.14862287961075227</v>
      </c>
      <c r="U441" s="23">
        <f t="shared" si="79"/>
        <v>0.16514459307390736</v>
      </c>
      <c r="V441" s="25">
        <v>-0.16514459307390736</v>
      </c>
      <c r="W441" s="25">
        <f>0.5*'Car Specs and Assumptions'!$C$5*(F441*F441)</f>
        <v>40677.635416666657</v>
      </c>
      <c r="X441" s="25">
        <f t="shared" si="80"/>
        <v>40.677635416666654</v>
      </c>
      <c r="Y441" s="25">
        <f t="shared" si="81"/>
        <v>29.694673854166656</v>
      </c>
      <c r="Z441" s="25">
        <f>(H441*(K441+L441))/1000</f>
        <v>1.2498503281206597</v>
      </c>
      <c r="AA441" s="25">
        <f t="shared" si="82"/>
        <v>28.444823526045997</v>
      </c>
      <c r="AB441" s="18"/>
      <c r="AC441" s="24">
        <f t="shared" si="83"/>
        <v>0</v>
      </c>
      <c r="AD441" s="24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</row>
    <row r="442" spans="1:40" x14ac:dyDescent="0.35">
      <c r="A442" s="18"/>
      <c r="B442" s="1" t="s">
        <v>3</v>
      </c>
      <c r="C442" s="1">
        <v>438</v>
      </c>
      <c r="D442" s="1">
        <v>438</v>
      </c>
      <c r="E442" s="9">
        <v>23</v>
      </c>
      <c r="F442" s="22">
        <f t="shared" si="74"/>
        <v>6.3888888888888884</v>
      </c>
      <c r="G442" s="50">
        <f t="shared" si="84"/>
        <v>-1.1805555555555554</v>
      </c>
      <c r="H442" s="22">
        <f t="shared" si="85"/>
        <v>6.3888888888888884</v>
      </c>
      <c r="I442" s="70"/>
      <c r="J442" s="22">
        <v>-1746.0416666666663</v>
      </c>
      <c r="K442" s="22">
        <f>'Car Specs and Assumptions'!$C$5*9.81*'Car Specs and Assumptions'!$F$5</f>
        <v>145.08990000000003</v>
      </c>
      <c r="L442" s="22">
        <v>17.385670717592593</v>
      </c>
      <c r="M442" s="22">
        <v>-1908.5172373842588</v>
      </c>
      <c r="N442" s="23">
        <v>-12193.304572177209</v>
      </c>
      <c r="O442" s="23">
        <f t="shared" si="75"/>
        <v>0</v>
      </c>
      <c r="P442" s="23">
        <f>IF(F442&gt;0,(K442+L442)*F442,0)</f>
        <v>1038.0383684735084</v>
      </c>
      <c r="Q442" s="24">
        <f>IF(J442*-1&gt;(K442+L442),(((J442*-1)-K442-L442))*F442,0)</f>
        <v>10117.227835230193</v>
      </c>
      <c r="R442" s="23">
        <f t="shared" si="76"/>
        <v>536037.60500185098</v>
      </c>
      <c r="S442" s="23">
        <f t="shared" si="77"/>
        <v>604590.20506311837</v>
      </c>
      <c r="T442" s="23">
        <f t="shared" si="78"/>
        <v>0.14891124666951422</v>
      </c>
      <c r="U442" s="23">
        <f t="shared" si="79"/>
        <v>0.16795515896653429</v>
      </c>
      <c r="V442" s="25">
        <v>-0.16795515896653429</v>
      </c>
      <c r="W442" s="25">
        <f>0.5*'Car Specs and Assumptions'!$C$5*(F442*F442)</f>
        <v>30184.83796296296</v>
      </c>
      <c r="X442" s="25">
        <f t="shared" si="80"/>
        <v>30.184837962962959</v>
      </c>
      <c r="Y442" s="25">
        <f t="shared" si="81"/>
        <v>22.034931712962958</v>
      </c>
      <c r="Z442" s="25">
        <f>(H442*(K442+L442))/1000</f>
        <v>1.0380383684735084</v>
      </c>
      <c r="AA442" s="25">
        <f t="shared" si="82"/>
        <v>20.99689334448945</v>
      </c>
      <c r="AB442" s="18"/>
      <c r="AC442" s="24">
        <f t="shared" si="83"/>
        <v>10117.227835230193</v>
      </c>
      <c r="AD442" s="24">
        <f>SUM(AC441:AC443)</f>
        <v>10117.227835230193</v>
      </c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</row>
    <row r="443" spans="1:40" x14ac:dyDescent="0.35">
      <c r="A443" s="18"/>
      <c r="B443" s="1" t="s">
        <v>3</v>
      </c>
      <c r="C443" s="1">
        <v>439</v>
      </c>
      <c r="D443" s="1">
        <v>439</v>
      </c>
      <c r="E443" s="9">
        <v>18.2</v>
      </c>
      <c r="F443" s="22">
        <f t="shared" si="74"/>
        <v>5.0555555555555554</v>
      </c>
      <c r="G443" s="50">
        <f t="shared" si="84"/>
        <v>-1.4027777777777775</v>
      </c>
      <c r="H443" s="22">
        <f t="shared" si="85"/>
        <v>5.0555555555555554</v>
      </c>
      <c r="I443" s="70"/>
      <c r="J443" s="22">
        <v>-2074.708333333333</v>
      </c>
      <c r="K443" s="22">
        <f>'Car Specs and Assumptions'!$C$5*9.81*'Car Specs and Assumptions'!$F$5</f>
        <v>145.08990000000003</v>
      </c>
      <c r="L443" s="22">
        <v>10.886256273148149</v>
      </c>
      <c r="M443" s="22">
        <v>-2230.6844896064813</v>
      </c>
      <c r="N443" s="23">
        <v>-11277.349364121656</v>
      </c>
      <c r="O443" s="23">
        <f t="shared" si="75"/>
        <v>0</v>
      </c>
      <c r="P443" s="23">
        <f>IF(F443&gt;0,(K443+L443)*F443,0)</f>
        <v>788.54612338091579</v>
      </c>
      <c r="Q443" s="24">
        <f>IF(J443*-1&gt;(K443+L443),(((J443*-1)-K443-L443))*F443,0)</f>
        <v>9700.2571173598244</v>
      </c>
      <c r="R443" s="23">
        <f t="shared" si="76"/>
        <v>536826.15112523187</v>
      </c>
      <c r="S443" s="23">
        <f t="shared" si="77"/>
        <v>614290.46218047815</v>
      </c>
      <c r="T443" s="23">
        <f t="shared" si="78"/>
        <v>0.14913030478258943</v>
      </c>
      <c r="U443" s="23">
        <f t="shared" si="79"/>
        <v>0.17064989039373685</v>
      </c>
      <c r="V443" s="25">
        <v>-0.17064989039373685</v>
      </c>
      <c r="W443" s="25">
        <f>0.5*'Car Specs and Assumptions'!$C$5*(F443*F443)</f>
        <v>18900.615740740737</v>
      </c>
      <c r="X443" s="25">
        <f t="shared" si="80"/>
        <v>18.900615740740736</v>
      </c>
      <c r="Y443" s="25">
        <f t="shared" si="81"/>
        <v>13.797449490740737</v>
      </c>
      <c r="Z443" s="25">
        <f>(H443*(K443+L443))/1000</f>
        <v>0.78854612338091579</v>
      </c>
      <c r="AA443" s="25">
        <f t="shared" si="82"/>
        <v>13.008903367359821</v>
      </c>
      <c r="AB443" s="18"/>
      <c r="AC443" s="24">
        <f t="shared" si="83"/>
        <v>0</v>
      </c>
      <c r="AD443" s="24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</row>
    <row r="444" spans="1:40" x14ac:dyDescent="0.35">
      <c r="A444" s="18"/>
      <c r="B444" s="1" t="s">
        <v>3</v>
      </c>
      <c r="C444" s="1">
        <v>440</v>
      </c>
      <c r="D444" s="1">
        <v>440</v>
      </c>
      <c r="E444" s="9">
        <v>12.9</v>
      </c>
      <c r="F444" s="22">
        <f t="shared" si="74"/>
        <v>3.5833333333333335</v>
      </c>
      <c r="G444" s="50">
        <f t="shared" si="84"/>
        <v>-1.4583333333333333</v>
      </c>
      <c r="H444" s="22">
        <f t="shared" si="85"/>
        <v>3.5833333333333335</v>
      </c>
      <c r="I444" s="70"/>
      <c r="J444" s="22">
        <v>-2156.875</v>
      </c>
      <c r="K444" s="22">
        <f>'Car Specs and Assumptions'!$C$5*9.81*'Car Specs and Assumptions'!$F$5</f>
        <v>145.08990000000003</v>
      </c>
      <c r="L444" s="22">
        <v>5.4690916145833341</v>
      </c>
      <c r="M444" s="22">
        <v>-2307.4339916145832</v>
      </c>
      <c r="N444" s="23">
        <v>-8268.3051366189229</v>
      </c>
      <c r="O444" s="23">
        <f t="shared" si="75"/>
        <v>0</v>
      </c>
      <c r="P444" s="23">
        <f>IF(F444&gt;0,(K444+L444)*F444,0)</f>
        <v>539.50305328559045</v>
      </c>
      <c r="Q444" s="24">
        <f>IF(J444*-1&gt;(K444+L444),(((J444*-1)-K444-L444))*F444,0)</f>
        <v>7189.2990300477441</v>
      </c>
      <c r="R444" s="23">
        <f t="shared" si="76"/>
        <v>537365.65417851752</v>
      </c>
      <c r="S444" s="23">
        <f t="shared" si="77"/>
        <v>621479.76121052587</v>
      </c>
      <c r="T444" s="23">
        <f t="shared" si="78"/>
        <v>0.14928017873079216</v>
      </c>
      <c r="U444" s="23">
        <f t="shared" si="79"/>
        <v>0.17264707766428408</v>
      </c>
      <c r="V444" s="25">
        <v>-0.17264707766428408</v>
      </c>
      <c r="W444" s="25">
        <f>0.5*'Car Specs and Assumptions'!$C$5*(F444*F444)</f>
        <v>9495.3854166666679</v>
      </c>
      <c r="X444" s="25">
        <f t="shared" si="80"/>
        <v>9.495385416666668</v>
      </c>
      <c r="Y444" s="25">
        <f t="shared" si="81"/>
        <v>6.9316313541666679</v>
      </c>
      <c r="Z444" s="25">
        <f>(H444*(K444+L444))/1000</f>
        <v>0.53950305328559045</v>
      </c>
      <c r="AA444" s="25">
        <f t="shared" si="82"/>
        <v>6.3921283008810779</v>
      </c>
      <c r="AB444" s="18"/>
      <c r="AC444" s="24">
        <f t="shared" si="83"/>
        <v>0</v>
      </c>
      <c r="AD444" s="24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</row>
    <row r="445" spans="1:40" x14ac:dyDescent="0.35">
      <c r="A445" s="18"/>
      <c r="B445" s="1" t="s">
        <v>3</v>
      </c>
      <c r="C445" s="1">
        <v>441</v>
      </c>
      <c r="D445" s="1">
        <v>441</v>
      </c>
      <c r="E445" s="9">
        <v>7.7</v>
      </c>
      <c r="F445" s="22">
        <f t="shared" si="74"/>
        <v>2.1388888888888888</v>
      </c>
      <c r="G445" s="50">
        <f t="shared" si="84"/>
        <v>-1.2638888888888888</v>
      </c>
      <c r="H445" s="22">
        <f t="shared" si="85"/>
        <v>2.1388888888888888</v>
      </c>
      <c r="I445" s="70"/>
      <c r="J445" s="22">
        <v>-1869.2916666666665</v>
      </c>
      <c r="K445" s="22">
        <f>'Car Specs and Assumptions'!$C$5*9.81*'Car Specs and Assumptions'!$F$5</f>
        <v>145.08990000000003</v>
      </c>
      <c r="L445" s="22">
        <v>1.9485754571759262</v>
      </c>
      <c r="M445" s="22">
        <v>-2016.3301421238423</v>
      </c>
      <c r="N445" s="23">
        <v>-4312.7061373204406</v>
      </c>
      <c r="O445" s="23">
        <f t="shared" si="75"/>
        <v>0</v>
      </c>
      <c r="P445" s="23">
        <f>IF(F445&gt;0,(K445+L445)*F445,0)</f>
        <v>314.49896139451522</v>
      </c>
      <c r="Q445" s="24">
        <f>IF(J445*-1&gt;(K445+L445),(((J445*-1)-K445-L445))*F445,0)</f>
        <v>3683.7082145314107</v>
      </c>
      <c r="R445" s="23">
        <f t="shared" si="76"/>
        <v>537680.15313991206</v>
      </c>
      <c r="S445" s="23">
        <f t="shared" si="77"/>
        <v>625163.46942505729</v>
      </c>
      <c r="T445" s="23">
        <f t="shared" si="78"/>
        <v>0.14936754654226758</v>
      </c>
      <c r="U445" s="23">
        <f t="shared" si="79"/>
        <v>0.17367041180628093</v>
      </c>
      <c r="V445" s="25">
        <v>-0.17367041180628093</v>
      </c>
      <c r="W445" s="25">
        <f>0.5*'Car Specs and Assumptions'!$C$5*(F445*F445)</f>
        <v>3383.0983796296296</v>
      </c>
      <c r="X445" s="25">
        <f t="shared" si="80"/>
        <v>3.3830983796296294</v>
      </c>
      <c r="Y445" s="25">
        <f t="shared" si="81"/>
        <v>2.4696618171296296</v>
      </c>
      <c r="Z445" s="25">
        <f>(H445*(K445+L445))/1000</f>
        <v>0.31449896139451522</v>
      </c>
      <c r="AA445" s="25">
        <f t="shared" si="82"/>
        <v>2.1551628557351146</v>
      </c>
      <c r="AB445" s="18"/>
      <c r="AC445" s="24">
        <f t="shared" si="83"/>
        <v>0</v>
      </c>
      <c r="AD445" s="24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</row>
    <row r="446" spans="1:40" x14ac:dyDescent="0.35">
      <c r="A446" s="18"/>
      <c r="B446" s="1" t="s">
        <v>3</v>
      </c>
      <c r="C446" s="1">
        <v>442</v>
      </c>
      <c r="D446" s="1">
        <v>442</v>
      </c>
      <c r="E446" s="9">
        <v>3.8</v>
      </c>
      <c r="F446" s="22">
        <f t="shared" si="74"/>
        <v>1.0555555555555556</v>
      </c>
      <c r="G446" s="50">
        <f t="shared" si="84"/>
        <v>-0.88888888888888884</v>
      </c>
      <c r="H446" s="22">
        <f t="shared" si="85"/>
        <v>1.0555555555555556</v>
      </c>
      <c r="I446" s="70"/>
      <c r="J446" s="22">
        <v>-1314.6666666666665</v>
      </c>
      <c r="K446" s="22">
        <f>'Car Specs and Assumptions'!$C$5*9.81*'Car Specs and Assumptions'!$F$5</f>
        <v>145.08990000000003</v>
      </c>
      <c r="L446" s="22">
        <v>0.47457293981481491</v>
      </c>
      <c r="M446" s="22">
        <v>-1460.2311396064813</v>
      </c>
      <c r="N446" s="23">
        <v>-1541.3550918068413</v>
      </c>
      <c r="O446" s="23">
        <f t="shared" si="75"/>
        <v>0</v>
      </c>
      <c r="P446" s="23">
        <f>IF(F446&gt;0,(K446+L446)*F446,0)</f>
        <v>153.65138810313789</v>
      </c>
      <c r="Q446" s="24">
        <f>IF(J446*-1&gt;(K446+L446),(((J446*-1)-K446-L446))*F446,0)</f>
        <v>1234.0523156005659</v>
      </c>
      <c r="R446" s="23">
        <f t="shared" si="76"/>
        <v>537833.8045280152</v>
      </c>
      <c r="S446" s="23">
        <f t="shared" si="77"/>
        <v>626397.52174065786</v>
      </c>
      <c r="T446" s="23">
        <f t="shared" si="78"/>
        <v>0.14941023089788263</v>
      </c>
      <c r="U446" s="23">
        <f t="shared" si="79"/>
        <v>0.17401323153955475</v>
      </c>
      <c r="V446" s="25">
        <v>-0.17401323153955475</v>
      </c>
      <c r="W446" s="25">
        <f>0.5*'Car Specs and Assumptions'!$C$5*(F446*F446)</f>
        <v>823.94907407407413</v>
      </c>
      <c r="X446" s="25">
        <f t="shared" si="80"/>
        <v>0.82394907407407414</v>
      </c>
      <c r="Y446" s="25">
        <f t="shared" si="81"/>
        <v>0.60148282407407405</v>
      </c>
      <c r="Z446" s="25">
        <f>(H446*(K446+L446))/1000</f>
        <v>0.15365138810313789</v>
      </c>
      <c r="AA446" s="25">
        <f t="shared" si="82"/>
        <v>0.44783143597093616</v>
      </c>
      <c r="AB446" s="18"/>
      <c r="AC446" s="24">
        <f t="shared" si="83"/>
        <v>0</v>
      </c>
      <c r="AD446" s="24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</row>
    <row r="447" spans="1:40" x14ac:dyDescent="0.35">
      <c r="A447" s="18"/>
      <c r="B447" s="1" t="s">
        <v>3</v>
      </c>
      <c r="C447" s="1">
        <v>443</v>
      </c>
      <c r="D447" s="1">
        <v>443</v>
      </c>
      <c r="E447" s="9">
        <v>1.3</v>
      </c>
      <c r="F447" s="22">
        <f t="shared" si="74"/>
        <v>0.3611111111111111</v>
      </c>
      <c r="G447" s="50">
        <f t="shared" si="84"/>
        <v>-0.5</v>
      </c>
      <c r="H447" s="22">
        <f t="shared" si="85"/>
        <v>0.3611111111111111</v>
      </c>
      <c r="I447" s="70"/>
      <c r="J447" s="22">
        <v>-739.5</v>
      </c>
      <c r="K447" s="22">
        <f>'Car Specs and Assumptions'!$C$5*9.81*'Car Specs and Assumptions'!$F$5</f>
        <v>145.08990000000003</v>
      </c>
      <c r="L447" s="22">
        <v>5.5542123842592599E-2</v>
      </c>
      <c r="M447" s="22">
        <v>-884.6454421238426</v>
      </c>
      <c r="N447" s="23">
        <v>-319.45529854472096</v>
      </c>
      <c r="O447" s="23">
        <f t="shared" si="75"/>
        <v>0</v>
      </c>
      <c r="P447" s="23">
        <f>IF(F447&gt;0,(K447+L447)*F447,0)</f>
        <v>52.413631878054282</v>
      </c>
      <c r="Q447" s="24">
        <f>IF(J447*-1&gt;(K447+L447),(((J447*-1)-K447-L447))*F447,0)</f>
        <v>214.62803478861238</v>
      </c>
      <c r="R447" s="23">
        <f t="shared" si="76"/>
        <v>537886.21815989329</v>
      </c>
      <c r="S447" s="23">
        <f t="shared" si="77"/>
        <v>626612.14977544651</v>
      </c>
      <c r="T447" s="23">
        <f t="shared" si="78"/>
        <v>0.14942479140481837</v>
      </c>
      <c r="U447" s="23">
        <f t="shared" si="79"/>
        <v>0.17407285520761906</v>
      </c>
      <c r="V447" s="25">
        <v>-0.17407285520761906</v>
      </c>
      <c r="W447" s="25">
        <f>0.5*'Car Specs and Assumptions'!$C$5*(F447*F447)</f>
        <v>96.431712962962962</v>
      </c>
      <c r="X447" s="25">
        <f t="shared" si="80"/>
        <v>9.6431712962962962E-2</v>
      </c>
      <c r="Y447" s="25">
        <f t="shared" si="81"/>
        <v>7.0395150462962963E-2</v>
      </c>
      <c r="Z447" s="25">
        <f>(H447*(K447+L447))/1000</f>
        <v>5.2413631878054284E-2</v>
      </c>
      <c r="AA447" s="25">
        <f t="shared" si="82"/>
        <v>1.7981518584908679E-2</v>
      </c>
      <c r="AB447" s="18"/>
      <c r="AC447" s="24">
        <f t="shared" si="83"/>
        <v>0</v>
      </c>
      <c r="AD447" s="24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</row>
    <row r="448" spans="1:40" x14ac:dyDescent="0.35">
      <c r="A448" s="18"/>
      <c r="B448" s="1" t="s">
        <v>3</v>
      </c>
      <c r="C448" s="1">
        <v>444</v>
      </c>
      <c r="D448" s="1">
        <v>444</v>
      </c>
      <c r="E448" s="9">
        <v>0.2</v>
      </c>
      <c r="F448" s="22">
        <f t="shared" si="74"/>
        <v>5.5555555555555559E-2</v>
      </c>
      <c r="G448" s="50">
        <f t="shared" si="84"/>
        <v>-0.18055555555555555</v>
      </c>
      <c r="H448" s="22">
        <f t="shared" si="85"/>
        <v>5.5555555555555559E-2</v>
      </c>
      <c r="I448" s="70"/>
      <c r="J448" s="22">
        <v>-267.04166666666669</v>
      </c>
      <c r="K448" s="22">
        <f>'Car Specs and Assumptions'!$C$5*9.81*'Car Specs and Assumptions'!$F$5</f>
        <v>145.08990000000003</v>
      </c>
      <c r="L448" s="22">
        <v>1.3146064814814817E-3</v>
      </c>
      <c r="M448" s="22">
        <v>-412.13288127314814</v>
      </c>
      <c r="N448" s="23">
        <v>-22.896271181841566</v>
      </c>
      <c r="O448" s="23">
        <f t="shared" si="75"/>
        <v>0</v>
      </c>
      <c r="P448" s="23">
        <f>IF(F448&gt;0,(K448+L448)*F448,0)</f>
        <v>8.0606230336934175</v>
      </c>
      <c r="Q448" s="24">
        <f>IF(J448*-1&gt;(K448+L448),(((J448*-1)-K448-L448))*F448,0)</f>
        <v>6.7750251144547322</v>
      </c>
      <c r="R448" s="23">
        <f t="shared" si="76"/>
        <v>537894.27878292697</v>
      </c>
      <c r="S448" s="23">
        <f t="shared" si="77"/>
        <v>626618.92480056093</v>
      </c>
      <c r="T448" s="23">
        <f t="shared" si="78"/>
        <v>0.14942703064589713</v>
      </c>
      <c r="U448" s="23">
        <f t="shared" si="79"/>
        <v>0.17407473730959583</v>
      </c>
      <c r="V448" s="25">
        <v>-0.17407473730959583</v>
      </c>
      <c r="W448" s="25">
        <f>0.5*'Car Specs and Assumptions'!$C$5*(F448*F448)</f>
        <v>2.2824074074074074</v>
      </c>
      <c r="X448" s="25">
        <f t="shared" si="80"/>
        <v>2.2824074074074075E-3</v>
      </c>
      <c r="Y448" s="25">
        <f t="shared" si="81"/>
        <v>1.6661574074074074E-3</v>
      </c>
      <c r="Z448" s="25">
        <f>(H448*(K448+L448))/1000</f>
        <v>8.0606230336934172E-3</v>
      </c>
      <c r="AA448" s="25">
        <f t="shared" si="82"/>
        <v>-6.3944656262860094E-3</v>
      </c>
      <c r="AB448" s="18"/>
      <c r="AC448" s="24">
        <f t="shared" si="83"/>
        <v>0</v>
      </c>
      <c r="AD448" s="24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</row>
    <row r="449" spans="1:40" x14ac:dyDescent="0.35">
      <c r="A449" s="18"/>
      <c r="B449" s="1" t="s">
        <v>3</v>
      </c>
      <c r="C449" s="1">
        <v>445</v>
      </c>
      <c r="D449" s="1">
        <v>445</v>
      </c>
      <c r="E449" s="9">
        <v>0</v>
      </c>
      <c r="F449" s="22">
        <f t="shared" si="74"/>
        <v>0</v>
      </c>
      <c r="G449" s="50">
        <f t="shared" si="84"/>
        <v>-2.777777777777778E-2</v>
      </c>
      <c r="H449" s="22">
        <f t="shared" si="85"/>
        <v>0</v>
      </c>
      <c r="I449" s="70"/>
      <c r="J449" s="22">
        <v>-41.083333333333336</v>
      </c>
      <c r="K449" s="22">
        <f>'Car Specs and Assumptions'!$C$5*9.81*'Car Specs and Assumptions'!$F$5</f>
        <v>145.08990000000003</v>
      </c>
      <c r="L449" s="22">
        <v>0</v>
      </c>
      <c r="M449" s="22">
        <v>-186.17323333333337</v>
      </c>
      <c r="N449" s="23">
        <v>0</v>
      </c>
      <c r="O449" s="23">
        <f t="shared" si="75"/>
        <v>0</v>
      </c>
      <c r="P449" s="23">
        <f>IF(F449&gt;0,(K449+L449)*F449,0)</f>
        <v>0</v>
      </c>
      <c r="Q449" s="24">
        <f>IF(J449*-1&gt;(K449+L449),(((J449*-1)-K449-L449))*F449,0)</f>
        <v>0</v>
      </c>
      <c r="R449" s="23">
        <f t="shared" si="76"/>
        <v>537894.27878292697</v>
      </c>
      <c r="S449" s="23">
        <f t="shared" si="77"/>
        <v>626618.92480056093</v>
      </c>
      <c r="T449" s="23">
        <f t="shared" si="78"/>
        <v>0.14942703064589713</v>
      </c>
      <c r="U449" s="23">
        <f t="shared" si="79"/>
        <v>0.17407473730959583</v>
      </c>
      <c r="V449" s="25">
        <v>-0.17407473730959583</v>
      </c>
      <c r="W449" s="25">
        <f>0.5*'Car Specs and Assumptions'!$C$5*(F449*F449)</f>
        <v>0</v>
      </c>
      <c r="X449" s="25">
        <f t="shared" si="80"/>
        <v>0</v>
      </c>
      <c r="Y449" s="25">
        <f t="shared" si="81"/>
        <v>0</v>
      </c>
      <c r="Z449" s="25">
        <f>(H449*(K449+L449))/1000</f>
        <v>0</v>
      </c>
      <c r="AA449" s="25">
        <f t="shared" si="82"/>
        <v>0</v>
      </c>
      <c r="AB449" s="18"/>
      <c r="AC449" s="24">
        <f t="shared" si="83"/>
        <v>0</v>
      </c>
      <c r="AD449" s="24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</row>
    <row r="450" spans="1:40" x14ac:dyDescent="0.35">
      <c r="A450" s="18"/>
      <c r="B450" s="1" t="s">
        <v>3</v>
      </c>
      <c r="C450" s="1">
        <v>446</v>
      </c>
      <c r="D450" s="1">
        <v>446</v>
      </c>
      <c r="E450" s="9">
        <v>0</v>
      </c>
      <c r="F450" s="22">
        <f t="shared" si="74"/>
        <v>0</v>
      </c>
      <c r="G450" s="50">
        <f t="shared" si="84"/>
        <v>0</v>
      </c>
      <c r="H450" s="22">
        <f t="shared" si="85"/>
        <v>0</v>
      </c>
      <c r="I450" s="70"/>
      <c r="J450" s="22">
        <v>0</v>
      </c>
      <c r="K450" s="22">
        <f>'Car Specs and Assumptions'!$C$5*9.81*'Car Specs and Assumptions'!$F$5</f>
        <v>145.08990000000003</v>
      </c>
      <c r="L450" s="22">
        <v>0</v>
      </c>
      <c r="M450" s="22">
        <v>-145.08990000000003</v>
      </c>
      <c r="N450" s="23">
        <v>0</v>
      </c>
      <c r="O450" s="23">
        <f t="shared" si="75"/>
        <v>0</v>
      </c>
      <c r="P450" s="23">
        <f>IF(F450&gt;0,(K450+L450)*F450,0)</f>
        <v>0</v>
      </c>
      <c r="Q450" s="24">
        <f>IF(J450*-1&gt;(K450+L450),(((J450*-1)-K450-L450))*F450,0)</f>
        <v>0</v>
      </c>
      <c r="R450" s="23">
        <f t="shared" si="76"/>
        <v>537894.27878292697</v>
      </c>
      <c r="S450" s="23">
        <f t="shared" si="77"/>
        <v>626618.92480056093</v>
      </c>
      <c r="T450" s="23">
        <f t="shared" si="78"/>
        <v>0.14942703064589713</v>
      </c>
      <c r="U450" s="23">
        <f t="shared" si="79"/>
        <v>0.17407473730959583</v>
      </c>
      <c r="V450" s="25">
        <v>-0.17407473730959583</v>
      </c>
      <c r="W450" s="25">
        <f>0.5*'Car Specs and Assumptions'!$C$5*(F450*F450)</f>
        <v>0</v>
      </c>
      <c r="X450" s="25">
        <f t="shared" si="80"/>
        <v>0</v>
      </c>
      <c r="Y450" s="25">
        <f t="shared" si="81"/>
        <v>0</v>
      </c>
      <c r="Z450" s="25">
        <f>(H450*(K450+L450))/1000</f>
        <v>0</v>
      </c>
      <c r="AA450" s="25">
        <f t="shared" si="82"/>
        <v>0</v>
      </c>
      <c r="AB450" s="18"/>
      <c r="AC450" s="24">
        <f t="shared" si="83"/>
        <v>0</v>
      </c>
      <c r="AD450" s="24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</row>
    <row r="451" spans="1:40" x14ac:dyDescent="0.35">
      <c r="A451" s="18"/>
      <c r="B451" s="1" t="s">
        <v>3</v>
      </c>
      <c r="C451" s="1">
        <v>447</v>
      </c>
      <c r="D451" s="1">
        <v>447</v>
      </c>
      <c r="E451" s="9">
        <v>0</v>
      </c>
      <c r="F451" s="22">
        <f t="shared" si="74"/>
        <v>0</v>
      </c>
      <c r="G451" s="50">
        <f t="shared" si="84"/>
        <v>0</v>
      </c>
      <c r="H451" s="22">
        <f t="shared" si="85"/>
        <v>0</v>
      </c>
      <c r="I451" s="70"/>
      <c r="J451" s="22">
        <v>0</v>
      </c>
      <c r="K451" s="22">
        <f>'Car Specs and Assumptions'!$C$5*9.81*'Car Specs and Assumptions'!$F$5</f>
        <v>145.08990000000003</v>
      </c>
      <c r="L451" s="22">
        <v>0</v>
      </c>
      <c r="M451" s="22">
        <v>-145.08990000000003</v>
      </c>
      <c r="N451" s="23">
        <v>0</v>
      </c>
      <c r="O451" s="23">
        <f t="shared" si="75"/>
        <v>0</v>
      </c>
      <c r="P451" s="23">
        <f>IF(F451&gt;0,(K451+L451)*F451,0)</f>
        <v>0</v>
      </c>
      <c r="Q451" s="24">
        <f>IF(J451*-1&gt;(K451+L451),(((J451*-1)-K451-L451))*F451,0)</f>
        <v>0</v>
      </c>
      <c r="R451" s="23">
        <f t="shared" si="76"/>
        <v>537894.27878292697</v>
      </c>
      <c r="S451" s="23">
        <f t="shared" si="77"/>
        <v>626618.92480056093</v>
      </c>
      <c r="T451" s="23">
        <f t="shared" si="78"/>
        <v>0.14942703064589713</v>
      </c>
      <c r="U451" s="23">
        <f t="shared" si="79"/>
        <v>0.17407473730959583</v>
      </c>
      <c r="V451" s="25">
        <v>-0.17407473730959583</v>
      </c>
      <c r="W451" s="25">
        <f>0.5*'Car Specs and Assumptions'!$C$5*(F451*F451)</f>
        <v>0</v>
      </c>
      <c r="X451" s="25">
        <f t="shared" si="80"/>
        <v>0</v>
      </c>
      <c r="Y451" s="25">
        <f t="shared" si="81"/>
        <v>0</v>
      </c>
      <c r="Z451" s="25">
        <f>(H451*(K451+L451))/1000</f>
        <v>0</v>
      </c>
      <c r="AA451" s="25">
        <f t="shared" si="82"/>
        <v>0</v>
      </c>
      <c r="AB451" s="18"/>
      <c r="AC451" s="24">
        <f t="shared" si="83"/>
        <v>0</v>
      </c>
      <c r="AD451" s="24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</row>
    <row r="452" spans="1:40" x14ac:dyDescent="0.35">
      <c r="A452" s="18"/>
      <c r="B452" s="1" t="s">
        <v>3</v>
      </c>
      <c r="C452" s="1">
        <v>448</v>
      </c>
      <c r="D452" s="1">
        <v>448</v>
      </c>
      <c r="E452" s="9">
        <v>0</v>
      </c>
      <c r="F452" s="22">
        <f t="shared" si="74"/>
        <v>0</v>
      </c>
      <c r="G452" s="50">
        <f t="shared" si="84"/>
        <v>0</v>
      </c>
      <c r="H452" s="22">
        <f t="shared" si="85"/>
        <v>0</v>
      </c>
      <c r="I452" s="70"/>
      <c r="J452" s="22">
        <v>0</v>
      </c>
      <c r="K452" s="22">
        <f>'Car Specs and Assumptions'!$C$5*9.81*'Car Specs and Assumptions'!$F$5</f>
        <v>145.08990000000003</v>
      </c>
      <c r="L452" s="22">
        <v>0</v>
      </c>
      <c r="M452" s="22">
        <v>-145.08990000000003</v>
      </c>
      <c r="N452" s="23">
        <v>0</v>
      </c>
      <c r="O452" s="23">
        <f t="shared" si="75"/>
        <v>0</v>
      </c>
      <c r="P452" s="23">
        <f>IF(F452&gt;0,(K452+L452)*F452,0)</f>
        <v>0</v>
      </c>
      <c r="Q452" s="24">
        <f>IF(J452*-1&gt;(K452+L452),(((J452*-1)-K452-L452))*F452,0)</f>
        <v>0</v>
      </c>
      <c r="R452" s="23">
        <f t="shared" si="76"/>
        <v>537894.27878292697</v>
      </c>
      <c r="S452" s="23">
        <f t="shared" si="77"/>
        <v>626618.92480056093</v>
      </c>
      <c r="T452" s="23">
        <f t="shared" si="78"/>
        <v>0.14942703064589713</v>
      </c>
      <c r="U452" s="23">
        <f t="shared" si="79"/>
        <v>0.17407473730959583</v>
      </c>
      <c r="V452" s="25">
        <v>-0.17407473730959583</v>
      </c>
      <c r="W452" s="25">
        <f>0.5*'Car Specs and Assumptions'!$C$5*(F452*F452)</f>
        <v>0</v>
      </c>
      <c r="X452" s="25">
        <f t="shared" si="80"/>
        <v>0</v>
      </c>
      <c r="Y452" s="25">
        <f t="shared" si="81"/>
        <v>0</v>
      </c>
      <c r="Z452" s="25">
        <f>(H452*(K452+L452))/1000</f>
        <v>0</v>
      </c>
      <c r="AA452" s="25">
        <f t="shared" si="82"/>
        <v>0</v>
      </c>
      <c r="AB452" s="18"/>
      <c r="AC452" s="24">
        <f t="shared" si="83"/>
        <v>0</v>
      </c>
      <c r="AD452" s="24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</row>
    <row r="453" spans="1:40" x14ac:dyDescent="0.35">
      <c r="A453" s="18"/>
      <c r="B453" s="1" t="s">
        <v>3</v>
      </c>
      <c r="C453" s="1">
        <v>449</v>
      </c>
      <c r="D453" s="1">
        <v>449</v>
      </c>
      <c r="E453" s="9">
        <v>0</v>
      </c>
      <c r="F453" s="22">
        <f t="shared" ref="F453:F516" si="86">E453/3.6</f>
        <v>0</v>
      </c>
      <c r="G453" s="50">
        <f t="shared" si="84"/>
        <v>0</v>
      </c>
      <c r="H453" s="22">
        <f t="shared" si="85"/>
        <v>0</v>
      </c>
      <c r="I453" s="70"/>
      <c r="J453" s="22">
        <v>0</v>
      </c>
      <c r="K453" s="22">
        <f>'Car Specs and Assumptions'!$C$5*9.81*'Car Specs and Assumptions'!$F$5</f>
        <v>145.08990000000003</v>
      </c>
      <c r="L453" s="22">
        <v>0</v>
      </c>
      <c r="M453" s="22">
        <v>-145.08990000000003</v>
      </c>
      <c r="N453" s="23">
        <v>0</v>
      </c>
      <c r="O453" s="23">
        <f t="shared" ref="O453:O516" si="87">IF(N453&gt;0,N453,0)</f>
        <v>0</v>
      </c>
      <c r="P453" s="23">
        <f>IF(F453&gt;0,(K453+L453)*F453,0)</f>
        <v>0</v>
      </c>
      <c r="Q453" s="24">
        <f>IF(J453*-1&gt;(K453+L453),(((J453*-1)-K453-L453))*F453,0)</f>
        <v>0</v>
      </c>
      <c r="R453" s="23">
        <f t="shared" ref="R453:R516" si="88">R452+P453</f>
        <v>537894.27878292697</v>
      </c>
      <c r="S453" s="23">
        <f t="shared" ref="S453:S516" si="89">S452+Q453</f>
        <v>626618.92480056093</v>
      </c>
      <c r="T453" s="23">
        <f t="shared" ref="T453:T516" si="90">R453*0.0000002778</f>
        <v>0.14942703064589713</v>
      </c>
      <c r="U453" s="23">
        <f t="shared" ref="U453:U516" si="91">S453*0.0000002778</f>
        <v>0.17407473730959583</v>
      </c>
      <c r="V453" s="25">
        <v>-0.17407473730959583</v>
      </c>
      <c r="W453" s="25">
        <f>0.5*'Car Specs and Assumptions'!$C$5*(F453*F453)</f>
        <v>0</v>
      </c>
      <c r="X453" s="25">
        <f t="shared" ref="X453:X516" si="92">W453/1000</f>
        <v>0</v>
      </c>
      <c r="Y453" s="25">
        <f t="shared" ref="Y453:Y516" si="93">0.73*X453</f>
        <v>0</v>
      </c>
      <c r="Z453" s="25">
        <f>(H453*(K453+L453))/1000</f>
        <v>0</v>
      </c>
      <c r="AA453" s="25">
        <f t="shared" ref="AA453:AA516" si="94">Y453-Z453</f>
        <v>0</v>
      </c>
      <c r="AB453" s="18"/>
      <c r="AC453" s="24">
        <f t="shared" ref="AC453:AC516" si="95">IF(Q453&gt;10000,Q453,0)</f>
        <v>0</v>
      </c>
      <c r="AD453" s="24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</row>
    <row r="454" spans="1:40" x14ac:dyDescent="0.35">
      <c r="A454" s="18"/>
      <c r="B454" s="1" t="s">
        <v>3</v>
      </c>
      <c r="C454" s="1">
        <v>450</v>
      </c>
      <c r="D454" s="1">
        <v>450</v>
      </c>
      <c r="E454" s="9">
        <v>0</v>
      </c>
      <c r="F454" s="22">
        <f t="shared" si="86"/>
        <v>0</v>
      </c>
      <c r="G454" s="50">
        <f t="shared" ref="G454:G517" si="96">($F455-$F453)/2</f>
        <v>0</v>
      </c>
      <c r="H454" s="22">
        <f t="shared" si="85"/>
        <v>0</v>
      </c>
      <c r="I454" s="70"/>
      <c r="J454" s="22">
        <v>0</v>
      </c>
      <c r="K454" s="22">
        <f>'Car Specs and Assumptions'!$C$5*9.81*'Car Specs and Assumptions'!$F$5</f>
        <v>145.08990000000003</v>
      </c>
      <c r="L454" s="22">
        <v>0</v>
      </c>
      <c r="M454" s="22">
        <v>-145.08990000000003</v>
      </c>
      <c r="N454" s="23">
        <v>0</v>
      </c>
      <c r="O454" s="23">
        <f t="shared" si="87"/>
        <v>0</v>
      </c>
      <c r="P454" s="23">
        <f>IF(F454&gt;0,(K454+L454)*F454,0)</f>
        <v>0</v>
      </c>
      <c r="Q454" s="24">
        <f>IF(J454*-1&gt;(K454+L454),(((J454*-1)-K454-L454))*F454,0)</f>
        <v>0</v>
      </c>
      <c r="R454" s="23">
        <f t="shared" si="88"/>
        <v>537894.27878292697</v>
      </c>
      <c r="S454" s="23">
        <f t="shared" si="89"/>
        <v>626618.92480056093</v>
      </c>
      <c r="T454" s="23">
        <f t="shared" si="90"/>
        <v>0.14942703064589713</v>
      </c>
      <c r="U454" s="23">
        <f t="shared" si="91"/>
        <v>0.17407473730959583</v>
      </c>
      <c r="V454" s="25">
        <v>-0.17407473730959583</v>
      </c>
      <c r="W454" s="25">
        <f>0.5*'Car Specs and Assumptions'!$C$5*(F454*F454)</f>
        <v>0</v>
      </c>
      <c r="X454" s="25">
        <f t="shared" si="92"/>
        <v>0</v>
      </c>
      <c r="Y454" s="25">
        <f t="shared" si="93"/>
        <v>0</v>
      </c>
      <c r="Z454" s="25">
        <f>(H454*(K454+L454))/1000</f>
        <v>0</v>
      </c>
      <c r="AA454" s="25">
        <f t="shared" si="94"/>
        <v>0</v>
      </c>
      <c r="AB454" s="18"/>
      <c r="AC454" s="24">
        <f t="shared" si="95"/>
        <v>0</v>
      </c>
      <c r="AD454" s="24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</row>
    <row r="455" spans="1:40" x14ac:dyDescent="0.35">
      <c r="A455" s="18"/>
      <c r="B455" s="1" t="s">
        <v>3</v>
      </c>
      <c r="C455" s="1">
        <v>451</v>
      </c>
      <c r="D455" s="1">
        <v>451</v>
      </c>
      <c r="E455" s="9">
        <v>0</v>
      </c>
      <c r="F455" s="22">
        <f t="shared" si="86"/>
        <v>0</v>
      </c>
      <c r="G455" s="50">
        <f t="shared" si="96"/>
        <v>0</v>
      </c>
      <c r="H455" s="22">
        <f t="shared" ref="H455:H518" si="97">F455*$C$5</f>
        <v>0</v>
      </c>
      <c r="I455" s="70"/>
      <c r="J455" s="22">
        <v>0</v>
      </c>
      <c r="K455" s="22">
        <f>'Car Specs and Assumptions'!$C$5*9.81*'Car Specs and Assumptions'!$F$5</f>
        <v>145.08990000000003</v>
      </c>
      <c r="L455" s="22">
        <v>0</v>
      </c>
      <c r="M455" s="22">
        <v>-145.08990000000003</v>
      </c>
      <c r="N455" s="23">
        <v>0</v>
      </c>
      <c r="O455" s="23">
        <f t="shared" si="87"/>
        <v>0</v>
      </c>
      <c r="P455" s="23">
        <f>IF(F455&gt;0,(K455+L455)*F455,0)</f>
        <v>0</v>
      </c>
      <c r="Q455" s="24">
        <f>IF(J455*-1&gt;(K455+L455),(((J455*-1)-K455-L455))*F455,0)</f>
        <v>0</v>
      </c>
      <c r="R455" s="23">
        <f t="shared" si="88"/>
        <v>537894.27878292697</v>
      </c>
      <c r="S455" s="23">
        <f t="shared" si="89"/>
        <v>626618.92480056093</v>
      </c>
      <c r="T455" s="23">
        <f t="shared" si="90"/>
        <v>0.14942703064589713</v>
      </c>
      <c r="U455" s="23">
        <f t="shared" si="91"/>
        <v>0.17407473730959583</v>
      </c>
      <c r="V455" s="25">
        <v>-0.17407473730959583</v>
      </c>
      <c r="W455" s="25">
        <f>0.5*'Car Specs and Assumptions'!$C$5*(F455*F455)</f>
        <v>0</v>
      </c>
      <c r="X455" s="25">
        <f t="shared" si="92"/>
        <v>0</v>
      </c>
      <c r="Y455" s="25">
        <f t="shared" si="93"/>
        <v>0</v>
      </c>
      <c r="Z455" s="25">
        <f>(H455*(K455+L455))/1000</f>
        <v>0</v>
      </c>
      <c r="AA455" s="25">
        <f t="shared" si="94"/>
        <v>0</v>
      </c>
      <c r="AB455" s="18"/>
      <c r="AC455" s="24">
        <f t="shared" si="95"/>
        <v>0</v>
      </c>
      <c r="AD455" s="24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</row>
    <row r="456" spans="1:40" x14ac:dyDescent="0.35">
      <c r="A456" s="18"/>
      <c r="B456" s="1" t="s">
        <v>3</v>
      </c>
      <c r="C456" s="1">
        <v>452</v>
      </c>
      <c r="D456" s="1">
        <v>452</v>
      </c>
      <c r="E456" s="9">
        <v>0</v>
      </c>
      <c r="F456" s="22">
        <f t="shared" si="86"/>
        <v>0</v>
      </c>
      <c r="G456" s="50">
        <f t="shared" si="96"/>
        <v>0</v>
      </c>
      <c r="H456" s="22">
        <f t="shared" si="97"/>
        <v>0</v>
      </c>
      <c r="I456" s="70"/>
      <c r="J456" s="22">
        <v>0</v>
      </c>
      <c r="K456" s="22">
        <f>'Car Specs and Assumptions'!$C$5*9.81*'Car Specs and Assumptions'!$F$5</f>
        <v>145.08990000000003</v>
      </c>
      <c r="L456" s="22">
        <v>0</v>
      </c>
      <c r="M456" s="22">
        <v>-145.08990000000003</v>
      </c>
      <c r="N456" s="23">
        <v>0</v>
      </c>
      <c r="O456" s="23">
        <f t="shared" si="87"/>
        <v>0</v>
      </c>
      <c r="P456" s="23">
        <f>IF(F456&gt;0,(K456+L456)*F456,0)</f>
        <v>0</v>
      </c>
      <c r="Q456" s="24">
        <f>IF(J456*-1&gt;(K456+L456),(((J456*-1)-K456-L456))*F456,0)</f>
        <v>0</v>
      </c>
      <c r="R456" s="23">
        <f t="shared" si="88"/>
        <v>537894.27878292697</v>
      </c>
      <c r="S456" s="23">
        <f t="shared" si="89"/>
        <v>626618.92480056093</v>
      </c>
      <c r="T456" s="23">
        <f t="shared" si="90"/>
        <v>0.14942703064589713</v>
      </c>
      <c r="U456" s="23">
        <f t="shared" si="91"/>
        <v>0.17407473730959583</v>
      </c>
      <c r="V456" s="25">
        <v>-0.17407473730959583</v>
      </c>
      <c r="W456" s="25">
        <f>0.5*'Car Specs and Assumptions'!$C$5*(F456*F456)</f>
        <v>0</v>
      </c>
      <c r="X456" s="25">
        <f t="shared" si="92"/>
        <v>0</v>
      </c>
      <c r="Y456" s="25">
        <f t="shared" si="93"/>
        <v>0</v>
      </c>
      <c r="Z456" s="25">
        <f>(H456*(K456+L456))/1000</f>
        <v>0</v>
      </c>
      <c r="AA456" s="25">
        <f t="shared" si="94"/>
        <v>0</v>
      </c>
      <c r="AB456" s="18"/>
      <c r="AC456" s="24">
        <f t="shared" si="95"/>
        <v>0</v>
      </c>
      <c r="AD456" s="24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</row>
    <row r="457" spans="1:40" x14ac:dyDescent="0.35">
      <c r="A457" s="18"/>
      <c r="B457" s="1" t="s">
        <v>3</v>
      </c>
      <c r="C457" s="1">
        <v>453</v>
      </c>
      <c r="D457" s="1">
        <v>453</v>
      </c>
      <c r="E457" s="9">
        <v>0</v>
      </c>
      <c r="F457" s="22">
        <f t="shared" si="86"/>
        <v>0</v>
      </c>
      <c r="G457" s="50">
        <f t="shared" si="96"/>
        <v>0</v>
      </c>
      <c r="H457" s="22">
        <f t="shared" si="97"/>
        <v>0</v>
      </c>
      <c r="I457" s="70"/>
      <c r="J457" s="22">
        <v>0</v>
      </c>
      <c r="K457" s="22">
        <f>'Car Specs and Assumptions'!$C$5*9.81*'Car Specs and Assumptions'!$F$5</f>
        <v>145.08990000000003</v>
      </c>
      <c r="L457" s="22">
        <v>0</v>
      </c>
      <c r="M457" s="22">
        <v>-145.08990000000003</v>
      </c>
      <c r="N457" s="23">
        <v>0</v>
      </c>
      <c r="O457" s="23">
        <f t="shared" si="87"/>
        <v>0</v>
      </c>
      <c r="P457" s="23">
        <f>IF(F457&gt;0,(K457+L457)*F457,0)</f>
        <v>0</v>
      </c>
      <c r="Q457" s="24">
        <f>IF(J457*-1&gt;(K457+L457),(((J457*-1)-K457-L457))*F457,0)</f>
        <v>0</v>
      </c>
      <c r="R457" s="23">
        <f t="shared" si="88"/>
        <v>537894.27878292697</v>
      </c>
      <c r="S457" s="23">
        <f t="shared" si="89"/>
        <v>626618.92480056093</v>
      </c>
      <c r="T457" s="23">
        <f t="shared" si="90"/>
        <v>0.14942703064589713</v>
      </c>
      <c r="U457" s="23">
        <f t="shared" si="91"/>
        <v>0.17407473730959583</v>
      </c>
      <c r="V457" s="25">
        <v>-0.17407473730959583</v>
      </c>
      <c r="W457" s="25">
        <f>0.5*'Car Specs and Assumptions'!$C$5*(F457*F457)</f>
        <v>0</v>
      </c>
      <c r="X457" s="25">
        <f t="shared" si="92"/>
        <v>0</v>
      </c>
      <c r="Y457" s="25">
        <f t="shared" si="93"/>
        <v>0</v>
      </c>
      <c r="Z457" s="25">
        <f>(H457*(K457+L457))/1000</f>
        <v>0</v>
      </c>
      <c r="AA457" s="25">
        <f t="shared" si="94"/>
        <v>0</v>
      </c>
      <c r="AB457" s="18"/>
      <c r="AC457" s="24">
        <f t="shared" si="95"/>
        <v>0</v>
      </c>
      <c r="AD457" s="24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</row>
    <row r="458" spans="1:40" x14ac:dyDescent="0.35">
      <c r="A458" s="18"/>
      <c r="B458" s="1" t="s">
        <v>3</v>
      </c>
      <c r="C458" s="1">
        <v>454</v>
      </c>
      <c r="D458" s="1">
        <v>454</v>
      </c>
      <c r="E458" s="9">
        <v>0</v>
      </c>
      <c r="F458" s="22">
        <f t="shared" si="86"/>
        <v>0</v>
      </c>
      <c r="G458" s="50">
        <f t="shared" si="96"/>
        <v>0</v>
      </c>
      <c r="H458" s="22">
        <f t="shared" si="97"/>
        <v>0</v>
      </c>
      <c r="I458" s="70"/>
      <c r="J458" s="22">
        <v>0</v>
      </c>
      <c r="K458" s="22">
        <f>'Car Specs and Assumptions'!$C$5*9.81*'Car Specs and Assumptions'!$F$5</f>
        <v>145.08990000000003</v>
      </c>
      <c r="L458" s="22">
        <v>0</v>
      </c>
      <c r="M458" s="22">
        <v>-145.08990000000003</v>
      </c>
      <c r="N458" s="23">
        <v>0</v>
      </c>
      <c r="O458" s="23">
        <f t="shared" si="87"/>
        <v>0</v>
      </c>
      <c r="P458" s="23">
        <f>IF(F458&gt;0,(K458+L458)*F458,0)</f>
        <v>0</v>
      </c>
      <c r="Q458" s="24">
        <f>IF(J458*-1&gt;(K458+L458),(((J458*-1)-K458-L458))*F458,0)</f>
        <v>0</v>
      </c>
      <c r="R458" s="23">
        <f t="shared" si="88"/>
        <v>537894.27878292697</v>
      </c>
      <c r="S458" s="23">
        <f t="shared" si="89"/>
        <v>626618.92480056093</v>
      </c>
      <c r="T458" s="23">
        <f t="shared" si="90"/>
        <v>0.14942703064589713</v>
      </c>
      <c r="U458" s="23">
        <f t="shared" si="91"/>
        <v>0.17407473730959583</v>
      </c>
      <c r="V458" s="25">
        <v>-0.17407473730959583</v>
      </c>
      <c r="W458" s="25">
        <f>0.5*'Car Specs and Assumptions'!$C$5*(F458*F458)</f>
        <v>0</v>
      </c>
      <c r="X458" s="25">
        <f t="shared" si="92"/>
        <v>0</v>
      </c>
      <c r="Y458" s="25">
        <f t="shared" si="93"/>
        <v>0</v>
      </c>
      <c r="Z458" s="25">
        <f>(H458*(K458+L458))/1000</f>
        <v>0</v>
      </c>
      <c r="AA458" s="25">
        <f t="shared" si="94"/>
        <v>0</v>
      </c>
      <c r="AB458" s="18"/>
      <c r="AC458" s="24">
        <f t="shared" si="95"/>
        <v>0</v>
      </c>
      <c r="AD458" s="24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</row>
    <row r="459" spans="1:40" x14ac:dyDescent="0.35">
      <c r="A459" s="18"/>
      <c r="B459" s="1" t="s">
        <v>3</v>
      </c>
      <c r="C459" s="1">
        <v>455</v>
      </c>
      <c r="D459" s="1">
        <v>455</v>
      </c>
      <c r="E459" s="9">
        <v>0</v>
      </c>
      <c r="F459" s="22">
        <f t="shared" si="86"/>
        <v>0</v>
      </c>
      <c r="G459" s="50">
        <f t="shared" si="96"/>
        <v>0</v>
      </c>
      <c r="H459" s="22">
        <f t="shared" si="97"/>
        <v>0</v>
      </c>
      <c r="I459" s="70"/>
      <c r="J459" s="22">
        <v>0</v>
      </c>
      <c r="K459" s="22">
        <f>'Car Specs and Assumptions'!$C$5*9.81*'Car Specs and Assumptions'!$F$5</f>
        <v>145.08990000000003</v>
      </c>
      <c r="L459" s="22">
        <v>0</v>
      </c>
      <c r="M459" s="22">
        <v>-145.08990000000003</v>
      </c>
      <c r="N459" s="23">
        <v>0</v>
      </c>
      <c r="O459" s="23">
        <f t="shared" si="87"/>
        <v>0</v>
      </c>
      <c r="P459" s="23">
        <f>IF(F459&gt;0,(K459+L459)*F459,0)</f>
        <v>0</v>
      </c>
      <c r="Q459" s="24">
        <f>IF(J459*-1&gt;(K459+L459),(((J459*-1)-K459-L459))*F459,0)</f>
        <v>0</v>
      </c>
      <c r="R459" s="23">
        <f t="shared" si="88"/>
        <v>537894.27878292697</v>
      </c>
      <c r="S459" s="23">
        <f t="shared" si="89"/>
        <v>626618.92480056093</v>
      </c>
      <c r="T459" s="23">
        <f t="shared" si="90"/>
        <v>0.14942703064589713</v>
      </c>
      <c r="U459" s="23">
        <f t="shared" si="91"/>
        <v>0.17407473730959583</v>
      </c>
      <c r="V459" s="25">
        <v>-0.17407473730959583</v>
      </c>
      <c r="W459" s="25">
        <f>0.5*'Car Specs and Assumptions'!$C$5*(F459*F459)</f>
        <v>0</v>
      </c>
      <c r="X459" s="25">
        <f t="shared" si="92"/>
        <v>0</v>
      </c>
      <c r="Y459" s="25">
        <f t="shared" si="93"/>
        <v>0</v>
      </c>
      <c r="Z459" s="25">
        <f>(H459*(K459+L459))/1000</f>
        <v>0</v>
      </c>
      <c r="AA459" s="25">
        <f t="shared" si="94"/>
        <v>0</v>
      </c>
      <c r="AB459" s="18"/>
      <c r="AC459" s="24">
        <f t="shared" si="95"/>
        <v>0</v>
      </c>
      <c r="AD459" s="24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</row>
    <row r="460" spans="1:40" x14ac:dyDescent="0.35">
      <c r="A460" s="18"/>
      <c r="B460" s="1" t="s">
        <v>3</v>
      </c>
      <c r="C460" s="1">
        <v>456</v>
      </c>
      <c r="D460" s="1">
        <v>456</v>
      </c>
      <c r="E460" s="9">
        <v>0</v>
      </c>
      <c r="F460" s="22">
        <f t="shared" si="86"/>
        <v>0</v>
      </c>
      <c r="G460" s="50">
        <f t="shared" si="96"/>
        <v>0</v>
      </c>
      <c r="H460" s="22">
        <f t="shared" si="97"/>
        <v>0</v>
      </c>
      <c r="I460" s="70"/>
      <c r="J460" s="22">
        <v>0</v>
      </c>
      <c r="K460" s="22">
        <f>'Car Specs and Assumptions'!$C$5*9.81*'Car Specs and Assumptions'!$F$5</f>
        <v>145.08990000000003</v>
      </c>
      <c r="L460" s="22">
        <v>0</v>
      </c>
      <c r="M460" s="22">
        <v>-145.08990000000003</v>
      </c>
      <c r="N460" s="23">
        <v>0</v>
      </c>
      <c r="O460" s="23">
        <f t="shared" si="87"/>
        <v>0</v>
      </c>
      <c r="P460" s="23">
        <f>IF(F460&gt;0,(K460+L460)*F460,0)</f>
        <v>0</v>
      </c>
      <c r="Q460" s="24">
        <f>IF(J460*-1&gt;(K460+L460),(((J460*-1)-K460-L460))*F460,0)</f>
        <v>0</v>
      </c>
      <c r="R460" s="23">
        <f t="shared" si="88"/>
        <v>537894.27878292697</v>
      </c>
      <c r="S460" s="23">
        <f t="shared" si="89"/>
        <v>626618.92480056093</v>
      </c>
      <c r="T460" s="23">
        <f t="shared" si="90"/>
        <v>0.14942703064589713</v>
      </c>
      <c r="U460" s="23">
        <f t="shared" si="91"/>
        <v>0.17407473730959583</v>
      </c>
      <c r="V460" s="25">
        <v>-0.17407473730959583</v>
      </c>
      <c r="W460" s="25">
        <f>0.5*'Car Specs and Assumptions'!$C$5*(F460*F460)</f>
        <v>0</v>
      </c>
      <c r="X460" s="25">
        <f t="shared" si="92"/>
        <v>0</v>
      </c>
      <c r="Y460" s="25">
        <f t="shared" si="93"/>
        <v>0</v>
      </c>
      <c r="Z460" s="25">
        <f>(H460*(K460+L460))/1000</f>
        <v>0</v>
      </c>
      <c r="AA460" s="25">
        <f t="shared" si="94"/>
        <v>0</v>
      </c>
      <c r="AB460" s="18"/>
      <c r="AC460" s="24">
        <f t="shared" si="95"/>
        <v>0</v>
      </c>
      <c r="AD460" s="24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</row>
    <row r="461" spans="1:40" x14ac:dyDescent="0.35">
      <c r="A461" s="18"/>
      <c r="B461" s="1" t="s">
        <v>3</v>
      </c>
      <c r="C461" s="1">
        <v>457</v>
      </c>
      <c r="D461" s="1">
        <v>457</v>
      </c>
      <c r="E461" s="9">
        <v>0</v>
      </c>
      <c r="F461" s="22">
        <f t="shared" si="86"/>
        <v>0</v>
      </c>
      <c r="G461" s="50">
        <f t="shared" si="96"/>
        <v>0</v>
      </c>
      <c r="H461" s="22">
        <f t="shared" si="97"/>
        <v>0</v>
      </c>
      <c r="I461" s="70"/>
      <c r="J461" s="22">
        <v>0</v>
      </c>
      <c r="K461" s="22">
        <f>'Car Specs and Assumptions'!$C$5*9.81*'Car Specs and Assumptions'!$F$5</f>
        <v>145.08990000000003</v>
      </c>
      <c r="L461" s="22">
        <v>0</v>
      </c>
      <c r="M461" s="22">
        <v>-145.08990000000003</v>
      </c>
      <c r="N461" s="23">
        <v>0</v>
      </c>
      <c r="O461" s="23">
        <f t="shared" si="87"/>
        <v>0</v>
      </c>
      <c r="P461" s="23">
        <f>IF(F461&gt;0,(K461+L461)*F461,0)</f>
        <v>0</v>
      </c>
      <c r="Q461" s="24">
        <f>IF(J461*-1&gt;(K461+L461),(((J461*-1)-K461-L461))*F461,0)</f>
        <v>0</v>
      </c>
      <c r="R461" s="23">
        <f t="shared" si="88"/>
        <v>537894.27878292697</v>
      </c>
      <c r="S461" s="23">
        <f t="shared" si="89"/>
        <v>626618.92480056093</v>
      </c>
      <c r="T461" s="23">
        <f t="shared" si="90"/>
        <v>0.14942703064589713</v>
      </c>
      <c r="U461" s="23">
        <f t="shared" si="91"/>
        <v>0.17407473730959583</v>
      </c>
      <c r="V461" s="25">
        <v>-0.17407473730959583</v>
      </c>
      <c r="W461" s="25">
        <f>0.5*'Car Specs and Assumptions'!$C$5*(F461*F461)</f>
        <v>0</v>
      </c>
      <c r="X461" s="25">
        <f t="shared" si="92"/>
        <v>0</v>
      </c>
      <c r="Y461" s="25">
        <f t="shared" si="93"/>
        <v>0</v>
      </c>
      <c r="Z461" s="25">
        <f>(H461*(K461+L461))/1000</f>
        <v>0</v>
      </c>
      <c r="AA461" s="25">
        <f t="shared" si="94"/>
        <v>0</v>
      </c>
      <c r="AB461" s="18"/>
      <c r="AC461" s="24">
        <f t="shared" si="95"/>
        <v>0</v>
      </c>
      <c r="AD461" s="24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</row>
    <row r="462" spans="1:40" x14ac:dyDescent="0.35">
      <c r="A462" s="18"/>
      <c r="B462" s="1" t="s">
        <v>3</v>
      </c>
      <c r="C462" s="1">
        <v>458</v>
      </c>
      <c r="D462" s="1">
        <v>458</v>
      </c>
      <c r="E462" s="9">
        <v>0</v>
      </c>
      <c r="F462" s="22">
        <f t="shared" si="86"/>
        <v>0</v>
      </c>
      <c r="G462" s="50">
        <f t="shared" si="96"/>
        <v>0</v>
      </c>
      <c r="H462" s="22">
        <f t="shared" si="97"/>
        <v>0</v>
      </c>
      <c r="I462" s="70"/>
      <c r="J462" s="22">
        <v>0</v>
      </c>
      <c r="K462" s="22">
        <f>'Car Specs and Assumptions'!$C$5*9.81*'Car Specs and Assumptions'!$F$5</f>
        <v>145.08990000000003</v>
      </c>
      <c r="L462" s="22">
        <v>0</v>
      </c>
      <c r="M462" s="22">
        <v>-145.08990000000003</v>
      </c>
      <c r="N462" s="23">
        <v>0</v>
      </c>
      <c r="O462" s="23">
        <f t="shared" si="87"/>
        <v>0</v>
      </c>
      <c r="P462" s="23">
        <f>IF(F462&gt;0,(K462+L462)*F462,0)</f>
        <v>0</v>
      </c>
      <c r="Q462" s="24">
        <f>IF(J462*-1&gt;(K462+L462),(((J462*-1)-K462-L462))*F462,0)</f>
        <v>0</v>
      </c>
      <c r="R462" s="23">
        <f t="shared" si="88"/>
        <v>537894.27878292697</v>
      </c>
      <c r="S462" s="23">
        <f t="shared" si="89"/>
        <v>626618.92480056093</v>
      </c>
      <c r="T462" s="23">
        <f t="shared" si="90"/>
        <v>0.14942703064589713</v>
      </c>
      <c r="U462" s="23">
        <f t="shared" si="91"/>
        <v>0.17407473730959583</v>
      </c>
      <c r="V462" s="25">
        <v>-0.17407473730959583</v>
      </c>
      <c r="W462" s="25">
        <f>0.5*'Car Specs and Assumptions'!$C$5*(F462*F462)</f>
        <v>0</v>
      </c>
      <c r="X462" s="25">
        <f t="shared" si="92"/>
        <v>0</v>
      </c>
      <c r="Y462" s="25">
        <f t="shared" si="93"/>
        <v>0</v>
      </c>
      <c r="Z462" s="25">
        <f>(H462*(K462+L462))/1000</f>
        <v>0</v>
      </c>
      <c r="AA462" s="25">
        <f t="shared" si="94"/>
        <v>0</v>
      </c>
      <c r="AB462" s="18"/>
      <c r="AC462" s="24">
        <f t="shared" si="95"/>
        <v>0</v>
      </c>
      <c r="AD462" s="24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</row>
    <row r="463" spans="1:40" x14ac:dyDescent="0.35">
      <c r="A463" s="18"/>
      <c r="B463" s="1" t="s">
        <v>3</v>
      </c>
      <c r="C463" s="1">
        <v>459</v>
      </c>
      <c r="D463" s="1">
        <v>459</v>
      </c>
      <c r="E463" s="9">
        <v>0</v>
      </c>
      <c r="F463" s="22">
        <f t="shared" si="86"/>
        <v>0</v>
      </c>
      <c r="G463" s="50">
        <f t="shared" si="96"/>
        <v>0</v>
      </c>
      <c r="H463" s="22">
        <f t="shared" si="97"/>
        <v>0</v>
      </c>
      <c r="I463" s="70"/>
      <c r="J463" s="22">
        <v>0</v>
      </c>
      <c r="K463" s="22">
        <f>'Car Specs and Assumptions'!$C$5*9.81*'Car Specs and Assumptions'!$F$5</f>
        <v>145.08990000000003</v>
      </c>
      <c r="L463" s="22">
        <v>0</v>
      </c>
      <c r="M463" s="22">
        <v>-145.08990000000003</v>
      </c>
      <c r="N463" s="23">
        <v>0</v>
      </c>
      <c r="O463" s="23">
        <f t="shared" si="87"/>
        <v>0</v>
      </c>
      <c r="P463" s="23">
        <f>IF(F463&gt;0,(K463+L463)*F463,0)</f>
        <v>0</v>
      </c>
      <c r="Q463" s="24">
        <f>IF(J463*-1&gt;(K463+L463),(((J463*-1)-K463-L463))*F463,0)</f>
        <v>0</v>
      </c>
      <c r="R463" s="23">
        <f t="shared" si="88"/>
        <v>537894.27878292697</v>
      </c>
      <c r="S463" s="23">
        <f t="shared" si="89"/>
        <v>626618.92480056093</v>
      </c>
      <c r="T463" s="23">
        <f t="shared" si="90"/>
        <v>0.14942703064589713</v>
      </c>
      <c r="U463" s="23">
        <f t="shared" si="91"/>
        <v>0.17407473730959583</v>
      </c>
      <c r="V463" s="25">
        <v>-0.17407473730959583</v>
      </c>
      <c r="W463" s="25">
        <f>0.5*'Car Specs and Assumptions'!$C$5*(F463*F463)</f>
        <v>0</v>
      </c>
      <c r="X463" s="25">
        <f t="shared" si="92"/>
        <v>0</v>
      </c>
      <c r="Y463" s="25">
        <f t="shared" si="93"/>
        <v>0</v>
      </c>
      <c r="Z463" s="25">
        <f>(H463*(K463+L463))/1000</f>
        <v>0</v>
      </c>
      <c r="AA463" s="25">
        <f t="shared" si="94"/>
        <v>0</v>
      </c>
      <c r="AB463" s="18"/>
      <c r="AC463" s="24">
        <f t="shared" si="95"/>
        <v>0</v>
      </c>
      <c r="AD463" s="24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</row>
    <row r="464" spans="1:40" x14ac:dyDescent="0.35">
      <c r="A464" s="18"/>
      <c r="B464" s="1" t="s">
        <v>3</v>
      </c>
      <c r="C464" s="1">
        <v>460</v>
      </c>
      <c r="D464" s="1">
        <v>460</v>
      </c>
      <c r="E464" s="9">
        <v>0</v>
      </c>
      <c r="F464" s="22">
        <f t="shared" si="86"/>
        <v>0</v>
      </c>
      <c r="G464" s="50">
        <f t="shared" si="96"/>
        <v>0</v>
      </c>
      <c r="H464" s="22">
        <f t="shared" si="97"/>
        <v>0</v>
      </c>
      <c r="I464" s="70"/>
      <c r="J464" s="22">
        <v>0</v>
      </c>
      <c r="K464" s="22">
        <f>'Car Specs and Assumptions'!$C$5*9.81*'Car Specs and Assumptions'!$F$5</f>
        <v>145.08990000000003</v>
      </c>
      <c r="L464" s="22">
        <v>0</v>
      </c>
      <c r="M464" s="22">
        <v>-145.08990000000003</v>
      </c>
      <c r="N464" s="23">
        <v>0</v>
      </c>
      <c r="O464" s="23">
        <f t="shared" si="87"/>
        <v>0</v>
      </c>
      <c r="P464" s="23">
        <f>IF(F464&gt;0,(K464+L464)*F464,0)</f>
        <v>0</v>
      </c>
      <c r="Q464" s="24">
        <f>IF(J464*-1&gt;(K464+L464),(((J464*-1)-K464-L464))*F464,0)</f>
        <v>0</v>
      </c>
      <c r="R464" s="23">
        <f t="shared" si="88"/>
        <v>537894.27878292697</v>
      </c>
      <c r="S464" s="23">
        <f t="shared" si="89"/>
        <v>626618.92480056093</v>
      </c>
      <c r="T464" s="23">
        <f t="shared" si="90"/>
        <v>0.14942703064589713</v>
      </c>
      <c r="U464" s="23">
        <f t="shared" si="91"/>
        <v>0.17407473730959583</v>
      </c>
      <c r="V464" s="25">
        <v>-0.17407473730959583</v>
      </c>
      <c r="W464" s="25">
        <f>0.5*'Car Specs and Assumptions'!$C$5*(F464*F464)</f>
        <v>0</v>
      </c>
      <c r="X464" s="25">
        <f t="shared" si="92"/>
        <v>0</v>
      </c>
      <c r="Y464" s="25">
        <f t="shared" si="93"/>
        <v>0</v>
      </c>
      <c r="Z464" s="25">
        <f>(H464*(K464+L464))/1000</f>
        <v>0</v>
      </c>
      <c r="AA464" s="25">
        <f t="shared" si="94"/>
        <v>0</v>
      </c>
      <c r="AB464" s="18"/>
      <c r="AC464" s="24">
        <f t="shared" si="95"/>
        <v>0</v>
      </c>
      <c r="AD464" s="24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</row>
    <row r="465" spans="1:40" x14ac:dyDescent="0.35">
      <c r="A465" s="18"/>
      <c r="B465" s="1" t="s">
        <v>3</v>
      </c>
      <c r="C465" s="1">
        <v>461</v>
      </c>
      <c r="D465" s="1">
        <v>461</v>
      </c>
      <c r="E465" s="9">
        <v>0</v>
      </c>
      <c r="F465" s="22">
        <f t="shared" si="86"/>
        <v>0</v>
      </c>
      <c r="G465" s="50">
        <f t="shared" si="96"/>
        <v>0</v>
      </c>
      <c r="H465" s="22">
        <f t="shared" si="97"/>
        <v>0</v>
      </c>
      <c r="I465" s="70"/>
      <c r="J465" s="22">
        <v>0</v>
      </c>
      <c r="K465" s="22">
        <f>'Car Specs and Assumptions'!$C$5*9.81*'Car Specs and Assumptions'!$F$5</f>
        <v>145.08990000000003</v>
      </c>
      <c r="L465" s="22">
        <v>0</v>
      </c>
      <c r="M465" s="22">
        <v>-145.08990000000003</v>
      </c>
      <c r="N465" s="23">
        <v>0</v>
      </c>
      <c r="O465" s="23">
        <f t="shared" si="87"/>
        <v>0</v>
      </c>
      <c r="P465" s="23">
        <f>IF(F465&gt;0,(K465+L465)*F465,0)</f>
        <v>0</v>
      </c>
      <c r="Q465" s="24">
        <f>IF(J465*-1&gt;(K465+L465),(((J465*-1)-K465-L465))*F465,0)</f>
        <v>0</v>
      </c>
      <c r="R465" s="23">
        <f t="shared" si="88"/>
        <v>537894.27878292697</v>
      </c>
      <c r="S465" s="23">
        <f t="shared" si="89"/>
        <v>626618.92480056093</v>
      </c>
      <c r="T465" s="23">
        <f t="shared" si="90"/>
        <v>0.14942703064589713</v>
      </c>
      <c r="U465" s="23">
        <f t="shared" si="91"/>
        <v>0.17407473730959583</v>
      </c>
      <c r="V465" s="25">
        <v>-0.17407473730959583</v>
      </c>
      <c r="W465" s="25">
        <f>0.5*'Car Specs and Assumptions'!$C$5*(F465*F465)</f>
        <v>0</v>
      </c>
      <c r="X465" s="25">
        <f t="shared" si="92"/>
        <v>0</v>
      </c>
      <c r="Y465" s="25">
        <f t="shared" si="93"/>
        <v>0</v>
      </c>
      <c r="Z465" s="25">
        <f>(H465*(K465+L465))/1000</f>
        <v>0</v>
      </c>
      <c r="AA465" s="25">
        <f t="shared" si="94"/>
        <v>0</v>
      </c>
      <c r="AB465" s="18"/>
      <c r="AC465" s="24">
        <f t="shared" si="95"/>
        <v>0</v>
      </c>
      <c r="AD465" s="24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</row>
    <row r="466" spans="1:40" x14ac:dyDescent="0.35">
      <c r="A466" s="18"/>
      <c r="B466" s="1" t="s">
        <v>3</v>
      </c>
      <c r="C466" s="1">
        <v>462</v>
      </c>
      <c r="D466" s="1">
        <v>462</v>
      </c>
      <c r="E466" s="9">
        <v>0</v>
      </c>
      <c r="F466" s="22">
        <f t="shared" si="86"/>
        <v>0</v>
      </c>
      <c r="G466" s="50">
        <f t="shared" si="96"/>
        <v>0</v>
      </c>
      <c r="H466" s="22">
        <f t="shared" si="97"/>
        <v>0</v>
      </c>
      <c r="I466" s="70"/>
      <c r="J466" s="22">
        <v>0</v>
      </c>
      <c r="K466" s="22">
        <f>'Car Specs and Assumptions'!$C$5*9.81*'Car Specs and Assumptions'!$F$5</f>
        <v>145.08990000000003</v>
      </c>
      <c r="L466" s="22">
        <v>0</v>
      </c>
      <c r="M466" s="22">
        <v>-145.08990000000003</v>
      </c>
      <c r="N466" s="23">
        <v>0</v>
      </c>
      <c r="O466" s="23">
        <f t="shared" si="87"/>
        <v>0</v>
      </c>
      <c r="P466" s="23">
        <f>IF(F466&gt;0,(K466+L466)*F466,0)</f>
        <v>0</v>
      </c>
      <c r="Q466" s="24">
        <f>IF(J466*-1&gt;(K466+L466),(((J466*-1)-K466-L466))*F466,0)</f>
        <v>0</v>
      </c>
      <c r="R466" s="23">
        <f t="shared" si="88"/>
        <v>537894.27878292697</v>
      </c>
      <c r="S466" s="23">
        <f t="shared" si="89"/>
        <v>626618.92480056093</v>
      </c>
      <c r="T466" s="23">
        <f t="shared" si="90"/>
        <v>0.14942703064589713</v>
      </c>
      <c r="U466" s="23">
        <f t="shared" si="91"/>
        <v>0.17407473730959583</v>
      </c>
      <c r="V466" s="25">
        <v>-0.17407473730959583</v>
      </c>
      <c r="W466" s="25">
        <f>0.5*'Car Specs and Assumptions'!$C$5*(F466*F466)</f>
        <v>0</v>
      </c>
      <c r="X466" s="25">
        <f t="shared" si="92"/>
        <v>0</v>
      </c>
      <c r="Y466" s="25">
        <f t="shared" si="93"/>
        <v>0</v>
      </c>
      <c r="Z466" s="25">
        <f>(H466*(K466+L466))/1000</f>
        <v>0</v>
      </c>
      <c r="AA466" s="25">
        <f t="shared" si="94"/>
        <v>0</v>
      </c>
      <c r="AB466" s="18"/>
      <c r="AC466" s="24">
        <f t="shared" si="95"/>
        <v>0</v>
      </c>
      <c r="AD466" s="24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</row>
    <row r="467" spans="1:40" x14ac:dyDescent="0.35">
      <c r="A467" s="18"/>
      <c r="B467" s="1" t="s">
        <v>3</v>
      </c>
      <c r="C467" s="1">
        <v>463</v>
      </c>
      <c r="D467" s="1">
        <v>463</v>
      </c>
      <c r="E467" s="9">
        <v>0</v>
      </c>
      <c r="F467" s="22">
        <f t="shared" si="86"/>
        <v>0</v>
      </c>
      <c r="G467" s="50">
        <f t="shared" si="96"/>
        <v>0</v>
      </c>
      <c r="H467" s="22">
        <f t="shared" si="97"/>
        <v>0</v>
      </c>
      <c r="I467" s="70"/>
      <c r="J467" s="22">
        <v>0</v>
      </c>
      <c r="K467" s="22">
        <f>'Car Specs and Assumptions'!$C$5*9.81*'Car Specs and Assumptions'!$F$5</f>
        <v>145.08990000000003</v>
      </c>
      <c r="L467" s="22">
        <v>0</v>
      </c>
      <c r="M467" s="22">
        <v>-145.08990000000003</v>
      </c>
      <c r="N467" s="23">
        <v>0</v>
      </c>
      <c r="O467" s="23">
        <f t="shared" si="87"/>
        <v>0</v>
      </c>
      <c r="P467" s="23">
        <f>IF(F467&gt;0,(K467+L467)*F467,0)</f>
        <v>0</v>
      </c>
      <c r="Q467" s="24">
        <f>IF(J467*-1&gt;(K467+L467),(((J467*-1)-K467-L467))*F467,0)</f>
        <v>0</v>
      </c>
      <c r="R467" s="23">
        <f t="shared" si="88"/>
        <v>537894.27878292697</v>
      </c>
      <c r="S467" s="23">
        <f t="shared" si="89"/>
        <v>626618.92480056093</v>
      </c>
      <c r="T467" s="23">
        <f t="shared" si="90"/>
        <v>0.14942703064589713</v>
      </c>
      <c r="U467" s="23">
        <f t="shared" si="91"/>
        <v>0.17407473730959583</v>
      </c>
      <c r="V467" s="25">
        <v>-0.17407473730959583</v>
      </c>
      <c r="W467" s="25">
        <f>0.5*'Car Specs and Assumptions'!$C$5*(F467*F467)</f>
        <v>0</v>
      </c>
      <c r="X467" s="25">
        <f t="shared" si="92"/>
        <v>0</v>
      </c>
      <c r="Y467" s="25">
        <f t="shared" si="93"/>
        <v>0</v>
      </c>
      <c r="Z467" s="25">
        <f>(H467*(K467+L467))/1000</f>
        <v>0</v>
      </c>
      <c r="AA467" s="25">
        <f t="shared" si="94"/>
        <v>0</v>
      </c>
      <c r="AB467" s="18"/>
      <c r="AC467" s="24">
        <f t="shared" si="95"/>
        <v>0</v>
      </c>
      <c r="AD467" s="24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</row>
    <row r="468" spans="1:40" x14ac:dyDescent="0.35">
      <c r="A468" s="18"/>
      <c r="B468" s="1" t="s">
        <v>3</v>
      </c>
      <c r="C468" s="1">
        <v>464</v>
      </c>
      <c r="D468" s="1">
        <v>464</v>
      </c>
      <c r="E468" s="9">
        <v>0</v>
      </c>
      <c r="F468" s="22">
        <f t="shared" si="86"/>
        <v>0</v>
      </c>
      <c r="G468" s="50">
        <f t="shared" si="96"/>
        <v>0</v>
      </c>
      <c r="H468" s="22">
        <f t="shared" si="97"/>
        <v>0</v>
      </c>
      <c r="I468" s="70"/>
      <c r="J468" s="22">
        <v>0</v>
      </c>
      <c r="K468" s="22">
        <f>'Car Specs and Assumptions'!$C$5*9.81*'Car Specs and Assumptions'!$F$5</f>
        <v>145.08990000000003</v>
      </c>
      <c r="L468" s="22">
        <v>0</v>
      </c>
      <c r="M468" s="22">
        <v>-145.08990000000003</v>
      </c>
      <c r="N468" s="23">
        <v>0</v>
      </c>
      <c r="O468" s="23">
        <f t="shared" si="87"/>
        <v>0</v>
      </c>
      <c r="P468" s="23">
        <f>IF(F468&gt;0,(K468+L468)*F468,0)</f>
        <v>0</v>
      </c>
      <c r="Q468" s="24">
        <f>IF(J468*-1&gt;(K468+L468),(((J468*-1)-K468-L468))*F468,0)</f>
        <v>0</v>
      </c>
      <c r="R468" s="23">
        <f t="shared" si="88"/>
        <v>537894.27878292697</v>
      </c>
      <c r="S468" s="23">
        <f t="shared" si="89"/>
        <v>626618.92480056093</v>
      </c>
      <c r="T468" s="23">
        <f t="shared" si="90"/>
        <v>0.14942703064589713</v>
      </c>
      <c r="U468" s="23">
        <f t="shared" si="91"/>
        <v>0.17407473730959583</v>
      </c>
      <c r="V468" s="25">
        <v>-0.17407473730959583</v>
      </c>
      <c r="W468" s="25">
        <f>0.5*'Car Specs and Assumptions'!$C$5*(F468*F468)</f>
        <v>0</v>
      </c>
      <c r="X468" s="25">
        <f t="shared" si="92"/>
        <v>0</v>
      </c>
      <c r="Y468" s="25">
        <f t="shared" si="93"/>
        <v>0</v>
      </c>
      <c r="Z468" s="25">
        <f>(H468*(K468+L468))/1000</f>
        <v>0</v>
      </c>
      <c r="AA468" s="25">
        <f t="shared" si="94"/>
        <v>0</v>
      </c>
      <c r="AB468" s="18"/>
      <c r="AC468" s="24">
        <f t="shared" si="95"/>
        <v>0</v>
      </c>
      <c r="AD468" s="24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</row>
    <row r="469" spans="1:40" x14ac:dyDescent="0.35">
      <c r="A469" s="18"/>
      <c r="B469" s="1" t="s">
        <v>3</v>
      </c>
      <c r="C469" s="1">
        <v>465</v>
      </c>
      <c r="D469" s="1">
        <v>465</v>
      </c>
      <c r="E469" s="9">
        <v>0</v>
      </c>
      <c r="F469" s="22">
        <f t="shared" si="86"/>
        <v>0</v>
      </c>
      <c r="G469" s="50">
        <f t="shared" si="96"/>
        <v>0</v>
      </c>
      <c r="H469" s="22">
        <f t="shared" si="97"/>
        <v>0</v>
      </c>
      <c r="I469" s="70"/>
      <c r="J469" s="22">
        <v>0</v>
      </c>
      <c r="K469" s="22">
        <f>'Car Specs and Assumptions'!$C$5*9.81*'Car Specs and Assumptions'!$F$5</f>
        <v>145.08990000000003</v>
      </c>
      <c r="L469" s="22">
        <v>0</v>
      </c>
      <c r="M469" s="22">
        <v>-145.08990000000003</v>
      </c>
      <c r="N469" s="23">
        <v>0</v>
      </c>
      <c r="O469" s="23">
        <f t="shared" si="87"/>
        <v>0</v>
      </c>
      <c r="P469" s="23">
        <f>IF(F469&gt;0,(K469+L469)*F469,0)</f>
        <v>0</v>
      </c>
      <c r="Q469" s="24">
        <f>IF(J469*-1&gt;(K469+L469),(((J469*-1)-K469-L469))*F469,0)</f>
        <v>0</v>
      </c>
      <c r="R469" s="23">
        <f t="shared" si="88"/>
        <v>537894.27878292697</v>
      </c>
      <c r="S469" s="23">
        <f t="shared" si="89"/>
        <v>626618.92480056093</v>
      </c>
      <c r="T469" s="23">
        <f t="shared" si="90"/>
        <v>0.14942703064589713</v>
      </c>
      <c r="U469" s="23">
        <f t="shared" si="91"/>
        <v>0.17407473730959583</v>
      </c>
      <c r="V469" s="25">
        <v>-0.17407473730959583</v>
      </c>
      <c r="W469" s="25">
        <f>0.5*'Car Specs and Assumptions'!$C$5*(F469*F469)</f>
        <v>0</v>
      </c>
      <c r="X469" s="25">
        <f t="shared" si="92"/>
        <v>0</v>
      </c>
      <c r="Y469" s="25">
        <f t="shared" si="93"/>
        <v>0</v>
      </c>
      <c r="Z469" s="25">
        <f>(H469*(K469+L469))/1000</f>
        <v>0</v>
      </c>
      <c r="AA469" s="25">
        <f t="shared" si="94"/>
        <v>0</v>
      </c>
      <c r="AB469" s="18"/>
      <c r="AC469" s="24">
        <f t="shared" si="95"/>
        <v>0</v>
      </c>
      <c r="AD469" s="24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</row>
    <row r="470" spans="1:40" x14ac:dyDescent="0.35">
      <c r="A470" s="18"/>
      <c r="B470" s="1" t="s">
        <v>3</v>
      </c>
      <c r="C470" s="1">
        <v>466</v>
      </c>
      <c r="D470" s="1">
        <v>466</v>
      </c>
      <c r="E470" s="9">
        <v>0</v>
      </c>
      <c r="F470" s="22">
        <f t="shared" si="86"/>
        <v>0</v>
      </c>
      <c r="G470" s="50">
        <f t="shared" si="96"/>
        <v>0</v>
      </c>
      <c r="H470" s="22">
        <f t="shared" si="97"/>
        <v>0</v>
      </c>
      <c r="I470" s="70"/>
      <c r="J470" s="22">
        <v>0</v>
      </c>
      <c r="K470" s="22">
        <f>'Car Specs and Assumptions'!$C$5*9.81*'Car Specs and Assumptions'!$F$5</f>
        <v>145.08990000000003</v>
      </c>
      <c r="L470" s="22">
        <v>0</v>
      </c>
      <c r="M470" s="22">
        <v>-145.08990000000003</v>
      </c>
      <c r="N470" s="23">
        <v>0</v>
      </c>
      <c r="O470" s="23">
        <f t="shared" si="87"/>
        <v>0</v>
      </c>
      <c r="P470" s="23">
        <f>IF(F470&gt;0,(K470+L470)*F470,0)</f>
        <v>0</v>
      </c>
      <c r="Q470" s="24">
        <f>IF(J470*-1&gt;(K470+L470),(((J470*-1)-K470-L470))*F470,0)</f>
        <v>0</v>
      </c>
      <c r="R470" s="23">
        <f t="shared" si="88"/>
        <v>537894.27878292697</v>
      </c>
      <c r="S470" s="23">
        <f t="shared" si="89"/>
        <v>626618.92480056093</v>
      </c>
      <c r="T470" s="23">
        <f t="shared" si="90"/>
        <v>0.14942703064589713</v>
      </c>
      <c r="U470" s="23">
        <f t="shared" si="91"/>
        <v>0.17407473730959583</v>
      </c>
      <c r="V470" s="25">
        <v>-0.17407473730959583</v>
      </c>
      <c r="W470" s="25">
        <f>0.5*'Car Specs and Assumptions'!$C$5*(F470*F470)</f>
        <v>0</v>
      </c>
      <c r="X470" s="25">
        <f t="shared" si="92"/>
        <v>0</v>
      </c>
      <c r="Y470" s="25">
        <f t="shared" si="93"/>
        <v>0</v>
      </c>
      <c r="Z470" s="25">
        <f>(H470*(K470+L470))/1000</f>
        <v>0</v>
      </c>
      <c r="AA470" s="25">
        <f t="shared" si="94"/>
        <v>0</v>
      </c>
      <c r="AB470" s="18"/>
      <c r="AC470" s="24">
        <f t="shared" si="95"/>
        <v>0</v>
      </c>
      <c r="AD470" s="24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</row>
    <row r="471" spans="1:40" x14ac:dyDescent="0.35">
      <c r="A471" s="18"/>
      <c r="B471" s="1" t="s">
        <v>3</v>
      </c>
      <c r="C471" s="1">
        <v>467</v>
      </c>
      <c r="D471" s="1">
        <v>467</v>
      </c>
      <c r="E471" s="9">
        <v>0</v>
      </c>
      <c r="F471" s="22">
        <f t="shared" si="86"/>
        <v>0</v>
      </c>
      <c r="G471" s="50">
        <f t="shared" si="96"/>
        <v>0</v>
      </c>
      <c r="H471" s="22">
        <f t="shared" si="97"/>
        <v>0</v>
      </c>
      <c r="I471" s="70"/>
      <c r="J471" s="22">
        <v>0</v>
      </c>
      <c r="K471" s="22">
        <f>'Car Specs and Assumptions'!$C$5*9.81*'Car Specs and Assumptions'!$F$5</f>
        <v>145.08990000000003</v>
      </c>
      <c r="L471" s="22">
        <v>0</v>
      </c>
      <c r="M471" s="22">
        <v>-145.08990000000003</v>
      </c>
      <c r="N471" s="23">
        <v>0</v>
      </c>
      <c r="O471" s="23">
        <f t="shared" si="87"/>
        <v>0</v>
      </c>
      <c r="P471" s="23">
        <f>IF(F471&gt;0,(K471+L471)*F471,0)</f>
        <v>0</v>
      </c>
      <c r="Q471" s="24">
        <f>IF(J471*-1&gt;(K471+L471),(((J471*-1)-K471-L471))*F471,0)</f>
        <v>0</v>
      </c>
      <c r="R471" s="23">
        <f t="shared" si="88"/>
        <v>537894.27878292697</v>
      </c>
      <c r="S471" s="23">
        <f t="shared" si="89"/>
        <v>626618.92480056093</v>
      </c>
      <c r="T471" s="23">
        <f t="shared" si="90"/>
        <v>0.14942703064589713</v>
      </c>
      <c r="U471" s="23">
        <f t="shared" si="91"/>
        <v>0.17407473730959583</v>
      </c>
      <c r="V471" s="25">
        <v>-0.17407473730959583</v>
      </c>
      <c r="W471" s="25">
        <f>0.5*'Car Specs and Assumptions'!$C$5*(F471*F471)</f>
        <v>0</v>
      </c>
      <c r="X471" s="25">
        <f t="shared" si="92"/>
        <v>0</v>
      </c>
      <c r="Y471" s="25">
        <f t="shared" si="93"/>
        <v>0</v>
      </c>
      <c r="Z471" s="25">
        <f>(H471*(K471+L471))/1000</f>
        <v>0</v>
      </c>
      <c r="AA471" s="25">
        <f t="shared" si="94"/>
        <v>0</v>
      </c>
      <c r="AB471" s="18"/>
      <c r="AC471" s="24">
        <f t="shared" si="95"/>
        <v>0</v>
      </c>
      <c r="AD471" s="24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</row>
    <row r="472" spans="1:40" x14ac:dyDescent="0.35">
      <c r="A472" s="18"/>
      <c r="B472" s="1" t="s">
        <v>3</v>
      </c>
      <c r="C472" s="1">
        <v>468</v>
      </c>
      <c r="D472" s="1">
        <v>468</v>
      </c>
      <c r="E472" s="9">
        <v>0</v>
      </c>
      <c r="F472" s="22">
        <f t="shared" si="86"/>
        <v>0</v>
      </c>
      <c r="G472" s="50">
        <f t="shared" si="96"/>
        <v>0</v>
      </c>
      <c r="H472" s="22">
        <f t="shared" si="97"/>
        <v>0</v>
      </c>
      <c r="I472" s="70"/>
      <c r="J472" s="22">
        <v>0</v>
      </c>
      <c r="K472" s="22">
        <f>'Car Specs and Assumptions'!$C$5*9.81*'Car Specs and Assumptions'!$F$5</f>
        <v>145.08990000000003</v>
      </c>
      <c r="L472" s="22">
        <v>0</v>
      </c>
      <c r="M472" s="22">
        <v>-145.08990000000003</v>
      </c>
      <c r="N472" s="23">
        <v>0</v>
      </c>
      <c r="O472" s="23">
        <f t="shared" si="87"/>
        <v>0</v>
      </c>
      <c r="P472" s="23">
        <f>IF(F472&gt;0,(K472+L472)*F472,0)</f>
        <v>0</v>
      </c>
      <c r="Q472" s="24">
        <f>IF(J472*-1&gt;(K472+L472),(((J472*-1)-K472-L472))*F472,0)</f>
        <v>0</v>
      </c>
      <c r="R472" s="23">
        <f t="shared" si="88"/>
        <v>537894.27878292697</v>
      </c>
      <c r="S472" s="23">
        <f t="shared" si="89"/>
        <v>626618.92480056093</v>
      </c>
      <c r="T472" s="23">
        <f t="shared" si="90"/>
        <v>0.14942703064589713</v>
      </c>
      <c r="U472" s="23">
        <f t="shared" si="91"/>
        <v>0.17407473730959583</v>
      </c>
      <c r="V472" s="25">
        <v>-0.17407473730959583</v>
      </c>
      <c r="W472" s="25">
        <f>0.5*'Car Specs and Assumptions'!$C$5*(F472*F472)</f>
        <v>0</v>
      </c>
      <c r="X472" s="25">
        <f t="shared" si="92"/>
        <v>0</v>
      </c>
      <c r="Y472" s="25">
        <f t="shared" si="93"/>
        <v>0</v>
      </c>
      <c r="Z472" s="25">
        <f>(H472*(K472+L472))/1000</f>
        <v>0</v>
      </c>
      <c r="AA472" s="25">
        <f t="shared" si="94"/>
        <v>0</v>
      </c>
      <c r="AB472" s="18"/>
      <c r="AC472" s="24">
        <f t="shared" si="95"/>
        <v>0</v>
      </c>
      <c r="AD472" s="24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</row>
    <row r="473" spans="1:40" x14ac:dyDescent="0.35">
      <c r="A473" s="18"/>
      <c r="B473" s="1" t="s">
        <v>3</v>
      </c>
      <c r="C473" s="1">
        <v>469</v>
      </c>
      <c r="D473" s="1">
        <v>469</v>
      </c>
      <c r="E473" s="9">
        <v>0</v>
      </c>
      <c r="F473" s="22">
        <f t="shared" si="86"/>
        <v>0</v>
      </c>
      <c r="G473" s="50">
        <f t="shared" si="96"/>
        <v>0</v>
      </c>
      <c r="H473" s="22">
        <f t="shared" si="97"/>
        <v>0</v>
      </c>
      <c r="I473" s="70"/>
      <c r="J473" s="22">
        <v>0</v>
      </c>
      <c r="K473" s="22">
        <f>'Car Specs and Assumptions'!$C$5*9.81*'Car Specs and Assumptions'!$F$5</f>
        <v>145.08990000000003</v>
      </c>
      <c r="L473" s="22">
        <v>0</v>
      </c>
      <c r="M473" s="22">
        <v>-145.08990000000003</v>
      </c>
      <c r="N473" s="23">
        <v>0</v>
      </c>
      <c r="O473" s="23">
        <f t="shared" si="87"/>
        <v>0</v>
      </c>
      <c r="P473" s="23">
        <f>IF(F473&gt;0,(K473+L473)*F473,0)</f>
        <v>0</v>
      </c>
      <c r="Q473" s="24">
        <f>IF(J473*-1&gt;(K473+L473),(((J473*-1)-K473-L473))*F473,0)</f>
        <v>0</v>
      </c>
      <c r="R473" s="23">
        <f t="shared" si="88"/>
        <v>537894.27878292697</v>
      </c>
      <c r="S473" s="23">
        <f t="shared" si="89"/>
        <v>626618.92480056093</v>
      </c>
      <c r="T473" s="23">
        <f t="shared" si="90"/>
        <v>0.14942703064589713</v>
      </c>
      <c r="U473" s="23">
        <f t="shared" si="91"/>
        <v>0.17407473730959583</v>
      </c>
      <c r="V473" s="25">
        <v>-0.17407473730959583</v>
      </c>
      <c r="W473" s="25">
        <f>0.5*'Car Specs and Assumptions'!$C$5*(F473*F473)</f>
        <v>0</v>
      </c>
      <c r="X473" s="25">
        <f t="shared" si="92"/>
        <v>0</v>
      </c>
      <c r="Y473" s="25">
        <f t="shared" si="93"/>
        <v>0</v>
      </c>
      <c r="Z473" s="25">
        <f>(H473*(K473+L473))/1000</f>
        <v>0</v>
      </c>
      <c r="AA473" s="25">
        <f t="shared" si="94"/>
        <v>0</v>
      </c>
      <c r="AB473" s="18"/>
      <c r="AC473" s="24">
        <f t="shared" si="95"/>
        <v>0</v>
      </c>
      <c r="AD473" s="24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</row>
    <row r="474" spans="1:40" x14ac:dyDescent="0.35">
      <c r="A474" s="18"/>
      <c r="B474" s="1" t="s">
        <v>3</v>
      </c>
      <c r="C474" s="1">
        <v>470</v>
      </c>
      <c r="D474" s="1">
        <v>470</v>
      </c>
      <c r="E474" s="9">
        <v>0</v>
      </c>
      <c r="F474" s="22">
        <f t="shared" si="86"/>
        <v>0</v>
      </c>
      <c r="G474" s="50">
        <f t="shared" si="96"/>
        <v>0</v>
      </c>
      <c r="H474" s="22">
        <f t="shared" si="97"/>
        <v>0</v>
      </c>
      <c r="I474" s="70"/>
      <c r="J474" s="22">
        <v>0</v>
      </c>
      <c r="K474" s="22">
        <f>'Car Specs and Assumptions'!$C$5*9.81*'Car Specs and Assumptions'!$F$5</f>
        <v>145.08990000000003</v>
      </c>
      <c r="L474" s="22">
        <v>0</v>
      </c>
      <c r="M474" s="22">
        <v>-145.08990000000003</v>
      </c>
      <c r="N474" s="23">
        <v>0</v>
      </c>
      <c r="O474" s="23">
        <f t="shared" si="87"/>
        <v>0</v>
      </c>
      <c r="P474" s="23">
        <f>IF(F474&gt;0,(K474+L474)*F474,0)</f>
        <v>0</v>
      </c>
      <c r="Q474" s="24">
        <f>IF(J474*-1&gt;(K474+L474),(((J474*-1)-K474-L474))*F474,0)</f>
        <v>0</v>
      </c>
      <c r="R474" s="23">
        <f t="shared" si="88"/>
        <v>537894.27878292697</v>
      </c>
      <c r="S474" s="23">
        <f t="shared" si="89"/>
        <v>626618.92480056093</v>
      </c>
      <c r="T474" s="23">
        <f t="shared" si="90"/>
        <v>0.14942703064589713</v>
      </c>
      <c r="U474" s="23">
        <f t="shared" si="91"/>
        <v>0.17407473730959583</v>
      </c>
      <c r="V474" s="25">
        <v>-0.17407473730959583</v>
      </c>
      <c r="W474" s="25">
        <f>0.5*'Car Specs and Assumptions'!$C$5*(F474*F474)</f>
        <v>0</v>
      </c>
      <c r="X474" s="25">
        <f t="shared" si="92"/>
        <v>0</v>
      </c>
      <c r="Y474" s="25">
        <f t="shared" si="93"/>
        <v>0</v>
      </c>
      <c r="Z474" s="25">
        <f>(H474*(K474+L474))/1000</f>
        <v>0</v>
      </c>
      <c r="AA474" s="25">
        <f t="shared" si="94"/>
        <v>0</v>
      </c>
      <c r="AB474" s="18"/>
      <c r="AC474" s="24">
        <f t="shared" si="95"/>
        <v>0</v>
      </c>
      <c r="AD474" s="24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</row>
    <row r="475" spans="1:40" x14ac:dyDescent="0.35">
      <c r="A475" s="18"/>
      <c r="B475" s="1" t="s">
        <v>3</v>
      </c>
      <c r="C475" s="1">
        <v>471</v>
      </c>
      <c r="D475" s="1">
        <v>471</v>
      </c>
      <c r="E475" s="9">
        <v>0</v>
      </c>
      <c r="F475" s="22">
        <f t="shared" si="86"/>
        <v>0</v>
      </c>
      <c r="G475" s="50">
        <f t="shared" si="96"/>
        <v>0</v>
      </c>
      <c r="H475" s="22">
        <f t="shared" si="97"/>
        <v>0</v>
      </c>
      <c r="I475" s="70"/>
      <c r="J475" s="22">
        <v>0</v>
      </c>
      <c r="K475" s="22">
        <f>'Car Specs and Assumptions'!$C$5*9.81*'Car Specs and Assumptions'!$F$5</f>
        <v>145.08990000000003</v>
      </c>
      <c r="L475" s="22">
        <v>0</v>
      </c>
      <c r="M475" s="22">
        <v>-145.08990000000003</v>
      </c>
      <c r="N475" s="23">
        <v>0</v>
      </c>
      <c r="O475" s="23">
        <f t="shared" si="87"/>
        <v>0</v>
      </c>
      <c r="P475" s="23">
        <f>IF(F475&gt;0,(K475+L475)*F475,0)</f>
        <v>0</v>
      </c>
      <c r="Q475" s="24">
        <f>IF(J475*-1&gt;(K475+L475),(((J475*-1)-K475-L475))*F475,0)</f>
        <v>0</v>
      </c>
      <c r="R475" s="23">
        <f t="shared" si="88"/>
        <v>537894.27878292697</v>
      </c>
      <c r="S475" s="23">
        <f t="shared" si="89"/>
        <v>626618.92480056093</v>
      </c>
      <c r="T475" s="23">
        <f t="shared" si="90"/>
        <v>0.14942703064589713</v>
      </c>
      <c r="U475" s="23">
        <f t="shared" si="91"/>
        <v>0.17407473730959583</v>
      </c>
      <c r="V475" s="25">
        <v>-0.17407473730959583</v>
      </c>
      <c r="W475" s="25">
        <f>0.5*'Car Specs and Assumptions'!$C$5*(F475*F475)</f>
        <v>0</v>
      </c>
      <c r="X475" s="25">
        <f t="shared" si="92"/>
        <v>0</v>
      </c>
      <c r="Y475" s="25">
        <f t="shared" si="93"/>
        <v>0</v>
      </c>
      <c r="Z475" s="25">
        <f>(H475*(K475+L475))/1000</f>
        <v>0</v>
      </c>
      <c r="AA475" s="25">
        <f t="shared" si="94"/>
        <v>0</v>
      </c>
      <c r="AB475" s="18"/>
      <c r="AC475" s="24">
        <f t="shared" si="95"/>
        <v>0</v>
      </c>
      <c r="AD475" s="24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</row>
    <row r="476" spans="1:40" x14ac:dyDescent="0.35">
      <c r="A476" s="18"/>
      <c r="B476" s="1" t="s">
        <v>3</v>
      </c>
      <c r="C476" s="1">
        <v>472</v>
      </c>
      <c r="D476" s="1">
        <v>472</v>
      </c>
      <c r="E476" s="9">
        <v>0</v>
      </c>
      <c r="F476" s="22">
        <f t="shared" si="86"/>
        <v>0</v>
      </c>
      <c r="G476" s="50">
        <f t="shared" si="96"/>
        <v>0</v>
      </c>
      <c r="H476" s="22">
        <f t="shared" si="97"/>
        <v>0</v>
      </c>
      <c r="I476" s="70"/>
      <c r="J476" s="22">
        <v>0</v>
      </c>
      <c r="K476" s="22">
        <f>'Car Specs and Assumptions'!$C$5*9.81*'Car Specs and Assumptions'!$F$5</f>
        <v>145.08990000000003</v>
      </c>
      <c r="L476" s="22">
        <v>0</v>
      </c>
      <c r="M476" s="22">
        <v>-145.08990000000003</v>
      </c>
      <c r="N476" s="23">
        <v>0</v>
      </c>
      <c r="O476" s="23">
        <f t="shared" si="87"/>
        <v>0</v>
      </c>
      <c r="P476" s="23">
        <f>IF(F476&gt;0,(K476+L476)*F476,0)</f>
        <v>0</v>
      </c>
      <c r="Q476" s="24">
        <f>IF(J476*-1&gt;(K476+L476),(((J476*-1)-K476-L476))*F476,0)</f>
        <v>0</v>
      </c>
      <c r="R476" s="23">
        <f t="shared" si="88"/>
        <v>537894.27878292697</v>
      </c>
      <c r="S476" s="23">
        <f t="shared" si="89"/>
        <v>626618.92480056093</v>
      </c>
      <c r="T476" s="23">
        <f t="shared" si="90"/>
        <v>0.14942703064589713</v>
      </c>
      <c r="U476" s="23">
        <f t="shared" si="91"/>
        <v>0.17407473730959583</v>
      </c>
      <c r="V476" s="25">
        <v>-0.17407473730959583</v>
      </c>
      <c r="W476" s="25">
        <f>0.5*'Car Specs and Assumptions'!$C$5*(F476*F476)</f>
        <v>0</v>
      </c>
      <c r="X476" s="25">
        <f t="shared" si="92"/>
        <v>0</v>
      </c>
      <c r="Y476" s="25">
        <f t="shared" si="93"/>
        <v>0</v>
      </c>
      <c r="Z476" s="25">
        <f>(H476*(K476+L476))/1000</f>
        <v>0</v>
      </c>
      <c r="AA476" s="25">
        <f t="shared" si="94"/>
        <v>0</v>
      </c>
      <c r="AB476" s="18"/>
      <c r="AC476" s="24">
        <f t="shared" si="95"/>
        <v>0</v>
      </c>
      <c r="AD476" s="24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</row>
    <row r="477" spans="1:40" x14ac:dyDescent="0.35">
      <c r="A477" s="18"/>
      <c r="B477" s="1" t="s">
        <v>3</v>
      </c>
      <c r="C477" s="1">
        <v>473</v>
      </c>
      <c r="D477" s="1">
        <v>473</v>
      </c>
      <c r="E477" s="9">
        <v>0</v>
      </c>
      <c r="F477" s="22">
        <f t="shared" si="86"/>
        <v>0</v>
      </c>
      <c r="G477" s="50">
        <f t="shared" si="96"/>
        <v>0</v>
      </c>
      <c r="H477" s="22">
        <f t="shared" si="97"/>
        <v>0</v>
      </c>
      <c r="I477" s="70"/>
      <c r="J477" s="22">
        <v>0</v>
      </c>
      <c r="K477" s="22">
        <f>'Car Specs and Assumptions'!$C$5*9.81*'Car Specs and Assumptions'!$F$5</f>
        <v>145.08990000000003</v>
      </c>
      <c r="L477" s="22">
        <v>0</v>
      </c>
      <c r="M477" s="22">
        <v>-145.08990000000003</v>
      </c>
      <c r="N477" s="23">
        <v>0</v>
      </c>
      <c r="O477" s="23">
        <f t="shared" si="87"/>
        <v>0</v>
      </c>
      <c r="P477" s="23">
        <f>IF(F477&gt;0,(K477+L477)*F477,0)</f>
        <v>0</v>
      </c>
      <c r="Q477" s="24">
        <f>IF(J477*-1&gt;(K477+L477),(((J477*-1)-K477-L477))*F477,0)</f>
        <v>0</v>
      </c>
      <c r="R477" s="23">
        <f t="shared" si="88"/>
        <v>537894.27878292697</v>
      </c>
      <c r="S477" s="23">
        <f t="shared" si="89"/>
        <v>626618.92480056093</v>
      </c>
      <c r="T477" s="23">
        <f t="shared" si="90"/>
        <v>0.14942703064589713</v>
      </c>
      <c r="U477" s="23">
        <f t="shared" si="91"/>
        <v>0.17407473730959583</v>
      </c>
      <c r="V477" s="25">
        <v>-0.17407473730959583</v>
      </c>
      <c r="W477" s="25">
        <f>0.5*'Car Specs and Assumptions'!$C$5*(F477*F477)</f>
        <v>0</v>
      </c>
      <c r="X477" s="25">
        <f t="shared" si="92"/>
        <v>0</v>
      </c>
      <c r="Y477" s="25">
        <f t="shared" si="93"/>
        <v>0</v>
      </c>
      <c r="Z477" s="25">
        <f>(H477*(K477+L477))/1000</f>
        <v>0</v>
      </c>
      <c r="AA477" s="25">
        <f t="shared" si="94"/>
        <v>0</v>
      </c>
      <c r="AB477" s="18"/>
      <c r="AC477" s="24">
        <f t="shared" si="95"/>
        <v>0</v>
      </c>
      <c r="AD477" s="24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</row>
    <row r="478" spans="1:40" x14ac:dyDescent="0.35">
      <c r="A478" s="18"/>
      <c r="B478" s="1" t="s">
        <v>3</v>
      </c>
      <c r="C478" s="1">
        <v>474</v>
      </c>
      <c r="D478" s="1">
        <v>474</v>
      </c>
      <c r="E478" s="9">
        <v>0</v>
      </c>
      <c r="F478" s="22">
        <f t="shared" si="86"/>
        <v>0</v>
      </c>
      <c r="G478" s="50">
        <f t="shared" si="96"/>
        <v>0</v>
      </c>
      <c r="H478" s="22">
        <f t="shared" si="97"/>
        <v>0</v>
      </c>
      <c r="I478" s="70"/>
      <c r="J478" s="22">
        <v>0</v>
      </c>
      <c r="K478" s="22">
        <f>'Car Specs and Assumptions'!$C$5*9.81*'Car Specs and Assumptions'!$F$5</f>
        <v>145.08990000000003</v>
      </c>
      <c r="L478" s="22">
        <v>0</v>
      </c>
      <c r="M478" s="22">
        <v>-145.08990000000003</v>
      </c>
      <c r="N478" s="23">
        <v>0</v>
      </c>
      <c r="O478" s="23">
        <f t="shared" si="87"/>
        <v>0</v>
      </c>
      <c r="P478" s="23">
        <f>IF(F478&gt;0,(K478+L478)*F478,0)</f>
        <v>0</v>
      </c>
      <c r="Q478" s="24">
        <f>IF(J478*-1&gt;(K478+L478),(((J478*-1)-K478-L478))*F478,0)</f>
        <v>0</v>
      </c>
      <c r="R478" s="23">
        <f t="shared" si="88"/>
        <v>537894.27878292697</v>
      </c>
      <c r="S478" s="23">
        <f t="shared" si="89"/>
        <v>626618.92480056093</v>
      </c>
      <c r="T478" s="23">
        <f t="shared" si="90"/>
        <v>0.14942703064589713</v>
      </c>
      <c r="U478" s="23">
        <f t="shared" si="91"/>
        <v>0.17407473730959583</v>
      </c>
      <c r="V478" s="25">
        <v>-0.17407473730959583</v>
      </c>
      <c r="W478" s="25">
        <f>0.5*'Car Specs and Assumptions'!$C$5*(F478*F478)</f>
        <v>0</v>
      </c>
      <c r="X478" s="25">
        <f t="shared" si="92"/>
        <v>0</v>
      </c>
      <c r="Y478" s="25">
        <f t="shared" si="93"/>
        <v>0</v>
      </c>
      <c r="Z478" s="25">
        <f>(H478*(K478+L478))/1000</f>
        <v>0</v>
      </c>
      <c r="AA478" s="25">
        <f t="shared" si="94"/>
        <v>0</v>
      </c>
      <c r="AB478" s="18"/>
      <c r="AC478" s="24">
        <f t="shared" si="95"/>
        <v>0</v>
      </c>
      <c r="AD478" s="24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</row>
    <row r="479" spans="1:40" x14ac:dyDescent="0.35">
      <c r="A479" s="18"/>
      <c r="B479" s="1" t="s">
        <v>3</v>
      </c>
      <c r="C479" s="1">
        <v>475</v>
      </c>
      <c r="D479" s="1">
        <v>475</v>
      </c>
      <c r="E479" s="9">
        <v>0</v>
      </c>
      <c r="F479" s="22">
        <f t="shared" si="86"/>
        <v>0</v>
      </c>
      <c r="G479" s="50">
        <f t="shared" si="96"/>
        <v>0</v>
      </c>
      <c r="H479" s="22">
        <f t="shared" si="97"/>
        <v>0</v>
      </c>
      <c r="I479" s="70"/>
      <c r="J479" s="22">
        <v>0</v>
      </c>
      <c r="K479" s="22">
        <f>'Car Specs and Assumptions'!$C$5*9.81*'Car Specs and Assumptions'!$F$5</f>
        <v>145.08990000000003</v>
      </c>
      <c r="L479" s="22">
        <v>0</v>
      </c>
      <c r="M479" s="22">
        <v>-145.08990000000003</v>
      </c>
      <c r="N479" s="23">
        <v>0</v>
      </c>
      <c r="O479" s="23">
        <f t="shared" si="87"/>
        <v>0</v>
      </c>
      <c r="P479" s="23">
        <f>IF(F479&gt;0,(K479+L479)*F479,0)</f>
        <v>0</v>
      </c>
      <c r="Q479" s="24">
        <f>IF(J479*-1&gt;(K479+L479),(((J479*-1)-K479-L479))*F479,0)</f>
        <v>0</v>
      </c>
      <c r="R479" s="23">
        <f t="shared" si="88"/>
        <v>537894.27878292697</v>
      </c>
      <c r="S479" s="23">
        <f t="shared" si="89"/>
        <v>626618.92480056093</v>
      </c>
      <c r="T479" s="23">
        <f t="shared" si="90"/>
        <v>0.14942703064589713</v>
      </c>
      <c r="U479" s="23">
        <f t="shared" si="91"/>
        <v>0.17407473730959583</v>
      </c>
      <c r="V479" s="25">
        <v>-0.17407473730959583</v>
      </c>
      <c r="W479" s="25">
        <f>0.5*'Car Specs and Assumptions'!$C$5*(F479*F479)</f>
        <v>0</v>
      </c>
      <c r="X479" s="25">
        <f t="shared" si="92"/>
        <v>0</v>
      </c>
      <c r="Y479" s="25">
        <f t="shared" si="93"/>
        <v>0</v>
      </c>
      <c r="Z479" s="25">
        <f>(H479*(K479+L479))/1000</f>
        <v>0</v>
      </c>
      <c r="AA479" s="25">
        <f t="shared" si="94"/>
        <v>0</v>
      </c>
      <c r="AB479" s="18"/>
      <c r="AC479" s="24">
        <f t="shared" si="95"/>
        <v>0</v>
      </c>
      <c r="AD479" s="24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</row>
    <row r="480" spans="1:40" x14ac:dyDescent="0.35">
      <c r="A480" s="18"/>
      <c r="B480" s="1" t="s">
        <v>3</v>
      </c>
      <c r="C480" s="1">
        <v>476</v>
      </c>
      <c r="D480" s="1">
        <v>476</v>
      </c>
      <c r="E480" s="9">
        <v>0</v>
      </c>
      <c r="F480" s="22">
        <f t="shared" si="86"/>
        <v>0</v>
      </c>
      <c r="G480" s="50">
        <f t="shared" si="96"/>
        <v>0</v>
      </c>
      <c r="H480" s="22">
        <f t="shared" si="97"/>
        <v>0</v>
      </c>
      <c r="I480" s="70"/>
      <c r="J480" s="22">
        <v>0</v>
      </c>
      <c r="K480" s="22">
        <f>'Car Specs and Assumptions'!$C$5*9.81*'Car Specs and Assumptions'!$F$5</f>
        <v>145.08990000000003</v>
      </c>
      <c r="L480" s="22">
        <v>0</v>
      </c>
      <c r="M480" s="22">
        <v>-145.08990000000003</v>
      </c>
      <c r="N480" s="23">
        <v>0</v>
      </c>
      <c r="O480" s="23">
        <f t="shared" si="87"/>
        <v>0</v>
      </c>
      <c r="P480" s="23">
        <f>IF(F480&gt;0,(K480+L480)*F480,0)</f>
        <v>0</v>
      </c>
      <c r="Q480" s="24">
        <f>IF(J480*-1&gt;(K480+L480),(((J480*-1)-K480-L480))*F480,0)</f>
        <v>0</v>
      </c>
      <c r="R480" s="23">
        <f t="shared" si="88"/>
        <v>537894.27878292697</v>
      </c>
      <c r="S480" s="23">
        <f t="shared" si="89"/>
        <v>626618.92480056093</v>
      </c>
      <c r="T480" s="23">
        <f t="shared" si="90"/>
        <v>0.14942703064589713</v>
      </c>
      <c r="U480" s="23">
        <f t="shared" si="91"/>
        <v>0.17407473730959583</v>
      </c>
      <c r="V480" s="25">
        <v>-0.17407473730959583</v>
      </c>
      <c r="W480" s="25">
        <f>0.5*'Car Specs and Assumptions'!$C$5*(F480*F480)</f>
        <v>0</v>
      </c>
      <c r="X480" s="25">
        <f t="shared" si="92"/>
        <v>0</v>
      </c>
      <c r="Y480" s="25">
        <f t="shared" si="93"/>
        <v>0</v>
      </c>
      <c r="Z480" s="25">
        <f>(H480*(K480+L480))/1000</f>
        <v>0</v>
      </c>
      <c r="AA480" s="25">
        <f t="shared" si="94"/>
        <v>0</v>
      </c>
      <c r="AB480" s="18"/>
      <c r="AC480" s="24">
        <f t="shared" si="95"/>
        <v>0</v>
      </c>
      <c r="AD480" s="24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</row>
    <row r="481" spans="1:40" x14ac:dyDescent="0.35">
      <c r="A481" s="18"/>
      <c r="B481" s="1" t="s">
        <v>3</v>
      </c>
      <c r="C481" s="1">
        <v>477</v>
      </c>
      <c r="D481" s="1">
        <v>477</v>
      </c>
      <c r="E481" s="9">
        <v>0</v>
      </c>
      <c r="F481" s="22">
        <f t="shared" si="86"/>
        <v>0</v>
      </c>
      <c r="G481" s="50">
        <f t="shared" si="96"/>
        <v>0</v>
      </c>
      <c r="H481" s="22">
        <f t="shared" si="97"/>
        <v>0</v>
      </c>
      <c r="I481" s="70"/>
      <c r="J481" s="22">
        <v>0</v>
      </c>
      <c r="K481" s="22">
        <f>'Car Specs and Assumptions'!$C$5*9.81*'Car Specs and Assumptions'!$F$5</f>
        <v>145.08990000000003</v>
      </c>
      <c r="L481" s="22">
        <v>0</v>
      </c>
      <c r="M481" s="22">
        <v>-145.08990000000003</v>
      </c>
      <c r="N481" s="23">
        <v>0</v>
      </c>
      <c r="O481" s="23">
        <f t="shared" si="87"/>
        <v>0</v>
      </c>
      <c r="P481" s="23">
        <f>IF(F481&gt;0,(K481+L481)*F481,0)</f>
        <v>0</v>
      </c>
      <c r="Q481" s="24">
        <f>IF(J481*-1&gt;(K481+L481),(((J481*-1)-K481-L481))*F481,0)</f>
        <v>0</v>
      </c>
      <c r="R481" s="23">
        <f t="shared" si="88"/>
        <v>537894.27878292697</v>
      </c>
      <c r="S481" s="23">
        <f t="shared" si="89"/>
        <v>626618.92480056093</v>
      </c>
      <c r="T481" s="23">
        <f t="shared" si="90"/>
        <v>0.14942703064589713</v>
      </c>
      <c r="U481" s="23">
        <f t="shared" si="91"/>
        <v>0.17407473730959583</v>
      </c>
      <c r="V481" s="25">
        <v>-0.17407473730959583</v>
      </c>
      <c r="W481" s="25">
        <f>0.5*'Car Specs and Assumptions'!$C$5*(F481*F481)</f>
        <v>0</v>
      </c>
      <c r="X481" s="25">
        <f t="shared" si="92"/>
        <v>0</v>
      </c>
      <c r="Y481" s="25">
        <f t="shared" si="93"/>
        <v>0</v>
      </c>
      <c r="Z481" s="25">
        <f>(H481*(K481+L481))/1000</f>
        <v>0</v>
      </c>
      <c r="AA481" s="25">
        <f t="shared" si="94"/>
        <v>0</v>
      </c>
      <c r="AB481" s="18"/>
      <c r="AC481" s="24">
        <f t="shared" si="95"/>
        <v>0</v>
      </c>
      <c r="AD481" s="24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</row>
    <row r="482" spans="1:40" x14ac:dyDescent="0.35">
      <c r="A482" s="18"/>
      <c r="B482" s="1" t="s">
        <v>3</v>
      </c>
      <c r="C482" s="1">
        <v>478</v>
      </c>
      <c r="D482" s="1">
        <v>478</v>
      </c>
      <c r="E482" s="9">
        <v>0</v>
      </c>
      <c r="F482" s="22">
        <f t="shared" si="86"/>
        <v>0</v>
      </c>
      <c r="G482" s="50">
        <f t="shared" si="96"/>
        <v>0</v>
      </c>
      <c r="H482" s="22">
        <f t="shared" si="97"/>
        <v>0</v>
      </c>
      <c r="I482" s="70"/>
      <c r="J482" s="22">
        <v>0</v>
      </c>
      <c r="K482" s="22">
        <f>'Car Specs and Assumptions'!$C$5*9.81*'Car Specs and Assumptions'!$F$5</f>
        <v>145.08990000000003</v>
      </c>
      <c r="L482" s="22">
        <v>0</v>
      </c>
      <c r="M482" s="22">
        <v>-145.08990000000003</v>
      </c>
      <c r="N482" s="23">
        <v>0</v>
      </c>
      <c r="O482" s="23">
        <f t="shared" si="87"/>
        <v>0</v>
      </c>
      <c r="P482" s="23">
        <f>IF(F482&gt;0,(K482+L482)*F482,0)</f>
        <v>0</v>
      </c>
      <c r="Q482" s="24">
        <f>IF(J482*-1&gt;(K482+L482),(((J482*-1)-K482-L482))*F482,0)</f>
        <v>0</v>
      </c>
      <c r="R482" s="23">
        <f t="shared" si="88"/>
        <v>537894.27878292697</v>
      </c>
      <c r="S482" s="23">
        <f t="shared" si="89"/>
        <v>626618.92480056093</v>
      </c>
      <c r="T482" s="23">
        <f t="shared" si="90"/>
        <v>0.14942703064589713</v>
      </c>
      <c r="U482" s="23">
        <f t="shared" si="91"/>
        <v>0.17407473730959583</v>
      </c>
      <c r="V482" s="25">
        <v>-0.17407473730959583</v>
      </c>
      <c r="W482" s="25">
        <f>0.5*'Car Specs and Assumptions'!$C$5*(F482*F482)</f>
        <v>0</v>
      </c>
      <c r="X482" s="25">
        <f t="shared" si="92"/>
        <v>0</v>
      </c>
      <c r="Y482" s="25">
        <f t="shared" si="93"/>
        <v>0</v>
      </c>
      <c r="Z482" s="25">
        <f>(H482*(K482+L482))/1000</f>
        <v>0</v>
      </c>
      <c r="AA482" s="25">
        <f t="shared" si="94"/>
        <v>0</v>
      </c>
      <c r="AB482" s="18"/>
      <c r="AC482" s="24">
        <f t="shared" si="95"/>
        <v>0</v>
      </c>
      <c r="AD482" s="24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</row>
    <row r="483" spans="1:40" x14ac:dyDescent="0.35">
      <c r="A483" s="18"/>
      <c r="B483" s="1" t="s">
        <v>3</v>
      </c>
      <c r="C483" s="1">
        <v>479</v>
      </c>
      <c r="D483" s="1">
        <v>479</v>
      </c>
      <c r="E483" s="9">
        <v>0</v>
      </c>
      <c r="F483" s="22">
        <f t="shared" si="86"/>
        <v>0</v>
      </c>
      <c r="G483" s="50">
        <f t="shared" si="96"/>
        <v>0</v>
      </c>
      <c r="H483" s="22">
        <f t="shared" si="97"/>
        <v>0</v>
      </c>
      <c r="I483" s="70"/>
      <c r="J483" s="22">
        <v>0</v>
      </c>
      <c r="K483" s="22">
        <f>'Car Specs and Assumptions'!$C$5*9.81*'Car Specs and Assumptions'!$F$5</f>
        <v>145.08990000000003</v>
      </c>
      <c r="L483" s="22">
        <v>0</v>
      </c>
      <c r="M483" s="22">
        <v>-145.08990000000003</v>
      </c>
      <c r="N483" s="23">
        <v>0</v>
      </c>
      <c r="O483" s="23">
        <f t="shared" si="87"/>
        <v>0</v>
      </c>
      <c r="P483" s="23">
        <f>IF(F483&gt;0,(K483+L483)*F483,0)</f>
        <v>0</v>
      </c>
      <c r="Q483" s="24">
        <f>IF(J483*-1&gt;(K483+L483),(((J483*-1)-K483-L483))*F483,0)</f>
        <v>0</v>
      </c>
      <c r="R483" s="23">
        <f t="shared" si="88"/>
        <v>537894.27878292697</v>
      </c>
      <c r="S483" s="23">
        <f t="shared" si="89"/>
        <v>626618.92480056093</v>
      </c>
      <c r="T483" s="23">
        <f t="shared" si="90"/>
        <v>0.14942703064589713</v>
      </c>
      <c r="U483" s="23">
        <f t="shared" si="91"/>
        <v>0.17407473730959583</v>
      </c>
      <c r="V483" s="25">
        <v>-0.17407473730959583</v>
      </c>
      <c r="W483" s="25">
        <f>0.5*'Car Specs and Assumptions'!$C$5*(F483*F483)</f>
        <v>0</v>
      </c>
      <c r="X483" s="25">
        <f t="shared" si="92"/>
        <v>0</v>
      </c>
      <c r="Y483" s="25">
        <f t="shared" si="93"/>
        <v>0</v>
      </c>
      <c r="Z483" s="25">
        <f>(H483*(K483+L483))/1000</f>
        <v>0</v>
      </c>
      <c r="AA483" s="25">
        <f t="shared" si="94"/>
        <v>0</v>
      </c>
      <c r="AB483" s="18"/>
      <c r="AC483" s="24">
        <f t="shared" si="95"/>
        <v>0</v>
      </c>
      <c r="AD483" s="24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</row>
    <row r="484" spans="1:40" x14ac:dyDescent="0.35">
      <c r="A484" s="18"/>
      <c r="B484" s="1" t="s">
        <v>3</v>
      </c>
      <c r="C484" s="1">
        <v>480</v>
      </c>
      <c r="D484" s="1">
        <v>480</v>
      </c>
      <c r="E484" s="9">
        <v>0</v>
      </c>
      <c r="F484" s="22">
        <f t="shared" si="86"/>
        <v>0</v>
      </c>
      <c r="G484" s="50">
        <f t="shared" si="96"/>
        <v>0</v>
      </c>
      <c r="H484" s="22">
        <f t="shared" si="97"/>
        <v>0</v>
      </c>
      <c r="I484" s="70"/>
      <c r="J484" s="22">
        <v>0</v>
      </c>
      <c r="K484" s="22">
        <f>'Car Specs and Assumptions'!$C$5*9.81*'Car Specs and Assumptions'!$F$5</f>
        <v>145.08990000000003</v>
      </c>
      <c r="L484" s="22">
        <v>0</v>
      </c>
      <c r="M484" s="22">
        <v>-145.08990000000003</v>
      </c>
      <c r="N484" s="23">
        <v>0</v>
      </c>
      <c r="O484" s="23">
        <f t="shared" si="87"/>
        <v>0</v>
      </c>
      <c r="P484" s="23">
        <f>IF(F484&gt;0,(K484+L484)*F484,0)</f>
        <v>0</v>
      </c>
      <c r="Q484" s="24">
        <f>IF(J484*-1&gt;(K484+L484),(((J484*-1)-K484-L484))*F484,0)</f>
        <v>0</v>
      </c>
      <c r="R484" s="23">
        <f t="shared" si="88"/>
        <v>537894.27878292697</v>
      </c>
      <c r="S484" s="23">
        <f t="shared" si="89"/>
        <v>626618.92480056093</v>
      </c>
      <c r="T484" s="23">
        <f t="shared" si="90"/>
        <v>0.14942703064589713</v>
      </c>
      <c r="U484" s="23">
        <f t="shared" si="91"/>
        <v>0.17407473730959583</v>
      </c>
      <c r="V484" s="25">
        <v>-0.17407473730959583</v>
      </c>
      <c r="W484" s="25">
        <f>0.5*'Car Specs and Assumptions'!$C$5*(F484*F484)</f>
        <v>0</v>
      </c>
      <c r="X484" s="25">
        <f t="shared" si="92"/>
        <v>0</v>
      </c>
      <c r="Y484" s="25">
        <f t="shared" si="93"/>
        <v>0</v>
      </c>
      <c r="Z484" s="25">
        <f>(H484*(K484+L484))/1000</f>
        <v>0</v>
      </c>
      <c r="AA484" s="25">
        <f t="shared" si="94"/>
        <v>0</v>
      </c>
      <c r="AB484" s="18"/>
      <c r="AC484" s="24">
        <f t="shared" si="95"/>
        <v>0</v>
      </c>
      <c r="AD484" s="24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</row>
    <row r="485" spans="1:40" x14ac:dyDescent="0.35">
      <c r="A485" s="18"/>
      <c r="B485" s="1" t="s">
        <v>3</v>
      </c>
      <c r="C485" s="1">
        <v>481</v>
      </c>
      <c r="D485" s="1">
        <v>481</v>
      </c>
      <c r="E485" s="9">
        <v>0</v>
      </c>
      <c r="F485" s="22">
        <f t="shared" si="86"/>
        <v>0</v>
      </c>
      <c r="G485" s="50">
        <f t="shared" si="96"/>
        <v>0</v>
      </c>
      <c r="H485" s="22">
        <f t="shared" si="97"/>
        <v>0</v>
      </c>
      <c r="I485" s="70"/>
      <c r="J485" s="22">
        <v>0</v>
      </c>
      <c r="K485" s="22">
        <f>'Car Specs and Assumptions'!$C$5*9.81*'Car Specs and Assumptions'!$F$5</f>
        <v>145.08990000000003</v>
      </c>
      <c r="L485" s="22">
        <v>0</v>
      </c>
      <c r="M485" s="22">
        <v>-145.08990000000003</v>
      </c>
      <c r="N485" s="23">
        <v>0</v>
      </c>
      <c r="O485" s="23">
        <f t="shared" si="87"/>
        <v>0</v>
      </c>
      <c r="P485" s="23">
        <f>IF(F485&gt;0,(K485+L485)*F485,0)</f>
        <v>0</v>
      </c>
      <c r="Q485" s="24">
        <f>IF(J485*-1&gt;(K485+L485),(((J485*-1)-K485-L485))*F485,0)</f>
        <v>0</v>
      </c>
      <c r="R485" s="23">
        <f t="shared" si="88"/>
        <v>537894.27878292697</v>
      </c>
      <c r="S485" s="23">
        <f t="shared" si="89"/>
        <v>626618.92480056093</v>
      </c>
      <c r="T485" s="23">
        <f t="shared" si="90"/>
        <v>0.14942703064589713</v>
      </c>
      <c r="U485" s="23">
        <f t="shared" si="91"/>
        <v>0.17407473730959583</v>
      </c>
      <c r="V485" s="25">
        <v>-0.17407473730959583</v>
      </c>
      <c r="W485" s="25">
        <f>0.5*'Car Specs and Assumptions'!$C$5*(F485*F485)</f>
        <v>0</v>
      </c>
      <c r="X485" s="25">
        <f t="shared" si="92"/>
        <v>0</v>
      </c>
      <c r="Y485" s="25">
        <f t="shared" si="93"/>
        <v>0</v>
      </c>
      <c r="Z485" s="25">
        <f>(H485*(K485+L485))/1000</f>
        <v>0</v>
      </c>
      <c r="AA485" s="25">
        <f t="shared" si="94"/>
        <v>0</v>
      </c>
      <c r="AB485" s="18"/>
      <c r="AC485" s="24">
        <f t="shared" si="95"/>
        <v>0</v>
      </c>
      <c r="AD485" s="24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</row>
    <row r="486" spans="1:40" x14ac:dyDescent="0.35">
      <c r="A486" s="18"/>
      <c r="B486" s="1" t="s">
        <v>3</v>
      </c>
      <c r="C486" s="1">
        <v>482</v>
      </c>
      <c r="D486" s="1">
        <v>482</v>
      </c>
      <c r="E486" s="9">
        <v>0</v>
      </c>
      <c r="F486" s="22">
        <f t="shared" si="86"/>
        <v>0</v>
      </c>
      <c r="G486" s="50">
        <f t="shared" si="96"/>
        <v>0</v>
      </c>
      <c r="H486" s="22">
        <f t="shared" si="97"/>
        <v>0</v>
      </c>
      <c r="I486" s="70"/>
      <c r="J486" s="22">
        <v>0</v>
      </c>
      <c r="K486" s="22">
        <f>'Car Specs and Assumptions'!$C$5*9.81*'Car Specs and Assumptions'!$F$5</f>
        <v>145.08990000000003</v>
      </c>
      <c r="L486" s="22">
        <v>0</v>
      </c>
      <c r="M486" s="22">
        <v>-145.08990000000003</v>
      </c>
      <c r="N486" s="23">
        <v>0</v>
      </c>
      <c r="O486" s="23">
        <f t="shared" si="87"/>
        <v>0</v>
      </c>
      <c r="P486" s="23">
        <f>IF(F486&gt;0,(K486+L486)*F486,0)</f>
        <v>0</v>
      </c>
      <c r="Q486" s="24">
        <f>IF(J486*-1&gt;(K486+L486),(((J486*-1)-K486-L486))*F486,0)</f>
        <v>0</v>
      </c>
      <c r="R486" s="23">
        <f t="shared" si="88"/>
        <v>537894.27878292697</v>
      </c>
      <c r="S486" s="23">
        <f t="shared" si="89"/>
        <v>626618.92480056093</v>
      </c>
      <c r="T486" s="23">
        <f t="shared" si="90"/>
        <v>0.14942703064589713</v>
      </c>
      <c r="U486" s="23">
        <f t="shared" si="91"/>
        <v>0.17407473730959583</v>
      </c>
      <c r="V486" s="25">
        <v>-0.17407473730959583</v>
      </c>
      <c r="W486" s="25">
        <f>0.5*'Car Specs and Assumptions'!$C$5*(F486*F486)</f>
        <v>0</v>
      </c>
      <c r="X486" s="25">
        <f t="shared" si="92"/>
        <v>0</v>
      </c>
      <c r="Y486" s="25">
        <f t="shared" si="93"/>
        <v>0</v>
      </c>
      <c r="Z486" s="25">
        <f>(H486*(K486+L486))/1000</f>
        <v>0</v>
      </c>
      <c r="AA486" s="25">
        <f t="shared" si="94"/>
        <v>0</v>
      </c>
      <c r="AB486" s="18"/>
      <c r="AC486" s="24">
        <f t="shared" si="95"/>
        <v>0</v>
      </c>
      <c r="AD486" s="24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</row>
    <row r="487" spans="1:40" x14ac:dyDescent="0.35">
      <c r="A487" s="18"/>
      <c r="B487" s="1" t="s">
        <v>3</v>
      </c>
      <c r="C487" s="1">
        <v>483</v>
      </c>
      <c r="D487" s="1">
        <v>483</v>
      </c>
      <c r="E487" s="9">
        <v>0</v>
      </c>
      <c r="F487" s="22">
        <f t="shared" si="86"/>
        <v>0</v>
      </c>
      <c r="G487" s="50">
        <f t="shared" si="96"/>
        <v>0</v>
      </c>
      <c r="H487" s="22">
        <f t="shared" si="97"/>
        <v>0</v>
      </c>
      <c r="I487" s="70"/>
      <c r="J487" s="22">
        <v>0</v>
      </c>
      <c r="K487" s="22">
        <f>'Car Specs and Assumptions'!$C$5*9.81*'Car Specs and Assumptions'!$F$5</f>
        <v>145.08990000000003</v>
      </c>
      <c r="L487" s="22">
        <v>0</v>
      </c>
      <c r="M487" s="22">
        <v>-145.08990000000003</v>
      </c>
      <c r="N487" s="23">
        <v>0</v>
      </c>
      <c r="O487" s="23">
        <f t="shared" si="87"/>
        <v>0</v>
      </c>
      <c r="P487" s="23">
        <f>IF(F487&gt;0,(K487+L487)*F487,0)</f>
        <v>0</v>
      </c>
      <c r="Q487" s="24">
        <f>IF(J487*-1&gt;(K487+L487),(((J487*-1)-K487-L487))*F487,0)</f>
        <v>0</v>
      </c>
      <c r="R487" s="23">
        <f t="shared" si="88"/>
        <v>537894.27878292697</v>
      </c>
      <c r="S487" s="23">
        <f t="shared" si="89"/>
        <v>626618.92480056093</v>
      </c>
      <c r="T487" s="23">
        <f t="shared" si="90"/>
        <v>0.14942703064589713</v>
      </c>
      <c r="U487" s="23">
        <f t="shared" si="91"/>
        <v>0.17407473730959583</v>
      </c>
      <c r="V487" s="25">
        <v>-0.17407473730959583</v>
      </c>
      <c r="W487" s="25">
        <f>0.5*'Car Specs and Assumptions'!$C$5*(F487*F487)</f>
        <v>0</v>
      </c>
      <c r="X487" s="25">
        <f t="shared" si="92"/>
        <v>0</v>
      </c>
      <c r="Y487" s="25">
        <f t="shared" si="93"/>
        <v>0</v>
      </c>
      <c r="Z487" s="25">
        <f>(H487*(K487+L487))/1000</f>
        <v>0</v>
      </c>
      <c r="AA487" s="25">
        <f t="shared" si="94"/>
        <v>0</v>
      </c>
      <c r="AB487" s="18"/>
      <c r="AC487" s="24">
        <f t="shared" si="95"/>
        <v>0</v>
      </c>
      <c r="AD487" s="24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</row>
    <row r="488" spans="1:40" x14ac:dyDescent="0.35">
      <c r="A488" s="18"/>
      <c r="B488" s="1" t="s">
        <v>3</v>
      </c>
      <c r="C488" s="1">
        <v>484</v>
      </c>
      <c r="D488" s="1">
        <v>484</v>
      </c>
      <c r="E488" s="9">
        <v>0</v>
      </c>
      <c r="F488" s="22">
        <f t="shared" si="86"/>
        <v>0</v>
      </c>
      <c r="G488" s="50">
        <f t="shared" si="96"/>
        <v>0</v>
      </c>
      <c r="H488" s="22">
        <f t="shared" si="97"/>
        <v>0</v>
      </c>
      <c r="I488" s="70"/>
      <c r="J488" s="22">
        <v>0</v>
      </c>
      <c r="K488" s="22">
        <f>'Car Specs and Assumptions'!$C$5*9.81*'Car Specs and Assumptions'!$F$5</f>
        <v>145.08990000000003</v>
      </c>
      <c r="L488" s="22">
        <v>0</v>
      </c>
      <c r="M488" s="22">
        <v>-145.08990000000003</v>
      </c>
      <c r="N488" s="23">
        <v>0</v>
      </c>
      <c r="O488" s="23">
        <f t="shared" si="87"/>
        <v>0</v>
      </c>
      <c r="P488" s="23">
        <f>IF(F488&gt;0,(K488+L488)*F488,0)</f>
        <v>0</v>
      </c>
      <c r="Q488" s="24">
        <f>IF(J488*-1&gt;(K488+L488),(((J488*-1)-K488-L488))*F488,0)</f>
        <v>0</v>
      </c>
      <c r="R488" s="23">
        <f t="shared" si="88"/>
        <v>537894.27878292697</v>
      </c>
      <c r="S488" s="23">
        <f t="shared" si="89"/>
        <v>626618.92480056093</v>
      </c>
      <c r="T488" s="23">
        <f t="shared" si="90"/>
        <v>0.14942703064589713</v>
      </c>
      <c r="U488" s="23">
        <f t="shared" si="91"/>
        <v>0.17407473730959583</v>
      </c>
      <c r="V488" s="25">
        <v>-0.17407473730959583</v>
      </c>
      <c r="W488" s="25">
        <f>0.5*'Car Specs and Assumptions'!$C$5*(F488*F488)</f>
        <v>0</v>
      </c>
      <c r="X488" s="25">
        <f t="shared" si="92"/>
        <v>0</v>
      </c>
      <c r="Y488" s="25">
        <f t="shared" si="93"/>
        <v>0</v>
      </c>
      <c r="Z488" s="25">
        <f>(H488*(K488+L488))/1000</f>
        <v>0</v>
      </c>
      <c r="AA488" s="25">
        <f t="shared" si="94"/>
        <v>0</v>
      </c>
      <c r="AB488" s="18"/>
      <c r="AC488" s="24">
        <f t="shared" si="95"/>
        <v>0</v>
      </c>
      <c r="AD488" s="24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</row>
    <row r="489" spans="1:40" x14ac:dyDescent="0.35">
      <c r="A489" s="18"/>
      <c r="B489" s="1" t="s">
        <v>3</v>
      </c>
      <c r="C489" s="1">
        <v>485</v>
      </c>
      <c r="D489" s="1">
        <v>485</v>
      </c>
      <c r="E489" s="9">
        <v>0</v>
      </c>
      <c r="F489" s="22">
        <f t="shared" si="86"/>
        <v>0</v>
      </c>
      <c r="G489" s="50">
        <f t="shared" si="96"/>
        <v>0</v>
      </c>
      <c r="H489" s="22">
        <f t="shared" si="97"/>
        <v>0</v>
      </c>
      <c r="I489" s="70"/>
      <c r="J489" s="22">
        <v>0</v>
      </c>
      <c r="K489" s="22">
        <f>'Car Specs and Assumptions'!$C$5*9.81*'Car Specs and Assumptions'!$F$5</f>
        <v>145.08990000000003</v>
      </c>
      <c r="L489" s="22">
        <v>0</v>
      </c>
      <c r="M489" s="22">
        <v>-145.08990000000003</v>
      </c>
      <c r="N489" s="23">
        <v>0</v>
      </c>
      <c r="O489" s="23">
        <f t="shared" si="87"/>
        <v>0</v>
      </c>
      <c r="P489" s="23">
        <f>IF(F489&gt;0,(K489+L489)*F489,0)</f>
        <v>0</v>
      </c>
      <c r="Q489" s="24">
        <f>IF(J489*-1&gt;(K489+L489),(((J489*-1)-K489-L489))*F489,0)</f>
        <v>0</v>
      </c>
      <c r="R489" s="23">
        <f t="shared" si="88"/>
        <v>537894.27878292697</v>
      </c>
      <c r="S489" s="23">
        <f t="shared" si="89"/>
        <v>626618.92480056093</v>
      </c>
      <c r="T489" s="23">
        <f t="shared" si="90"/>
        <v>0.14942703064589713</v>
      </c>
      <c r="U489" s="23">
        <f t="shared" si="91"/>
        <v>0.17407473730959583</v>
      </c>
      <c r="V489" s="25">
        <v>-0.17407473730959583</v>
      </c>
      <c r="W489" s="25">
        <f>0.5*'Car Specs and Assumptions'!$C$5*(F489*F489)</f>
        <v>0</v>
      </c>
      <c r="X489" s="25">
        <f t="shared" si="92"/>
        <v>0</v>
      </c>
      <c r="Y489" s="25">
        <f t="shared" si="93"/>
        <v>0</v>
      </c>
      <c r="Z489" s="25">
        <f>(H489*(K489+L489))/1000</f>
        <v>0</v>
      </c>
      <c r="AA489" s="25">
        <f t="shared" si="94"/>
        <v>0</v>
      </c>
      <c r="AB489" s="18"/>
      <c r="AC489" s="24">
        <f t="shared" si="95"/>
        <v>0</v>
      </c>
      <c r="AD489" s="24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</row>
    <row r="490" spans="1:40" x14ac:dyDescent="0.35">
      <c r="A490" s="18"/>
      <c r="B490" s="1" t="s">
        <v>3</v>
      </c>
      <c r="C490" s="1">
        <v>486</v>
      </c>
      <c r="D490" s="1">
        <v>486</v>
      </c>
      <c r="E490" s="9">
        <v>0</v>
      </c>
      <c r="F490" s="22">
        <f t="shared" si="86"/>
        <v>0</v>
      </c>
      <c r="G490" s="50">
        <f t="shared" si="96"/>
        <v>0</v>
      </c>
      <c r="H490" s="22">
        <f t="shared" si="97"/>
        <v>0</v>
      </c>
      <c r="I490" s="70"/>
      <c r="J490" s="22">
        <v>0</v>
      </c>
      <c r="K490" s="22">
        <f>'Car Specs and Assumptions'!$C$5*9.81*'Car Specs and Assumptions'!$F$5</f>
        <v>145.08990000000003</v>
      </c>
      <c r="L490" s="22">
        <v>0</v>
      </c>
      <c r="M490" s="22">
        <v>-145.08990000000003</v>
      </c>
      <c r="N490" s="23">
        <v>0</v>
      </c>
      <c r="O490" s="23">
        <f t="shared" si="87"/>
        <v>0</v>
      </c>
      <c r="P490" s="23">
        <f>IF(F490&gt;0,(K490+L490)*F490,0)</f>
        <v>0</v>
      </c>
      <c r="Q490" s="24">
        <f>IF(J490*-1&gt;(K490+L490),(((J490*-1)-K490-L490))*F490,0)</f>
        <v>0</v>
      </c>
      <c r="R490" s="23">
        <f t="shared" si="88"/>
        <v>537894.27878292697</v>
      </c>
      <c r="S490" s="23">
        <f t="shared" si="89"/>
        <v>626618.92480056093</v>
      </c>
      <c r="T490" s="23">
        <f t="shared" si="90"/>
        <v>0.14942703064589713</v>
      </c>
      <c r="U490" s="23">
        <f t="shared" si="91"/>
        <v>0.17407473730959583</v>
      </c>
      <c r="V490" s="25">
        <v>-0.17407473730959583</v>
      </c>
      <c r="W490" s="25">
        <f>0.5*'Car Specs and Assumptions'!$C$5*(F490*F490)</f>
        <v>0</v>
      </c>
      <c r="X490" s="25">
        <f t="shared" si="92"/>
        <v>0</v>
      </c>
      <c r="Y490" s="25">
        <f t="shared" si="93"/>
        <v>0</v>
      </c>
      <c r="Z490" s="25">
        <f>(H490*(K490+L490))/1000</f>
        <v>0</v>
      </c>
      <c r="AA490" s="25">
        <f t="shared" si="94"/>
        <v>0</v>
      </c>
      <c r="AB490" s="18"/>
      <c r="AC490" s="24">
        <f t="shared" si="95"/>
        <v>0</v>
      </c>
      <c r="AD490" s="24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</row>
    <row r="491" spans="1:40" x14ac:dyDescent="0.35">
      <c r="A491" s="18"/>
      <c r="B491" s="1" t="s">
        <v>3</v>
      </c>
      <c r="C491" s="1">
        <v>487</v>
      </c>
      <c r="D491" s="1">
        <v>487</v>
      </c>
      <c r="E491" s="9">
        <v>0</v>
      </c>
      <c r="F491" s="22">
        <f t="shared" si="86"/>
        <v>0</v>
      </c>
      <c r="G491" s="50">
        <f t="shared" si="96"/>
        <v>0</v>
      </c>
      <c r="H491" s="22">
        <f t="shared" si="97"/>
        <v>0</v>
      </c>
      <c r="I491" s="70"/>
      <c r="J491" s="22">
        <v>0</v>
      </c>
      <c r="K491" s="22">
        <f>'Car Specs and Assumptions'!$C$5*9.81*'Car Specs and Assumptions'!$F$5</f>
        <v>145.08990000000003</v>
      </c>
      <c r="L491" s="22">
        <v>0</v>
      </c>
      <c r="M491" s="22">
        <v>-145.08990000000003</v>
      </c>
      <c r="N491" s="23">
        <v>0</v>
      </c>
      <c r="O491" s="23">
        <f t="shared" si="87"/>
        <v>0</v>
      </c>
      <c r="P491" s="23">
        <f>IF(F491&gt;0,(K491+L491)*F491,0)</f>
        <v>0</v>
      </c>
      <c r="Q491" s="24">
        <f>IF(J491*-1&gt;(K491+L491),(((J491*-1)-K491-L491))*F491,0)</f>
        <v>0</v>
      </c>
      <c r="R491" s="23">
        <f t="shared" si="88"/>
        <v>537894.27878292697</v>
      </c>
      <c r="S491" s="23">
        <f t="shared" si="89"/>
        <v>626618.92480056093</v>
      </c>
      <c r="T491" s="23">
        <f t="shared" si="90"/>
        <v>0.14942703064589713</v>
      </c>
      <c r="U491" s="23">
        <f t="shared" si="91"/>
        <v>0.17407473730959583</v>
      </c>
      <c r="V491" s="25">
        <v>-0.17407473730959583</v>
      </c>
      <c r="W491" s="25">
        <f>0.5*'Car Specs and Assumptions'!$C$5*(F491*F491)</f>
        <v>0</v>
      </c>
      <c r="X491" s="25">
        <f t="shared" si="92"/>
        <v>0</v>
      </c>
      <c r="Y491" s="25">
        <f t="shared" si="93"/>
        <v>0</v>
      </c>
      <c r="Z491" s="25">
        <f>(H491*(K491+L491))/1000</f>
        <v>0</v>
      </c>
      <c r="AA491" s="25">
        <f t="shared" si="94"/>
        <v>0</v>
      </c>
      <c r="AB491" s="18"/>
      <c r="AC491" s="24">
        <f t="shared" si="95"/>
        <v>0</v>
      </c>
      <c r="AD491" s="24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</row>
    <row r="492" spans="1:40" x14ac:dyDescent="0.35">
      <c r="A492" s="18"/>
      <c r="B492" s="1" t="s">
        <v>3</v>
      </c>
      <c r="C492" s="1">
        <v>488</v>
      </c>
      <c r="D492" s="1">
        <v>488</v>
      </c>
      <c r="E492" s="9">
        <v>0</v>
      </c>
      <c r="F492" s="22">
        <f t="shared" si="86"/>
        <v>0</v>
      </c>
      <c r="G492" s="50">
        <f t="shared" si="96"/>
        <v>0</v>
      </c>
      <c r="H492" s="22">
        <f t="shared" si="97"/>
        <v>0</v>
      </c>
      <c r="I492" s="70"/>
      <c r="J492" s="22">
        <v>0</v>
      </c>
      <c r="K492" s="22">
        <f>'Car Specs and Assumptions'!$C$5*9.81*'Car Specs and Assumptions'!$F$5</f>
        <v>145.08990000000003</v>
      </c>
      <c r="L492" s="22">
        <v>0</v>
      </c>
      <c r="M492" s="22">
        <v>-145.08990000000003</v>
      </c>
      <c r="N492" s="23">
        <v>0</v>
      </c>
      <c r="O492" s="23">
        <f t="shared" si="87"/>
        <v>0</v>
      </c>
      <c r="P492" s="23">
        <f>IF(F492&gt;0,(K492+L492)*F492,0)</f>
        <v>0</v>
      </c>
      <c r="Q492" s="24">
        <f>IF(J492*-1&gt;(K492+L492),(((J492*-1)-K492-L492))*F492,0)</f>
        <v>0</v>
      </c>
      <c r="R492" s="23">
        <f t="shared" si="88"/>
        <v>537894.27878292697</v>
      </c>
      <c r="S492" s="23">
        <f t="shared" si="89"/>
        <v>626618.92480056093</v>
      </c>
      <c r="T492" s="23">
        <f t="shared" si="90"/>
        <v>0.14942703064589713</v>
      </c>
      <c r="U492" s="23">
        <f t="shared" si="91"/>
        <v>0.17407473730959583</v>
      </c>
      <c r="V492" s="25">
        <v>-0.17407473730959583</v>
      </c>
      <c r="W492" s="25">
        <f>0.5*'Car Specs and Assumptions'!$C$5*(F492*F492)</f>
        <v>0</v>
      </c>
      <c r="X492" s="25">
        <f t="shared" si="92"/>
        <v>0</v>
      </c>
      <c r="Y492" s="25">
        <f t="shared" si="93"/>
        <v>0</v>
      </c>
      <c r="Z492" s="25">
        <f>(H492*(K492+L492))/1000</f>
        <v>0</v>
      </c>
      <c r="AA492" s="25">
        <f t="shared" si="94"/>
        <v>0</v>
      </c>
      <c r="AB492" s="18"/>
      <c r="AC492" s="24">
        <f t="shared" si="95"/>
        <v>0</v>
      </c>
      <c r="AD492" s="24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</row>
    <row r="493" spans="1:40" x14ac:dyDescent="0.35">
      <c r="A493" s="18"/>
      <c r="B493" s="1" t="s">
        <v>3</v>
      </c>
      <c r="C493" s="1">
        <v>489</v>
      </c>
      <c r="D493" s="1">
        <v>489</v>
      </c>
      <c r="E493" s="9">
        <v>0</v>
      </c>
      <c r="F493" s="22">
        <f t="shared" si="86"/>
        <v>0</v>
      </c>
      <c r="G493" s="50">
        <f t="shared" si="96"/>
        <v>0</v>
      </c>
      <c r="H493" s="22">
        <f t="shared" si="97"/>
        <v>0</v>
      </c>
      <c r="I493" s="70"/>
      <c r="J493" s="22">
        <v>0</v>
      </c>
      <c r="K493" s="22">
        <f>'Car Specs and Assumptions'!$C$5*9.81*'Car Specs and Assumptions'!$F$5</f>
        <v>145.08990000000003</v>
      </c>
      <c r="L493" s="22">
        <v>0</v>
      </c>
      <c r="M493" s="22">
        <v>-145.08990000000003</v>
      </c>
      <c r="N493" s="23">
        <v>0</v>
      </c>
      <c r="O493" s="23">
        <f t="shared" si="87"/>
        <v>0</v>
      </c>
      <c r="P493" s="23">
        <f>IF(F493&gt;0,(K493+L493)*F493,0)</f>
        <v>0</v>
      </c>
      <c r="Q493" s="24">
        <f>IF(J493*-1&gt;(K493+L493),(((J493*-1)-K493-L493))*F493,0)</f>
        <v>0</v>
      </c>
      <c r="R493" s="23">
        <f t="shared" si="88"/>
        <v>537894.27878292697</v>
      </c>
      <c r="S493" s="23">
        <f t="shared" si="89"/>
        <v>626618.92480056093</v>
      </c>
      <c r="T493" s="23">
        <f t="shared" si="90"/>
        <v>0.14942703064589713</v>
      </c>
      <c r="U493" s="23">
        <f t="shared" si="91"/>
        <v>0.17407473730959583</v>
      </c>
      <c r="V493" s="25">
        <v>-0.17407473730959583</v>
      </c>
      <c r="W493" s="25">
        <f>0.5*'Car Specs and Assumptions'!$C$5*(F493*F493)</f>
        <v>0</v>
      </c>
      <c r="X493" s="25">
        <f t="shared" si="92"/>
        <v>0</v>
      </c>
      <c r="Y493" s="25">
        <f t="shared" si="93"/>
        <v>0</v>
      </c>
      <c r="Z493" s="25">
        <f>(H493*(K493+L493))/1000</f>
        <v>0</v>
      </c>
      <c r="AA493" s="25">
        <f t="shared" si="94"/>
        <v>0</v>
      </c>
      <c r="AB493" s="18"/>
      <c r="AC493" s="24">
        <f t="shared" si="95"/>
        <v>0</v>
      </c>
      <c r="AD493" s="24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</row>
    <row r="494" spans="1:40" x14ac:dyDescent="0.35">
      <c r="A494" s="18"/>
      <c r="B494" s="1" t="s">
        <v>3</v>
      </c>
      <c r="C494" s="1">
        <v>490</v>
      </c>
      <c r="D494" s="1">
        <v>490</v>
      </c>
      <c r="E494" s="9">
        <v>0</v>
      </c>
      <c r="F494" s="22">
        <f t="shared" si="86"/>
        <v>0</v>
      </c>
      <c r="G494" s="50">
        <f t="shared" si="96"/>
        <v>0</v>
      </c>
      <c r="H494" s="22">
        <f t="shared" si="97"/>
        <v>0</v>
      </c>
      <c r="I494" s="70"/>
      <c r="J494" s="22">
        <v>0</v>
      </c>
      <c r="K494" s="22">
        <f>'Car Specs and Assumptions'!$C$5*9.81*'Car Specs and Assumptions'!$F$5</f>
        <v>145.08990000000003</v>
      </c>
      <c r="L494" s="22">
        <v>0</v>
      </c>
      <c r="M494" s="22">
        <v>-145.08990000000003</v>
      </c>
      <c r="N494" s="23">
        <v>0</v>
      </c>
      <c r="O494" s="23">
        <f t="shared" si="87"/>
        <v>0</v>
      </c>
      <c r="P494" s="23">
        <f>IF(F494&gt;0,(K494+L494)*F494,0)</f>
        <v>0</v>
      </c>
      <c r="Q494" s="24">
        <f>IF(J494*-1&gt;(K494+L494),(((J494*-1)-K494-L494))*F494,0)</f>
        <v>0</v>
      </c>
      <c r="R494" s="23">
        <f t="shared" si="88"/>
        <v>537894.27878292697</v>
      </c>
      <c r="S494" s="23">
        <f t="shared" si="89"/>
        <v>626618.92480056093</v>
      </c>
      <c r="T494" s="23">
        <f t="shared" si="90"/>
        <v>0.14942703064589713</v>
      </c>
      <c r="U494" s="23">
        <f t="shared" si="91"/>
        <v>0.17407473730959583</v>
      </c>
      <c r="V494" s="25">
        <v>-0.17407473730959583</v>
      </c>
      <c r="W494" s="25">
        <f>0.5*'Car Specs and Assumptions'!$C$5*(F494*F494)</f>
        <v>0</v>
      </c>
      <c r="X494" s="25">
        <f t="shared" si="92"/>
        <v>0</v>
      </c>
      <c r="Y494" s="25">
        <f t="shared" si="93"/>
        <v>0</v>
      </c>
      <c r="Z494" s="25">
        <f>(H494*(K494+L494))/1000</f>
        <v>0</v>
      </c>
      <c r="AA494" s="25">
        <f t="shared" si="94"/>
        <v>0</v>
      </c>
      <c r="AB494" s="18"/>
      <c r="AC494" s="24">
        <f t="shared" si="95"/>
        <v>0</v>
      </c>
      <c r="AD494" s="24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</row>
    <row r="495" spans="1:40" x14ac:dyDescent="0.35">
      <c r="A495" s="18"/>
      <c r="B495" s="1" t="s">
        <v>3</v>
      </c>
      <c r="C495" s="1">
        <v>491</v>
      </c>
      <c r="D495" s="1">
        <v>491</v>
      </c>
      <c r="E495" s="9">
        <v>0</v>
      </c>
      <c r="F495" s="22">
        <f t="shared" si="86"/>
        <v>0</v>
      </c>
      <c r="G495" s="50">
        <f t="shared" si="96"/>
        <v>0</v>
      </c>
      <c r="H495" s="22">
        <f t="shared" si="97"/>
        <v>0</v>
      </c>
      <c r="I495" s="70"/>
      <c r="J495" s="22">
        <v>0</v>
      </c>
      <c r="K495" s="22">
        <f>'Car Specs and Assumptions'!$C$5*9.81*'Car Specs and Assumptions'!$F$5</f>
        <v>145.08990000000003</v>
      </c>
      <c r="L495" s="22">
        <v>0</v>
      </c>
      <c r="M495" s="22">
        <v>-145.08990000000003</v>
      </c>
      <c r="N495" s="23">
        <v>0</v>
      </c>
      <c r="O495" s="23">
        <f t="shared" si="87"/>
        <v>0</v>
      </c>
      <c r="P495" s="23">
        <f>IF(F495&gt;0,(K495+L495)*F495,0)</f>
        <v>0</v>
      </c>
      <c r="Q495" s="24">
        <f>IF(J495*-1&gt;(K495+L495),(((J495*-1)-K495-L495))*F495,0)</f>
        <v>0</v>
      </c>
      <c r="R495" s="23">
        <f t="shared" si="88"/>
        <v>537894.27878292697</v>
      </c>
      <c r="S495" s="23">
        <f t="shared" si="89"/>
        <v>626618.92480056093</v>
      </c>
      <c r="T495" s="23">
        <f t="shared" si="90"/>
        <v>0.14942703064589713</v>
      </c>
      <c r="U495" s="23">
        <f t="shared" si="91"/>
        <v>0.17407473730959583</v>
      </c>
      <c r="V495" s="25">
        <v>-0.17407473730959583</v>
      </c>
      <c r="W495" s="25">
        <f>0.5*'Car Specs and Assumptions'!$C$5*(F495*F495)</f>
        <v>0</v>
      </c>
      <c r="X495" s="25">
        <f t="shared" si="92"/>
        <v>0</v>
      </c>
      <c r="Y495" s="25">
        <f t="shared" si="93"/>
        <v>0</v>
      </c>
      <c r="Z495" s="25">
        <f>(H495*(K495+L495))/1000</f>
        <v>0</v>
      </c>
      <c r="AA495" s="25">
        <f t="shared" si="94"/>
        <v>0</v>
      </c>
      <c r="AB495" s="18"/>
      <c r="AC495" s="24">
        <f t="shared" si="95"/>
        <v>0</v>
      </c>
      <c r="AD495" s="24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</row>
    <row r="496" spans="1:40" x14ac:dyDescent="0.35">
      <c r="A496" s="18"/>
      <c r="B496" s="1" t="s">
        <v>3</v>
      </c>
      <c r="C496" s="1">
        <v>492</v>
      </c>
      <c r="D496" s="1">
        <v>492</v>
      </c>
      <c r="E496" s="9">
        <v>0</v>
      </c>
      <c r="F496" s="22">
        <f t="shared" si="86"/>
        <v>0</v>
      </c>
      <c r="G496" s="50">
        <f t="shared" si="96"/>
        <v>0</v>
      </c>
      <c r="H496" s="22">
        <f t="shared" si="97"/>
        <v>0</v>
      </c>
      <c r="I496" s="70"/>
      <c r="J496" s="22">
        <v>0</v>
      </c>
      <c r="K496" s="22">
        <f>'Car Specs and Assumptions'!$C$5*9.81*'Car Specs and Assumptions'!$F$5</f>
        <v>145.08990000000003</v>
      </c>
      <c r="L496" s="22">
        <v>0</v>
      </c>
      <c r="M496" s="22">
        <v>-145.08990000000003</v>
      </c>
      <c r="N496" s="23">
        <v>0</v>
      </c>
      <c r="O496" s="23">
        <f t="shared" si="87"/>
        <v>0</v>
      </c>
      <c r="P496" s="23">
        <f>IF(F496&gt;0,(K496+L496)*F496,0)</f>
        <v>0</v>
      </c>
      <c r="Q496" s="24">
        <f>IF(J496*-1&gt;(K496+L496),(((J496*-1)-K496-L496))*F496,0)</f>
        <v>0</v>
      </c>
      <c r="R496" s="23">
        <f t="shared" si="88"/>
        <v>537894.27878292697</v>
      </c>
      <c r="S496" s="23">
        <f t="shared" si="89"/>
        <v>626618.92480056093</v>
      </c>
      <c r="T496" s="23">
        <f t="shared" si="90"/>
        <v>0.14942703064589713</v>
      </c>
      <c r="U496" s="23">
        <f t="shared" si="91"/>
        <v>0.17407473730959583</v>
      </c>
      <c r="V496" s="25">
        <v>-0.17407473730959583</v>
      </c>
      <c r="W496" s="25">
        <f>0.5*'Car Specs and Assumptions'!$C$5*(F496*F496)</f>
        <v>0</v>
      </c>
      <c r="X496" s="25">
        <f t="shared" si="92"/>
        <v>0</v>
      </c>
      <c r="Y496" s="25">
        <f t="shared" si="93"/>
        <v>0</v>
      </c>
      <c r="Z496" s="25">
        <f>(H496*(K496+L496))/1000</f>
        <v>0</v>
      </c>
      <c r="AA496" s="25">
        <f t="shared" si="94"/>
        <v>0</v>
      </c>
      <c r="AB496" s="18"/>
      <c r="AC496" s="24">
        <f t="shared" si="95"/>
        <v>0</v>
      </c>
      <c r="AD496" s="24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</row>
    <row r="497" spans="1:40" x14ac:dyDescent="0.35">
      <c r="A497" s="18"/>
      <c r="B497" s="1" t="s">
        <v>3</v>
      </c>
      <c r="C497" s="1">
        <v>493</v>
      </c>
      <c r="D497" s="1">
        <v>493</v>
      </c>
      <c r="E497" s="9">
        <v>0</v>
      </c>
      <c r="F497" s="22">
        <f t="shared" si="86"/>
        <v>0</v>
      </c>
      <c r="G497" s="50">
        <f t="shared" si="96"/>
        <v>0</v>
      </c>
      <c r="H497" s="22">
        <f t="shared" si="97"/>
        <v>0</v>
      </c>
      <c r="I497" s="70"/>
      <c r="J497" s="22">
        <v>0</v>
      </c>
      <c r="K497" s="22">
        <f>'Car Specs and Assumptions'!$C$5*9.81*'Car Specs and Assumptions'!$F$5</f>
        <v>145.08990000000003</v>
      </c>
      <c r="L497" s="22">
        <v>0</v>
      </c>
      <c r="M497" s="22">
        <v>-145.08990000000003</v>
      </c>
      <c r="N497" s="23">
        <v>0</v>
      </c>
      <c r="O497" s="23">
        <f t="shared" si="87"/>
        <v>0</v>
      </c>
      <c r="P497" s="23">
        <f>IF(F497&gt;0,(K497+L497)*F497,0)</f>
        <v>0</v>
      </c>
      <c r="Q497" s="24">
        <f>IF(J497*-1&gt;(K497+L497),(((J497*-1)-K497-L497))*F497,0)</f>
        <v>0</v>
      </c>
      <c r="R497" s="23">
        <f t="shared" si="88"/>
        <v>537894.27878292697</v>
      </c>
      <c r="S497" s="23">
        <f t="shared" si="89"/>
        <v>626618.92480056093</v>
      </c>
      <c r="T497" s="23">
        <f t="shared" si="90"/>
        <v>0.14942703064589713</v>
      </c>
      <c r="U497" s="23">
        <f t="shared" si="91"/>
        <v>0.17407473730959583</v>
      </c>
      <c r="V497" s="25">
        <v>-0.17407473730959583</v>
      </c>
      <c r="W497" s="25">
        <f>0.5*'Car Specs and Assumptions'!$C$5*(F497*F497)</f>
        <v>0</v>
      </c>
      <c r="X497" s="25">
        <f t="shared" si="92"/>
        <v>0</v>
      </c>
      <c r="Y497" s="25">
        <f t="shared" si="93"/>
        <v>0</v>
      </c>
      <c r="Z497" s="25">
        <f>(H497*(K497+L497))/1000</f>
        <v>0</v>
      </c>
      <c r="AA497" s="25">
        <f t="shared" si="94"/>
        <v>0</v>
      </c>
      <c r="AB497" s="18"/>
      <c r="AC497" s="24">
        <f t="shared" si="95"/>
        <v>0</v>
      </c>
      <c r="AD497" s="24"/>
      <c r="AE497" s="18"/>
      <c r="AF497" s="18"/>
      <c r="AG497" s="18"/>
      <c r="AH497" s="18"/>
      <c r="AI497" s="18"/>
      <c r="AJ497" s="18"/>
      <c r="AK497" s="18"/>
      <c r="AL497" s="18"/>
      <c r="AM497" s="18"/>
      <c r="AN497" s="18"/>
    </row>
    <row r="498" spans="1:40" x14ac:dyDescent="0.35">
      <c r="A498" s="18"/>
      <c r="B498" s="1" t="s">
        <v>3</v>
      </c>
      <c r="C498" s="1">
        <v>494</v>
      </c>
      <c r="D498" s="1">
        <v>494</v>
      </c>
      <c r="E498" s="9">
        <v>0</v>
      </c>
      <c r="F498" s="22">
        <f t="shared" si="86"/>
        <v>0</v>
      </c>
      <c r="G498" s="50">
        <f t="shared" si="96"/>
        <v>0</v>
      </c>
      <c r="H498" s="22">
        <f t="shared" si="97"/>
        <v>0</v>
      </c>
      <c r="I498" s="70"/>
      <c r="J498" s="22">
        <v>0</v>
      </c>
      <c r="K498" s="22">
        <f>'Car Specs and Assumptions'!$C$5*9.81*'Car Specs and Assumptions'!$F$5</f>
        <v>145.08990000000003</v>
      </c>
      <c r="L498" s="22">
        <v>0</v>
      </c>
      <c r="M498" s="22">
        <v>-145.08990000000003</v>
      </c>
      <c r="N498" s="23">
        <v>0</v>
      </c>
      <c r="O498" s="23">
        <f t="shared" si="87"/>
        <v>0</v>
      </c>
      <c r="P498" s="23">
        <f>IF(F498&gt;0,(K498+L498)*F498,0)</f>
        <v>0</v>
      </c>
      <c r="Q498" s="24">
        <f>IF(J498*-1&gt;(K498+L498),(((J498*-1)-K498-L498))*F498,0)</f>
        <v>0</v>
      </c>
      <c r="R498" s="23">
        <f t="shared" si="88"/>
        <v>537894.27878292697</v>
      </c>
      <c r="S498" s="23">
        <f t="shared" si="89"/>
        <v>626618.92480056093</v>
      </c>
      <c r="T498" s="23">
        <f t="shared" si="90"/>
        <v>0.14942703064589713</v>
      </c>
      <c r="U498" s="23">
        <f t="shared" si="91"/>
        <v>0.17407473730959583</v>
      </c>
      <c r="V498" s="25">
        <v>-0.17407473730959583</v>
      </c>
      <c r="W498" s="25">
        <f>0.5*'Car Specs and Assumptions'!$C$5*(F498*F498)</f>
        <v>0</v>
      </c>
      <c r="X498" s="25">
        <f t="shared" si="92"/>
        <v>0</v>
      </c>
      <c r="Y498" s="25">
        <f t="shared" si="93"/>
        <v>0</v>
      </c>
      <c r="Z498" s="25">
        <f>(H498*(K498+L498))/1000</f>
        <v>0</v>
      </c>
      <c r="AA498" s="25">
        <f t="shared" si="94"/>
        <v>0</v>
      </c>
      <c r="AB498" s="18"/>
      <c r="AC498" s="24">
        <f t="shared" si="95"/>
        <v>0</v>
      </c>
      <c r="AD498" s="24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</row>
    <row r="499" spans="1:40" x14ac:dyDescent="0.35">
      <c r="A499" s="18"/>
      <c r="B499" s="1" t="s">
        <v>3</v>
      </c>
      <c r="C499" s="1">
        <v>495</v>
      </c>
      <c r="D499" s="1">
        <v>495</v>
      </c>
      <c r="E499" s="9">
        <v>0</v>
      </c>
      <c r="F499" s="22">
        <f t="shared" si="86"/>
        <v>0</v>
      </c>
      <c r="G499" s="50">
        <f t="shared" si="96"/>
        <v>0</v>
      </c>
      <c r="H499" s="22">
        <f t="shared" si="97"/>
        <v>0</v>
      </c>
      <c r="I499" s="70"/>
      <c r="J499" s="22">
        <v>0</v>
      </c>
      <c r="K499" s="22">
        <f>'Car Specs and Assumptions'!$C$5*9.81*'Car Specs and Assumptions'!$F$5</f>
        <v>145.08990000000003</v>
      </c>
      <c r="L499" s="22">
        <v>0</v>
      </c>
      <c r="M499" s="22">
        <v>-145.08990000000003</v>
      </c>
      <c r="N499" s="23">
        <v>0</v>
      </c>
      <c r="O499" s="23">
        <f t="shared" si="87"/>
        <v>0</v>
      </c>
      <c r="P499" s="23">
        <f>IF(F499&gt;0,(K499+L499)*F499,0)</f>
        <v>0</v>
      </c>
      <c r="Q499" s="24">
        <f>IF(J499*-1&gt;(K499+L499),(((J499*-1)-K499-L499))*F499,0)</f>
        <v>0</v>
      </c>
      <c r="R499" s="23">
        <f t="shared" si="88"/>
        <v>537894.27878292697</v>
      </c>
      <c r="S499" s="23">
        <f t="shared" si="89"/>
        <v>626618.92480056093</v>
      </c>
      <c r="T499" s="23">
        <f t="shared" si="90"/>
        <v>0.14942703064589713</v>
      </c>
      <c r="U499" s="23">
        <f t="shared" si="91"/>
        <v>0.17407473730959583</v>
      </c>
      <c r="V499" s="25">
        <v>-0.17407473730959583</v>
      </c>
      <c r="W499" s="25">
        <f>0.5*'Car Specs and Assumptions'!$C$5*(F499*F499)</f>
        <v>0</v>
      </c>
      <c r="X499" s="25">
        <f t="shared" si="92"/>
        <v>0</v>
      </c>
      <c r="Y499" s="25">
        <f t="shared" si="93"/>
        <v>0</v>
      </c>
      <c r="Z499" s="25">
        <f>(H499*(K499+L499))/1000</f>
        <v>0</v>
      </c>
      <c r="AA499" s="25">
        <f t="shared" si="94"/>
        <v>0</v>
      </c>
      <c r="AB499" s="18"/>
      <c r="AC499" s="24">
        <f t="shared" si="95"/>
        <v>0</v>
      </c>
      <c r="AD499" s="24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</row>
    <row r="500" spans="1:40" x14ac:dyDescent="0.35">
      <c r="A500" s="18"/>
      <c r="B500" s="1" t="s">
        <v>3</v>
      </c>
      <c r="C500" s="1">
        <v>496</v>
      </c>
      <c r="D500" s="1">
        <v>496</v>
      </c>
      <c r="E500" s="9">
        <v>0</v>
      </c>
      <c r="F500" s="22">
        <f t="shared" si="86"/>
        <v>0</v>
      </c>
      <c r="G500" s="50">
        <f t="shared" si="96"/>
        <v>0</v>
      </c>
      <c r="H500" s="22">
        <f t="shared" si="97"/>
        <v>0</v>
      </c>
      <c r="I500" s="70"/>
      <c r="J500" s="22">
        <v>0</v>
      </c>
      <c r="K500" s="22">
        <f>'Car Specs and Assumptions'!$C$5*9.81*'Car Specs and Assumptions'!$F$5</f>
        <v>145.08990000000003</v>
      </c>
      <c r="L500" s="22">
        <v>0</v>
      </c>
      <c r="M500" s="22">
        <v>-145.08990000000003</v>
      </c>
      <c r="N500" s="23">
        <v>0</v>
      </c>
      <c r="O500" s="23">
        <f t="shared" si="87"/>
        <v>0</v>
      </c>
      <c r="P500" s="23">
        <f>IF(F500&gt;0,(K500+L500)*F500,0)</f>
        <v>0</v>
      </c>
      <c r="Q500" s="24">
        <f>IF(J500*-1&gt;(K500+L500),(((J500*-1)-K500-L500))*F500,0)</f>
        <v>0</v>
      </c>
      <c r="R500" s="23">
        <f t="shared" si="88"/>
        <v>537894.27878292697</v>
      </c>
      <c r="S500" s="23">
        <f t="shared" si="89"/>
        <v>626618.92480056093</v>
      </c>
      <c r="T500" s="23">
        <f t="shared" si="90"/>
        <v>0.14942703064589713</v>
      </c>
      <c r="U500" s="23">
        <f t="shared" si="91"/>
        <v>0.17407473730959583</v>
      </c>
      <c r="V500" s="25">
        <v>-0.17407473730959583</v>
      </c>
      <c r="W500" s="25">
        <f>0.5*'Car Specs and Assumptions'!$C$5*(F500*F500)</f>
        <v>0</v>
      </c>
      <c r="X500" s="25">
        <f t="shared" si="92"/>
        <v>0</v>
      </c>
      <c r="Y500" s="25">
        <f t="shared" si="93"/>
        <v>0</v>
      </c>
      <c r="Z500" s="25">
        <f>(H500*(K500+L500))/1000</f>
        <v>0</v>
      </c>
      <c r="AA500" s="25">
        <f t="shared" si="94"/>
        <v>0</v>
      </c>
      <c r="AB500" s="18"/>
      <c r="AC500" s="24">
        <f t="shared" si="95"/>
        <v>0</v>
      </c>
      <c r="AD500" s="24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</row>
    <row r="501" spans="1:40" x14ac:dyDescent="0.35">
      <c r="A501" s="18"/>
      <c r="B501" s="1" t="s">
        <v>3</v>
      </c>
      <c r="C501" s="1">
        <v>497</v>
      </c>
      <c r="D501" s="1">
        <v>497</v>
      </c>
      <c r="E501" s="9">
        <v>0</v>
      </c>
      <c r="F501" s="22">
        <f t="shared" si="86"/>
        <v>0</v>
      </c>
      <c r="G501" s="50">
        <f t="shared" si="96"/>
        <v>0</v>
      </c>
      <c r="H501" s="22">
        <f t="shared" si="97"/>
        <v>0</v>
      </c>
      <c r="I501" s="70"/>
      <c r="J501" s="22">
        <v>0</v>
      </c>
      <c r="K501" s="22">
        <f>'Car Specs and Assumptions'!$C$5*9.81*'Car Specs and Assumptions'!$F$5</f>
        <v>145.08990000000003</v>
      </c>
      <c r="L501" s="22">
        <v>0</v>
      </c>
      <c r="M501" s="22">
        <v>-145.08990000000003</v>
      </c>
      <c r="N501" s="23">
        <v>0</v>
      </c>
      <c r="O501" s="23">
        <f t="shared" si="87"/>
        <v>0</v>
      </c>
      <c r="P501" s="23">
        <f>IF(F501&gt;0,(K501+L501)*F501,0)</f>
        <v>0</v>
      </c>
      <c r="Q501" s="24">
        <f>IF(J501*-1&gt;(K501+L501),(((J501*-1)-K501-L501))*F501,0)</f>
        <v>0</v>
      </c>
      <c r="R501" s="23">
        <f t="shared" si="88"/>
        <v>537894.27878292697</v>
      </c>
      <c r="S501" s="23">
        <f t="shared" si="89"/>
        <v>626618.92480056093</v>
      </c>
      <c r="T501" s="23">
        <f t="shared" si="90"/>
        <v>0.14942703064589713</v>
      </c>
      <c r="U501" s="23">
        <f t="shared" si="91"/>
        <v>0.17407473730959583</v>
      </c>
      <c r="V501" s="25">
        <v>-0.17407473730959583</v>
      </c>
      <c r="W501" s="25">
        <f>0.5*'Car Specs and Assumptions'!$C$5*(F501*F501)</f>
        <v>0</v>
      </c>
      <c r="X501" s="25">
        <f t="shared" si="92"/>
        <v>0</v>
      </c>
      <c r="Y501" s="25">
        <f t="shared" si="93"/>
        <v>0</v>
      </c>
      <c r="Z501" s="25">
        <f>(H501*(K501+L501))/1000</f>
        <v>0</v>
      </c>
      <c r="AA501" s="25">
        <f t="shared" si="94"/>
        <v>0</v>
      </c>
      <c r="AB501" s="18"/>
      <c r="AC501" s="24">
        <f t="shared" si="95"/>
        <v>0</v>
      </c>
      <c r="AD501" s="24"/>
      <c r="AE501" s="18"/>
      <c r="AF501" s="18"/>
      <c r="AG501" s="18"/>
      <c r="AH501" s="18"/>
      <c r="AI501" s="18"/>
      <c r="AJ501" s="18"/>
      <c r="AK501" s="18"/>
      <c r="AL501" s="18"/>
      <c r="AM501" s="18"/>
      <c r="AN501" s="18"/>
    </row>
    <row r="502" spans="1:40" x14ac:dyDescent="0.35">
      <c r="A502" s="18"/>
      <c r="B502" s="1" t="s">
        <v>3</v>
      </c>
      <c r="C502" s="1">
        <v>498</v>
      </c>
      <c r="D502" s="1">
        <v>498</v>
      </c>
      <c r="E502" s="9">
        <v>0</v>
      </c>
      <c r="F502" s="22">
        <f t="shared" si="86"/>
        <v>0</v>
      </c>
      <c r="G502" s="50">
        <f t="shared" si="96"/>
        <v>0</v>
      </c>
      <c r="H502" s="22">
        <f t="shared" si="97"/>
        <v>0</v>
      </c>
      <c r="I502" s="70"/>
      <c r="J502" s="22">
        <v>0</v>
      </c>
      <c r="K502" s="22">
        <f>'Car Specs and Assumptions'!$C$5*9.81*'Car Specs and Assumptions'!$F$5</f>
        <v>145.08990000000003</v>
      </c>
      <c r="L502" s="22">
        <v>0</v>
      </c>
      <c r="M502" s="22">
        <v>-145.08990000000003</v>
      </c>
      <c r="N502" s="23">
        <v>0</v>
      </c>
      <c r="O502" s="23">
        <f t="shared" si="87"/>
        <v>0</v>
      </c>
      <c r="P502" s="23">
        <f>IF(F502&gt;0,(K502+L502)*F502,0)</f>
        <v>0</v>
      </c>
      <c r="Q502" s="24">
        <f>IF(J502*-1&gt;(K502+L502),(((J502*-1)-K502-L502))*F502,0)</f>
        <v>0</v>
      </c>
      <c r="R502" s="23">
        <f t="shared" si="88"/>
        <v>537894.27878292697</v>
      </c>
      <c r="S502" s="23">
        <f t="shared" si="89"/>
        <v>626618.92480056093</v>
      </c>
      <c r="T502" s="23">
        <f t="shared" si="90"/>
        <v>0.14942703064589713</v>
      </c>
      <c r="U502" s="23">
        <f t="shared" si="91"/>
        <v>0.17407473730959583</v>
      </c>
      <c r="V502" s="25">
        <v>-0.17407473730959583</v>
      </c>
      <c r="W502" s="25">
        <f>0.5*'Car Specs and Assumptions'!$C$5*(F502*F502)</f>
        <v>0</v>
      </c>
      <c r="X502" s="25">
        <f t="shared" si="92"/>
        <v>0</v>
      </c>
      <c r="Y502" s="25">
        <f t="shared" si="93"/>
        <v>0</v>
      </c>
      <c r="Z502" s="25">
        <f>(H502*(K502+L502))/1000</f>
        <v>0</v>
      </c>
      <c r="AA502" s="25">
        <f t="shared" si="94"/>
        <v>0</v>
      </c>
      <c r="AB502" s="18"/>
      <c r="AC502" s="24">
        <f t="shared" si="95"/>
        <v>0</v>
      </c>
      <c r="AD502" s="24"/>
      <c r="AE502" s="18"/>
      <c r="AF502" s="18"/>
      <c r="AG502" s="18"/>
      <c r="AH502" s="18"/>
      <c r="AI502" s="18"/>
      <c r="AJ502" s="18"/>
      <c r="AK502" s="18"/>
      <c r="AL502" s="18"/>
      <c r="AM502" s="18"/>
      <c r="AN502" s="18"/>
    </row>
    <row r="503" spans="1:40" x14ac:dyDescent="0.35">
      <c r="A503" s="18"/>
      <c r="B503" s="1" t="s">
        <v>3</v>
      </c>
      <c r="C503" s="1">
        <v>499</v>
      </c>
      <c r="D503" s="1">
        <v>499</v>
      </c>
      <c r="E503" s="9">
        <v>0</v>
      </c>
      <c r="F503" s="22">
        <f t="shared" si="86"/>
        <v>0</v>
      </c>
      <c r="G503" s="50">
        <f t="shared" si="96"/>
        <v>0</v>
      </c>
      <c r="H503" s="22">
        <f t="shared" si="97"/>
        <v>0</v>
      </c>
      <c r="I503" s="70"/>
      <c r="J503" s="22">
        <v>0</v>
      </c>
      <c r="K503" s="22">
        <f>'Car Specs and Assumptions'!$C$5*9.81*'Car Specs and Assumptions'!$F$5</f>
        <v>145.08990000000003</v>
      </c>
      <c r="L503" s="22">
        <v>0</v>
      </c>
      <c r="M503" s="22">
        <v>-145.08990000000003</v>
      </c>
      <c r="N503" s="23">
        <v>0</v>
      </c>
      <c r="O503" s="23">
        <f t="shared" si="87"/>
        <v>0</v>
      </c>
      <c r="P503" s="23">
        <f>IF(F503&gt;0,(K503+L503)*F503,0)</f>
        <v>0</v>
      </c>
      <c r="Q503" s="24">
        <f>IF(J503*-1&gt;(K503+L503),(((J503*-1)-K503-L503))*F503,0)</f>
        <v>0</v>
      </c>
      <c r="R503" s="23">
        <f t="shared" si="88"/>
        <v>537894.27878292697</v>
      </c>
      <c r="S503" s="23">
        <f t="shared" si="89"/>
        <v>626618.92480056093</v>
      </c>
      <c r="T503" s="23">
        <f t="shared" si="90"/>
        <v>0.14942703064589713</v>
      </c>
      <c r="U503" s="23">
        <f t="shared" si="91"/>
        <v>0.17407473730959583</v>
      </c>
      <c r="V503" s="25">
        <v>-0.17407473730959583</v>
      </c>
      <c r="W503" s="25">
        <f>0.5*'Car Specs and Assumptions'!$C$5*(F503*F503)</f>
        <v>0</v>
      </c>
      <c r="X503" s="25">
        <f t="shared" si="92"/>
        <v>0</v>
      </c>
      <c r="Y503" s="25">
        <f t="shared" si="93"/>
        <v>0</v>
      </c>
      <c r="Z503" s="25">
        <f>(H503*(K503+L503))/1000</f>
        <v>0</v>
      </c>
      <c r="AA503" s="25">
        <f t="shared" si="94"/>
        <v>0</v>
      </c>
      <c r="AB503" s="18"/>
      <c r="AC503" s="24">
        <f t="shared" si="95"/>
        <v>0</v>
      </c>
      <c r="AD503" s="24"/>
      <c r="AE503" s="18"/>
      <c r="AF503" s="18"/>
      <c r="AG503" s="18"/>
      <c r="AH503" s="18"/>
      <c r="AI503" s="18"/>
      <c r="AJ503" s="18"/>
      <c r="AK503" s="18"/>
      <c r="AL503" s="18"/>
      <c r="AM503" s="18"/>
      <c r="AN503" s="18"/>
    </row>
    <row r="504" spans="1:40" x14ac:dyDescent="0.35">
      <c r="A504" s="18"/>
      <c r="B504" s="1" t="s">
        <v>3</v>
      </c>
      <c r="C504" s="1">
        <v>500</v>
      </c>
      <c r="D504" s="1">
        <v>500</v>
      </c>
      <c r="E504" s="9">
        <v>0</v>
      </c>
      <c r="F504" s="22">
        <f t="shared" si="86"/>
        <v>0</v>
      </c>
      <c r="G504" s="50">
        <f t="shared" si="96"/>
        <v>0</v>
      </c>
      <c r="H504" s="22">
        <f t="shared" si="97"/>
        <v>0</v>
      </c>
      <c r="I504" s="70"/>
      <c r="J504" s="22">
        <v>0</v>
      </c>
      <c r="K504" s="22">
        <f>'Car Specs and Assumptions'!$C$5*9.81*'Car Specs and Assumptions'!$F$5</f>
        <v>145.08990000000003</v>
      </c>
      <c r="L504" s="22">
        <v>0</v>
      </c>
      <c r="M504" s="22">
        <v>-145.08990000000003</v>
      </c>
      <c r="N504" s="23">
        <v>0</v>
      </c>
      <c r="O504" s="23">
        <f t="shared" si="87"/>
        <v>0</v>
      </c>
      <c r="P504" s="23">
        <f>IF(F504&gt;0,(K504+L504)*F504,0)</f>
        <v>0</v>
      </c>
      <c r="Q504" s="24">
        <f>IF(J504*-1&gt;(K504+L504),(((J504*-1)-K504-L504))*F504,0)</f>
        <v>0</v>
      </c>
      <c r="R504" s="23">
        <f t="shared" si="88"/>
        <v>537894.27878292697</v>
      </c>
      <c r="S504" s="23">
        <f t="shared" si="89"/>
        <v>626618.92480056093</v>
      </c>
      <c r="T504" s="23">
        <f t="shared" si="90"/>
        <v>0.14942703064589713</v>
      </c>
      <c r="U504" s="23">
        <f t="shared" si="91"/>
        <v>0.17407473730959583</v>
      </c>
      <c r="V504" s="25">
        <v>-0.17407473730959583</v>
      </c>
      <c r="W504" s="25">
        <f>0.5*'Car Specs and Assumptions'!$C$5*(F504*F504)</f>
        <v>0</v>
      </c>
      <c r="X504" s="25">
        <f t="shared" si="92"/>
        <v>0</v>
      </c>
      <c r="Y504" s="25">
        <f t="shared" si="93"/>
        <v>0</v>
      </c>
      <c r="Z504" s="25">
        <f>(H504*(K504+L504))/1000</f>
        <v>0</v>
      </c>
      <c r="AA504" s="25">
        <f t="shared" si="94"/>
        <v>0</v>
      </c>
      <c r="AB504" s="18"/>
      <c r="AC504" s="24">
        <f t="shared" si="95"/>
        <v>0</v>
      </c>
      <c r="AD504" s="24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</row>
    <row r="505" spans="1:40" x14ac:dyDescent="0.35">
      <c r="A505" s="18"/>
      <c r="B505" s="1" t="s">
        <v>3</v>
      </c>
      <c r="C505" s="1">
        <v>501</v>
      </c>
      <c r="D505" s="1">
        <v>501</v>
      </c>
      <c r="E505" s="9">
        <v>0</v>
      </c>
      <c r="F505" s="22">
        <f t="shared" si="86"/>
        <v>0</v>
      </c>
      <c r="G505" s="50">
        <f t="shared" si="96"/>
        <v>0</v>
      </c>
      <c r="H505" s="22">
        <f t="shared" si="97"/>
        <v>0</v>
      </c>
      <c r="I505" s="70"/>
      <c r="J505" s="22">
        <v>0</v>
      </c>
      <c r="K505" s="22">
        <f>'Car Specs and Assumptions'!$C$5*9.81*'Car Specs and Assumptions'!$F$5</f>
        <v>145.08990000000003</v>
      </c>
      <c r="L505" s="22">
        <v>0</v>
      </c>
      <c r="M505" s="22">
        <v>-145.08990000000003</v>
      </c>
      <c r="N505" s="23">
        <v>0</v>
      </c>
      <c r="O505" s="23">
        <f t="shared" si="87"/>
        <v>0</v>
      </c>
      <c r="P505" s="23">
        <f>IF(F505&gt;0,(K505+L505)*F505,0)</f>
        <v>0</v>
      </c>
      <c r="Q505" s="24">
        <f>IF(J505*-1&gt;(K505+L505),(((J505*-1)-K505-L505))*F505,0)</f>
        <v>0</v>
      </c>
      <c r="R505" s="23">
        <f t="shared" si="88"/>
        <v>537894.27878292697</v>
      </c>
      <c r="S505" s="23">
        <f t="shared" si="89"/>
        <v>626618.92480056093</v>
      </c>
      <c r="T505" s="23">
        <f t="shared" si="90"/>
        <v>0.14942703064589713</v>
      </c>
      <c r="U505" s="23">
        <f t="shared" si="91"/>
        <v>0.17407473730959583</v>
      </c>
      <c r="V505" s="25">
        <v>-0.17407473730959583</v>
      </c>
      <c r="W505" s="25">
        <f>0.5*'Car Specs and Assumptions'!$C$5*(F505*F505)</f>
        <v>0</v>
      </c>
      <c r="X505" s="25">
        <f t="shared" si="92"/>
        <v>0</v>
      </c>
      <c r="Y505" s="25">
        <f t="shared" si="93"/>
        <v>0</v>
      </c>
      <c r="Z505" s="25">
        <f>(H505*(K505+L505))/1000</f>
        <v>0</v>
      </c>
      <c r="AA505" s="25">
        <f t="shared" si="94"/>
        <v>0</v>
      </c>
      <c r="AB505" s="18"/>
      <c r="AC505" s="24">
        <f t="shared" si="95"/>
        <v>0</v>
      </c>
      <c r="AD505" s="24"/>
      <c r="AE505" s="18"/>
      <c r="AF505" s="18"/>
      <c r="AG505" s="18"/>
      <c r="AH505" s="18"/>
      <c r="AI505" s="18"/>
      <c r="AJ505" s="18"/>
      <c r="AK505" s="18"/>
      <c r="AL505" s="18"/>
      <c r="AM505" s="18"/>
      <c r="AN505" s="18"/>
    </row>
    <row r="506" spans="1:40" x14ac:dyDescent="0.35">
      <c r="A506" s="18"/>
      <c r="B506" s="1" t="s">
        <v>3</v>
      </c>
      <c r="C506" s="1">
        <v>502</v>
      </c>
      <c r="D506" s="1">
        <v>502</v>
      </c>
      <c r="E506" s="9">
        <v>0</v>
      </c>
      <c r="F506" s="22">
        <f t="shared" si="86"/>
        <v>0</v>
      </c>
      <c r="G506" s="50">
        <f t="shared" si="96"/>
        <v>0</v>
      </c>
      <c r="H506" s="22">
        <f t="shared" si="97"/>
        <v>0</v>
      </c>
      <c r="I506" s="70"/>
      <c r="J506" s="22">
        <v>0</v>
      </c>
      <c r="K506" s="22">
        <f>'Car Specs and Assumptions'!$C$5*9.81*'Car Specs and Assumptions'!$F$5</f>
        <v>145.08990000000003</v>
      </c>
      <c r="L506" s="22">
        <v>0</v>
      </c>
      <c r="M506" s="22">
        <v>-145.08990000000003</v>
      </c>
      <c r="N506" s="23">
        <v>0</v>
      </c>
      <c r="O506" s="23">
        <f t="shared" si="87"/>
        <v>0</v>
      </c>
      <c r="P506" s="23">
        <f>IF(F506&gt;0,(K506+L506)*F506,0)</f>
        <v>0</v>
      </c>
      <c r="Q506" s="24">
        <f>IF(J506*-1&gt;(K506+L506),(((J506*-1)-K506-L506))*F506,0)</f>
        <v>0</v>
      </c>
      <c r="R506" s="23">
        <f t="shared" si="88"/>
        <v>537894.27878292697</v>
      </c>
      <c r="S506" s="23">
        <f t="shared" si="89"/>
        <v>626618.92480056093</v>
      </c>
      <c r="T506" s="23">
        <f t="shared" si="90"/>
        <v>0.14942703064589713</v>
      </c>
      <c r="U506" s="23">
        <f t="shared" si="91"/>
        <v>0.17407473730959583</v>
      </c>
      <c r="V506" s="25">
        <v>-0.17407473730959583</v>
      </c>
      <c r="W506" s="25">
        <f>0.5*'Car Specs and Assumptions'!$C$5*(F506*F506)</f>
        <v>0</v>
      </c>
      <c r="X506" s="25">
        <f t="shared" si="92"/>
        <v>0</v>
      </c>
      <c r="Y506" s="25">
        <f t="shared" si="93"/>
        <v>0</v>
      </c>
      <c r="Z506" s="25">
        <f>(H506*(K506+L506))/1000</f>
        <v>0</v>
      </c>
      <c r="AA506" s="25">
        <f t="shared" si="94"/>
        <v>0</v>
      </c>
      <c r="AB506" s="18"/>
      <c r="AC506" s="24">
        <f t="shared" si="95"/>
        <v>0</v>
      </c>
      <c r="AD506" s="24"/>
      <c r="AE506" s="18"/>
      <c r="AF506" s="18"/>
      <c r="AG506" s="18"/>
      <c r="AH506" s="18"/>
      <c r="AI506" s="18"/>
      <c r="AJ506" s="18"/>
      <c r="AK506" s="18"/>
      <c r="AL506" s="18"/>
      <c r="AM506" s="18"/>
      <c r="AN506" s="18"/>
    </row>
    <row r="507" spans="1:40" x14ac:dyDescent="0.35">
      <c r="A507" s="18"/>
      <c r="B507" s="1" t="s">
        <v>3</v>
      </c>
      <c r="C507" s="1">
        <v>503</v>
      </c>
      <c r="D507" s="1">
        <v>503</v>
      </c>
      <c r="E507" s="9">
        <v>0</v>
      </c>
      <c r="F507" s="22">
        <f t="shared" si="86"/>
        <v>0</v>
      </c>
      <c r="G507" s="50">
        <f t="shared" si="96"/>
        <v>0</v>
      </c>
      <c r="H507" s="22">
        <f t="shared" si="97"/>
        <v>0</v>
      </c>
      <c r="I507" s="70"/>
      <c r="J507" s="22">
        <v>0</v>
      </c>
      <c r="K507" s="22">
        <f>'Car Specs and Assumptions'!$C$5*9.81*'Car Specs and Assumptions'!$F$5</f>
        <v>145.08990000000003</v>
      </c>
      <c r="L507" s="22">
        <v>0</v>
      </c>
      <c r="M507" s="22">
        <v>-145.08990000000003</v>
      </c>
      <c r="N507" s="23">
        <v>0</v>
      </c>
      <c r="O507" s="23">
        <f t="shared" si="87"/>
        <v>0</v>
      </c>
      <c r="P507" s="23">
        <f>IF(F507&gt;0,(K507+L507)*F507,0)</f>
        <v>0</v>
      </c>
      <c r="Q507" s="24">
        <f>IF(J507*-1&gt;(K507+L507),(((J507*-1)-K507-L507))*F507,0)</f>
        <v>0</v>
      </c>
      <c r="R507" s="23">
        <f t="shared" si="88"/>
        <v>537894.27878292697</v>
      </c>
      <c r="S507" s="23">
        <f t="shared" si="89"/>
        <v>626618.92480056093</v>
      </c>
      <c r="T507" s="23">
        <f t="shared" si="90"/>
        <v>0.14942703064589713</v>
      </c>
      <c r="U507" s="23">
        <f t="shared" si="91"/>
        <v>0.17407473730959583</v>
      </c>
      <c r="V507" s="25">
        <v>-0.17407473730959583</v>
      </c>
      <c r="W507" s="25">
        <f>0.5*'Car Specs and Assumptions'!$C$5*(F507*F507)</f>
        <v>0</v>
      </c>
      <c r="X507" s="25">
        <f t="shared" si="92"/>
        <v>0</v>
      </c>
      <c r="Y507" s="25">
        <f t="shared" si="93"/>
        <v>0</v>
      </c>
      <c r="Z507" s="25">
        <f>(H507*(K507+L507))/1000</f>
        <v>0</v>
      </c>
      <c r="AA507" s="25">
        <f t="shared" si="94"/>
        <v>0</v>
      </c>
      <c r="AB507" s="18"/>
      <c r="AC507" s="24">
        <f t="shared" si="95"/>
        <v>0</v>
      </c>
      <c r="AD507" s="24"/>
      <c r="AE507" s="18"/>
      <c r="AF507" s="18"/>
      <c r="AG507" s="18"/>
      <c r="AH507" s="18"/>
      <c r="AI507" s="18"/>
      <c r="AJ507" s="18"/>
      <c r="AK507" s="18"/>
      <c r="AL507" s="18"/>
      <c r="AM507" s="18"/>
      <c r="AN507" s="18"/>
    </row>
    <row r="508" spans="1:40" x14ac:dyDescent="0.35">
      <c r="A508" s="18"/>
      <c r="B508" s="1" t="s">
        <v>3</v>
      </c>
      <c r="C508" s="1">
        <v>504</v>
      </c>
      <c r="D508" s="1">
        <v>504</v>
      </c>
      <c r="E508" s="9">
        <v>0</v>
      </c>
      <c r="F508" s="22">
        <f t="shared" si="86"/>
        <v>0</v>
      </c>
      <c r="G508" s="50">
        <f t="shared" si="96"/>
        <v>0</v>
      </c>
      <c r="H508" s="22">
        <f t="shared" si="97"/>
        <v>0</v>
      </c>
      <c r="I508" s="70"/>
      <c r="J508" s="22">
        <v>0</v>
      </c>
      <c r="K508" s="22">
        <f>'Car Specs and Assumptions'!$C$5*9.81*'Car Specs and Assumptions'!$F$5</f>
        <v>145.08990000000003</v>
      </c>
      <c r="L508" s="22">
        <v>0</v>
      </c>
      <c r="M508" s="22">
        <v>-145.08990000000003</v>
      </c>
      <c r="N508" s="23">
        <v>0</v>
      </c>
      <c r="O508" s="23">
        <f t="shared" si="87"/>
        <v>0</v>
      </c>
      <c r="P508" s="23">
        <f>IF(F508&gt;0,(K508+L508)*F508,0)</f>
        <v>0</v>
      </c>
      <c r="Q508" s="24">
        <f>IF(J508*-1&gt;(K508+L508),(((J508*-1)-K508-L508))*F508,0)</f>
        <v>0</v>
      </c>
      <c r="R508" s="23">
        <f t="shared" si="88"/>
        <v>537894.27878292697</v>
      </c>
      <c r="S508" s="23">
        <f t="shared" si="89"/>
        <v>626618.92480056093</v>
      </c>
      <c r="T508" s="23">
        <f t="shared" si="90"/>
        <v>0.14942703064589713</v>
      </c>
      <c r="U508" s="23">
        <f t="shared" si="91"/>
        <v>0.17407473730959583</v>
      </c>
      <c r="V508" s="25">
        <v>-0.17407473730959583</v>
      </c>
      <c r="W508" s="25">
        <f>0.5*'Car Specs and Assumptions'!$C$5*(F508*F508)</f>
        <v>0</v>
      </c>
      <c r="X508" s="25">
        <f t="shared" si="92"/>
        <v>0</v>
      </c>
      <c r="Y508" s="25">
        <f t="shared" si="93"/>
        <v>0</v>
      </c>
      <c r="Z508" s="25">
        <f>(H508*(K508+L508))/1000</f>
        <v>0</v>
      </c>
      <c r="AA508" s="25">
        <f t="shared" si="94"/>
        <v>0</v>
      </c>
      <c r="AB508" s="18"/>
      <c r="AC508" s="24">
        <f t="shared" si="95"/>
        <v>0</v>
      </c>
      <c r="AD508" s="24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</row>
    <row r="509" spans="1:40" x14ac:dyDescent="0.35">
      <c r="A509" s="18"/>
      <c r="B509" s="1" t="s">
        <v>3</v>
      </c>
      <c r="C509" s="1">
        <v>505</v>
      </c>
      <c r="D509" s="1">
        <v>505</v>
      </c>
      <c r="E509" s="9">
        <v>0</v>
      </c>
      <c r="F509" s="22">
        <f t="shared" si="86"/>
        <v>0</v>
      </c>
      <c r="G509" s="50">
        <f t="shared" si="96"/>
        <v>0</v>
      </c>
      <c r="H509" s="22">
        <f t="shared" si="97"/>
        <v>0</v>
      </c>
      <c r="I509" s="70"/>
      <c r="J509" s="22">
        <v>0</v>
      </c>
      <c r="K509" s="22">
        <f>'Car Specs and Assumptions'!$C$5*9.81*'Car Specs and Assumptions'!$F$5</f>
        <v>145.08990000000003</v>
      </c>
      <c r="L509" s="22">
        <v>0</v>
      </c>
      <c r="M509" s="22">
        <v>-145.08990000000003</v>
      </c>
      <c r="N509" s="23">
        <v>0</v>
      </c>
      <c r="O509" s="23">
        <f t="shared" si="87"/>
        <v>0</v>
      </c>
      <c r="P509" s="23">
        <f>IF(F509&gt;0,(K509+L509)*F509,0)</f>
        <v>0</v>
      </c>
      <c r="Q509" s="24">
        <f>IF(J509*-1&gt;(K509+L509),(((J509*-1)-K509-L509))*F509,0)</f>
        <v>0</v>
      </c>
      <c r="R509" s="23">
        <f t="shared" si="88"/>
        <v>537894.27878292697</v>
      </c>
      <c r="S509" s="23">
        <f t="shared" si="89"/>
        <v>626618.92480056093</v>
      </c>
      <c r="T509" s="23">
        <f t="shared" si="90"/>
        <v>0.14942703064589713</v>
      </c>
      <c r="U509" s="23">
        <f t="shared" si="91"/>
        <v>0.17407473730959583</v>
      </c>
      <c r="V509" s="25">
        <v>-0.17407473730959583</v>
      </c>
      <c r="W509" s="25">
        <f>0.5*'Car Specs and Assumptions'!$C$5*(F509*F509)</f>
        <v>0</v>
      </c>
      <c r="X509" s="25">
        <f t="shared" si="92"/>
        <v>0</v>
      </c>
      <c r="Y509" s="25">
        <f t="shared" si="93"/>
        <v>0</v>
      </c>
      <c r="Z509" s="25">
        <f>(H509*(K509+L509))/1000</f>
        <v>0</v>
      </c>
      <c r="AA509" s="25">
        <f t="shared" si="94"/>
        <v>0</v>
      </c>
      <c r="AB509" s="18"/>
      <c r="AC509" s="24">
        <f t="shared" si="95"/>
        <v>0</v>
      </c>
      <c r="AD509" s="24"/>
      <c r="AE509" s="18"/>
      <c r="AF509" s="18"/>
      <c r="AG509" s="18"/>
      <c r="AH509" s="18"/>
      <c r="AI509" s="18"/>
      <c r="AJ509" s="18"/>
      <c r="AK509" s="18"/>
      <c r="AL509" s="18"/>
      <c r="AM509" s="18"/>
      <c r="AN509" s="18"/>
    </row>
    <row r="510" spans="1:40" x14ac:dyDescent="0.35">
      <c r="A510" s="18"/>
      <c r="B510" s="1" t="s">
        <v>3</v>
      </c>
      <c r="C510" s="1">
        <v>506</v>
      </c>
      <c r="D510" s="1">
        <v>506</v>
      </c>
      <c r="E510" s="9">
        <v>0</v>
      </c>
      <c r="F510" s="22">
        <f t="shared" si="86"/>
        <v>0</v>
      </c>
      <c r="G510" s="50">
        <f t="shared" si="96"/>
        <v>0</v>
      </c>
      <c r="H510" s="22">
        <f t="shared" si="97"/>
        <v>0</v>
      </c>
      <c r="I510" s="70"/>
      <c r="J510" s="22">
        <v>0</v>
      </c>
      <c r="K510" s="22">
        <f>'Car Specs and Assumptions'!$C$5*9.81*'Car Specs and Assumptions'!$F$5</f>
        <v>145.08990000000003</v>
      </c>
      <c r="L510" s="22">
        <v>0</v>
      </c>
      <c r="M510" s="22">
        <v>-145.08990000000003</v>
      </c>
      <c r="N510" s="23">
        <v>0</v>
      </c>
      <c r="O510" s="23">
        <f t="shared" si="87"/>
        <v>0</v>
      </c>
      <c r="P510" s="23">
        <f>IF(F510&gt;0,(K510+L510)*F510,0)</f>
        <v>0</v>
      </c>
      <c r="Q510" s="24">
        <f>IF(J510*-1&gt;(K510+L510),(((J510*-1)-K510-L510))*F510,0)</f>
        <v>0</v>
      </c>
      <c r="R510" s="23">
        <f t="shared" si="88"/>
        <v>537894.27878292697</v>
      </c>
      <c r="S510" s="23">
        <f t="shared" si="89"/>
        <v>626618.92480056093</v>
      </c>
      <c r="T510" s="23">
        <f t="shared" si="90"/>
        <v>0.14942703064589713</v>
      </c>
      <c r="U510" s="23">
        <f t="shared" si="91"/>
        <v>0.17407473730959583</v>
      </c>
      <c r="V510" s="25">
        <v>-0.17407473730959583</v>
      </c>
      <c r="W510" s="25">
        <f>0.5*'Car Specs and Assumptions'!$C$5*(F510*F510)</f>
        <v>0</v>
      </c>
      <c r="X510" s="25">
        <f t="shared" si="92"/>
        <v>0</v>
      </c>
      <c r="Y510" s="25">
        <f t="shared" si="93"/>
        <v>0</v>
      </c>
      <c r="Z510" s="25">
        <f>(H510*(K510+L510))/1000</f>
        <v>0</v>
      </c>
      <c r="AA510" s="25">
        <f t="shared" si="94"/>
        <v>0</v>
      </c>
      <c r="AB510" s="18"/>
      <c r="AC510" s="24">
        <f t="shared" si="95"/>
        <v>0</v>
      </c>
      <c r="AD510" s="24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</row>
    <row r="511" spans="1:40" x14ac:dyDescent="0.35">
      <c r="A511" s="18"/>
      <c r="B511" s="1" t="s">
        <v>3</v>
      </c>
      <c r="C511" s="1">
        <v>507</v>
      </c>
      <c r="D511" s="1">
        <v>507</v>
      </c>
      <c r="E511" s="9">
        <v>0</v>
      </c>
      <c r="F511" s="22">
        <f t="shared" si="86"/>
        <v>0</v>
      </c>
      <c r="G511" s="50">
        <f t="shared" si="96"/>
        <v>0</v>
      </c>
      <c r="H511" s="22">
        <f t="shared" si="97"/>
        <v>0</v>
      </c>
      <c r="I511" s="70"/>
      <c r="J511" s="22">
        <v>0</v>
      </c>
      <c r="K511" s="22">
        <f>'Car Specs and Assumptions'!$C$5*9.81*'Car Specs and Assumptions'!$F$5</f>
        <v>145.08990000000003</v>
      </c>
      <c r="L511" s="22">
        <v>0</v>
      </c>
      <c r="M511" s="22">
        <v>-145.08990000000003</v>
      </c>
      <c r="N511" s="23">
        <v>0</v>
      </c>
      <c r="O511" s="23">
        <f t="shared" si="87"/>
        <v>0</v>
      </c>
      <c r="P511" s="23">
        <f>IF(F511&gt;0,(K511+L511)*F511,0)</f>
        <v>0</v>
      </c>
      <c r="Q511" s="24">
        <f>IF(J511*-1&gt;(K511+L511),(((J511*-1)-K511-L511))*F511,0)</f>
        <v>0</v>
      </c>
      <c r="R511" s="23">
        <f t="shared" si="88"/>
        <v>537894.27878292697</v>
      </c>
      <c r="S511" s="23">
        <f t="shared" si="89"/>
        <v>626618.92480056093</v>
      </c>
      <c r="T511" s="23">
        <f t="shared" si="90"/>
        <v>0.14942703064589713</v>
      </c>
      <c r="U511" s="23">
        <f t="shared" si="91"/>
        <v>0.17407473730959583</v>
      </c>
      <c r="V511" s="25">
        <v>-0.17407473730959583</v>
      </c>
      <c r="W511" s="25">
        <f>0.5*'Car Specs and Assumptions'!$C$5*(F511*F511)</f>
        <v>0</v>
      </c>
      <c r="X511" s="25">
        <f t="shared" si="92"/>
        <v>0</v>
      </c>
      <c r="Y511" s="25">
        <f t="shared" si="93"/>
        <v>0</v>
      </c>
      <c r="Z511" s="25">
        <f>(H511*(K511+L511))/1000</f>
        <v>0</v>
      </c>
      <c r="AA511" s="25">
        <f t="shared" si="94"/>
        <v>0</v>
      </c>
      <c r="AB511" s="18"/>
      <c r="AC511" s="24">
        <f t="shared" si="95"/>
        <v>0</v>
      </c>
      <c r="AD511" s="24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</row>
    <row r="512" spans="1:40" x14ac:dyDescent="0.35">
      <c r="A512" s="18"/>
      <c r="B512" s="1" t="s">
        <v>3</v>
      </c>
      <c r="C512" s="1">
        <v>508</v>
      </c>
      <c r="D512" s="1">
        <v>508</v>
      </c>
      <c r="E512" s="9">
        <v>0</v>
      </c>
      <c r="F512" s="22">
        <f t="shared" si="86"/>
        <v>0</v>
      </c>
      <c r="G512" s="50">
        <f t="shared" si="96"/>
        <v>0</v>
      </c>
      <c r="H512" s="22">
        <f t="shared" si="97"/>
        <v>0</v>
      </c>
      <c r="I512" s="70"/>
      <c r="J512" s="22">
        <v>0</v>
      </c>
      <c r="K512" s="22">
        <f>'Car Specs and Assumptions'!$C$5*9.81*'Car Specs and Assumptions'!$F$5</f>
        <v>145.08990000000003</v>
      </c>
      <c r="L512" s="22">
        <v>0</v>
      </c>
      <c r="M512" s="22">
        <v>-145.08990000000003</v>
      </c>
      <c r="N512" s="23">
        <v>0</v>
      </c>
      <c r="O512" s="23">
        <f t="shared" si="87"/>
        <v>0</v>
      </c>
      <c r="P512" s="23">
        <f>IF(F512&gt;0,(K512+L512)*F512,0)</f>
        <v>0</v>
      </c>
      <c r="Q512" s="24">
        <f>IF(J512*-1&gt;(K512+L512),(((J512*-1)-K512-L512))*F512,0)</f>
        <v>0</v>
      </c>
      <c r="R512" s="23">
        <f t="shared" si="88"/>
        <v>537894.27878292697</v>
      </c>
      <c r="S512" s="23">
        <f t="shared" si="89"/>
        <v>626618.92480056093</v>
      </c>
      <c r="T512" s="23">
        <f t="shared" si="90"/>
        <v>0.14942703064589713</v>
      </c>
      <c r="U512" s="23">
        <f t="shared" si="91"/>
        <v>0.17407473730959583</v>
      </c>
      <c r="V512" s="25">
        <v>-0.17407473730959583</v>
      </c>
      <c r="W512" s="25">
        <f>0.5*'Car Specs and Assumptions'!$C$5*(F512*F512)</f>
        <v>0</v>
      </c>
      <c r="X512" s="25">
        <f t="shared" si="92"/>
        <v>0</v>
      </c>
      <c r="Y512" s="25">
        <f t="shared" si="93"/>
        <v>0</v>
      </c>
      <c r="Z512" s="25">
        <f>(H512*(K512+L512))/1000</f>
        <v>0</v>
      </c>
      <c r="AA512" s="25">
        <f t="shared" si="94"/>
        <v>0</v>
      </c>
      <c r="AB512" s="18"/>
      <c r="AC512" s="24">
        <f t="shared" si="95"/>
        <v>0</v>
      </c>
      <c r="AD512" s="24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</row>
    <row r="513" spans="1:40" x14ac:dyDescent="0.35">
      <c r="A513" s="18"/>
      <c r="B513" s="1" t="s">
        <v>3</v>
      </c>
      <c r="C513" s="1">
        <v>509</v>
      </c>
      <c r="D513" s="1">
        <v>509</v>
      </c>
      <c r="E513" s="9">
        <v>0</v>
      </c>
      <c r="F513" s="22">
        <f t="shared" si="86"/>
        <v>0</v>
      </c>
      <c r="G513" s="50">
        <f t="shared" si="96"/>
        <v>0</v>
      </c>
      <c r="H513" s="22">
        <f t="shared" si="97"/>
        <v>0</v>
      </c>
      <c r="I513" s="70"/>
      <c r="J513" s="22">
        <v>0</v>
      </c>
      <c r="K513" s="22">
        <f>'Car Specs and Assumptions'!$C$5*9.81*'Car Specs and Assumptions'!$F$5</f>
        <v>145.08990000000003</v>
      </c>
      <c r="L513" s="22">
        <v>0</v>
      </c>
      <c r="M513" s="22">
        <v>-145.08990000000003</v>
      </c>
      <c r="N513" s="23">
        <v>0</v>
      </c>
      <c r="O513" s="23">
        <f t="shared" si="87"/>
        <v>0</v>
      </c>
      <c r="P513" s="23">
        <f>IF(F513&gt;0,(K513+L513)*F513,0)</f>
        <v>0</v>
      </c>
      <c r="Q513" s="24">
        <f>IF(J513*-1&gt;(K513+L513),(((J513*-1)-K513-L513))*F513,0)</f>
        <v>0</v>
      </c>
      <c r="R513" s="23">
        <f t="shared" si="88"/>
        <v>537894.27878292697</v>
      </c>
      <c r="S513" s="23">
        <f t="shared" si="89"/>
        <v>626618.92480056093</v>
      </c>
      <c r="T513" s="23">
        <f t="shared" si="90"/>
        <v>0.14942703064589713</v>
      </c>
      <c r="U513" s="23">
        <f t="shared" si="91"/>
        <v>0.17407473730959583</v>
      </c>
      <c r="V513" s="25">
        <v>-0.17407473730959583</v>
      </c>
      <c r="W513" s="25">
        <f>0.5*'Car Specs and Assumptions'!$C$5*(F513*F513)</f>
        <v>0</v>
      </c>
      <c r="X513" s="25">
        <f t="shared" si="92"/>
        <v>0</v>
      </c>
      <c r="Y513" s="25">
        <f t="shared" si="93"/>
        <v>0</v>
      </c>
      <c r="Z513" s="25">
        <f>(H513*(K513+L513))/1000</f>
        <v>0</v>
      </c>
      <c r="AA513" s="25">
        <f t="shared" si="94"/>
        <v>0</v>
      </c>
      <c r="AB513" s="18"/>
      <c r="AC513" s="24">
        <f t="shared" si="95"/>
        <v>0</v>
      </c>
      <c r="AD513" s="24"/>
      <c r="AE513" s="18"/>
      <c r="AF513" s="18"/>
      <c r="AG513" s="18"/>
      <c r="AH513" s="18"/>
      <c r="AI513" s="18"/>
      <c r="AJ513" s="18"/>
      <c r="AK513" s="18"/>
      <c r="AL513" s="18"/>
      <c r="AM513" s="18"/>
      <c r="AN513" s="18"/>
    </row>
    <row r="514" spans="1:40" x14ac:dyDescent="0.35">
      <c r="A514" s="18"/>
      <c r="B514" s="1" t="s">
        <v>3</v>
      </c>
      <c r="C514" s="1">
        <v>510</v>
      </c>
      <c r="D514" s="1">
        <v>510</v>
      </c>
      <c r="E514" s="9">
        <v>0</v>
      </c>
      <c r="F514" s="22">
        <f t="shared" si="86"/>
        <v>0</v>
      </c>
      <c r="G514" s="50">
        <f t="shared" si="96"/>
        <v>0</v>
      </c>
      <c r="H514" s="22">
        <f t="shared" si="97"/>
        <v>0</v>
      </c>
      <c r="I514" s="70"/>
      <c r="J514" s="22">
        <v>0</v>
      </c>
      <c r="K514" s="22">
        <f>'Car Specs and Assumptions'!$C$5*9.81*'Car Specs and Assumptions'!$F$5</f>
        <v>145.08990000000003</v>
      </c>
      <c r="L514" s="22">
        <v>0</v>
      </c>
      <c r="M514" s="22">
        <v>-145.08990000000003</v>
      </c>
      <c r="N514" s="23">
        <v>0</v>
      </c>
      <c r="O514" s="23">
        <f t="shared" si="87"/>
        <v>0</v>
      </c>
      <c r="P514" s="23">
        <f>IF(F514&gt;0,(K514+L514)*F514,0)</f>
        <v>0</v>
      </c>
      <c r="Q514" s="24">
        <f>IF(J514*-1&gt;(K514+L514),(((J514*-1)-K514-L514))*F514,0)</f>
        <v>0</v>
      </c>
      <c r="R514" s="23">
        <f t="shared" si="88"/>
        <v>537894.27878292697</v>
      </c>
      <c r="S514" s="23">
        <f t="shared" si="89"/>
        <v>626618.92480056093</v>
      </c>
      <c r="T514" s="23">
        <f t="shared" si="90"/>
        <v>0.14942703064589713</v>
      </c>
      <c r="U514" s="23">
        <f t="shared" si="91"/>
        <v>0.17407473730959583</v>
      </c>
      <c r="V514" s="25">
        <v>-0.17407473730959583</v>
      </c>
      <c r="W514" s="25">
        <f>0.5*'Car Specs and Assumptions'!$C$5*(F514*F514)</f>
        <v>0</v>
      </c>
      <c r="X514" s="25">
        <f t="shared" si="92"/>
        <v>0</v>
      </c>
      <c r="Y514" s="25">
        <f t="shared" si="93"/>
        <v>0</v>
      </c>
      <c r="Z514" s="25">
        <f>(H514*(K514+L514))/1000</f>
        <v>0</v>
      </c>
      <c r="AA514" s="25">
        <f t="shared" si="94"/>
        <v>0</v>
      </c>
      <c r="AB514" s="18"/>
      <c r="AC514" s="24">
        <f t="shared" si="95"/>
        <v>0</v>
      </c>
      <c r="AD514" s="24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</row>
    <row r="515" spans="1:40" x14ac:dyDescent="0.35">
      <c r="A515" s="18"/>
      <c r="B515" s="1" t="s">
        <v>3</v>
      </c>
      <c r="C515" s="1">
        <v>511</v>
      </c>
      <c r="D515" s="1">
        <v>511</v>
      </c>
      <c r="E515" s="9">
        <v>0</v>
      </c>
      <c r="F515" s="22">
        <f t="shared" si="86"/>
        <v>0</v>
      </c>
      <c r="G515" s="50">
        <f t="shared" si="96"/>
        <v>6.9444444444444448E-2</v>
      </c>
      <c r="H515" s="22">
        <f t="shared" si="97"/>
        <v>0</v>
      </c>
      <c r="I515" s="70"/>
      <c r="J515" s="22">
        <v>102.70833333333334</v>
      </c>
      <c r="K515" s="22">
        <f>'Car Specs and Assumptions'!$C$5*9.81*'Car Specs and Assumptions'!$F$5</f>
        <v>145.08990000000003</v>
      </c>
      <c r="L515" s="22">
        <v>0</v>
      </c>
      <c r="M515" s="22">
        <v>-42.381566666666686</v>
      </c>
      <c r="N515" s="23">
        <v>0</v>
      </c>
      <c r="O515" s="23">
        <f t="shared" si="87"/>
        <v>0</v>
      </c>
      <c r="P515" s="23">
        <f>IF(F515&gt;0,(K515+L515)*F515,0)</f>
        <v>0</v>
      </c>
      <c r="Q515" s="24">
        <f>IF(J515*-1&gt;(K515+L515),(((J515*-1)-K515-L515))*F515,0)</f>
        <v>0</v>
      </c>
      <c r="R515" s="23">
        <f t="shared" si="88"/>
        <v>537894.27878292697</v>
      </c>
      <c r="S515" s="23">
        <f t="shared" si="89"/>
        <v>626618.92480056093</v>
      </c>
      <c r="T515" s="23">
        <f t="shared" si="90"/>
        <v>0.14942703064589713</v>
      </c>
      <c r="U515" s="23">
        <f t="shared" si="91"/>
        <v>0.17407473730959583</v>
      </c>
      <c r="V515" s="25">
        <v>-0.17407473730959583</v>
      </c>
      <c r="W515" s="25">
        <f>0.5*'Car Specs and Assumptions'!$C$5*(F515*F515)</f>
        <v>0</v>
      </c>
      <c r="X515" s="25">
        <f t="shared" si="92"/>
        <v>0</v>
      </c>
      <c r="Y515" s="25">
        <f t="shared" si="93"/>
        <v>0</v>
      </c>
      <c r="Z515" s="25">
        <f>(H515*(K515+L515))/1000</f>
        <v>0</v>
      </c>
      <c r="AA515" s="25">
        <f t="shared" si="94"/>
        <v>0</v>
      </c>
      <c r="AB515" s="18"/>
      <c r="AC515" s="24">
        <f t="shared" si="95"/>
        <v>0</v>
      </c>
      <c r="AD515" s="24"/>
      <c r="AE515" s="18"/>
      <c r="AF515" s="18"/>
      <c r="AG515" s="18"/>
      <c r="AH515" s="18"/>
      <c r="AI515" s="18"/>
      <c r="AJ515" s="18"/>
      <c r="AK515" s="18"/>
      <c r="AL515" s="18"/>
      <c r="AM515" s="18"/>
      <c r="AN515" s="18"/>
    </row>
    <row r="516" spans="1:40" x14ac:dyDescent="0.35">
      <c r="A516" s="18"/>
      <c r="B516" s="1" t="s">
        <v>3</v>
      </c>
      <c r="C516" s="1">
        <v>512</v>
      </c>
      <c r="D516" s="1">
        <v>512</v>
      </c>
      <c r="E516" s="9">
        <v>0.5</v>
      </c>
      <c r="F516" s="22">
        <f t="shared" si="86"/>
        <v>0.1388888888888889</v>
      </c>
      <c r="G516" s="50">
        <f t="shared" si="96"/>
        <v>0.34722222222222221</v>
      </c>
      <c r="H516" s="22">
        <f t="shared" si="97"/>
        <v>0.1388888888888889</v>
      </c>
      <c r="I516" s="70"/>
      <c r="J516" s="22">
        <v>513.54166666666663</v>
      </c>
      <c r="K516" s="22">
        <f>'Car Specs and Assumptions'!$C$5*9.81*'Car Specs and Assumptions'!$F$5</f>
        <v>145.08990000000003</v>
      </c>
      <c r="L516" s="22">
        <v>8.2162905092592609E-3</v>
      </c>
      <c r="M516" s="22">
        <v>368.4435503761573</v>
      </c>
      <c r="N516" s="23">
        <v>51.172715330021852</v>
      </c>
      <c r="O516" s="23">
        <f t="shared" si="87"/>
        <v>51.172715330021852</v>
      </c>
      <c r="P516" s="23">
        <f>IF(F516&gt;0,(K516+L516)*F516,0)</f>
        <v>20.152516151459626</v>
      </c>
      <c r="Q516" s="24">
        <f>IF(J516*-1&gt;(K516+L516),(((J516*-1)-K516-L516))*F516,0)</f>
        <v>0</v>
      </c>
      <c r="R516" s="23">
        <f t="shared" si="88"/>
        <v>537914.43129907839</v>
      </c>
      <c r="S516" s="23">
        <f t="shared" si="89"/>
        <v>626618.92480056093</v>
      </c>
      <c r="T516" s="23">
        <f t="shared" si="90"/>
        <v>0.14943262901488399</v>
      </c>
      <c r="U516" s="23">
        <f t="shared" si="91"/>
        <v>0.17407473730959583</v>
      </c>
      <c r="V516" s="25">
        <v>-0.17407473730959583</v>
      </c>
      <c r="W516" s="25">
        <f>0.5*'Car Specs and Assumptions'!$C$5*(F516*F516)</f>
        <v>14.265046296296298</v>
      </c>
      <c r="X516" s="25">
        <f t="shared" si="92"/>
        <v>1.4265046296296298E-2</v>
      </c>
      <c r="Y516" s="25">
        <f t="shared" si="93"/>
        <v>1.0413483796296297E-2</v>
      </c>
      <c r="Z516" s="25">
        <f>(H516*(K516+L516))/1000</f>
        <v>2.0152516151459625E-2</v>
      </c>
      <c r="AA516" s="25">
        <f t="shared" si="94"/>
        <v>-9.7390323551633275E-3</v>
      </c>
      <c r="AB516" s="18"/>
      <c r="AC516" s="24">
        <f t="shared" si="95"/>
        <v>0</v>
      </c>
      <c r="AD516" s="24"/>
      <c r="AE516" s="18"/>
      <c r="AF516" s="18"/>
      <c r="AG516" s="18"/>
      <c r="AH516" s="18"/>
      <c r="AI516" s="18"/>
      <c r="AJ516" s="18"/>
      <c r="AK516" s="18"/>
      <c r="AL516" s="18"/>
      <c r="AM516" s="18"/>
      <c r="AN516" s="18"/>
    </row>
    <row r="517" spans="1:40" x14ac:dyDescent="0.35">
      <c r="A517" s="18"/>
      <c r="B517" s="1" t="s">
        <v>3</v>
      </c>
      <c r="C517" s="1">
        <v>513</v>
      </c>
      <c r="D517" s="1">
        <v>513</v>
      </c>
      <c r="E517" s="9">
        <v>2.5</v>
      </c>
      <c r="F517" s="22">
        <f t="shared" ref="F517:F580" si="98">E517/3.6</f>
        <v>0.69444444444444442</v>
      </c>
      <c r="G517" s="50">
        <f t="shared" si="96"/>
        <v>0.84722222222222221</v>
      </c>
      <c r="H517" s="22">
        <f t="shared" si="97"/>
        <v>0.69444444444444442</v>
      </c>
      <c r="I517" s="70"/>
      <c r="J517" s="22">
        <v>1253.0416666666667</v>
      </c>
      <c r="K517" s="22">
        <f>'Car Specs and Assumptions'!$C$5*9.81*'Car Specs and Assumptions'!$F$5</f>
        <v>145.08990000000003</v>
      </c>
      <c r="L517" s="22">
        <v>0.20540726273148149</v>
      </c>
      <c r="M517" s="22">
        <v>1107.7463594039352</v>
      </c>
      <c r="N517" s="23">
        <v>769.26830514162168</v>
      </c>
      <c r="O517" s="23">
        <f t="shared" ref="O517:O580" si="99">IF(N517&gt;0,N517,0)</f>
        <v>769.26830514162168</v>
      </c>
      <c r="P517" s="23">
        <f>IF(F517&gt;0,(K517+L517)*F517,0)</f>
        <v>100.89951893245244</v>
      </c>
      <c r="Q517" s="24">
        <f>IF(J517*-1&gt;(K517+L517),(((J517*-1)-K517-L517))*F517,0)</f>
        <v>0</v>
      </c>
      <c r="R517" s="23">
        <f t="shared" ref="R517:R580" si="100">R516+P517</f>
        <v>538015.33081801084</v>
      </c>
      <c r="S517" s="23">
        <f t="shared" ref="S517:S580" si="101">S516+Q517</f>
        <v>626618.92480056093</v>
      </c>
      <c r="T517" s="23">
        <f t="shared" ref="T517:T580" si="102">R517*0.0000002778</f>
        <v>0.14946065890124341</v>
      </c>
      <c r="U517" s="23">
        <f t="shared" ref="U517:U580" si="103">S517*0.0000002778</f>
        <v>0.17407473730959583</v>
      </c>
      <c r="V517" s="25">
        <v>-0.17407473730959583</v>
      </c>
      <c r="W517" s="25">
        <f>0.5*'Car Specs and Assumptions'!$C$5*(F517*F517)</f>
        <v>356.62615740740739</v>
      </c>
      <c r="X517" s="25">
        <f t="shared" ref="X517:X580" si="104">W517/1000</f>
        <v>0.35662615740740738</v>
      </c>
      <c r="Y517" s="25">
        <f t="shared" ref="Y517:Y580" si="105">0.73*X517</f>
        <v>0.26033709490740736</v>
      </c>
      <c r="Z517" s="25">
        <f>(H517*(K517+L517))/1000</f>
        <v>0.10089951893245244</v>
      </c>
      <c r="AA517" s="25">
        <f t="shared" ref="AA517:AA580" si="106">Y517-Z517</f>
        <v>0.15943757597495492</v>
      </c>
      <c r="AB517" s="18"/>
      <c r="AC517" s="24">
        <f t="shared" ref="AC517:AC580" si="107">IF(Q517&gt;10000,Q517,0)</f>
        <v>0</v>
      </c>
      <c r="AD517" s="24"/>
      <c r="AE517" s="18"/>
      <c r="AF517" s="18"/>
      <c r="AG517" s="18"/>
      <c r="AH517" s="18"/>
      <c r="AI517" s="18"/>
      <c r="AJ517" s="18"/>
      <c r="AK517" s="18"/>
      <c r="AL517" s="18"/>
      <c r="AM517" s="18"/>
      <c r="AN517" s="18"/>
    </row>
    <row r="518" spans="1:40" x14ac:dyDescent="0.35">
      <c r="A518" s="18"/>
      <c r="B518" s="1" t="s">
        <v>3</v>
      </c>
      <c r="C518" s="1">
        <v>514</v>
      </c>
      <c r="D518" s="1">
        <v>514</v>
      </c>
      <c r="E518" s="9">
        <v>6.6</v>
      </c>
      <c r="F518" s="22">
        <f t="shared" si="98"/>
        <v>1.8333333333333333</v>
      </c>
      <c r="G518" s="50">
        <f t="shared" ref="G518:G581" si="108">($F519-$F517)/2</f>
        <v>1.2916666666666665</v>
      </c>
      <c r="H518" s="22">
        <f t="shared" si="97"/>
        <v>1.8333333333333333</v>
      </c>
      <c r="I518" s="70"/>
      <c r="J518" s="22">
        <v>1910.3749999999998</v>
      </c>
      <c r="K518" s="22">
        <f>'Car Specs and Assumptions'!$C$5*9.81*'Car Specs and Assumptions'!$F$5</f>
        <v>145.08990000000003</v>
      </c>
      <c r="L518" s="22">
        <v>1.4316064583333332</v>
      </c>
      <c r="M518" s="22">
        <v>1763.8534935416665</v>
      </c>
      <c r="N518" s="23">
        <v>3233.7314048263884</v>
      </c>
      <c r="O518" s="23">
        <f t="shared" si="99"/>
        <v>3233.7314048263884</v>
      </c>
      <c r="P518" s="23">
        <f>IF(F518&gt;0,(K518+L518)*F518,0)</f>
        <v>268.6227618402778</v>
      </c>
      <c r="Q518" s="24">
        <f>IF(J518*-1&gt;(K518+L518),(((J518*-1)-K518-L518))*F518,0)</f>
        <v>0</v>
      </c>
      <c r="R518" s="23">
        <f t="shared" si="100"/>
        <v>538283.95357985108</v>
      </c>
      <c r="S518" s="23">
        <f t="shared" si="101"/>
        <v>626618.92480056093</v>
      </c>
      <c r="T518" s="23">
        <f t="shared" si="102"/>
        <v>0.14953528230448263</v>
      </c>
      <c r="U518" s="23">
        <f t="shared" si="103"/>
        <v>0.17407473730959583</v>
      </c>
      <c r="V518" s="25">
        <v>-0.17407473730959583</v>
      </c>
      <c r="W518" s="25">
        <f>0.5*'Car Specs and Assumptions'!$C$5*(F518*F518)</f>
        <v>2485.5416666666665</v>
      </c>
      <c r="X518" s="25">
        <f t="shared" si="104"/>
        <v>2.4855416666666663</v>
      </c>
      <c r="Y518" s="25">
        <f t="shared" si="105"/>
        <v>1.8144454166666664</v>
      </c>
      <c r="Z518" s="25">
        <f>(H518*(K518+L518))/1000</f>
        <v>0.26862276184027778</v>
      </c>
      <c r="AA518" s="25">
        <f t="shared" si="106"/>
        <v>1.5458226548263885</v>
      </c>
      <c r="AB518" s="18"/>
      <c r="AC518" s="24">
        <f t="shared" si="107"/>
        <v>0</v>
      </c>
      <c r="AD518" s="24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</row>
    <row r="519" spans="1:40" x14ac:dyDescent="0.35">
      <c r="A519" s="18"/>
      <c r="B519" s="1" t="s">
        <v>3</v>
      </c>
      <c r="C519" s="1">
        <v>515</v>
      </c>
      <c r="D519" s="1">
        <v>515</v>
      </c>
      <c r="E519" s="9">
        <v>11.8</v>
      </c>
      <c r="F519" s="22">
        <f t="shared" si="98"/>
        <v>3.2777777777777777</v>
      </c>
      <c r="G519" s="50">
        <f t="shared" si="108"/>
        <v>1.416666666666667</v>
      </c>
      <c r="H519" s="22">
        <f t="shared" ref="H519:H582" si="109">F519*$C$5</f>
        <v>3.2777777777777777</v>
      </c>
      <c r="I519" s="70"/>
      <c r="J519" s="22">
        <v>2095.2500000000005</v>
      </c>
      <c r="K519" s="22">
        <f>'Car Specs and Assumptions'!$C$5*9.81*'Car Specs and Assumptions'!$F$5</f>
        <v>145.08990000000003</v>
      </c>
      <c r="L519" s="22">
        <v>4.5761451620370366</v>
      </c>
      <c r="M519" s="22">
        <v>1945.5839548379636</v>
      </c>
      <c r="N519" s="23">
        <v>6377.1918519688807</v>
      </c>
      <c r="O519" s="23">
        <f t="shared" si="99"/>
        <v>6377.1918519688807</v>
      </c>
      <c r="P519" s="23">
        <f>IF(F519&gt;0,(K519+L519)*F519,0)</f>
        <v>490.57203692001031</v>
      </c>
      <c r="Q519" s="24">
        <f>IF(J519*-1&gt;(K519+L519),(((J519*-1)-K519-L519))*F519,0)</f>
        <v>0</v>
      </c>
      <c r="R519" s="23">
        <f t="shared" si="100"/>
        <v>538774.52561677108</v>
      </c>
      <c r="S519" s="23">
        <f t="shared" si="101"/>
        <v>626618.92480056093</v>
      </c>
      <c r="T519" s="23">
        <f t="shared" si="102"/>
        <v>0.14967156321633901</v>
      </c>
      <c r="U519" s="23">
        <f t="shared" si="103"/>
        <v>0.17407473730959583</v>
      </c>
      <c r="V519" s="25">
        <v>-0.17407473730959583</v>
      </c>
      <c r="W519" s="25">
        <f>0.5*'Car Specs and Assumptions'!$C$5*(F519*F519)</f>
        <v>7945.0601851851843</v>
      </c>
      <c r="X519" s="25">
        <f t="shared" si="104"/>
        <v>7.9450601851851843</v>
      </c>
      <c r="Y519" s="25">
        <f t="shared" si="105"/>
        <v>5.7998939351851844</v>
      </c>
      <c r="Z519" s="25">
        <f>(H519*(K519+L519))/1000</f>
        <v>0.49057203692001028</v>
      </c>
      <c r="AA519" s="25">
        <f t="shared" si="106"/>
        <v>5.309321898265174</v>
      </c>
      <c r="AB519" s="18"/>
      <c r="AC519" s="24">
        <f t="shared" si="107"/>
        <v>0</v>
      </c>
      <c r="AD519" s="24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</row>
    <row r="520" spans="1:40" x14ac:dyDescent="0.35">
      <c r="A520" s="18"/>
      <c r="B520" s="1" t="s">
        <v>3</v>
      </c>
      <c r="C520" s="1">
        <v>516</v>
      </c>
      <c r="D520" s="1">
        <v>516</v>
      </c>
      <c r="E520" s="9">
        <v>16.8</v>
      </c>
      <c r="F520" s="22">
        <f t="shared" si="98"/>
        <v>4.666666666666667</v>
      </c>
      <c r="G520" s="50">
        <f t="shared" si="108"/>
        <v>1.2083333333333335</v>
      </c>
      <c r="H520" s="22">
        <f t="shared" si="109"/>
        <v>4.666666666666667</v>
      </c>
      <c r="I520" s="70"/>
      <c r="J520" s="22">
        <v>1787.1250000000002</v>
      </c>
      <c r="K520" s="22">
        <f>'Car Specs and Assumptions'!$C$5*9.81*'Car Specs and Assumptions'!$F$5</f>
        <v>145.08990000000003</v>
      </c>
      <c r="L520" s="22">
        <v>9.2758633333333353</v>
      </c>
      <c r="M520" s="22">
        <v>1632.759236666667</v>
      </c>
      <c r="N520" s="23">
        <v>7619.5431044444467</v>
      </c>
      <c r="O520" s="23">
        <f t="shared" si="99"/>
        <v>7619.5431044444467</v>
      </c>
      <c r="P520" s="23">
        <f>IF(F520&gt;0,(K520+L520)*F520,0)</f>
        <v>720.37356222222252</v>
      </c>
      <c r="Q520" s="24">
        <f>IF(J520*-1&gt;(K520+L520),(((J520*-1)-K520-L520))*F520,0)</f>
        <v>0</v>
      </c>
      <c r="R520" s="23">
        <f t="shared" si="100"/>
        <v>539494.89917899331</v>
      </c>
      <c r="S520" s="23">
        <f t="shared" si="101"/>
        <v>626618.92480056093</v>
      </c>
      <c r="T520" s="23">
        <f t="shared" si="102"/>
        <v>0.14987168299192435</v>
      </c>
      <c r="U520" s="23">
        <f t="shared" si="103"/>
        <v>0.17407473730959583</v>
      </c>
      <c r="V520" s="25">
        <v>-0.17407473730959583</v>
      </c>
      <c r="W520" s="25">
        <f>0.5*'Car Specs and Assumptions'!$C$5*(F520*F520)</f>
        <v>16104.66666666667</v>
      </c>
      <c r="X520" s="25">
        <f t="shared" si="104"/>
        <v>16.10466666666667</v>
      </c>
      <c r="Y520" s="25">
        <f t="shared" si="105"/>
        <v>11.756406666666669</v>
      </c>
      <c r="Z520" s="25">
        <f>(H520*(K520+L520))/1000</f>
        <v>0.72037356222222249</v>
      </c>
      <c r="AA520" s="25">
        <f t="shared" si="106"/>
        <v>11.036033104444446</v>
      </c>
      <c r="AB520" s="18"/>
      <c r="AC520" s="24">
        <f t="shared" si="107"/>
        <v>0</v>
      </c>
      <c r="AD520" s="24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</row>
    <row r="521" spans="1:40" x14ac:dyDescent="0.35">
      <c r="A521" s="18"/>
      <c r="B521" s="1" t="s">
        <v>3</v>
      </c>
      <c r="C521" s="1">
        <v>517</v>
      </c>
      <c r="D521" s="1">
        <v>517</v>
      </c>
      <c r="E521" s="9">
        <v>20.5</v>
      </c>
      <c r="F521" s="22">
        <f t="shared" si="98"/>
        <v>5.6944444444444446</v>
      </c>
      <c r="G521" s="50">
        <f t="shared" si="108"/>
        <v>0.70833333333333304</v>
      </c>
      <c r="H521" s="22">
        <f t="shared" si="109"/>
        <v>5.6944444444444446</v>
      </c>
      <c r="I521" s="70"/>
      <c r="J521" s="22">
        <v>1047.6249999999995</v>
      </c>
      <c r="K521" s="22">
        <f>'Car Specs and Assumptions'!$C$5*9.81*'Car Specs and Assumptions'!$F$5</f>
        <v>145.08990000000003</v>
      </c>
      <c r="L521" s="22">
        <v>13.811584346064819</v>
      </c>
      <c r="M521" s="22">
        <v>888.72351565393467</v>
      </c>
      <c r="N521" s="23">
        <v>5060.7866863626841</v>
      </c>
      <c r="O521" s="23">
        <f t="shared" si="99"/>
        <v>5060.7866863626841</v>
      </c>
      <c r="P521" s="23">
        <f>IF(F521&gt;0,(K521+L521)*F521,0)</f>
        <v>904.8556747484248</v>
      </c>
      <c r="Q521" s="24">
        <f>IF(J521*-1&gt;(K521+L521),(((J521*-1)-K521-L521))*F521,0)</f>
        <v>0</v>
      </c>
      <c r="R521" s="23">
        <f t="shared" si="100"/>
        <v>540399.75485374173</v>
      </c>
      <c r="S521" s="23">
        <f t="shared" si="101"/>
        <v>626618.92480056093</v>
      </c>
      <c r="T521" s="23">
        <f t="shared" si="102"/>
        <v>0.15012305189836947</v>
      </c>
      <c r="U521" s="23">
        <f t="shared" si="103"/>
        <v>0.17407473730959583</v>
      </c>
      <c r="V521" s="25">
        <v>-0.17407473730959583</v>
      </c>
      <c r="W521" s="25">
        <f>0.5*'Car Specs and Assumptions'!$C$5*(F521*F521)</f>
        <v>23979.542824074077</v>
      </c>
      <c r="X521" s="25">
        <f t="shared" si="104"/>
        <v>23.979542824074077</v>
      </c>
      <c r="Y521" s="25">
        <f t="shared" si="105"/>
        <v>17.505066261574076</v>
      </c>
      <c r="Z521" s="25">
        <f>(H521*(K521+L521))/1000</f>
        <v>0.90485567474842477</v>
      </c>
      <c r="AA521" s="25">
        <f t="shared" si="106"/>
        <v>16.60021058682565</v>
      </c>
      <c r="AB521" s="18"/>
      <c r="AC521" s="24">
        <f t="shared" si="107"/>
        <v>0</v>
      </c>
      <c r="AD521" s="24"/>
      <c r="AE521" s="18"/>
      <c r="AF521" s="18"/>
      <c r="AG521" s="18"/>
      <c r="AH521" s="18"/>
      <c r="AI521" s="18"/>
      <c r="AJ521" s="18"/>
      <c r="AK521" s="18"/>
      <c r="AL521" s="18"/>
      <c r="AM521" s="18"/>
      <c r="AN521" s="18"/>
    </row>
    <row r="522" spans="1:40" x14ac:dyDescent="0.35">
      <c r="A522" s="18"/>
      <c r="B522" s="1" t="s">
        <v>3</v>
      </c>
      <c r="C522" s="1">
        <v>518</v>
      </c>
      <c r="D522" s="1">
        <v>518</v>
      </c>
      <c r="E522" s="9">
        <v>21.9</v>
      </c>
      <c r="F522" s="22">
        <f t="shared" si="98"/>
        <v>6.083333333333333</v>
      </c>
      <c r="G522" s="50">
        <f t="shared" si="108"/>
        <v>0.1944444444444442</v>
      </c>
      <c r="H522" s="22">
        <f t="shared" si="109"/>
        <v>6.083333333333333</v>
      </c>
      <c r="I522" s="70"/>
      <c r="J522" s="22">
        <v>287.58333333333297</v>
      </c>
      <c r="K522" s="22">
        <f>'Car Specs and Assumptions'!$C$5*9.81*'Car Specs and Assumptions'!$F$5</f>
        <v>145.08990000000003</v>
      </c>
      <c r="L522" s="22">
        <v>15.762460364583335</v>
      </c>
      <c r="M522" s="22">
        <v>126.73097296874961</v>
      </c>
      <c r="N522" s="23">
        <v>770.94675222656008</v>
      </c>
      <c r="O522" s="23">
        <f t="shared" si="99"/>
        <v>770.94675222656008</v>
      </c>
      <c r="P522" s="23">
        <f>IF(F522&gt;0,(K522+L522)*F522,0)</f>
        <v>978.51852555121548</v>
      </c>
      <c r="Q522" s="24">
        <f>IF(J522*-1&gt;(K522+L522),(((J522*-1)-K522-L522))*F522,0)</f>
        <v>0</v>
      </c>
      <c r="R522" s="23">
        <f t="shared" si="100"/>
        <v>541378.27337929292</v>
      </c>
      <c r="S522" s="23">
        <f t="shared" si="101"/>
        <v>626618.92480056093</v>
      </c>
      <c r="T522" s="23">
        <f t="shared" si="102"/>
        <v>0.15039488434476758</v>
      </c>
      <c r="U522" s="23">
        <f t="shared" si="103"/>
        <v>0.17407473730959583</v>
      </c>
      <c r="V522" s="25">
        <v>-0.17407473730959583</v>
      </c>
      <c r="W522" s="25">
        <f>0.5*'Car Specs and Assumptions'!$C$5*(F522*F522)</f>
        <v>27366.635416666664</v>
      </c>
      <c r="X522" s="25">
        <f t="shared" si="104"/>
        <v>27.366635416666664</v>
      </c>
      <c r="Y522" s="25">
        <f t="shared" si="105"/>
        <v>19.977643854166665</v>
      </c>
      <c r="Z522" s="25">
        <f>(H522*(K522+L522))/1000</f>
        <v>0.97851852555121543</v>
      </c>
      <c r="AA522" s="25">
        <f t="shared" si="106"/>
        <v>18.999125328615449</v>
      </c>
      <c r="AB522" s="18"/>
      <c r="AC522" s="24">
        <f t="shared" si="107"/>
        <v>0</v>
      </c>
      <c r="AD522" s="24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</row>
    <row r="523" spans="1:40" x14ac:dyDescent="0.35">
      <c r="A523" s="18"/>
      <c r="B523" s="1" t="s">
        <v>3</v>
      </c>
      <c r="C523" s="1">
        <v>519</v>
      </c>
      <c r="D523" s="1">
        <v>519</v>
      </c>
      <c r="E523" s="9">
        <v>21.9</v>
      </c>
      <c r="F523" s="22">
        <f t="shared" si="98"/>
        <v>6.083333333333333</v>
      </c>
      <c r="G523" s="50">
        <f t="shared" si="108"/>
        <v>-8.3333333333333037E-2</v>
      </c>
      <c r="H523" s="22">
        <f t="shared" si="109"/>
        <v>6.083333333333333</v>
      </c>
      <c r="I523" s="70"/>
      <c r="J523" s="22">
        <v>-123.24999999999956</v>
      </c>
      <c r="K523" s="22">
        <f>'Car Specs and Assumptions'!$C$5*9.81*'Car Specs and Assumptions'!$F$5</f>
        <v>145.08990000000003</v>
      </c>
      <c r="L523" s="22">
        <v>15.762460364583335</v>
      </c>
      <c r="M523" s="22">
        <v>-284.10236036458292</v>
      </c>
      <c r="N523" s="23">
        <v>-1728.2893588845461</v>
      </c>
      <c r="O523" s="23">
        <f t="shared" si="99"/>
        <v>0</v>
      </c>
      <c r="P523" s="23">
        <f>IF(F523&gt;0,(K523+L523)*F523,0)</f>
        <v>978.51852555121548</v>
      </c>
      <c r="Q523" s="24">
        <f>IF(J523*-1&gt;(K523+L523),(((J523*-1)-K523-L523))*F523,0)</f>
        <v>0</v>
      </c>
      <c r="R523" s="23">
        <f t="shared" si="100"/>
        <v>542356.79190484411</v>
      </c>
      <c r="S523" s="23">
        <f t="shared" si="101"/>
        <v>626618.92480056093</v>
      </c>
      <c r="T523" s="23">
        <f t="shared" si="102"/>
        <v>0.15066671679116569</v>
      </c>
      <c r="U523" s="23">
        <f t="shared" si="103"/>
        <v>0.17407473730959583</v>
      </c>
      <c r="V523" s="25">
        <v>-0.17407473730959583</v>
      </c>
      <c r="W523" s="25">
        <f>0.5*'Car Specs and Assumptions'!$C$5*(F523*F523)</f>
        <v>27366.635416666664</v>
      </c>
      <c r="X523" s="25">
        <f t="shared" si="104"/>
        <v>27.366635416666664</v>
      </c>
      <c r="Y523" s="25">
        <f t="shared" si="105"/>
        <v>19.977643854166665</v>
      </c>
      <c r="Z523" s="25">
        <f>(H523*(K523+L523))/1000</f>
        <v>0.97851852555121543</v>
      </c>
      <c r="AA523" s="25">
        <f t="shared" si="106"/>
        <v>18.999125328615449</v>
      </c>
      <c r="AB523" s="18"/>
      <c r="AC523" s="24">
        <f t="shared" si="107"/>
        <v>0</v>
      </c>
      <c r="AD523" s="24"/>
      <c r="AE523" s="18"/>
      <c r="AF523" s="18"/>
      <c r="AG523" s="18"/>
      <c r="AH523" s="18"/>
      <c r="AI523" s="18"/>
      <c r="AJ523" s="18"/>
      <c r="AK523" s="18"/>
      <c r="AL523" s="18"/>
      <c r="AM523" s="18"/>
      <c r="AN523" s="18"/>
    </row>
    <row r="524" spans="1:40" x14ac:dyDescent="0.35">
      <c r="A524" s="18"/>
      <c r="B524" s="1" t="s">
        <v>3</v>
      </c>
      <c r="C524" s="1">
        <v>520</v>
      </c>
      <c r="D524" s="1">
        <v>520</v>
      </c>
      <c r="E524" s="9">
        <v>21.3</v>
      </c>
      <c r="F524" s="22">
        <f t="shared" si="98"/>
        <v>5.916666666666667</v>
      </c>
      <c r="G524" s="50">
        <f t="shared" si="108"/>
        <v>-0.22222222222222188</v>
      </c>
      <c r="H524" s="22">
        <f t="shared" si="109"/>
        <v>5.916666666666667</v>
      </c>
      <c r="I524" s="70"/>
      <c r="J524" s="22">
        <v>-328.66666666666617</v>
      </c>
      <c r="K524" s="22">
        <f>'Car Specs and Assumptions'!$C$5*9.81*'Car Specs and Assumptions'!$F$5</f>
        <v>145.08990000000003</v>
      </c>
      <c r="L524" s="22">
        <v>14.910595364583337</v>
      </c>
      <c r="M524" s="22">
        <v>-488.66716203124957</v>
      </c>
      <c r="N524" s="23">
        <v>-2891.2807086848934</v>
      </c>
      <c r="O524" s="23">
        <f t="shared" si="99"/>
        <v>0</v>
      </c>
      <c r="P524" s="23">
        <f>IF(F524&gt;0,(K524+L524)*F524,0)</f>
        <v>946.66959757378504</v>
      </c>
      <c r="Q524" s="24">
        <f>IF(J524*-1&gt;(K524+L524),(((J524*-1)-K524-L524))*F524,0)</f>
        <v>997.94151353732332</v>
      </c>
      <c r="R524" s="23">
        <f t="shared" si="100"/>
        <v>543303.46150241792</v>
      </c>
      <c r="S524" s="23">
        <f t="shared" si="101"/>
        <v>627616.86631409824</v>
      </c>
      <c r="T524" s="23">
        <f t="shared" si="102"/>
        <v>0.1509297016053717</v>
      </c>
      <c r="U524" s="23">
        <f t="shared" si="103"/>
        <v>0.1743519654620565</v>
      </c>
      <c r="V524" s="25">
        <v>-0.1743519654620565</v>
      </c>
      <c r="W524" s="25">
        <f>0.5*'Car Specs and Assumptions'!$C$5*(F524*F524)</f>
        <v>25887.635416666672</v>
      </c>
      <c r="X524" s="25">
        <f t="shared" si="104"/>
        <v>25.887635416666672</v>
      </c>
      <c r="Y524" s="25">
        <f t="shared" si="105"/>
        <v>18.897973854166672</v>
      </c>
      <c r="Z524" s="25">
        <f>(H524*(K524+L524))/1000</f>
        <v>0.94666959757378499</v>
      </c>
      <c r="AA524" s="25">
        <f t="shared" si="106"/>
        <v>17.951304256592888</v>
      </c>
      <c r="AB524" s="18"/>
      <c r="AC524" s="24">
        <f t="shared" si="107"/>
        <v>0</v>
      </c>
      <c r="AD524" s="24"/>
      <c r="AE524" s="18"/>
      <c r="AF524" s="18"/>
      <c r="AG524" s="18"/>
      <c r="AH524" s="18"/>
      <c r="AI524" s="18"/>
      <c r="AJ524" s="18"/>
      <c r="AK524" s="18"/>
      <c r="AL524" s="18"/>
      <c r="AM524" s="18"/>
      <c r="AN524" s="18"/>
    </row>
    <row r="525" spans="1:40" x14ac:dyDescent="0.35">
      <c r="A525" s="18"/>
      <c r="B525" s="1" t="s">
        <v>3</v>
      </c>
      <c r="C525" s="1">
        <v>521</v>
      </c>
      <c r="D525" s="1">
        <v>521</v>
      </c>
      <c r="E525" s="9">
        <v>20.3</v>
      </c>
      <c r="F525" s="22">
        <f t="shared" si="98"/>
        <v>5.6388888888888893</v>
      </c>
      <c r="G525" s="50">
        <f t="shared" si="108"/>
        <v>-0.29166666666666696</v>
      </c>
      <c r="H525" s="22">
        <f t="shared" si="109"/>
        <v>5.6388888888888893</v>
      </c>
      <c r="I525" s="70"/>
      <c r="J525" s="22">
        <v>-431.37500000000045</v>
      </c>
      <c r="K525" s="22">
        <f>'Car Specs and Assumptions'!$C$5*9.81*'Car Specs and Assumptions'!$F$5</f>
        <v>145.08990000000003</v>
      </c>
      <c r="L525" s="22">
        <v>13.543404623842596</v>
      </c>
      <c r="M525" s="22">
        <v>-590.00830462384306</v>
      </c>
      <c r="N525" s="23">
        <v>-3326.9912732955595</v>
      </c>
      <c r="O525" s="23">
        <f t="shared" si="99"/>
        <v>0</v>
      </c>
      <c r="P525" s="23">
        <f>IF(F525&gt;0,(K525+L525)*F525,0)</f>
        <v>894.51557885111265</v>
      </c>
      <c r="Q525" s="24">
        <f>IF(J525*-1&gt;(K525+L525),(((J525*-1)-K525-L525))*F525,0)</f>
        <v>1537.9601155933344</v>
      </c>
      <c r="R525" s="23">
        <f t="shared" si="100"/>
        <v>544197.97708126903</v>
      </c>
      <c r="S525" s="23">
        <f t="shared" si="101"/>
        <v>629154.82642969163</v>
      </c>
      <c r="T525" s="23">
        <f t="shared" si="102"/>
        <v>0.15117819803317653</v>
      </c>
      <c r="U525" s="23">
        <f t="shared" si="103"/>
        <v>0.17477921078216835</v>
      </c>
      <c r="V525" s="25">
        <v>-0.17477921078216835</v>
      </c>
      <c r="W525" s="25">
        <f>0.5*'Car Specs and Assumptions'!$C$5*(F525*F525)</f>
        <v>23513.931712962967</v>
      </c>
      <c r="X525" s="25">
        <f t="shared" si="104"/>
        <v>23.513931712962968</v>
      </c>
      <c r="Y525" s="25">
        <f t="shared" si="105"/>
        <v>17.165170150462966</v>
      </c>
      <c r="Z525" s="25">
        <f>(H525*(K525+L525))/1000</f>
        <v>0.89451557885111266</v>
      </c>
      <c r="AA525" s="25">
        <f t="shared" si="106"/>
        <v>16.270654571611853</v>
      </c>
      <c r="AB525" s="18"/>
      <c r="AC525" s="24">
        <f t="shared" si="107"/>
        <v>0</v>
      </c>
      <c r="AD525" s="24"/>
      <c r="AE525" s="18"/>
      <c r="AF525" s="18"/>
      <c r="AG525" s="18"/>
      <c r="AH525" s="18"/>
      <c r="AI525" s="18"/>
      <c r="AJ525" s="18"/>
      <c r="AK525" s="18"/>
      <c r="AL525" s="18"/>
      <c r="AM525" s="18"/>
      <c r="AN525" s="18"/>
    </row>
    <row r="526" spans="1:40" x14ac:dyDescent="0.35">
      <c r="A526" s="18"/>
      <c r="B526" s="1" t="s">
        <v>3</v>
      </c>
      <c r="C526" s="1">
        <v>522</v>
      </c>
      <c r="D526" s="1">
        <v>522</v>
      </c>
      <c r="E526" s="9">
        <v>19.2</v>
      </c>
      <c r="F526" s="22">
        <f t="shared" si="98"/>
        <v>5.333333333333333</v>
      </c>
      <c r="G526" s="50">
        <f t="shared" si="108"/>
        <v>-0.34722222222222232</v>
      </c>
      <c r="H526" s="22">
        <f t="shared" si="109"/>
        <v>5.333333333333333</v>
      </c>
      <c r="I526" s="70"/>
      <c r="J526" s="22">
        <v>-513.54166666666686</v>
      </c>
      <c r="K526" s="22">
        <f>'Car Specs and Assumptions'!$C$5*9.81*'Car Specs and Assumptions'!$F$5</f>
        <v>145.08990000000003</v>
      </c>
      <c r="L526" s="22">
        <v>12.115413333333334</v>
      </c>
      <c r="M526" s="22">
        <v>-670.74698000000024</v>
      </c>
      <c r="N526" s="23">
        <v>-3577.3172266666679</v>
      </c>
      <c r="O526" s="23">
        <f t="shared" si="99"/>
        <v>0</v>
      </c>
      <c r="P526" s="23">
        <f>IF(F526&gt;0,(K526+L526)*F526,0)</f>
        <v>838.42833777777787</v>
      </c>
      <c r="Q526" s="24">
        <f>IF(J526*-1&gt;(K526+L526),(((J526*-1)-K526-L526))*F526,0)</f>
        <v>1900.4605511111117</v>
      </c>
      <c r="R526" s="23">
        <f t="shared" si="100"/>
        <v>545036.40541904676</v>
      </c>
      <c r="S526" s="23">
        <f t="shared" si="101"/>
        <v>631055.28698080278</v>
      </c>
      <c r="T526" s="23">
        <f t="shared" si="102"/>
        <v>0.15141111342541119</v>
      </c>
      <c r="U526" s="23">
        <f t="shared" si="103"/>
        <v>0.17530715872326702</v>
      </c>
      <c r="V526" s="25">
        <v>-0.17530715872326702</v>
      </c>
      <c r="W526" s="25">
        <f>0.5*'Car Specs and Assumptions'!$C$5*(F526*F526)</f>
        <v>21034.666666666664</v>
      </c>
      <c r="X526" s="25">
        <f t="shared" si="104"/>
        <v>21.034666666666663</v>
      </c>
      <c r="Y526" s="25">
        <f t="shared" si="105"/>
        <v>15.355306666666664</v>
      </c>
      <c r="Z526" s="25">
        <f>(H526*(K526+L526))/1000</f>
        <v>0.83842833777777792</v>
      </c>
      <c r="AA526" s="25">
        <f t="shared" si="106"/>
        <v>14.516878328888886</v>
      </c>
      <c r="AB526" s="18"/>
      <c r="AC526" s="24">
        <f t="shared" si="107"/>
        <v>0</v>
      </c>
      <c r="AD526" s="24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</row>
    <row r="527" spans="1:40" x14ac:dyDescent="0.35">
      <c r="A527" s="18"/>
      <c r="B527" s="1" t="s">
        <v>3</v>
      </c>
      <c r="C527" s="1">
        <v>523</v>
      </c>
      <c r="D527" s="1">
        <v>523</v>
      </c>
      <c r="E527" s="9">
        <v>17.8</v>
      </c>
      <c r="F527" s="22">
        <f t="shared" si="98"/>
        <v>4.9444444444444446</v>
      </c>
      <c r="G527" s="50">
        <f t="shared" si="108"/>
        <v>-0.51388888888888884</v>
      </c>
      <c r="H527" s="22">
        <f t="shared" si="109"/>
        <v>4.9444444444444446</v>
      </c>
      <c r="I527" s="70"/>
      <c r="J527" s="22">
        <v>-760.04166666666663</v>
      </c>
      <c r="K527" s="22">
        <f>'Car Specs and Assumptions'!$C$5*9.81*'Car Specs and Assumptions'!$F$5</f>
        <v>145.08990000000003</v>
      </c>
      <c r="L527" s="22">
        <v>10.412997939814817</v>
      </c>
      <c r="M527" s="22">
        <v>-915.54456460648146</v>
      </c>
      <c r="N527" s="23">
        <v>-4526.8592361098254</v>
      </c>
      <c r="O527" s="23">
        <f t="shared" si="99"/>
        <v>0</v>
      </c>
      <c r="P527" s="23">
        <f>IF(F527&gt;0,(K527+L527)*F527,0)</f>
        <v>768.87543981352906</v>
      </c>
      <c r="Q527" s="24">
        <f>IF(J527*-1&gt;(K527+L527),(((J527*-1)-K527-L527))*F527,0)</f>
        <v>2989.1083564827672</v>
      </c>
      <c r="R527" s="23">
        <f t="shared" si="100"/>
        <v>545805.28085886023</v>
      </c>
      <c r="S527" s="23">
        <f t="shared" si="101"/>
        <v>634044.39533728559</v>
      </c>
      <c r="T527" s="23">
        <f t="shared" si="102"/>
        <v>0.15162470702259137</v>
      </c>
      <c r="U527" s="23">
        <f t="shared" si="103"/>
        <v>0.17613753302469795</v>
      </c>
      <c r="V527" s="25">
        <v>-0.17613753302469795</v>
      </c>
      <c r="W527" s="25">
        <f>0.5*'Car Specs and Assumptions'!$C$5*(F527*F527)</f>
        <v>18078.949074074073</v>
      </c>
      <c r="X527" s="25">
        <f t="shared" si="104"/>
        <v>18.078949074074075</v>
      </c>
      <c r="Y527" s="25">
        <f t="shared" si="105"/>
        <v>13.197632824074073</v>
      </c>
      <c r="Z527" s="25">
        <f>(H527*(K527+L527))/1000</f>
        <v>0.76887543981352902</v>
      </c>
      <c r="AA527" s="25">
        <f t="shared" si="106"/>
        <v>12.428757384260544</v>
      </c>
      <c r="AB527" s="18"/>
      <c r="AC527" s="24">
        <f t="shared" si="107"/>
        <v>0</v>
      </c>
      <c r="AD527" s="24"/>
      <c r="AE527" s="18"/>
      <c r="AF527" s="18"/>
      <c r="AG527" s="18"/>
      <c r="AH527" s="18"/>
      <c r="AI527" s="18"/>
      <c r="AJ527" s="18"/>
      <c r="AK527" s="18"/>
      <c r="AL527" s="18"/>
      <c r="AM527" s="18"/>
      <c r="AN527" s="18"/>
    </row>
    <row r="528" spans="1:40" x14ac:dyDescent="0.35">
      <c r="A528" s="18"/>
      <c r="B528" s="1" t="s">
        <v>3</v>
      </c>
      <c r="C528" s="1">
        <v>524</v>
      </c>
      <c r="D528" s="1">
        <v>524</v>
      </c>
      <c r="E528" s="9">
        <v>15.5</v>
      </c>
      <c r="F528" s="22">
        <f t="shared" si="98"/>
        <v>4.3055555555555554</v>
      </c>
      <c r="G528" s="50">
        <f t="shared" si="108"/>
        <v>-0.81944444444444464</v>
      </c>
      <c r="H528" s="22">
        <f t="shared" si="109"/>
        <v>4.3055555555555554</v>
      </c>
      <c r="I528" s="70"/>
      <c r="J528" s="22">
        <v>-1211.9583333333337</v>
      </c>
      <c r="K528" s="22">
        <f>'Car Specs and Assumptions'!$C$5*9.81*'Car Specs and Assumptions'!$F$5</f>
        <v>145.08990000000003</v>
      </c>
      <c r="L528" s="22">
        <v>7.895855179398148</v>
      </c>
      <c r="M528" s="22">
        <v>-1364.9440885127317</v>
      </c>
      <c r="N528" s="23">
        <v>-5876.8426033187061</v>
      </c>
      <c r="O528" s="23">
        <f t="shared" si="99"/>
        <v>0</v>
      </c>
      <c r="P528" s="23">
        <f>IF(F528&gt;0,(K528+L528)*F528,0)</f>
        <v>658.68866813351997</v>
      </c>
      <c r="Q528" s="24">
        <f>IF(J528*-1&gt;(K528+L528),(((J528*-1)-K528-L528))*F528,0)</f>
        <v>4559.4652670516671</v>
      </c>
      <c r="R528" s="23">
        <f t="shared" si="100"/>
        <v>546463.96952699381</v>
      </c>
      <c r="S528" s="23">
        <f t="shared" si="101"/>
        <v>638603.8606043373</v>
      </c>
      <c r="T528" s="23">
        <f t="shared" si="102"/>
        <v>0.15180769073459888</v>
      </c>
      <c r="U528" s="23">
        <f t="shared" si="103"/>
        <v>0.1774041524758849</v>
      </c>
      <c r="V528" s="25">
        <v>-0.1774041524758849</v>
      </c>
      <c r="W528" s="25">
        <f>0.5*'Car Specs and Assumptions'!$C$5*(F528*F528)</f>
        <v>13708.709490740739</v>
      </c>
      <c r="X528" s="25">
        <f t="shared" si="104"/>
        <v>13.708709490740739</v>
      </c>
      <c r="Y528" s="25">
        <f t="shared" si="105"/>
        <v>10.00735792824074</v>
      </c>
      <c r="Z528" s="25">
        <f>(H528*(K528+L528))/1000</f>
        <v>0.65868866813352001</v>
      </c>
      <c r="AA528" s="25">
        <f t="shared" si="106"/>
        <v>9.3486692601072203</v>
      </c>
      <c r="AB528" s="18"/>
      <c r="AC528" s="24">
        <f t="shared" si="107"/>
        <v>0</v>
      </c>
      <c r="AD528" s="24"/>
      <c r="AE528" s="18"/>
      <c r="AF528" s="18"/>
      <c r="AG528" s="18"/>
      <c r="AH528" s="18"/>
      <c r="AI528" s="18"/>
      <c r="AJ528" s="18"/>
      <c r="AK528" s="18"/>
      <c r="AL528" s="18"/>
      <c r="AM528" s="18"/>
      <c r="AN528" s="18"/>
    </row>
    <row r="529" spans="1:40" x14ac:dyDescent="0.35">
      <c r="A529" s="18"/>
      <c r="B529" s="1" t="s">
        <v>3</v>
      </c>
      <c r="C529" s="1">
        <v>525</v>
      </c>
      <c r="D529" s="1">
        <v>525</v>
      </c>
      <c r="E529" s="9">
        <v>11.9</v>
      </c>
      <c r="F529" s="22">
        <f t="shared" si="98"/>
        <v>3.3055555555555554</v>
      </c>
      <c r="G529" s="50">
        <f t="shared" si="108"/>
        <v>-1.0972222222222221</v>
      </c>
      <c r="H529" s="22">
        <f t="shared" si="109"/>
        <v>3.3055555555555554</v>
      </c>
      <c r="I529" s="70"/>
      <c r="J529" s="22">
        <v>-1622.7916666666665</v>
      </c>
      <c r="K529" s="22">
        <f>'Car Specs and Assumptions'!$C$5*9.81*'Car Specs and Assumptions'!$F$5</f>
        <v>145.08990000000003</v>
      </c>
      <c r="L529" s="22">
        <v>4.6540355960648148</v>
      </c>
      <c r="M529" s="22">
        <v>-1772.5356022627313</v>
      </c>
      <c r="N529" s="23">
        <v>-5859.2149074795834</v>
      </c>
      <c r="O529" s="23">
        <f t="shared" si="99"/>
        <v>0</v>
      </c>
      <c r="P529" s="23">
        <f>IF(F529&gt;0,(K529+L529)*F529,0)</f>
        <v>494.98689822032537</v>
      </c>
      <c r="Q529" s="24">
        <f>IF(J529*-1&gt;(K529+L529),(((J529*-1)-K529-L529))*F529,0)</f>
        <v>4869.241111038933</v>
      </c>
      <c r="R529" s="23">
        <f t="shared" si="100"/>
        <v>546958.95642521419</v>
      </c>
      <c r="S529" s="23">
        <f t="shared" si="101"/>
        <v>643473.10171537625</v>
      </c>
      <c r="T529" s="23">
        <f t="shared" si="102"/>
        <v>0.15194519809492452</v>
      </c>
      <c r="U529" s="23">
        <f t="shared" si="103"/>
        <v>0.17875682765653153</v>
      </c>
      <c r="V529" s="25">
        <v>-0.17875682765653153</v>
      </c>
      <c r="W529" s="25">
        <f>0.5*'Car Specs and Assumptions'!$C$5*(F529*F529)</f>
        <v>8080.292824074073</v>
      </c>
      <c r="X529" s="25">
        <f t="shared" si="104"/>
        <v>8.080292824074073</v>
      </c>
      <c r="Y529" s="25">
        <f t="shared" si="105"/>
        <v>5.8986137615740732</v>
      </c>
      <c r="Z529" s="25">
        <f>(H529*(K529+L529))/1000</f>
        <v>0.49498689822032538</v>
      </c>
      <c r="AA529" s="25">
        <f t="shared" si="106"/>
        <v>5.4036268633537476</v>
      </c>
      <c r="AB529" s="18"/>
      <c r="AC529" s="24">
        <f t="shared" si="107"/>
        <v>0</v>
      </c>
      <c r="AD529" s="24"/>
      <c r="AE529" s="18"/>
      <c r="AF529" s="18"/>
      <c r="AG529" s="18"/>
      <c r="AH529" s="18"/>
      <c r="AI529" s="18"/>
      <c r="AJ529" s="18"/>
      <c r="AK529" s="18"/>
      <c r="AL529" s="18"/>
      <c r="AM529" s="18"/>
      <c r="AN529" s="18"/>
    </row>
    <row r="530" spans="1:40" x14ac:dyDescent="0.35">
      <c r="A530" s="18"/>
      <c r="B530" s="1" t="s">
        <v>3</v>
      </c>
      <c r="C530" s="1">
        <v>526</v>
      </c>
      <c r="D530" s="1">
        <v>526</v>
      </c>
      <c r="E530" s="9">
        <v>7.6</v>
      </c>
      <c r="F530" s="22">
        <f t="shared" si="98"/>
        <v>2.1111111111111112</v>
      </c>
      <c r="G530" s="50">
        <f t="shared" si="108"/>
        <v>-1.0972222222222221</v>
      </c>
      <c r="H530" s="22">
        <f t="shared" si="109"/>
        <v>2.1111111111111112</v>
      </c>
      <c r="I530" s="70"/>
      <c r="J530" s="22">
        <v>-1622.7916666666665</v>
      </c>
      <c r="K530" s="22">
        <f>'Car Specs and Assumptions'!$C$5*9.81*'Car Specs and Assumptions'!$F$5</f>
        <v>145.08990000000003</v>
      </c>
      <c r="L530" s="22">
        <v>1.8982917592592596</v>
      </c>
      <c r="M530" s="22">
        <v>-1769.7798584259258</v>
      </c>
      <c r="N530" s="23">
        <v>-3736.2019233436213</v>
      </c>
      <c r="O530" s="23">
        <f t="shared" si="99"/>
        <v>0</v>
      </c>
      <c r="P530" s="23">
        <f>IF(F530&gt;0,(K530+L530)*F530,0)</f>
        <v>310.30840482510291</v>
      </c>
      <c r="Q530" s="24">
        <f>IF(J530*-1&gt;(K530+L530),(((J530*-1)-K530-L530))*F530,0)</f>
        <v>3115.5851136934152</v>
      </c>
      <c r="R530" s="23">
        <f t="shared" si="100"/>
        <v>547269.26483003923</v>
      </c>
      <c r="S530" s="23">
        <f t="shared" si="101"/>
        <v>646588.68682906963</v>
      </c>
      <c r="T530" s="23">
        <f t="shared" si="102"/>
        <v>0.15203140176978491</v>
      </c>
      <c r="U530" s="23">
        <f t="shared" si="103"/>
        <v>0.17962233720111556</v>
      </c>
      <c r="V530" s="25">
        <v>-0.17962233720111556</v>
      </c>
      <c r="W530" s="25">
        <f>0.5*'Car Specs and Assumptions'!$C$5*(F530*F530)</f>
        <v>3295.7962962962965</v>
      </c>
      <c r="X530" s="25">
        <f t="shared" si="104"/>
        <v>3.2957962962962966</v>
      </c>
      <c r="Y530" s="25">
        <f t="shared" si="105"/>
        <v>2.4059312962962962</v>
      </c>
      <c r="Z530" s="25">
        <f>(H530*(K530+L530))/1000</f>
        <v>0.31030840482510291</v>
      </c>
      <c r="AA530" s="25">
        <f t="shared" si="106"/>
        <v>2.0956228914711934</v>
      </c>
      <c r="AB530" s="18"/>
      <c r="AC530" s="24">
        <f t="shared" si="107"/>
        <v>0</v>
      </c>
      <c r="AD530" s="24"/>
      <c r="AE530" s="18"/>
      <c r="AF530" s="18"/>
      <c r="AG530" s="18"/>
      <c r="AH530" s="18"/>
      <c r="AI530" s="18"/>
      <c r="AJ530" s="18"/>
      <c r="AK530" s="18"/>
      <c r="AL530" s="18"/>
      <c r="AM530" s="18"/>
      <c r="AN530" s="18"/>
    </row>
    <row r="531" spans="1:40" x14ac:dyDescent="0.35">
      <c r="A531" s="18"/>
      <c r="B531" s="1" t="s">
        <v>3</v>
      </c>
      <c r="C531" s="1">
        <v>527</v>
      </c>
      <c r="D531" s="1">
        <v>527</v>
      </c>
      <c r="E531" s="9">
        <v>4</v>
      </c>
      <c r="F531" s="22">
        <f t="shared" si="98"/>
        <v>1.1111111111111112</v>
      </c>
      <c r="G531" s="50">
        <f t="shared" si="108"/>
        <v>-0.77777777777777779</v>
      </c>
      <c r="H531" s="22">
        <f t="shared" si="109"/>
        <v>1.1111111111111112</v>
      </c>
      <c r="I531" s="70"/>
      <c r="J531" s="22">
        <v>-1150.3333333333333</v>
      </c>
      <c r="K531" s="22">
        <f>'Car Specs and Assumptions'!$C$5*9.81*'Car Specs and Assumptions'!$F$5</f>
        <v>145.08990000000003</v>
      </c>
      <c r="L531" s="22">
        <v>0.52584259259259269</v>
      </c>
      <c r="M531" s="22">
        <v>-1295.9490759259259</v>
      </c>
      <c r="N531" s="23">
        <v>-1439.9434176954733</v>
      </c>
      <c r="O531" s="23">
        <f t="shared" si="99"/>
        <v>0</v>
      </c>
      <c r="P531" s="23">
        <f>IF(F531&gt;0,(K531+L531)*F531,0)</f>
        <v>161.79526954732515</v>
      </c>
      <c r="Q531" s="24">
        <f>IF(J531*-1&gt;(K531+L531),(((J531*-1)-K531-L531))*F531,0)</f>
        <v>1116.352878600823</v>
      </c>
      <c r="R531" s="23">
        <f t="shared" si="100"/>
        <v>547431.06009958661</v>
      </c>
      <c r="S531" s="23">
        <f t="shared" si="101"/>
        <v>647705.03970767045</v>
      </c>
      <c r="T531" s="23">
        <f t="shared" si="102"/>
        <v>0.15207634849566518</v>
      </c>
      <c r="U531" s="23">
        <f t="shared" si="103"/>
        <v>0.17993246003079086</v>
      </c>
      <c r="V531" s="25">
        <v>-0.17993246003079086</v>
      </c>
      <c r="W531" s="25">
        <f>0.5*'Car Specs and Assumptions'!$C$5*(F531*F531)</f>
        <v>912.96296296296305</v>
      </c>
      <c r="X531" s="25">
        <f t="shared" si="104"/>
        <v>0.91296296296296309</v>
      </c>
      <c r="Y531" s="25">
        <f t="shared" si="105"/>
        <v>0.66646296296296303</v>
      </c>
      <c r="Z531" s="25">
        <f>(H531*(K531+L531))/1000</f>
        <v>0.16179526954732515</v>
      </c>
      <c r="AA531" s="25">
        <f t="shared" si="106"/>
        <v>0.50466769341563789</v>
      </c>
      <c r="AB531" s="18"/>
      <c r="AC531" s="24">
        <f t="shared" si="107"/>
        <v>0</v>
      </c>
      <c r="AD531" s="24"/>
      <c r="AE531" s="18"/>
      <c r="AF531" s="18"/>
      <c r="AG531" s="18"/>
      <c r="AH531" s="18"/>
      <c r="AI531" s="18"/>
      <c r="AJ531" s="18"/>
      <c r="AK531" s="18"/>
      <c r="AL531" s="18"/>
      <c r="AM531" s="18"/>
      <c r="AN531" s="18"/>
    </row>
    <row r="532" spans="1:40" x14ac:dyDescent="0.35">
      <c r="A532" s="18"/>
      <c r="B532" s="1" t="s">
        <v>3</v>
      </c>
      <c r="C532" s="1">
        <v>528</v>
      </c>
      <c r="D532" s="1">
        <v>528</v>
      </c>
      <c r="E532" s="9">
        <v>2</v>
      </c>
      <c r="F532" s="22">
        <f t="shared" si="98"/>
        <v>0.55555555555555558</v>
      </c>
      <c r="G532" s="50">
        <f t="shared" si="108"/>
        <v>-0.41666666666666669</v>
      </c>
      <c r="H532" s="22">
        <f t="shared" si="109"/>
        <v>0.55555555555555558</v>
      </c>
      <c r="I532" s="70"/>
      <c r="J532" s="22">
        <v>-616.25</v>
      </c>
      <c r="K532" s="22">
        <f>'Car Specs and Assumptions'!$C$5*9.81*'Car Specs and Assumptions'!$F$5</f>
        <v>145.08990000000003</v>
      </c>
      <c r="L532" s="22">
        <v>0.13146064814814817</v>
      </c>
      <c r="M532" s="22">
        <v>-761.47136064814822</v>
      </c>
      <c r="N532" s="23">
        <v>-423.0396448045268</v>
      </c>
      <c r="O532" s="23">
        <f t="shared" si="99"/>
        <v>0</v>
      </c>
      <c r="P532" s="23">
        <f>IF(F532&gt;0,(K532+L532)*F532,0)</f>
        <v>80.678533693415645</v>
      </c>
      <c r="Q532" s="24">
        <f>IF(J532*-1&gt;(K532+L532),(((J532*-1)-K532-L532))*F532,0)</f>
        <v>261.68257741769543</v>
      </c>
      <c r="R532" s="23">
        <f t="shared" si="100"/>
        <v>547511.73863328004</v>
      </c>
      <c r="S532" s="23">
        <f t="shared" si="101"/>
        <v>647966.72228508815</v>
      </c>
      <c r="T532" s="23">
        <f t="shared" si="102"/>
        <v>0.15209876099232519</v>
      </c>
      <c r="U532" s="23">
        <f t="shared" si="103"/>
        <v>0.18000515545079751</v>
      </c>
      <c r="V532" s="25">
        <v>-0.18000515545079751</v>
      </c>
      <c r="W532" s="25">
        <f>0.5*'Car Specs and Assumptions'!$C$5*(F532*F532)</f>
        <v>228.24074074074076</v>
      </c>
      <c r="X532" s="25">
        <f t="shared" si="104"/>
        <v>0.22824074074074077</v>
      </c>
      <c r="Y532" s="25">
        <f t="shared" si="105"/>
        <v>0.16661574074074076</v>
      </c>
      <c r="Z532" s="25">
        <f>(H532*(K532+L532))/1000</f>
        <v>8.0678533693415641E-2</v>
      </c>
      <c r="AA532" s="25">
        <f t="shared" si="106"/>
        <v>8.5937207047325118E-2</v>
      </c>
      <c r="AB532" s="18"/>
      <c r="AC532" s="24">
        <f t="shared" si="107"/>
        <v>0</v>
      </c>
      <c r="AD532" s="24"/>
      <c r="AE532" s="18"/>
      <c r="AF532" s="18"/>
      <c r="AG532" s="18"/>
      <c r="AH532" s="18"/>
      <c r="AI532" s="18"/>
      <c r="AJ532" s="18"/>
      <c r="AK532" s="18"/>
      <c r="AL532" s="18"/>
      <c r="AM532" s="18"/>
      <c r="AN532" s="18"/>
    </row>
    <row r="533" spans="1:40" x14ac:dyDescent="0.35">
      <c r="A533" s="18"/>
      <c r="B533" s="1" t="s">
        <v>3</v>
      </c>
      <c r="C533" s="1">
        <v>529</v>
      </c>
      <c r="D533" s="1">
        <v>529</v>
      </c>
      <c r="E533" s="9">
        <v>1</v>
      </c>
      <c r="F533" s="22">
        <f t="shared" si="98"/>
        <v>0.27777777777777779</v>
      </c>
      <c r="G533" s="50">
        <f t="shared" si="108"/>
        <v>-0.27777777777777779</v>
      </c>
      <c r="H533" s="22">
        <f t="shared" si="109"/>
        <v>0.27777777777777779</v>
      </c>
      <c r="I533" s="70"/>
      <c r="J533" s="22">
        <v>-410.83333333333337</v>
      </c>
      <c r="K533" s="22">
        <f>'Car Specs and Assumptions'!$C$5*9.81*'Car Specs and Assumptions'!$F$5</f>
        <v>145.08990000000003</v>
      </c>
      <c r="L533" s="22">
        <v>3.2865162037037043E-2</v>
      </c>
      <c r="M533" s="22">
        <v>-555.9560984953705</v>
      </c>
      <c r="N533" s="23">
        <v>-154.43224958204738</v>
      </c>
      <c r="O533" s="23">
        <f t="shared" si="99"/>
        <v>0</v>
      </c>
      <c r="P533" s="23">
        <f>IF(F533&gt;0,(K533+L533)*F533,0)</f>
        <v>40.311879211676967</v>
      </c>
      <c r="Q533" s="24">
        <f>IF(J533*-1&gt;(K533+L533),(((J533*-1)-K533-L533))*F533,0)</f>
        <v>73.808491158693414</v>
      </c>
      <c r="R533" s="23">
        <f t="shared" si="100"/>
        <v>547552.05051249173</v>
      </c>
      <c r="S533" s="23">
        <f t="shared" si="101"/>
        <v>648040.5307762468</v>
      </c>
      <c r="T533" s="23">
        <f t="shared" si="102"/>
        <v>0.1521099596323702</v>
      </c>
      <c r="U533" s="23">
        <f t="shared" si="103"/>
        <v>0.18002565944964136</v>
      </c>
      <c r="V533" s="25">
        <v>-0.18002565944964136</v>
      </c>
      <c r="W533" s="25">
        <f>0.5*'Car Specs and Assumptions'!$C$5*(F533*F533)</f>
        <v>57.06018518518519</v>
      </c>
      <c r="X533" s="25">
        <f t="shared" si="104"/>
        <v>5.7060185185185193E-2</v>
      </c>
      <c r="Y533" s="25">
        <f t="shared" si="105"/>
        <v>4.165393518518519E-2</v>
      </c>
      <c r="Z533" s="25">
        <f>(H533*(K533+L533))/1000</f>
        <v>4.0311879211676969E-2</v>
      </c>
      <c r="AA533" s="25">
        <f t="shared" si="106"/>
        <v>1.3420559735082202E-3</v>
      </c>
      <c r="AB533" s="18"/>
      <c r="AC533" s="24">
        <f t="shared" si="107"/>
        <v>0</v>
      </c>
      <c r="AD533" s="24"/>
      <c r="AE533" s="18"/>
      <c r="AF533" s="18"/>
      <c r="AG533" s="18"/>
      <c r="AH533" s="18"/>
      <c r="AI533" s="18"/>
      <c r="AJ533" s="18"/>
      <c r="AK533" s="18"/>
      <c r="AL533" s="18"/>
      <c r="AM533" s="18"/>
      <c r="AN533" s="18"/>
    </row>
    <row r="534" spans="1:40" x14ac:dyDescent="0.35">
      <c r="A534" s="18"/>
      <c r="B534" s="1" t="s">
        <v>3</v>
      </c>
      <c r="C534" s="1">
        <v>530</v>
      </c>
      <c r="D534" s="1">
        <v>530</v>
      </c>
      <c r="E534" s="9">
        <v>0</v>
      </c>
      <c r="F534" s="22">
        <f t="shared" si="98"/>
        <v>0</v>
      </c>
      <c r="G534" s="50">
        <f t="shared" si="108"/>
        <v>-0.1388888888888889</v>
      </c>
      <c r="H534" s="22">
        <f t="shared" si="109"/>
        <v>0</v>
      </c>
      <c r="I534" s="70"/>
      <c r="J534" s="22">
        <v>-205.41666666666669</v>
      </c>
      <c r="K534" s="22">
        <f>'Car Specs and Assumptions'!$C$5*9.81*'Car Specs and Assumptions'!$F$5</f>
        <v>145.08990000000003</v>
      </c>
      <c r="L534" s="22">
        <v>0</v>
      </c>
      <c r="M534" s="22">
        <v>-350.50656666666669</v>
      </c>
      <c r="N534" s="23">
        <v>0</v>
      </c>
      <c r="O534" s="23">
        <f t="shared" si="99"/>
        <v>0</v>
      </c>
      <c r="P534" s="23">
        <f>IF(F534&gt;0,(K534+L534)*F534,0)</f>
        <v>0</v>
      </c>
      <c r="Q534" s="24">
        <f>IF(J534*-1&gt;(K534+L534),(((J534*-1)-K534-L534))*F534,0)</f>
        <v>0</v>
      </c>
      <c r="R534" s="23">
        <f t="shared" si="100"/>
        <v>547552.05051249173</v>
      </c>
      <c r="S534" s="23">
        <f t="shared" si="101"/>
        <v>648040.5307762468</v>
      </c>
      <c r="T534" s="23">
        <f t="shared" si="102"/>
        <v>0.1521099596323702</v>
      </c>
      <c r="U534" s="23">
        <f t="shared" si="103"/>
        <v>0.18002565944964136</v>
      </c>
      <c r="V534" s="25">
        <v>-0.18002565944964136</v>
      </c>
      <c r="W534" s="25">
        <f>0.5*'Car Specs and Assumptions'!$C$5*(F534*F534)</f>
        <v>0</v>
      </c>
      <c r="X534" s="25">
        <f t="shared" si="104"/>
        <v>0</v>
      </c>
      <c r="Y534" s="25">
        <f t="shared" si="105"/>
        <v>0</v>
      </c>
      <c r="Z534" s="25">
        <f>(H534*(K534+L534))/1000</f>
        <v>0</v>
      </c>
      <c r="AA534" s="25">
        <f t="shared" si="106"/>
        <v>0</v>
      </c>
      <c r="AB534" s="18"/>
      <c r="AC534" s="24">
        <f t="shared" si="107"/>
        <v>0</v>
      </c>
      <c r="AD534" s="24"/>
      <c r="AE534" s="18"/>
      <c r="AF534" s="18"/>
      <c r="AG534" s="18"/>
      <c r="AH534" s="18"/>
      <c r="AI534" s="18"/>
      <c r="AJ534" s="18"/>
      <c r="AK534" s="18"/>
      <c r="AL534" s="18"/>
      <c r="AM534" s="18"/>
      <c r="AN534" s="18"/>
    </row>
    <row r="535" spans="1:40" x14ac:dyDescent="0.35">
      <c r="A535" s="18"/>
      <c r="B535" s="1" t="s">
        <v>3</v>
      </c>
      <c r="C535" s="1">
        <v>531</v>
      </c>
      <c r="D535" s="1">
        <v>531</v>
      </c>
      <c r="E535" s="9">
        <v>0</v>
      </c>
      <c r="F535" s="22">
        <f t="shared" si="98"/>
        <v>0</v>
      </c>
      <c r="G535" s="50">
        <f t="shared" si="108"/>
        <v>0</v>
      </c>
      <c r="H535" s="22">
        <f t="shared" si="109"/>
        <v>0</v>
      </c>
      <c r="I535" s="70"/>
      <c r="J535" s="22">
        <v>0</v>
      </c>
      <c r="K535" s="22">
        <f>'Car Specs and Assumptions'!$C$5*9.81*'Car Specs and Assumptions'!$F$5</f>
        <v>145.08990000000003</v>
      </c>
      <c r="L535" s="22">
        <v>0</v>
      </c>
      <c r="M535" s="22">
        <v>-145.08990000000003</v>
      </c>
      <c r="N535" s="23">
        <v>0</v>
      </c>
      <c r="O535" s="23">
        <f t="shared" si="99"/>
        <v>0</v>
      </c>
      <c r="P535" s="23">
        <f>IF(F535&gt;0,(K535+L535)*F535,0)</f>
        <v>0</v>
      </c>
      <c r="Q535" s="24">
        <f>IF(J535*-1&gt;(K535+L535),(((J535*-1)-K535-L535))*F535,0)</f>
        <v>0</v>
      </c>
      <c r="R535" s="23">
        <f t="shared" si="100"/>
        <v>547552.05051249173</v>
      </c>
      <c r="S535" s="23">
        <f t="shared" si="101"/>
        <v>648040.5307762468</v>
      </c>
      <c r="T535" s="23">
        <f t="shared" si="102"/>
        <v>0.1521099596323702</v>
      </c>
      <c r="U535" s="23">
        <f t="shared" si="103"/>
        <v>0.18002565944964136</v>
      </c>
      <c r="V535" s="25">
        <v>-0.18002565944964136</v>
      </c>
      <c r="W535" s="25">
        <f>0.5*'Car Specs and Assumptions'!$C$5*(F535*F535)</f>
        <v>0</v>
      </c>
      <c r="X535" s="25">
        <f t="shared" si="104"/>
        <v>0</v>
      </c>
      <c r="Y535" s="25">
        <f t="shared" si="105"/>
        <v>0</v>
      </c>
      <c r="Z535" s="25">
        <f>(H535*(K535+L535))/1000</f>
        <v>0</v>
      </c>
      <c r="AA535" s="25">
        <f t="shared" si="106"/>
        <v>0</v>
      </c>
      <c r="AB535" s="18"/>
      <c r="AC535" s="24">
        <f t="shared" si="107"/>
        <v>0</v>
      </c>
      <c r="AD535" s="24"/>
      <c r="AE535" s="18"/>
      <c r="AF535" s="18"/>
      <c r="AG535" s="18"/>
      <c r="AH535" s="18"/>
      <c r="AI535" s="18"/>
      <c r="AJ535" s="18"/>
      <c r="AK535" s="18"/>
      <c r="AL535" s="18"/>
      <c r="AM535" s="18"/>
      <c r="AN535" s="18"/>
    </row>
    <row r="536" spans="1:40" x14ac:dyDescent="0.35">
      <c r="A536" s="18"/>
      <c r="B536" s="1" t="s">
        <v>3</v>
      </c>
      <c r="C536" s="1">
        <v>532</v>
      </c>
      <c r="D536" s="1">
        <v>532</v>
      </c>
      <c r="E536" s="9">
        <v>0</v>
      </c>
      <c r="F536" s="22">
        <f t="shared" si="98"/>
        <v>0</v>
      </c>
      <c r="G536" s="50">
        <f t="shared" si="108"/>
        <v>2.777777777777778E-2</v>
      </c>
      <c r="H536" s="22">
        <f t="shared" si="109"/>
        <v>0</v>
      </c>
      <c r="I536" s="70"/>
      <c r="J536" s="22">
        <v>41.083333333333336</v>
      </c>
      <c r="K536" s="22">
        <f>'Car Specs and Assumptions'!$C$5*9.81*'Car Specs and Assumptions'!$F$5</f>
        <v>145.08990000000003</v>
      </c>
      <c r="L536" s="22">
        <v>0</v>
      </c>
      <c r="M536" s="22">
        <v>-104.00656666666669</v>
      </c>
      <c r="N536" s="23">
        <v>0</v>
      </c>
      <c r="O536" s="23">
        <f t="shared" si="99"/>
        <v>0</v>
      </c>
      <c r="P536" s="23">
        <f>IF(F536&gt;0,(K536+L536)*F536,0)</f>
        <v>0</v>
      </c>
      <c r="Q536" s="24">
        <f>IF(J536*-1&gt;(K536+L536),(((J536*-1)-K536-L536))*F536,0)</f>
        <v>0</v>
      </c>
      <c r="R536" s="23">
        <f t="shared" si="100"/>
        <v>547552.05051249173</v>
      </c>
      <c r="S536" s="23">
        <f t="shared" si="101"/>
        <v>648040.5307762468</v>
      </c>
      <c r="T536" s="23">
        <f t="shared" si="102"/>
        <v>0.1521099596323702</v>
      </c>
      <c r="U536" s="23">
        <f t="shared" si="103"/>
        <v>0.18002565944964136</v>
      </c>
      <c r="V536" s="25">
        <v>-0.18002565944964136</v>
      </c>
      <c r="W536" s="25">
        <f>0.5*'Car Specs and Assumptions'!$C$5*(F536*F536)</f>
        <v>0</v>
      </c>
      <c r="X536" s="25">
        <f t="shared" si="104"/>
        <v>0</v>
      </c>
      <c r="Y536" s="25">
        <f t="shared" si="105"/>
        <v>0</v>
      </c>
      <c r="Z536" s="25">
        <f>(H536*(K536+L536))/1000</f>
        <v>0</v>
      </c>
      <c r="AA536" s="25">
        <f t="shared" si="106"/>
        <v>0</v>
      </c>
      <c r="AB536" s="18"/>
      <c r="AC536" s="24">
        <f t="shared" si="107"/>
        <v>0</v>
      </c>
      <c r="AD536" s="24"/>
      <c r="AE536" s="18"/>
      <c r="AF536" s="18"/>
      <c r="AG536" s="18"/>
      <c r="AH536" s="18"/>
      <c r="AI536" s="18"/>
      <c r="AJ536" s="18"/>
      <c r="AK536" s="18"/>
      <c r="AL536" s="18"/>
      <c r="AM536" s="18"/>
      <c r="AN536" s="18"/>
    </row>
    <row r="537" spans="1:40" x14ac:dyDescent="0.35">
      <c r="A537" s="18"/>
      <c r="B537" s="1" t="s">
        <v>3</v>
      </c>
      <c r="C537" s="1">
        <v>533</v>
      </c>
      <c r="D537" s="1">
        <v>533</v>
      </c>
      <c r="E537" s="9">
        <v>0.2</v>
      </c>
      <c r="F537" s="22">
        <f t="shared" si="98"/>
        <v>5.5555555555555559E-2</v>
      </c>
      <c r="G537" s="50">
        <f t="shared" si="108"/>
        <v>0.16666666666666666</v>
      </c>
      <c r="H537" s="22">
        <f t="shared" si="109"/>
        <v>5.5555555555555559E-2</v>
      </c>
      <c r="I537" s="70"/>
      <c r="J537" s="22">
        <v>246.5</v>
      </c>
      <c r="K537" s="22">
        <f>'Car Specs and Assumptions'!$C$5*9.81*'Car Specs and Assumptions'!$F$5</f>
        <v>145.08990000000003</v>
      </c>
      <c r="L537" s="22">
        <v>1.3146064814814817E-3</v>
      </c>
      <c r="M537" s="22">
        <v>101.40878539351849</v>
      </c>
      <c r="N537" s="23">
        <v>5.6338214107510272</v>
      </c>
      <c r="O537" s="23">
        <f t="shared" si="99"/>
        <v>5.6338214107510272</v>
      </c>
      <c r="P537" s="23">
        <f>IF(F537&gt;0,(K537+L537)*F537,0)</f>
        <v>8.0606230336934175</v>
      </c>
      <c r="Q537" s="24">
        <f>IF(J537*-1&gt;(K537+L537),(((J537*-1)-K537-L537))*F537,0)</f>
        <v>0</v>
      </c>
      <c r="R537" s="23">
        <f t="shared" si="100"/>
        <v>547560.1111355254</v>
      </c>
      <c r="S537" s="23">
        <f t="shared" si="101"/>
        <v>648040.5307762468</v>
      </c>
      <c r="T537" s="23">
        <f t="shared" si="102"/>
        <v>0.15211219887344896</v>
      </c>
      <c r="U537" s="23">
        <f t="shared" si="103"/>
        <v>0.18002565944964136</v>
      </c>
      <c r="V537" s="25">
        <v>-0.18002565944964136</v>
      </c>
      <c r="W537" s="25">
        <f>0.5*'Car Specs and Assumptions'!$C$5*(F537*F537)</f>
        <v>2.2824074074074074</v>
      </c>
      <c r="X537" s="25">
        <f t="shared" si="104"/>
        <v>2.2824074074074075E-3</v>
      </c>
      <c r="Y537" s="25">
        <f t="shared" si="105"/>
        <v>1.6661574074074074E-3</v>
      </c>
      <c r="Z537" s="25">
        <f>(H537*(K537+L537))/1000</f>
        <v>8.0606230336934172E-3</v>
      </c>
      <c r="AA537" s="25">
        <f t="shared" si="106"/>
        <v>-6.3944656262860094E-3</v>
      </c>
      <c r="AB537" s="18"/>
      <c r="AC537" s="24">
        <f t="shared" si="107"/>
        <v>0</v>
      </c>
      <c r="AD537" s="24"/>
      <c r="AE537" s="18"/>
      <c r="AF537" s="18"/>
      <c r="AG537" s="18"/>
      <c r="AH537" s="18"/>
      <c r="AI537" s="18"/>
      <c r="AJ537" s="18"/>
      <c r="AK537" s="18"/>
      <c r="AL537" s="18"/>
      <c r="AM537" s="18"/>
      <c r="AN537" s="18"/>
    </row>
    <row r="538" spans="1:40" x14ac:dyDescent="0.35">
      <c r="A538" s="18"/>
      <c r="B538" s="1" t="s">
        <v>3</v>
      </c>
      <c r="C538" s="1">
        <v>534</v>
      </c>
      <c r="D538" s="1">
        <v>534</v>
      </c>
      <c r="E538" s="9">
        <v>1.2</v>
      </c>
      <c r="F538" s="22">
        <f t="shared" si="98"/>
        <v>0.33333333333333331</v>
      </c>
      <c r="G538" s="50">
        <f t="shared" si="108"/>
        <v>0.41666666666666669</v>
      </c>
      <c r="H538" s="22">
        <f t="shared" si="109"/>
        <v>0.33333333333333331</v>
      </c>
      <c r="I538" s="70"/>
      <c r="J538" s="22">
        <v>616.25</v>
      </c>
      <c r="K538" s="22">
        <f>'Car Specs and Assumptions'!$C$5*9.81*'Car Specs and Assumptions'!$F$5</f>
        <v>145.08990000000003</v>
      </c>
      <c r="L538" s="22">
        <v>4.7325833333333338E-2</v>
      </c>
      <c r="M538" s="22">
        <v>471.11277416666661</v>
      </c>
      <c r="N538" s="23">
        <v>157.03759138888887</v>
      </c>
      <c r="O538" s="23">
        <f t="shared" si="99"/>
        <v>157.03759138888887</v>
      </c>
      <c r="P538" s="23">
        <f>IF(F538&gt;0,(K538+L538)*F538,0)</f>
        <v>48.379075277777787</v>
      </c>
      <c r="Q538" s="24">
        <f>IF(J538*-1&gt;(K538+L538),(((J538*-1)-K538-L538))*F538,0)</f>
        <v>0</v>
      </c>
      <c r="R538" s="23">
        <f t="shared" si="100"/>
        <v>547608.49021080323</v>
      </c>
      <c r="S538" s="23">
        <f t="shared" si="101"/>
        <v>648040.5307762468</v>
      </c>
      <c r="T538" s="23">
        <f t="shared" si="102"/>
        <v>0.15212563858056113</v>
      </c>
      <c r="U538" s="23">
        <f t="shared" si="103"/>
        <v>0.18002565944964136</v>
      </c>
      <c r="V538" s="25">
        <v>-0.18002565944964136</v>
      </c>
      <c r="W538" s="25">
        <f>0.5*'Car Specs and Assumptions'!$C$5*(F538*F538)</f>
        <v>82.166666666666657</v>
      </c>
      <c r="X538" s="25">
        <f t="shared" si="104"/>
        <v>8.2166666666666652E-2</v>
      </c>
      <c r="Y538" s="25">
        <f t="shared" si="105"/>
        <v>5.9981666666666655E-2</v>
      </c>
      <c r="Z538" s="25">
        <f>(H538*(K538+L538))/1000</f>
        <v>4.8379075277777787E-2</v>
      </c>
      <c r="AA538" s="25">
        <f t="shared" si="106"/>
        <v>1.1602591388888868E-2</v>
      </c>
      <c r="AB538" s="18"/>
      <c r="AC538" s="24">
        <f t="shared" si="107"/>
        <v>0</v>
      </c>
      <c r="AD538" s="24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</row>
    <row r="539" spans="1:40" x14ac:dyDescent="0.35">
      <c r="A539" s="18"/>
      <c r="B539" s="1" t="s">
        <v>3</v>
      </c>
      <c r="C539" s="1">
        <v>535</v>
      </c>
      <c r="D539" s="1">
        <v>535</v>
      </c>
      <c r="E539" s="9">
        <v>3.2</v>
      </c>
      <c r="F539" s="22">
        <f t="shared" si="98"/>
        <v>0.88888888888888895</v>
      </c>
      <c r="G539" s="50">
        <f t="shared" si="108"/>
        <v>0.55555555555555558</v>
      </c>
      <c r="H539" s="22">
        <f t="shared" si="109"/>
        <v>0.88888888888888895</v>
      </c>
      <c r="I539" s="70"/>
      <c r="J539" s="22">
        <v>821.66666666666674</v>
      </c>
      <c r="K539" s="22">
        <f>'Car Specs and Assumptions'!$C$5*9.81*'Car Specs and Assumptions'!$F$5</f>
        <v>145.08990000000003</v>
      </c>
      <c r="L539" s="22">
        <v>0.33653925925925932</v>
      </c>
      <c r="M539" s="22">
        <v>676.24022740740747</v>
      </c>
      <c r="N539" s="23">
        <v>601.10242436214003</v>
      </c>
      <c r="O539" s="23">
        <f t="shared" si="99"/>
        <v>601.10242436214003</v>
      </c>
      <c r="P539" s="23">
        <f>IF(F539&gt;0,(K539+L539)*F539,0)</f>
        <v>129.2679460082305</v>
      </c>
      <c r="Q539" s="24">
        <f>IF(J539*-1&gt;(K539+L539),(((J539*-1)-K539-L539))*F539,0)</f>
        <v>0</v>
      </c>
      <c r="R539" s="23">
        <f t="shared" si="100"/>
        <v>547737.75815681147</v>
      </c>
      <c r="S539" s="23">
        <f t="shared" si="101"/>
        <v>648040.5307762468</v>
      </c>
      <c r="T539" s="23">
        <f t="shared" si="102"/>
        <v>0.15216154921596223</v>
      </c>
      <c r="U539" s="23">
        <f t="shared" si="103"/>
        <v>0.18002565944964136</v>
      </c>
      <c r="V539" s="25">
        <v>-0.18002565944964136</v>
      </c>
      <c r="W539" s="25">
        <f>0.5*'Car Specs and Assumptions'!$C$5*(F539*F539)</f>
        <v>584.2962962962963</v>
      </c>
      <c r="X539" s="25">
        <f t="shared" si="104"/>
        <v>0.58429629629629631</v>
      </c>
      <c r="Y539" s="25">
        <f t="shared" si="105"/>
        <v>0.4265362962962963</v>
      </c>
      <c r="Z539" s="25">
        <f>(H539*(K539+L539))/1000</f>
        <v>0.12926794600823049</v>
      </c>
      <c r="AA539" s="25">
        <f t="shared" si="106"/>
        <v>0.29726835028806581</v>
      </c>
      <c r="AB539" s="18"/>
      <c r="AC539" s="24">
        <f t="shared" si="107"/>
        <v>0</v>
      </c>
      <c r="AD539" s="24"/>
      <c r="AE539" s="18"/>
      <c r="AF539" s="18"/>
      <c r="AG539" s="18"/>
      <c r="AH539" s="18"/>
      <c r="AI539" s="18"/>
      <c r="AJ539" s="18"/>
      <c r="AK539" s="18"/>
      <c r="AL539" s="18"/>
      <c r="AM539" s="18"/>
      <c r="AN539" s="18"/>
    </row>
    <row r="540" spans="1:40" x14ac:dyDescent="0.35">
      <c r="A540" s="18"/>
      <c r="B540" s="1" t="s">
        <v>3</v>
      </c>
      <c r="C540" s="1">
        <v>536</v>
      </c>
      <c r="D540" s="1">
        <v>536</v>
      </c>
      <c r="E540" s="9">
        <v>5.2</v>
      </c>
      <c r="F540" s="22">
        <f t="shared" si="98"/>
        <v>1.4444444444444444</v>
      </c>
      <c r="G540" s="50">
        <f t="shared" si="108"/>
        <v>0.69444444444444442</v>
      </c>
      <c r="H540" s="22">
        <f t="shared" si="109"/>
        <v>1.4444444444444444</v>
      </c>
      <c r="I540" s="70"/>
      <c r="J540" s="22">
        <v>1027.0833333333333</v>
      </c>
      <c r="K540" s="22">
        <f>'Car Specs and Assumptions'!$C$5*9.81*'Car Specs and Assumptions'!$F$5</f>
        <v>145.08990000000003</v>
      </c>
      <c r="L540" s="22">
        <v>0.88867398148148158</v>
      </c>
      <c r="M540" s="22">
        <v>881.10475935185173</v>
      </c>
      <c r="N540" s="23">
        <v>1272.7068746193413</v>
      </c>
      <c r="O540" s="23">
        <f t="shared" si="99"/>
        <v>1272.7068746193413</v>
      </c>
      <c r="P540" s="23">
        <f>IF(F540&gt;0,(K540+L540)*F540,0)</f>
        <v>210.85794019547328</v>
      </c>
      <c r="Q540" s="24">
        <f>IF(J540*-1&gt;(K540+L540),(((J540*-1)-K540-L540))*F540,0)</f>
        <v>0</v>
      </c>
      <c r="R540" s="23">
        <f t="shared" si="100"/>
        <v>547948.61609700695</v>
      </c>
      <c r="S540" s="23">
        <f t="shared" si="101"/>
        <v>648040.5307762468</v>
      </c>
      <c r="T540" s="23">
        <f t="shared" si="102"/>
        <v>0.15222012555174855</v>
      </c>
      <c r="U540" s="23">
        <f t="shared" si="103"/>
        <v>0.18002565944964136</v>
      </c>
      <c r="V540" s="25">
        <v>-0.18002565944964136</v>
      </c>
      <c r="W540" s="25">
        <f>0.5*'Car Specs and Assumptions'!$C$5*(F540*F540)</f>
        <v>1542.9074074074074</v>
      </c>
      <c r="X540" s="25">
        <f t="shared" si="104"/>
        <v>1.5429074074074074</v>
      </c>
      <c r="Y540" s="25">
        <f t="shared" si="105"/>
        <v>1.1263224074074074</v>
      </c>
      <c r="Z540" s="25">
        <f>(H540*(K540+L540))/1000</f>
        <v>0.21085794019547327</v>
      </c>
      <c r="AA540" s="25">
        <f t="shared" si="106"/>
        <v>0.91546446721193409</v>
      </c>
      <c r="AB540" s="18"/>
      <c r="AC540" s="24">
        <f t="shared" si="107"/>
        <v>0</v>
      </c>
      <c r="AD540" s="24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</row>
    <row r="541" spans="1:40" x14ac:dyDescent="0.35">
      <c r="A541" s="18"/>
      <c r="B541" s="1" t="s">
        <v>3</v>
      </c>
      <c r="C541" s="1">
        <v>537</v>
      </c>
      <c r="D541" s="1">
        <v>537</v>
      </c>
      <c r="E541" s="9">
        <v>8.1999999999999993</v>
      </c>
      <c r="F541" s="22">
        <f t="shared" si="98"/>
        <v>2.2777777777777777</v>
      </c>
      <c r="G541" s="50">
        <f t="shared" si="108"/>
        <v>1.0833333333333335</v>
      </c>
      <c r="H541" s="22">
        <f t="shared" si="109"/>
        <v>2.2777777777777777</v>
      </c>
      <c r="I541" s="70"/>
      <c r="J541" s="22">
        <v>1602.2500000000002</v>
      </c>
      <c r="K541" s="22">
        <f>'Car Specs and Assumptions'!$C$5*9.81*'Car Specs and Assumptions'!$F$5</f>
        <v>145.08990000000003</v>
      </c>
      <c r="L541" s="22">
        <v>2.2098534953703703</v>
      </c>
      <c r="M541" s="22">
        <v>1454.9502465046298</v>
      </c>
      <c r="N541" s="23">
        <v>3314.0533392605457</v>
      </c>
      <c r="O541" s="23">
        <f t="shared" si="99"/>
        <v>3314.0533392605457</v>
      </c>
      <c r="P541" s="23">
        <f>IF(F541&gt;0,(K541+L541)*F541,0)</f>
        <v>335.51610518389924</v>
      </c>
      <c r="Q541" s="24">
        <f>IF(J541*-1&gt;(K541+L541),(((J541*-1)-K541-L541))*F541,0)</f>
        <v>0</v>
      </c>
      <c r="R541" s="23">
        <f t="shared" si="100"/>
        <v>548284.13220219081</v>
      </c>
      <c r="S541" s="23">
        <f t="shared" si="101"/>
        <v>648040.5307762468</v>
      </c>
      <c r="T541" s="23">
        <f t="shared" si="102"/>
        <v>0.15231333192576862</v>
      </c>
      <c r="U541" s="23">
        <f t="shared" si="103"/>
        <v>0.18002565944964136</v>
      </c>
      <c r="V541" s="25">
        <v>-0.18002565944964136</v>
      </c>
      <c r="W541" s="25">
        <f>0.5*'Car Specs and Assumptions'!$C$5*(F541*F541)</f>
        <v>3836.7268518518517</v>
      </c>
      <c r="X541" s="25">
        <f t="shared" si="104"/>
        <v>3.8367268518518518</v>
      </c>
      <c r="Y541" s="25">
        <f t="shared" si="105"/>
        <v>2.8008106018518517</v>
      </c>
      <c r="Z541" s="25">
        <f>(H541*(K541+L541))/1000</f>
        <v>0.33551610518389924</v>
      </c>
      <c r="AA541" s="25">
        <f t="shared" si="106"/>
        <v>2.4652944966679526</v>
      </c>
      <c r="AB541" s="18"/>
      <c r="AC541" s="24">
        <f t="shared" si="107"/>
        <v>0</v>
      </c>
      <c r="AD541" s="24"/>
      <c r="AE541" s="18"/>
      <c r="AF541" s="18"/>
      <c r="AG541" s="18"/>
      <c r="AH541" s="18"/>
      <c r="AI541" s="18"/>
      <c r="AJ541" s="18"/>
      <c r="AK541" s="18"/>
      <c r="AL541" s="18"/>
      <c r="AM541" s="18"/>
      <c r="AN541" s="18"/>
    </row>
    <row r="542" spans="1:40" x14ac:dyDescent="0.35">
      <c r="A542" s="18"/>
      <c r="B542" s="1" t="s">
        <v>3</v>
      </c>
      <c r="C542" s="1">
        <v>538</v>
      </c>
      <c r="D542" s="1">
        <v>538</v>
      </c>
      <c r="E542" s="9">
        <v>13</v>
      </c>
      <c r="F542" s="22">
        <f t="shared" si="98"/>
        <v>3.6111111111111112</v>
      </c>
      <c r="G542" s="50">
        <f t="shared" si="108"/>
        <v>1.4722222222222223</v>
      </c>
      <c r="H542" s="22">
        <f t="shared" si="109"/>
        <v>3.6111111111111112</v>
      </c>
      <c r="I542" s="70"/>
      <c r="J542" s="22">
        <v>2177.416666666667</v>
      </c>
      <c r="K542" s="22">
        <f>'Car Specs and Assumptions'!$C$5*9.81*'Car Specs and Assumptions'!$F$5</f>
        <v>145.08990000000003</v>
      </c>
      <c r="L542" s="22">
        <v>5.5542123842592597</v>
      </c>
      <c r="M542" s="22">
        <v>2026.7725542824078</v>
      </c>
      <c r="N542" s="23">
        <v>7318.9008904642506</v>
      </c>
      <c r="O542" s="23">
        <f t="shared" si="99"/>
        <v>7318.9008904642506</v>
      </c>
      <c r="P542" s="23">
        <f>IF(F542&gt;0,(K542+L542)*F542,0)</f>
        <v>543.99262805426974</v>
      </c>
      <c r="Q542" s="24">
        <f>IF(J542*-1&gt;(K542+L542),(((J542*-1)-K542-L542))*F542,0)</f>
        <v>0</v>
      </c>
      <c r="R542" s="23">
        <f t="shared" si="100"/>
        <v>548828.12483024504</v>
      </c>
      <c r="S542" s="23">
        <f t="shared" si="101"/>
        <v>648040.5307762468</v>
      </c>
      <c r="T542" s="23">
        <f t="shared" si="102"/>
        <v>0.15246445307784207</v>
      </c>
      <c r="U542" s="23">
        <f t="shared" si="103"/>
        <v>0.18002565944964136</v>
      </c>
      <c r="V542" s="25">
        <v>-0.18002565944964136</v>
      </c>
      <c r="W542" s="25">
        <f>0.5*'Car Specs and Assumptions'!$C$5*(F542*F542)</f>
        <v>9643.1712962962956</v>
      </c>
      <c r="X542" s="25">
        <f t="shared" si="104"/>
        <v>9.6431712962962948</v>
      </c>
      <c r="Y542" s="25">
        <f t="shared" si="105"/>
        <v>7.0395150462962954</v>
      </c>
      <c r="Z542" s="25">
        <f>(H542*(K542+L542))/1000</f>
        <v>0.54399262805426973</v>
      </c>
      <c r="AA542" s="25">
        <f t="shared" si="106"/>
        <v>6.4955224182420253</v>
      </c>
      <c r="AB542" s="18"/>
      <c r="AC542" s="24">
        <f t="shared" si="107"/>
        <v>0</v>
      </c>
      <c r="AD542" s="24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</row>
    <row r="543" spans="1:40" x14ac:dyDescent="0.35">
      <c r="A543" s="18"/>
      <c r="B543" s="1" t="s">
        <v>3</v>
      </c>
      <c r="C543" s="1">
        <v>539</v>
      </c>
      <c r="D543" s="1">
        <v>539</v>
      </c>
      <c r="E543" s="9">
        <v>18.8</v>
      </c>
      <c r="F543" s="22">
        <f t="shared" si="98"/>
        <v>5.2222222222222223</v>
      </c>
      <c r="G543" s="50">
        <f t="shared" si="108"/>
        <v>1.4027777777777779</v>
      </c>
      <c r="H543" s="22">
        <f t="shared" si="109"/>
        <v>5.2222222222222223</v>
      </c>
      <c r="I543" s="70"/>
      <c r="J543" s="22">
        <v>2074.7083333333335</v>
      </c>
      <c r="K543" s="22">
        <f>'Car Specs and Assumptions'!$C$5*9.81*'Car Specs and Assumptions'!$F$5</f>
        <v>145.08990000000003</v>
      </c>
      <c r="L543" s="22">
        <v>11.615862870370371</v>
      </c>
      <c r="M543" s="22">
        <v>1918.0025704629631</v>
      </c>
      <c r="N543" s="23">
        <v>10016.23564575103</v>
      </c>
      <c r="O543" s="23">
        <f t="shared" si="99"/>
        <v>10016.23564575103</v>
      </c>
      <c r="P543" s="23">
        <f>IF(F543&gt;0,(K543+L543)*F543,0)</f>
        <v>818.35231721193429</v>
      </c>
      <c r="Q543" s="24">
        <f>IF(J543*-1&gt;(K543+L543),(((J543*-1)-K543-L543))*F543,0)</f>
        <v>0</v>
      </c>
      <c r="R543" s="23">
        <f t="shared" si="100"/>
        <v>549646.47714745696</v>
      </c>
      <c r="S543" s="23">
        <f t="shared" si="101"/>
        <v>648040.5307762468</v>
      </c>
      <c r="T543" s="23">
        <f t="shared" si="102"/>
        <v>0.15269179135156355</v>
      </c>
      <c r="U543" s="23">
        <f t="shared" si="103"/>
        <v>0.18002565944964136</v>
      </c>
      <c r="V543" s="25">
        <v>-0.18002565944964136</v>
      </c>
      <c r="W543" s="25">
        <f>0.5*'Car Specs and Assumptions'!$C$5*(F543*F543)</f>
        <v>20167.35185185185</v>
      </c>
      <c r="X543" s="25">
        <f t="shared" si="104"/>
        <v>20.167351851851851</v>
      </c>
      <c r="Y543" s="25">
        <f t="shared" si="105"/>
        <v>14.722166851851851</v>
      </c>
      <c r="Z543" s="25">
        <f>(H543*(K543+L543))/1000</f>
        <v>0.81835231721193424</v>
      </c>
      <c r="AA543" s="25">
        <f t="shared" si="106"/>
        <v>13.903814534639917</v>
      </c>
      <c r="AB543" s="18"/>
      <c r="AC543" s="24">
        <f t="shared" si="107"/>
        <v>0</v>
      </c>
      <c r="AD543" s="24"/>
      <c r="AE543" s="18"/>
      <c r="AF543" s="18"/>
      <c r="AG543" s="18"/>
      <c r="AH543" s="18"/>
      <c r="AI543" s="18"/>
      <c r="AJ543" s="18"/>
      <c r="AK543" s="18"/>
      <c r="AL543" s="18"/>
      <c r="AM543" s="18"/>
      <c r="AN543" s="18"/>
    </row>
    <row r="544" spans="1:40" x14ac:dyDescent="0.35">
      <c r="A544" s="18"/>
      <c r="B544" s="1" t="s">
        <v>3</v>
      </c>
      <c r="C544" s="1">
        <v>540</v>
      </c>
      <c r="D544" s="1">
        <v>540</v>
      </c>
      <c r="E544" s="9">
        <v>23.1</v>
      </c>
      <c r="F544" s="22">
        <f t="shared" si="98"/>
        <v>6.416666666666667</v>
      </c>
      <c r="G544" s="50">
        <f t="shared" si="108"/>
        <v>0.79166666666666652</v>
      </c>
      <c r="H544" s="22">
        <f t="shared" si="109"/>
        <v>6.416666666666667</v>
      </c>
      <c r="I544" s="70"/>
      <c r="J544" s="22">
        <v>1170.8749999999998</v>
      </c>
      <c r="K544" s="22">
        <f>'Car Specs and Assumptions'!$C$5*9.81*'Car Specs and Assumptions'!$F$5</f>
        <v>145.08990000000003</v>
      </c>
      <c r="L544" s="22">
        <v>17.537179114583335</v>
      </c>
      <c r="M544" s="22">
        <v>1008.2479208854165</v>
      </c>
      <c r="N544" s="23">
        <v>6469.5908256814228</v>
      </c>
      <c r="O544" s="23">
        <f t="shared" si="99"/>
        <v>6469.5908256814228</v>
      </c>
      <c r="P544" s="23">
        <f>IF(F544&gt;0,(K544+L544)*F544,0)</f>
        <v>1043.5237576519098</v>
      </c>
      <c r="Q544" s="24">
        <f>IF(J544*-1&gt;(K544+L544),(((J544*-1)-K544-L544))*F544,0)</f>
        <v>0</v>
      </c>
      <c r="R544" s="23">
        <f t="shared" si="100"/>
        <v>550690.00090510887</v>
      </c>
      <c r="S544" s="23">
        <f t="shared" si="101"/>
        <v>648040.5307762468</v>
      </c>
      <c r="T544" s="23">
        <f t="shared" si="102"/>
        <v>0.15298168225143924</v>
      </c>
      <c r="U544" s="23">
        <f t="shared" si="103"/>
        <v>0.18002565944964136</v>
      </c>
      <c r="V544" s="25">
        <v>-0.18002565944964136</v>
      </c>
      <c r="W544" s="25">
        <f>0.5*'Car Specs and Assumptions'!$C$5*(F544*F544)</f>
        <v>30447.885416666668</v>
      </c>
      <c r="X544" s="25">
        <f t="shared" si="104"/>
        <v>30.447885416666669</v>
      </c>
      <c r="Y544" s="25">
        <f t="shared" si="105"/>
        <v>22.226956354166667</v>
      </c>
      <c r="Z544" s="25">
        <f>(H544*(K544+L544))/1000</f>
        <v>1.0435237576519099</v>
      </c>
      <c r="AA544" s="25">
        <f t="shared" si="106"/>
        <v>21.183432596514756</v>
      </c>
      <c r="AB544" s="18"/>
      <c r="AC544" s="24">
        <f t="shared" si="107"/>
        <v>0</v>
      </c>
      <c r="AD544" s="24"/>
      <c r="AE544" s="18"/>
      <c r="AF544" s="18"/>
      <c r="AG544" s="18"/>
      <c r="AH544" s="18"/>
      <c r="AI544" s="18"/>
      <c r="AJ544" s="18"/>
      <c r="AK544" s="18"/>
      <c r="AL544" s="18"/>
      <c r="AM544" s="18"/>
      <c r="AN544" s="18"/>
    </row>
    <row r="545" spans="1:40" x14ac:dyDescent="0.35">
      <c r="A545" s="18"/>
      <c r="B545" s="1" t="s">
        <v>3</v>
      </c>
      <c r="C545" s="1">
        <v>541</v>
      </c>
      <c r="D545" s="1">
        <v>541</v>
      </c>
      <c r="E545" s="9">
        <v>24.5</v>
      </c>
      <c r="F545" s="22">
        <f t="shared" si="98"/>
        <v>6.8055555555555554</v>
      </c>
      <c r="G545" s="50">
        <f t="shared" si="108"/>
        <v>0.1944444444444442</v>
      </c>
      <c r="H545" s="22">
        <f t="shared" si="109"/>
        <v>6.8055555555555554</v>
      </c>
      <c r="I545" s="70"/>
      <c r="J545" s="22">
        <v>287.58333333333297</v>
      </c>
      <c r="K545" s="22">
        <f>'Car Specs and Assumptions'!$C$5*9.81*'Car Specs and Assumptions'!$F$5</f>
        <v>145.08990000000003</v>
      </c>
      <c r="L545" s="22">
        <v>19.727313512731481</v>
      </c>
      <c r="M545" s="22">
        <v>122.76611982060146</v>
      </c>
      <c r="N545" s="23">
        <v>835.49164877909323</v>
      </c>
      <c r="O545" s="23">
        <f t="shared" si="99"/>
        <v>835.49164877909323</v>
      </c>
      <c r="P545" s="23">
        <f>IF(F545&gt;0,(K545+L545)*F545,0)</f>
        <v>1121.6727030727561</v>
      </c>
      <c r="Q545" s="24">
        <f>IF(J545*-1&gt;(K545+L545),(((J545*-1)-K545-L545))*F545,0)</f>
        <v>0</v>
      </c>
      <c r="R545" s="23">
        <f t="shared" si="100"/>
        <v>551811.67360818165</v>
      </c>
      <c r="S545" s="23">
        <f t="shared" si="101"/>
        <v>648040.5307762468</v>
      </c>
      <c r="T545" s="23">
        <f t="shared" si="102"/>
        <v>0.15329328292835287</v>
      </c>
      <c r="U545" s="23">
        <f t="shared" si="103"/>
        <v>0.18002565944964136</v>
      </c>
      <c r="V545" s="25">
        <v>-0.18002565944964136</v>
      </c>
      <c r="W545" s="25">
        <f>0.5*'Car Specs and Assumptions'!$C$5*(F545*F545)</f>
        <v>34250.376157407401</v>
      </c>
      <c r="X545" s="25">
        <f t="shared" si="104"/>
        <v>34.250376157407402</v>
      </c>
      <c r="Y545" s="25">
        <f t="shared" si="105"/>
        <v>25.002774594907404</v>
      </c>
      <c r="Z545" s="25">
        <f>(H545*(K545+L545))/1000</f>
        <v>1.121672703072756</v>
      </c>
      <c r="AA545" s="25">
        <f t="shared" si="106"/>
        <v>23.881101891834646</v>
      </c>
      <c r="AB545" s="18"/>
      <c r="AC545" s="24">
        <f t="shared" si="107"/>
        <v>0</v>
      </c>
      <c r="AD545" s="24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</row>
    <row r="546" spans="1:40" x14ac:dyDescent="0.35">
      <c r="A546" s="18"/>
      <c r="B546" s="1" t="s">
        <v>3</v>
      </c>
      <c r="C546" s="1">
        <v>542</v>
      </c>
      <c r="D546" s="1">
        <v>542</v>
      </c>
      <c r="E546" s="9">
        <v>24.5</v>
      </c>
      <c r="F546" s="22">
        <f t="shared" si="98"/>
        <v>6.8055555555555554</v>
      </c>
      <c r="G546" s="50">
        <f t="shared" si="108"/>
        <v>-2.7777777777777679E-2</v>
      </c>
      <c r="H546" s="22">
        <f t="shared" si="109"/>
        <v>6.8055555555555554</v>
      </c>
      <c r="I546" s="70"/>
      <c r="J546" s="22">
        <v>-41.083333333333186</v>
      </c>
      <c r="K546" s="22">
        <f>'Car Specs and Assumptions'!$C$5*9.81*'Car Specs and Assumptions'!$F$5</f>
        <v>145.08990000000003</v>
      </c>
      <c r="L546" s="22">
        <v>19.727313512731481</v>
      </c>
      <c r="M546" s="22">
        <v>-205.90054684606469</v>
      </c>
      <c r="N546" s="23">
        <v>-1401.2676104801624</v>
      </c>
      <c r="O546" s="23">
        <f t="shared" si="99"/>
        <v>0</v>
      </c>
      <c r="P546" s="23">
        <f>IF(F546&gt;0,(K546+L546)*F546,0)</f>
        <v>1121.6727030727561</v>
      </c>
      <c r="Q546" s="24">
        <f>IF(J546*-1&gt;(K546+L546),(((J546*-1)-K546-L546))*F546,0)</f>
        <v>0</v>
      </c>
      <c r="R546" s="23">
        <f t="shared" si="100"/>
        <v>552933.34631125443</v>
      </c>
      <c r="S546" s="23">
        <f t="shared" si="101"/>
        <v>648040.5307762468</v>
      </c>
      <c r="T546" s="23">
        <f t="shared" si="102"/>
        <v>0.15360488360526647</v>
      </c>
      <c r="U546" s="23">
        <f t="shared" si="103"/>
        <v>0.18002565944964136</v>
      </c>
      <c r="V546" s="25">
        <v>-0.18002565944964136</v>
      </c>
      <c r="W546" s="25">
        <f>0.5*'Car Specs and Assumptions'!$C$5*(F546*F546)</f>
        <v>34250.376157407401</v>
      </c>
      <c r="X546" s="25">
        <f t="shared" si="104"/>
        <v>34.250376157407402</v>
      </c>
      <c r="Y546" s="25">
        <f t="shared" si="105"/>
        <v>25.002774594907404</v>
      </c>
      <c r="Z546" s="25">
        <f>(H546*(K546+L546))/1000</f>
        <v>1.121672703072756</v>
      </c>
      <c r="AA546" s="25">
        <f t="shared" si="106"/>
        <v>23.881101891834646</v>
      </c>
      <c r="AB546" s="18"/>
      <c r="AC546" s="24">
        <f t="shared" si="107"/>
        <v>0</v>
      </c>
      <c r="AD546" s="24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</row>
    <row r="547" spans="1:40" x14ac:dyDescent="0.35">
      <c r="A547" s="18"/>
      <c r="B547" s="1" t="s">
        <v>3</v>
      </c>
      <c r="C547" s="1">
        <v>543</v>
      </c>
      <c r="D547" s="1">
        <v>543</v>
      </c>
      <c r="E547" s="9">
        <v>24.3</v>
      </c>
      <c r="F547" s="22">
        <f t="shared" si="98"/>
        <v>6.75</v>
      </c>
      <c r="G547" s="50">
        <f t="shared" si="108"/>
        <v>-0.125</v>
      </c>
      <c r="H547" s="22">
        <f t="shared" si="109"/>
        <v>6.75</v>
      </c>
      <c r="I547" s="70"/>
      <c r="J547" s="22">
        <v>-184.875</v>
      </c>
      <c r="K547" s="22">
        <f>'Car Specs and Assumptions'!$C$5*9.81*'Car Specs and Assumptions'!$F$5</f>
        <v>145.08990000000003</v>
      </c>
      <c r="L547" s="22">
        <v>19.40654953125</v>
      </c>
      <c r="M547" s="22">
        <v>-349.37144953125005</v>
      </c>
      <c r="N547" s="23">
        <v>-2358.257284335938</v>
      </c>
      <c r="O547" s="23">
        <f t="shared" si="99"/>
        <v>0</v>
      </c>
      <c r="P547" s="23">
        <f>IF(F547&gt;0,(K547+L547)*F547,0)</f>
        <v>1110.3510343359376</v>
      </c>
      <c r="Q547" s="24">
        <f>IF(J547*-1&gt;(K547+L547),(((J547*-1)-K547-L547))*F547,0)</f>
        <v>137.5552156640623</v>
      </c>
      <c r="R547" s="23">
        <f t="shared" si="100"/>
        <v>554043.69734559034</v>
      </c>
      <c r="S547" s="23">
        <f t="shared" si="101"/>
        <v>648178.08599191089</v>
      </c>
      <c r="T547" s="23">
        <f t="shared" si="102"/>
        <v>0.15391333912260499</v>
      </c>
      <c r="U547" s="23">
        <f t="shared" si="103"/>
        <v>0.18006387228855286</v>
      </c>
      <c r="V547" s="25">
        <v>-0.18006387228855286</v>
      </c>
      <c r="W547" s="25">
        <f>0.5*'Car Specs and Assumptions'!$C$5*(F547*F547)</f>
        <v>33693.46875</v>
      </c>
      <c r="X547" s="25">
        <f t="shared" si="104"/>
        <v>33.693468750000001</v>
      </c>
      <c r="Y547" s="25">
        <f t="shared" si="105"/>
        <v>24.5962321875</v>
      </c>
      <c r="Z547" s="25">
        <f>(H547*(K547+L547))/1000</f>
        <v>1.1103510343359375</v>
      </c>
      <c r="AA547" s="25">
        <f t="shared" si="106"/>
        <v>23.485881153164062</v>
      </c>
      <c r="AB547" s="18"/>
      <c r="AC547" s="24">
        <f t="shared" si="107"/>
        <v>0</v>
      </c>
      <c r="AD547" s="24"/>
      <c r="AE547" s="18"/>
      <c r="AF547" s="18"/>
      <c r="AG547" s="18"/>
      <c r="AH547" s="18"/>
      <c r="AI547" s="18"/>
      <c r="AJ547" s="18"/>
      <c r="AK547" s="18"/>
      <c r="AL547" s="18"/>
      <c r="AM547" s="18"/>
      <c r="AN547" s="18"/>
    </row>
    <row r="548" spans="1:40" x14ac:dyDescent="0.35">
      <c r="A548" s="18"/>
      <c r="B548" s="1" t="s">
        <v>3</v>
      </c>
      <c r="C548" s="1">
        <v>544</v>
      </c>
      <c r="D548" s="1">
        <v>544</v>
      </c>
      <c r="E548" s="9">
        <v>23.6</v>
      </c>
      <c r="F548" s="22">
        <f t="shared" si="98"/>
        <v>6.5555555555555554</v>
      </c>
      <c r="G548" s="50">
        <f t="shared" si="108"/>
        <v>-0.27777777777777768</v>
      </c>
      <c r="H548" s="22">
        <f t="shared" si="109"/>
        <v>6.5555555555555554</v>
      </c>
      <c r="I548" s="70"/>
      <c r="J548" s="22">
        <v>-410.8333333333332</v>
      </c>
      <c r="K548" s="22">
        <f>'Car Specs and Assumptions'!$C$5*9.81*'Car Specs and Assumptions'!$F$5</f>
        <v>145.08990000000003</v>
      </c>
      <c r="L548" s="22">
        <v>18.304580648148146</v>
      </c>
      <c r="M548" s="22">
        <v>-574.2278139814814</v>
      </c>
      <c r="N548" s="23">
        <v>-3764.3823361008226</v>
      </c>
      <c r="O548" s="23">
        <f t="shared" si="99"/>
        <v>0</v>
      </c>
      <c r="P548" s="23">
        <f>IF(F548&gt;0,(K548+L548)*F548,0)</f>
        <v>1071.1415953600824</v>
      </c>
      <c r="Q548" s="24">
        <f>IF(J548*-1&gt;(K548+L548),(((J548*-1)-K548-L548))*F548,0)</f>
        <v>1622.0991453806575</v>
      </c>
      <c r="R548" s="23">
        <f t="shared" si="100"/>
        <v>555114.83894095046</v>
      </c>
      <c r="S548" s="23">
        <f t="shared" si="101"/>
        <v>649800.18513729156</v>
      </c>
      <c r="T548" s="23">
        <f t="shared" si="102"/>
        <v>0.15421090225779605</v>
      </c>
      <c r="U548" s="23">
        <f t="shared" si="103"/>
        <v>0.1805144914311396</v>
      </c>
      <c r="V548" s="25">
        <v>-0.1805144914311396</v>
      </c>
      <c r="W548" s="25">
        <f>0.5*'Car Specs and Assumptions'!$C$5*(F548*F548)</f>
        <v>31780.240740740737</v>
      </c>
      <c r="X548" s="25">
        <f t="shared" si="104"/>
        <v>31.780240740740737</v>
      </c>
      <c r="Y548" s="25">
        <f t="shared" si="105"/>
        <v>23.199575740740737</v>
      </c>
      <c r="Z548" s="25">
        <f>(H548*(K548+L548))/1000</f>
        <v>1.0711415953600825</v>
      </c>
      <c r="AA548" s="25">
        <f t="shared" si="106"/>
        <v>22.128434145380655</v>
      </c>
      <c r="AB548" s="18"/>
      <c r="AC548" s="24">
        <f t="shared" si="107"/>
        <v>0</v>
      </c>
      <c r="AD548" s="24"/>
      <c r="AE548" s="18"/>
      <c r="AF548" s="18"/>
      <c r="AG548" s="18"/>
      <c r="AH548" s="18"/>
      <c r="AI548" s="18"/>
      <c r="AJ548" s="18"/>
      <c r="AK548" s="18"/>
      <c r="AL548" s="18"/>
      <c r="AM548" s="18"/>
      <c r="AN548" s="18"/>
    </row>
    <row r="549" spans="1:40" x14ac:dyDescent="0.35">
      <c r="A549" s="18"/>
      <c r="B549" s="1" t="s">
        <v>3</v>
      </c>
      <c r="C549" s="1">
        <v>545</v>
      </c>
      <c r="D549" s="1">
        <v>545</v>
      </c>
      <c r="E549" s="9">
        <v>22.3</v>
      </c>
      <c r="F549" s="22">
        <f t="shared" si="98"/>
        <v>6.1944444444444446</v>
      </c>
      <c r="G549" s="50">
        <f t="shared" si="108"/>
        <v>-0.48611111111111072</v>
      </c>
      <c r="H549" s="22">
        <f t="shared" si="109"/>
        <v>6.1944444444444446</v>
      </c>
      <c r="I549" s="70"/>
      <c r="J549" s="22">
        <v>-718.9583333333328</v>
      </c>
      <c r="K549" s="22">
        <f>'Car Specs and Assumptions'!$C$5*9.81*'Car Specs and Assumptions'!$F$5</f>
        <v>145.08990000000003</v>
      </c>
      <c r="L549" s="22">
        <v>16.34351642939815</v>
      </c>
      <c r="M549" s="22">
        <v>-880.39174976273102</v>
      </c>
      <c r="N549" s="23">
        <v>-5453.5377832524728</v>
      </c>
      <c r="O549" s="23">
        <f t="shared" si="99"/>
        <v>0</v>
      </c>
      <c r="P549" s="23">
        <f>IF(F549&gt;0,(K549+L549)*F549,0)</f>
        <v>999.99032954877202</v>
      </c>
      <c r="Q549" s="24">
        <f>IF(J549*-1&gt;(K549+L549),(((J549*-1)-K549-L549))*F549,0)</f>
        <v>3453.5571241549283</v>
      </c>
      <c r="R549" s="23">
        <f t="shared" si="100"/>
        <v>556114.82927049918</v>
      </c>
      <c r="S549" s="23">
        <f t="shared" si="101"/>
        <v>653253.74226144643</v>
      </c>
      <c r="T549" s="23">
        <f t="shared" si="102"/>
        <v>0.15448869957134467</v>
      </c>
      <c r="U549" s="23">
        <f t="shared" si="103"/>
        <v>0.18147388960022984</v>
      </c>
      <c r="V549" s="25">
        <v>-0.18147388960022984</v>
      </c>
      <c r="W549" s="25">
        <f>0.5*'Car Specs and Assumptions'!$C$5*(F549*F549)</f>
        <v>28375.459490740745</v>
      </c>
      <c r="X549" s="25">
        <f t="shared" si="104"/>
        <v>28.375459490740745</v>
      </c>
      <c r="Y549" s="25">
        <f t="shared" si="105"/>
        <v>20.714085428240743</v>
      </c>
      <c r="Z549" s="25">
        <f>(H549*(K549+L549))/1000</f>
        <v>0.99999032954877198</v>
      </c>
      <c r="AA549" s="25">
        <f t="shared" si="106"/>
        <v>19.714095098691971</v>
      </c>
      <c r="AB549" s="18"/>
      <c r="AC549" s="24">
        <f t="shared" si="107"/>
        <v>0</v>
      </c>
      <c r="AD549" s="24"/>
      <c r="AE549" s="18"/>
      <c r="AF549" s="18"/>
      <c r="AG549" s="18"/>
      <c r="AH549" s="18"/>
      <c r="AI549" s="18"/>
      <c r="AJ549" s="18"/>
      <c r="AK549" s="18"/>
      <c r="AL549" s="18"/>
      <c r="AM549" s="18"/>
      <c r="AN549" s="18"/>
    </row>
    <row r="550" spans="1:40" x14ac:dyDescent="0.35">
      <c r="A550" s="18"/>
      <c r="B550" s="1" t="s">
        <v>3</v>
      </c>
      <c r="C550" s="1">
        <v>546</v>
      </c>
      <c r="D550" s="1">
        <v>546</v>
      </c>
      <c r="E550" s="9">
        <v>20.100000000000001</v>
      </c>
      <c r="F550" s="22">
        <f t="shared" si="98"/>
        <v>5.5833333333333339</v>
      </c>
      <c r="G550" s="50">
        <f t="shared" si="108"/>
        <v>-0.52777777777777812</v>
      </c>
      <c r="H550" s="22">
        <f t="shared" si="109"/>
        <v>5.5833333333333339</v>
      </c>
      <c r="I550" s="70"/>
      <c r="J550" s="22">
        <v>-780.58333333333383</v>
      </c>
      <c r="K550" s="22">
        <f>'Car Specs and Assumptions'!$C$5*9.81*'Car Specs and Assumptions'!$F$5</f>
        <v>145.08990000000003</v>
      </c>
      <c r="L550" s="22">
        <v>13.277854114583338</v>
      </c>
      <c r="M550" s="22">
        <v>-938.95108744791719</v>
      </c>
      <c r="N550" s="23">
        <v>-5242.4769049175384</v>
      </c>
      <c r="O550" s="23">
        <f t="shared" si="99"/>
        <v>0</v>
      </c>
      <c r="P550" s="23">
        <f>IF(F550&gt;0,(K550+L550)*F550,0)</f>
        <v>884.21996047309051</v>
      </c>
      <c r="Q550" s="24">
        <f>IF(J550*-1&gt;(K550+L550),(((J550*-1)-K550-L550))*F550,0)</f>
        <v>3474.0369839713571</v>
      </c>
      <c r="R550" s="23">
        <f t="shared" si="100"/>
        <v>556999.0492309723</v>
      </c>
      <c r="S550" s="23">
        <f t="shared" si="101"/>
        <v>656727.7792454178</v>
      </c>
      <c r="T550" s="23">
        <f t="shared" si="102"/>
        <v>0.15473433587636412</v>
      </c>
      <c r="U550" s="23">
        <f t="shared" si="103"/>
        <v>0.18243897707437706</v>
      </c>
      <c r="V550" s="25">
        <v>-0.18243897707437706</v>
      </c>
      <c r="W550" s="25">
        <f>0.5*'Car Specs and Assumptions'!$C$5*(F550*F550)</f>
        <v>23052.885416666672</v>
      </c>
      <c r="X550" s="25">
        <f t="shared" si="104"/>
        <v>23.052885416666673</v>
      </c>
      <c r="Y550" s="25">
        <f t="shared" si="105"/>
        <v>16.82860635416667</v>
      </c>
      <c r="Z550" s="25">
        <f>(H550*(K550+L550))/1000</f>
        <v>0.88421996047309048</v>
      </c>
      <c r="AA550" s="25">
        <f t="shared" si="106"/>
        <v>15.944386393693579</v>
      </c>
      <c r="AB550" s="18"/>
      <c r="AC550" s="24">
        <f t="shared" si="107"/>
        <v>0</v>
      </c>
      <c r="AD550" s="24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</row>
    <row r="551" spans="1:40" x14ac:dyDescent="0.35">
      <c r="A551" s="18"/>
      <c r="B551" s="1" t="s">
        <v>3</v>
      </c>
      <c r="C551" s="1">
        <v>547</v>
      </c>
      <c r="D551" s="1">
        <v>547</v>
      </c>
      <c r="E551" s="9">
        <v>18.5</v>
      </c>
      <c r="F551" s="22">
        <f t="shared" si="98"/>
        <v>5.1388888888888884</v>
      </c>
      <c r="G551" s="50">
        <f t="shared" si="108"/>
        <v>-0.40277777777777812</v>
      </c>
      <c r="H551" s="22">
        <f t="shared" si="109"/>
        <v>5.1388888888888884</v>
      </c>
      <c r="I551" s="70"/>
      <c r="J551" s="22">
        <v>-595.70833333333383</v>
      </c>
      <c r="K551" s="22">
        <f>'Car Specs and Assumptions'!$C$5*9.81*'Car Specs and Assumptions'!$F$5</f>
        <v>145.08990000000003</v>
      </c>
      <c r="L551" s="22">
        <v>11.248101707175925</v>
      </c>
      <c r="M551" s="22">
        <v>-752.0463350405098</v>
      </c>
      <c r="N551" s="23">
        <v>-3864.6825550692861</v>
      </c>
      <c r="O551" s="23">
        <f t="shared" si="99"/>
        <v>0</v>
      </c>
      <c r="P551" s="23">
        <f>IF(F551&gt;0,(K551+L551)*F551,0)</f>
        <v>803.40361988409859</v>
      </c>
      <c r="Q551" s="24">
        <f>IF(J551*-1&gt;(K551+L551),(((J551*-1)-K551-L551))*F551,0)</f>
        <v>2257.8753153010889</v>
      </c>
      <c r="R551" s="23">
        <f t="shared" si="100"/>
        <v>557802.45285085635</v>
      </c>
      <c r="S551" s="23">
        <f t="shared" si="101"/>
        <v>658985.65456071892</v>
      </c>
      <c r="T551" s="23">
        <f t="shared" si="102"/>
        <v>0.15495752140196789</v>
      </c>
      <c r="U551" s="23">
        <f t="shared" si="103"/>
        <v>0.18306621483696772</v>
      </c>
      <c r="V551" s="25">
        <v>-0.18306621483696772</v>
      </c>
      <c r="W551" s="25">
        <f>0.5*'Car Specs and Assumptions'!$C$5*(F551*F551)</f>
        <v>19528.848379629624</v>
      </c>
      <c r="X551" s="25">
        <f t="shared" si="104"/>
        <v>19.528848379629625</v>
      </c>
      <c r="Y551" s="25">
        <f t="shared" si="105"/>
        <v>14.256059317129626</v>
      </c>
      <c r="Z551" s="25">
        <f>(H551*(K551+L551))/1000</f>
        <v>0.80340361988409859</v>
      </c>
      <c r="AA551" s="25">
        <f t="shared" si="106"/>
        <v>13.452655697245527</v>
      </c>
      <c r="AB551" s="18"/>
      <c r="AC551" s="24">
        <f t="shared" si="107"/>
        <v>0</v>
      </c>
      <c r="AD551" s="24"/>
      <c r="AE551" s="18"/>
      <c r="AF551" s="18"/>
      <c r="AG551" s="18"/>
      <c r="AH551" s="18"/>
      <c r="AI551" s="18"/>
      <c r="AJ551" s="18"/>
      <c r="AK551" s="18"/>
      <c r="AL551" s="18"/>
      <c r="AM551" s="18"/>
      <c r="AN551" s="18"/>
    </row>
    <row r="552" spans="1:40" x14ac:dyDescent="0.35">
      <c r="A552" s="18"/>
      <c r="B552" s="1" t="s">
        <v>3</v>
      </c>
      <c r="C552" s="1">
        <v>548</v>
      </c>
      <c r="D552" s="1">
        <v>548</v>
      </c>
      <c r="E552" s="9">
        <v>17.2</v>
      </c>
      <c r="F552" s="22">
        <f t="shared" si="98"/>
        <v>4.7777777777777777</v>
      </c>
      <c r="G552" s="50">
        <f t="shared" si="108"/>
        <v>-0.30555555555555536</v>
      </c>
      <c r="H552" s="22">
        <f t="shared" si="109"/>
        <v>4.7777777777777777</v>
      </c>
      <c r="I552" s="70"/>
      <c r="J552" s="22">
        <v>-451.9166666666664</v>
      </c>
      <c r="K552" s="22">
        <f>'Car Specs and Assumptions'!$C$5*9.81*'Car Specs and Assumptions'!$F$5</f>
        <v>145.08990000000003</v>
      </c>
      <c r="L552" s="22">
        <v>9.7228295370370379</v>
      </c>
      <c r="M552" s="22">
        <v>-606.72939620370346</v>
      </c>
      <c r="N552" s="23">
        <v>-2898.8182263065833</v>
      </c>
      <c r="O552" s="23">
        <f t="shared" si="99"/>
        <v>0</v>
      </c>
      <c r="P552" s="23">
        <f>IF(F552&gt;0,(K552+L552)*F552,0)</f>
        <v>739.660818899177</v>
      </c>
      <c r="Q552" s="24">
        <f>IF(J552*-1&gt;(K552+L552),(((J552*-1)-K552-L552))*F552,0)</f>
        <v>1419.4965885082288</v>
      </c>
      <c r="R552" s="23">
        <f t="shared" si="100"/>
        <v>558542.11366975552</v>
      </c>
      <c r="S552" s="23">
        <f t="shared" si="101"/>
        <v>660405.15114922717</v>
      </c>
      <c r="T552" s="23">
        <f t="shared" si="102"/>
        <v>0.1551629991774581</v>
      </c>
      <c r="U552" s="23">
        <f t="shared" si="103"/>
        <v>0.18346055098925532</v>
      </c>
      <c r="V552" s="25">
        <v>-0.18346055098925532</v>
      </c>
      <c r="W552" s="25">
        <f>0.5*'Car Specs and Assumptions'!$C$5*(F552*F552)</f>
        <v>16880.685185185182</v>
      </c>
      <c r="X552" s="25">
        <f t="shared" si="104"/>
        <v>16.880685185185182</v>
      </c>
      <c r="Y552" s="25">
        <f t="shared" si="105"/>
        <v>12.322900185185183</v>
      </c>
      <c r="Z552" s="25">
        <f>(H552*(K552+L552))/1000</f>
        <v>0.73966081889917701</v>
      </c>
      <c r="AA552" s="25">
        <f t="shared" si="106"/>
        <v>11.583239366286007</v>
      </c>
      <c r="AB552" s="18"/>
      <c r="AC552" s="24">
        <f t="shared" si="107"/>
        <v>0</v>
      </c>
      <c r="AD552" s="24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</row>
    <row r="553" spans="1:40" x14ac:dyDescent="0.35">
      <c r="A553" s="18"/>
      <c r="B553" s="1" t="s">
        <v>3</v>
      </c>
      <c r="C553" s="1">
        <v>549</v>
      </c>
      <c r="D553" s="1">
        <v>549</v>
      </c>
      <c r="E553" s="9">
        <v>16.3</v>
      </c>
      <c r="F553" s="22">
        <f t="shared" si="98"/>
        <v>4.5277777777777777</v>
      </c>
      <c r="G553" s="50">
        <f t="shared" si="108"/>
        <v>-0.25</v>
      </c>
      <c r="H553" s="22">
        <f t="shared" si="109"/>
        <v>4.5277777777777777</v>
      </c>
      <c r="I553" s="70"/>
      <c r="J553" s="22">
        <v>-369.75</v>
      </c>
      <c r="K553" s="22">
        <f>'Car Specs and Assumptions'!$C$5*9.81*'Car Specs and Assumptions'!$F$5</f>
        <v>145.08990000000003</v>
      </c>
      <c r="L553" s="22">
        <v>8.7319449016203716</v>
      </c>
      <c r="M553" s="22">
        <v>-523.57184490162047</v>
      </c>
      <c r="N553" s="23">
        <v>-2370.6169644156703</v>
      </c>
      <c r="O553" s="23">
        <f t="shared" si="99"/>
        <v>0</v>
      </c>
      <c r="P553" s="23">
        <f>IF(F553&gt;0,(K553+L553)*F553,0)</f>
        <v>696.4711310823368</v>
      </c>
      <c r="Q553" s="24">
        <f>IF(J553*-1&gt;(K553+L553),(((J553*-1)-K553-L553))*F553,0)</f>
        <v>977.67470225099646</v>
      </c>
      <c r="R553" s="23">
        <f t="shared" si="100"/>
        <v>559238.58480083791</v>
      </c>
      <c r="S553" s="23">
        <f t="shared" si="101"/>
        <v>661382.82585147815</v>
      </c>
      <c r="T553" s="23">
        <f t="shared" si="102"/>
        <v>0.15535647885767279</v>
      </c>
      <c r="U553" s="23">
        <f t="shared" si="103"/>
        <v>0.18373214902154064</v>
      </c>
      <c r="V553" s="25">
        <v>-0.18373214902154064</v>
      </c>
      <c r="W553" s="25">
        <f>0.5*'Car Specs and Assumptions'!$C$5*(F553*F553)</f>
        <v>15160.320601851852</v>
      </c>
      <c r="X553" s="25">
        <f t="shared" si="104"/>
        <v>15.160320601851852</v>
      </c>
      <c r="Y553" s="25">
        <f t="shared" si="105"/>
        <v>11.067034039351851</v>
      </c>
      <c r="Z553" s="25">
        <f>(H553*(K553+L553))/1000</f>
        <v>0.69647113108233683</v>
      </c>
      <c r="AA553" s="25">
        <f t="shared" si="106"/>
        <v>10.370562908269514</v>
      </c>
      <c r="AB553" s="18"/>
      <c r="AC553" s="24">
        <f t="shared" si="107"/>
        <v>0</v>
      </c>
      <c r="AD553" s="24"/>
      <c r="AE553" s="18"/>
      <c r="AF553" s="18"/>
      <c r="AG553" s="18"/>
      <c r="AH553" s="18"/>
      <c r="AI553" s="18"/>
      <c r="AJ553" s="18"/>
      <c r="AK553" s="18"/>
      <c r="AL553" s="18"/>
      <c r="AM553" s="18"/>
      <c r="AN553" s="18"/>
    </row>
    <row r="554" spans="1:40" x14ac:dyDescent="0.35">
      <c r="A554" s="18"/>
      <c r="B554" s="1" t="s">
        <v>3</v>
      </c>
      <c r="C554" s="1">
        <v>550</v>
      </c>
      <c r="D554" s="1">
        <v>550</v>
      </c>
      <c r="E554" s="9">
        <v>15.4</v>
      </c>
      <c r="F554" s="22">
        <f t="shared" si="98"/>
        <v>4.2777777777777777</v>
      </c>
      <c r="G554" s="50">
        <f t="shared" si="108"/>
        <v>-0.22222222222222232</v>
      </c>
      <c r="H554" s="22">
        <f t="shared" si="109"/>
        <v>4.2777777777777777</v>
      </c>
      <c r="I554" s="70"/>
      <c r="J554" s="22">
        <v>-328.6666666666668</v>
      </c>
      <c r="K554" s="22">
        <f>'Car Specs and Assumptions'!$C$5*9.81*'Car Specs and Assumptions'!$F$5</f>
        <v>145.08990000000003</v>
      </c>
      <c r="L554" s="22">
        <v>7.7943018287037047</v>
      </c>
      <c r="M554" s="22">
        <v>-481.55086849537048</v>
      </c>
      <c r="N554" s="23">
        <v>-2059.9676041190846</v>
      </c>
      <c r="O554" s="23">
        <f t="shared" si="99"/>
        <v>0</v>
      </c>
      <c r="P554" s="23">
        <f>IF(F554&gt;0,(K554+L554)*F554,0)</f>
        <v>654.00464115612158</v>
      </c>
      <c r="Q554" s="24">
        <f>IF(J554*-1&gt;(K554+L554),(((J554*-1)-K554-L554))*F554,0)</f>
        <v>751.95832180684192</v>
      </c>
      <c r="R554" s="23">
        <f t="shared" si="100"/>
        <v>559892.58944199409</v>
      </c>
      <c r="S554" s="23">
        <f t="shared" si="101"/>
        <v>662134.78417328501</v>
      </c>
      <c r="T554" s="23">
        <f t="shared" si="102"/>
        <v>0.15553816134698598</v>
      </c>
      <c r="U554" s="23">
        <f t="shared" si="103"/>
        <v>0.18394104304333858</v>
      </c>
      <c r="V554" s="25">
        <v>-0.18394104304333858</v>
      </c>
      <c r="W554" s="25">
        <f>0.5*'Car Specs and Assumptions'!$C$5*(F554*F554)</f>
        <v>13532.393518518518</v>
      </c>
      <c r="X554" s="25">
        <f t="shared" si="104"/>
        <v>13.532393518518518</v>
      </c>
      <c r="Y554" s="25">
        <f t="shared" si="105"/>
        <v>9.8786472685185185</v>
      </c>
      <c r="Z554" s="25">
        <f>(H554*(K554+L554))/1000</f>
        <v>0.65400464115612156</v>
      </c>
      <c r="AA554" s="25">
        <f t="shared" si="106"/>
        <v>9.224642627362396</v>
      </c>
      <c r="AB554" s="18"/>
      <c r="AC554" s="24">
        <f t="shared" si="107"/>
        <v>0</v>
      </c>
      <c r="AD554" s="24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</row>
    <row r="555" spans="1:40" x14ac:dyDescent="0.35">
      <c r="A555" s="18"/>
      <c r="B555" s="1" t="s">
        <v>3</v>
      </c>
      <c r="C555" s="1">
        <v>551</v>
      </c>
      <c r="D555" s="1">
        <v>551</v>
      </c>
      <c r="E555" s="9">
        <v>14.7</v>
      </c>
      <c r="F555" s="22">
        <f t="shared" si="98"/>
        <v>4.083333333333333</v>
      </c>
      <c r="G555" s="50">
        <f t="shared" si="108"/>
        <v>-0.15277777777777768</v>
      </c>
      <c r="H555" s="22">
        <f t="shared" si="109"/>
        <v>4.083333333333333</v>
      </c>
      <c r="I555" s="70"/>
      <c r="J555" s="22">
        <v>-225.9583333333332</v>
      </c>
      <c r="K555" s="22">
        <f>'Car Specs and Assumptions'!$C$5*9.81*'Car Specs and Assumptions'!$F$5</f>
        <v>145.08990000000003</v>
      </c>
      <c r="L555" s="22">
        <v>7.1018328645833328</v>
      </c>
      <c r="M555" s="22">
        <v>-378.15006619791654</v>
      </c>
      <c r="N555" s="23">
        <v>-1544.112770308159</v>
      </c>
      <c r="O555" s="23">
        <f t="shared" si="99"/>
        <v>0</v>
      </c>
      <c r="P555" s="23">
        <f>IF(F555&gt;0,(K555+L555)*F555,0)</f>
        <v>621.44957586371538</v>
      </c>
      <c r="Q555" s="24">
        <f>IF(J555*-1&gt;(K555+L555),(((J555*-1)-K555-L555))*F555,0)</f>
        <v>301.21361858072851</v>
      </c>
      <c r="R555" s="23">
        <f t="shared" si="100"/>
        <v>560514.03901785775</v>
      </c>
      <c r="S555" s="23">
        <f t="shared" si="101"/>
        <v>662435.99779186572</v>
      </c>
      <c r="T555" s="23">
        <f t="shared" si="102"/>
        <v>0.15571080003916088</v>
      </c>
      <c r="U555" s="23">
        <f t="shared" si="103"/>
        <v>0.18402472018658031</v>
      </c>
      <c r="V555" s="25">
        <v>-0.18402472018658031</v>
      </c>
      <c r="W555" s="25">
        <f>0.5*'Car Specs and Assumptions'!$C$5*(F555*F555)</f>
        <v>12330.135416666664</v>
      </c>
      <c r="X555" s="25">
        <f t="shared" si="104"/>
        <v>12.330135416666664</v>
      </c>
      <c r="Y555" s="25">
        <f t="shared" si="105"/>
        <v>9.0009988541666655</v>
      </c>
      <c r="Z555" s="25">
        <f>(H555*(K555+L555))/1000</f>
        <v>0.62144957586371541</v>
      </c>
      <c r="AA555" s="25">
        <f t="shared" si="106"/>
        <v>8.3795492783029495</v>
      </c>
      <c r="AB555" s="18"/>
      <c r="AC555" s="24">
        <f t="shared" si="107"/>
        <v>0</v>
      </c>
      <c r="AD555" s="24"/>
      <c r="AE555" s="18"/>
      <c r="AF555" s="18"/>
      <c r="AG555" s="18"/>
      <c r="AH555" s="18"/>
      <c r="AI555" s="18"/>
      <c r="AJ555" s="18"/>
      <c r="AK555" s="18"/>
      <c r="AL555" s="18"/>
      <c r="AM555" s="18"/>
      <c r="AN555" s="18"/>
    </row>
    <row r="556" spans="1:40" x14ac:dyDescent="0.35">
      <c r="A556" s="18"/>
      <c r="B556" s="1" t="s">
        <v>3</v>
      </c>
      <c r="C556" s="1">
        <v>552</v>
      </c>
      <c r="D556" s="1">
        <v>552</v>
      </c>
      <c r="E556" s="9">
        <v>14.3</v>
      </c>
      <c r="F556" s="22">
        <f t="shared" si="98"/>
        <v>3.9722222222222223</v>
      </c>
      <c r="G556" s="50">
        <f t="shared" si="108"/>
        <v>-0.13888888888888884</v>
      </c>
      <c r="H556" s="22">
        <f t="shared" si="109"/>
        <v>3.9722222222222223</v>
      </c>
      <c r="I556" s="70"/>
      <c r="J556" s="22">
        <v>-205.4166666666666</v>
      </c>
      <c r="K556" s="22">
        <f>'Car Specs and Assumptions'!$C$5*9.81*'Car Specs and Assumptions'!$F$5</f>
        <v>145.08990000000003</v>
      </c>
      <c r="L556" s="22">
        <v>6.7205969849537048</v>
      </c>
      <c r="M556" s="22">
        <v>-357.22716365162034</v>
      </c>
      <c r="N556" s="23">
        <v>-1418.9856778383808</v>
      </c>
      <c r="O556" s="23">
        <f t="shared" si="99"/>
        <v>0</v>
      </c>
      <c r="P556" s="23">
        <f>IF(F556&gt;0,(K556+L556)*F556,0)</f>
        <v>603.02502969023294</v>
      </c>
      <c r="Q556" s="24">
        <f>IF(J556*-1&gt;(K556+L556),(((J556*-1)-K556-L556))*F556,0)</f>
        <v>212.93561845791501</v>
      </c>
      <c r="R556" s="23">
        <f t="shared" si="100"/>
        <v>561117.06404754799</v>
      </c>
      <c r="S556" s="23">
        <f t="shared" si="101"/>
        <v>662648.93341032369</v>
      </c>
      <c r="T556" s="23">
        <f t="shared" si="102"/>
        <v>0.15587832039240884</v>
      </c>
      <c r="U556" s="23">
        <f t="shared" si="103"/>
        <v>0.18408387370138793</v>
      </c>
      <c r="V556" s="25">
        <v>-0.18408387370138793</v>
      </c>
      <c r="W556" s="25">
        <f>0.5*'Car Specs and Assumptions'!$C$5*(F556*F556)</f>
        <v>11668.23726851852</v>
      </c>
      <c r="X556" s="25">
        <f t="shared" si="104"/>
        <v>11.668237268518521</v>
      </c>
      <c r="Y556" s="25">
        <f t="shared" si="105"/>
        <v>8.5178132060185199</v>
      </c>
      <c r="Z556" s="25">
        <f>(H556*(K556+L556))/1000</f>
        <v>0.60302502969023297</v>
      </c>
      <c r="AA556" s="25">
        <f t="shared" si="106"/>
        <v>7.9147881763282868</v>
      </c>
      <c r="AB556" s="18"/>
      <c r="AC556" s="24">
        <f t="shared" si="107"/>
        <v>0</v>
      </c>
      <c r="AD556" s="24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</row>
    <row r="557" spans="1:40" x14ac:dyDescent="0.35">
      <c r="A557" s="18"/>
      <c r="B557" s="1" t="s">
        <v>3</v>
      </c>
      <c r="C557" s="1">
        <v>553</v>
      </c>
      <c r="D557" s="1">
        <v>553</v>
      </c>
      <c r="E557" s="9">
        <v>13.7</v>
      </c>
      <c r="F557" s="22">
        <f t="shared" si="98"/>
        <v>3.8055555555555554</v>
      </c>
      <c r="G557" s="50">
        <f t="shared" si="108"/>
        <v>-0.13888888888888884</v>
      </c>
      <c r="H557" s="22">
        <f t="shared" si="109"/>
        <v>3.8055555555555554</v>
      </c>
      <c r="I557" s="70"/>
      <c r="J557" s="22">
        <v>-205.4166666666666</v>
      </c>
      <c r="K557" s="22">
        <f>'Car Specs and Assumptions'!$C$5*9.81*'Car Specs and Assumptions'!$F$5</f>
        <v>145.08990000000003</v>
      </c>
      <c r="L557" s="22">
        <v>6.1684622627314818</v>
      </c>
      <c r="M557" s="22">
        <v>-356.67502892939814</v>
      </c>
      <c r="N557" s="23">
        <v>-1357.3466378702094</v>
      </c>
      <c r="O557" s="23">
        <f t="shared" si="99"/>
        <v>0</v>
      </c>
      <c r="P557" s="23">
        <f>IF(F557&gt;0,(K557+L557)*F557,0)</f>
        <v>575.62210083317268</v>
      </c>
      <c r="Q557" s="24">
        <f>IF(J557*-1&gt;(K557+L557),(((J557*-1)-K557-L557))*F557,0)</f>
        <v>206.10243620386407</v>
      </c>
      <c r="R557" s="23">
        <f t="shared" si="100"/>
        <v>561692.68614838121</v>
      </c>
      <c r="S557" s="23">
        <f t="shared" si="101"/>
        <v>662855.03584652755</v>
      </c>
      <c r="T557" s="23">
        <f t="shared" si="102"/>
        <v>0.15603822821202032</v>
      </c>
      <c r="U557" s="23">
        <f t="shared" si="103"/>
        <v>0.18414112895816537</v>
      </c>
      <c r="V557" s="25">
        <v>-0.18414112895816537</v>
      </c>
      <c r="W557" s="25">
        <f>0.5*'Car Specs and Assumptions'!$C$5*(F557*F557)</f>
        <v>10709.626157407407</v>
      </c>
      <c r="X557" s="25">
        <f t="shared" si="104"/>
        <v>10.709626157407406</v>
      </c>
      <c r="Y557" s="25">
        <f t="shared" si="105"/>
        <v>7.8180270949074062</v>
      </c>
      <c r="Z557" s="25">
        <f>(H557*(K557+L557))/1000</f>
        <v>0.57562210083317267</v>
      </c>
      <c r="AA557" s="25">
        <f t="shared" si="106"/>
        <v>7.2424049940742332</v>
      </c>
      <c r="AB557" s="18"/>
      <c r="AC557" s="24">
        <f t="shared" si="107"/>
        <v>0</v>
      </c>
      <c r="AD557" s="24"/>
      <c r="AE557" s="18"/>
      <c r="AF557" s="18"/>
      <c r="AG557" s="18"/>
      <c r="AH557" s="18"/>
      <c r="AI557" s="18"/>
      <c r="AJ557" s="18"/>
      <c r="AK557" s="18"/>
      <c r="AL557" s="18"/>
      <c r="AM557" s="18"/>
      <c r="AN557" s="18"/>
    </row>
    <row r="558" spans="1:40" x14ac:dyDescent="0.35">
      <c r="A558" s="18"/>
      <c r="B558" s="1" t="s">
        <v>3</v>
      </c>
      <c r="C558" s="1">
        <v>554</v>
      </c>
      <c r="D558" s="1">
        <v>554</v>
      </c>
      <c r="E558" s="9">
        <v>13.3</v>
      </c>
      <c r="F558" s="22">
        <f t="shared" si="98"/>
        <v>3.6944444444444446</v>
      </c>
      <c r="G558" s="50">
        <f t="shared" si="108"/>
        <v>-8.3333333333333259E-2</v>
      </c>
      <c r="H558" s="22">
        <f t="shared" si="109"/>
        <v>3.6944444444444446</v>
      </c>
      <c r="I558" s="70"/>
      <c r="J558" s="22">
        <v>-123.24999999999989</v>
      </c>
      <c r="K558" s="22">
        <f>'Car Specs and Assumptions'!$C$5*9.81*'Car Specs and Assumptions'!$F$5</f>
        <v>145.08990000000003</v>
      </c>
      <c r="L558" s="22">
        <v>5.8135185127314823</v>
      </c>
      <c r="M558" s="22">
        <v>-274.15341851273143</v>
      </c>
      <c r="N558" s="23">
        <v>-1012.8445739498134</v>
      </c>
      <c r="O558" s="23">
        <f t="shared" si="99"/>
        <v>0</v>
      </c>
      <c r="P558" s="23">
        <f>IF(F558&gt;0,(K558+L558)*F558,0)</f>
        <v>557.50429617203588</v>
      </c>
      <c r="Q558" s="24">
        <f>IF(J558*-1&gt;(K558+L558),(((J558*-1)-K558-L558))*F558,0)</f>
        <v>0</v>
      </c>
      <c r="R558" s="23">
        <f t="shared" si="100"/>
        <v>562250.19044455327</v>
      </c>
      <c r="S558" s="23">
        <f t="shared" si="101"/>
        <v>662855.03584652755</v>
      </c>
      <c r="T558" s="23">
        <f t="shared" si="102"/>
        <v>0.1561931029054969</v>
      </c>
      <c r="U558" s="23">
        <f t="shared" si="103"/>
        <v>0.18414112895816537</v>
      </c>
      <c r="V558" s="25">
        <v>-0.18414112895816537</v>
      </c>
      <c r="W558" s="25">
        <f>0.5*'Car Specs and Assumptions'!$C$5*(F558*F558)</f>
        <v>10093.376157407409</v>
      </c>
      <c r="X558" s="25">
        <f t="shared" si="104"/>
        <v>10.093376157407409</v>
      </c>
      <c r="Y558" s="25">
        <f t="shared" si="105"/>
        <v>7.3681645949074088</v>
      </c>
      <c r="Z558" s="25">
        <f>(H558*(K558+L558))/1000</f>
        <v>0.5575042961720359</v>
      </c>
      <c r="AA558" s="25">
        <f t="shared" si="106"/>
        <v>6.8106602987353728</v>
      </c>
      <c r="AB558" s="18"/>
      <c r="AC558" s="24">
        <f t="shared" si="107"/>
        <v>0</v>
      </c>
      <c r="AD558" s="24"/>
      <c r="AE558" s="18"/>
      <c r="AF558" s="18"/>
      <c r="AG558" s="18"/>
      <c r="AH558" s="18"/>
      <c r="AI558" s="18"/>
      <c r="AJ558" s="18"/>
      <c r="AK558" s="18"/>
      <c r="AL558" s="18"/>
      <c r="AM558" s="18"/>
      <c r="AN558" s="18"/>
    </row>
    <row r="559" spans="1:40" x14ac:dyDescent="0.35">
      <c r="A559" s="18"/>
      <c r="B559" s="1" t="s">
        <v>3</v>
      </c>
      <c r="C559" s="1">
        <v>555</v>
      </c>
      <c r="D559" s="1">
        <v>555</v>
      </c>
      <c r="E559" s="9">
        <v>13.1</v>
      </c>
      <c r="F559" s="22">
        <f t="shared" si="98"/>
        <v>3.6388888888888888</v>
      </c>
      <c r="G559" s="50">
        <f t="shared" si="108"/>
        <v>-2.7777777777777901E-2</v>
      </c>
      <c r="H559" s="22">
        <f t="shared" si="109"/>
        <v>3.6388888888888888</v>
      </c>
      <c r="I559" s="70"/>
      <c r="J559" s="22">
        <v>-41.083333333333513</v>
      </c>
      <c r="K559" s="22">
        <f>'Car Specs and Assumptions'!$C$5*9.81*'Car Specs and Assumptions'!$F$5</f>
        <v>145.08990000000003</v>
      </c>
      <c r="L559" s="22">
        <v>5.6399904571759265</v>
      </c>
      <c r="M559" s="22">
        <v>-191.81322379050948</v>
      </c>
      <c r="N559" s="23">
        <v>-697.98700879324281</v>
      </c>
      <c r="O559" s="23">
        <f t="shared" si="99"/>
        <v>0</v>
      </c>
      <c r="P559" s="23">
        <f>IF(F559&gt;0,(K559+L559)*F559,0)</f>
        <v>548.48932360805691</v>
      </c>
      <c r="Q559" s="24">
        <f>IF(J559*-1&gt;(K559+L559),(((J559*-1)-K559-L559))*F559,0)</f>
        <v>0</v>
      </c>
      <c r="R559" s="23">
        <f t="shared" si="100"/>
        <v>562798.67976816138</v>
      </c>
      <c r="S559" s="23">
        <f t="shared" si="101"/>
        <v>662855.03584652755</v>
      </c>
      <c r="T559" s="23">
        <f t="shared" si="102"/>
        <v>0.15634547323959525</v>
      </c>
      <c r="U559" s="23">
        <f t="shared" si="103"/>
        <v>0.18414112895816537</v>
      </c>
      <c r="V559" s="25">
        <v>-0.18414112895816537</v>
      </c>
      <c r="W559" s="25">
        <f>0.5*'Car Specs and Assumptions'!$C$5*(F559*F559)</f>
        <v>9792.0983796296296</v>
      </c>
      <c r="X559" s="25">
        <f t="shared" si="104"/>
        <v>9.7920983796296301</v>
      </c>
      <c r="Y559" s="25">
        <f t="shared" si="105"/>
        <v>7.1482318171296297</v>
      </c>
      <c r="Z559" s="25">
        <f>(H559*(K559+L559))/1000</f>
        <v>0.54848932360805691</v>
      </c>
      <c r="AA559" s="25">
        <f t="shared" si="106"/>
        <v>6.5997424935215729</v>
      </c>
      <c r="AB559" s="18"/>
      <c r="AC559" s="24">
        <f t="shared" si="107"/>
        <v>0</v>
      </c>
      <c r="AD559" s="24"/>
      <c r="AE559" s="18"/>
      <c r="AF559" s="18"/>
      <c r="AG559" s="18"/>
      <c r="AH559" s="18"/>
      <c r="AI559" s="18"/>
      <c r="AJ559" s="18"/>
      <c r="AK559" s="18"/>
      <c r="AL559" s="18"/>
      <c r="AM559" s="18"/>
      <c r="AN559" s="18"/>
    </row>
    <row r="560" spans="1:40" x14ac:dyDescent="0.35">
      <c r="A560" s="18"/>
      <c r="B560" s="1" t="s">
        <v>3</v>
      </c>
      <c r="C560" s="1">
        <v>556</v>
      </c>
      <c r="D560" s="1">
        <v>556</v>
      </c>
      <c r="E560" s="9">
        <v>13.1</v>
      </c>
      <c r="F560" s="22">
        <f t="shared" si="98"/>
        <v>3.6388888888888888</v>
      </c>
      <c r="G560" s="50">
        <f t="shared" si="108"/>
        <v>2.7777777777777901E-2</v>
      </c>
      <c r="H560" s="22">
        <f t="shared" si="109"/>
        <v>3.6388888888888888</v>
      </c>
      <c r="I560" s="70"/>
      <c r="J560" s="22">
        <v>41.083333333333513</v>
      </c>
      <c r="K560" s="22">
        <f>'Car Specs and Assumptions'!$C$5*9.81*'Car Specs and Assumptions'!$F$5</f>
        <v>145.08990000000003</v>
      </c>
      <c r="L560" s="22">
        <v>5.6399904571759265</v>
      </c>
      <c r="M560" s="22">
        <v>-109.64655712384244</v>
      </c>
      <c r="N560" s="23">
        <v>-398.99163842287112</v>
      </c>
      <c r="O560" s="23">
        <f t="shared" si="99"/>
        <v>0</v>
      </c>
      <c r="P560" s="23">
        <f>IF(F560&gt;0,(K560+L560)*F560,0)</f>
        <v>548.48932360805691</v>
      </c>
      <c r="Q560" s="24">
        <f>IF(J560*-1&gt;(K560+L560),(((J560*-1)-K560-L560))*F560,0)</f>
        <v>0</v>
      </c>
      <c r="R560" s="23">
        <f t="shared" si="100"/>
        <v>563347.16909176949</v>
      </c>
      <c r="S560" s="23">
        <f t="shared" si="101"/>
        <v>662855.03584652755</v>
      </c>
      <c r="T560" s="23">
        <f t="shared" si="102"/>
        <v>0.15649784357369356</v>
      </c>
      <c r="U560" s="23">
        <f t="shared" si="103"/>
        <v>0.18414112895816537</v>
      </c>
      <c r="V560" s="25">
        <v>-0.18414112895816537</v>
      </c>
      <c r="W560" s="25">
        <f>0.5*'Car Specs and Assumptions'!$C$5*(F560*F560)</f>
        <v>9792.0983796296296</v>
      </c>
      <c r="X560" s="25">
        <f t="shared" si="104"/>
        <v>9.7920983796296301</v>
      </c>
      <c r="Y560" s="25">
        <f t="shared" si="105"/>
        <v>7.1482318171296297</v>
      </c>
      <c r="Z560" s="25">
        <f>(H560*(K560+L560))/1000</f>
        <v>0.54848932360805691</v>
      </c>
      <c r="AA560" s="25">
        <f t="shared" si="106"/>
        <v>6.5997424935215729</v>
      </c>
      <c r="AB560" s="18"/>
      <c r="AC560" s="24">
        <f t="shared" si="107"/>
        <v>0</v>
      </c>
      <c r="AD560" s="24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</row>
    <row r="561" spans="1:40" x14ac:dyDescent="0.35">
      <c r="A561" s="18"/>
      <c r="B561" s="1" t="s">
        <v>3</v>
      </c>
      <c r="C561" s="1">
        <v>557</v>
      </c>
      <c r="D561" s="1">
        <v>557</v>
      </c>
      <c r="E561" s="9">
        <v>13.3</v>
      </c>
      <c r="F561" s="22">
        <f t="shared" si="98"/>
        <v>3.6944444444444446</v>
      </c>
      <c r="G561" s="50">
        <f t="shared" si="108"/>
        <v>9.7222222222222321E-2</v>
      </c>
      <c r="H561" s="22">
        <f t="shared" si="109"/>
        <v>3.6944444444444446</v>
      </c>
      <c r="I561" s="70"/>
      <c r="J561" s="22">
        <v>143.7916666666668</v>
      </c>
      <c r="K561" s="22">
        <f>'Car Specs and Assumptions'!$C$5*9.81*'Car Specs and Assumptions'!$F$5</f>
        <v>145.08990000000003</v>
      </c>
      <c r="L561" s="22">
        <v>5.8135185127314823</v>
      </c>
      <c r="M561" s="22">
        <v>-7.1117518460647116</v>
      </c>
      <c r="N561" s="23">
        <v>-26.273972097961298</v>
      </c>
      <c r="O561" s="23">
        <f t="shared" si="99"/>
        <v>0</v>
      </c>
      <c r="P561" s="23">
        <f>IF(F561&gt;0,(K561+L561)*F561,0)</f>
        <v>557.50429617203588</v>
      </c>
      <c r="Q561" s="24">
        <f>IF(J561*-1&gt;(K561+L561),(((J561*-1)-K561-L561))*F561,0)</f>
        <v>0</v>
      </c>
      <c r="R561" s="23">
        <f t="shared" si="100"/>
        <v>563904.67338794156</v>
      </c>
      <c r="S561" s="23">
        <f t="shared" si="101"/>
        <v>662855.03584652755</v>
      </c>
      <c r="T561" s="23">
        <f t="shared" si="102"/>
        <v>0.15665271826717017</v>
      </c>
      <c r="U561" s="23">
        <f t="shared" si="103"/>
        <v>0.18414112895816537</v>
      </c>
      <c r="V561" s="25">
        <v>-0.18414112895816537</v>
      </c>
      <c r="W561" s="25">
        <f>0.5*'Car Specs and Assumptions'!$C$5*(F561*F561)</f>
        <v>10093.376157407409</v>
      </c>
      <c r="X561" s="25">
        <f t="shared" si="104"/>
        <v>10.093376157407409</v>
      </c>
      <c r="Y561" s="25">
        <f t="shared" si="105"/>
        <v>7.3681645949074088</v>
      </c>
      <c r="Z561" s="25">
        <f>(H561*(K561+L561))/1000</f>
        <v>0.5575042961720359</v>
      </c>
      <c r="AA561" s="25">
        <f t="shared" si="106"/>
        <v>6.8106602987353728</v>
      </c>
      <c r="AB561" s="18"/>
      <c r="AC561" s="24">
        <f t="shared" si="107"/>
        <v>0</v>
      </c>
      <c r="AD561" s="24"/>
      <c r="AE561" s="18"/>
      <c r="AF561" s="18"/>
      <c r="AG561" s="18"/>
      <c r="AH561" s="18"/>
      <c r="AI561" s="18"/>
      <c r="AJ561" s="18"/>
      <c r="AK561" s="18"/>
      <c r="AL561" s="18"/>
      <c r="AM561" s="18"/>
      <c r="AN561" s="18"/>
    </row>
    <row r="562" spans="1:40" x14ac:dyDescent="0.35">
      <c r="A562" s="18"/>
      <c r="B562" s="1" t="s">
        <v>3</v>
      </c>
      <c r="C562" s="1">
        <v>558</v>
      </c>
      <c r="D562" s="1">
        <v>558</v>
      </c>
      <c r="E562" s="9">
        <v>13.8</v>
      </c>
      <c r="F562" s="22">
        <f t="shared" si="98"/>
        <v>3.8333333333333335</v>
      </c>
      <c r="G562" s="50">
        <f t="shared" si="108"/>
        <v>0.16666666666666652</v>
      </c>
      <c r="H562" s="22">
        <f t="shared" si="109"/>
        <v>3.8333333333333335</v>
      </c>
      <c r="I562" s="70"/>
      <c r="J562" s="22">
        <v>246.49999999999977</v>
      </c>
      <c r="K562" s="22">
        <f>'Car Specs and Assumptions'!$C$5*9.81*'Car Specs and Assumptions'!$F$5</f>
        <v>145.08990000000003</v>
      </c>
      <c r="L562" s="22">
        <v>6.2588414583333352</v>
      </c>
      <c r="M562" s="22">
        <v>95.151258541666408</v>
      </c>
      <c r="N562" s="23">
        <v>364.74649107638788</v>
      </c>
      <c r="O562" s="23">
        <f t="shared" si="99"/>
        <v>364.74649107638788</v>
      </c>
      <c r="P562" s="23">
        <f>IF(F562&gt;0,(K562+L562)*F562,0)</f>
        <v>580.17017559027795</v>
      </c>
      <c r="Q562" s="24">
        <f>IF(J562*-1&gt;(K562+L562),(((J562*-1)-K562-L562))*F562,0)</f>
        <v>0</v>
      </c>
      <c r="R562" s="23">
        <f t="shared" si="100"/>
        <v>564484.84356353187</v>
      </c>
      <c r="S562" s="23">
        <f t="shared" si="101"/>
        <v>662855.03584652755</v>
      </c>
      <c r="T562" s="23">
        <f t="shared" si="102"/>
        <v>0.15681388954194916</v>
      </c>
      <c r="U562" s="23">
        <f t="shared" si="103"/>
        <v>0.18414112895816537</v>
      </c>
      <c r="V562" s="25">
        <v>-0.18414112895816537</v>
      </c>
      <c r="W562" s="25">
        <f>0.5*'Car Specs and Assumptions'!$C$5*(F562*F562)</f>
        <v>10866.541666666668</v>
      </c>
      <c r="X562" s="25">
        <f t="shared" si="104"/>
        <v>10.866541666666668</v>
      </c>
      <c r="Y562" s="25">
        <f t="shared" si="105"/>
        <v>7.9325754166666673</v>
      </c>
      <c r="Z562" s="25">
        <f>(H562*(K562+L562))/1000</f>
        <v>0.58017017559027795</v>
      </c>
      <c r="AA562" s="25">
        <f t="shared" si="106"/>
        <v>7.3524052410763892</v>
      </c>
      <c r="AB562" s="18"/>
      <c r="AC562" s="24">
        <f t="shared" si="107"/>
        <v>0</v>
      </c>
      <c r="AD562" s="24"/>
      <c r="AE562" s="18"/>
      <c r="AF562" s="18"/>
      <c r="AG562" s="18"/>
      <c r="AH562" s="18"/>
      <c r="AI562" s="18"/>
      <c r="AJ562" s="18"/>
      <c r="AK562" s="18"/>
      <c r="AL562" s="18"/>
      <c r="AM562" s="18"/>
      <c r="AN562" s="18"/>
    </row>
    <row r="563" spans="1:40" x14ac:dyDescent="0.35">
      <c r="A563" s="18"/>
      <c r="B563" s="1" t="s">
        <v>3</v>
      </c>
      <c r="C563" s="1">
        <v>559</v>
      </c>
      <c r="D563" s="1">
        <v>559</v>
      </c>
      <c r="E563" s="9">
        <v>14.5</v>
      </c>
      <c r="F563" s="22">
        <f t="shared" si="98"/>
        <v>4.0277777777777777</v>
      </c>
      <c r="G563" s="50">
        <f t="shared" si="108"/>
        <v>0.37499999999999978</v>
      </c>
      <c r="H563" s="22">
        <f t="shared" si="109"/>
        <v>4.0277777777777777</v>
      </c>
      <c r="I563" s="70"/>
      <c r="J563" s="22">
        <v>554.62499999999966</v>
      </c>
      <c r="K563" s="22">
        <f>'Car Specs and Assumptions'!$C$5*9.81*'Car Specs and Assumptions'!$F$5</f>
        <v>145.08990000000003</v>
      </c>
      <c r="L563" s="22">
        <v>6.909900318287038</v>
      </c>
      <c r="M563" s="22">
        <v>402.62519968171256</v>
      </c>
      <c r="N563" s="23">
        <v>1621.6848320513423</v>
      </c>
      <c r="O563" s="23">
        <f t="shared" si="99"/>
        <v>1621.6848320513423</v>
      </c>
      <c r="P563" s="23">
        <f>IF(F563&gt;0,(K563+L563)*F563,0)</f>
        <v>612.22141794865627</v>
      </c>
      <c r="Q563" s="24">
        <f>IF(J563*-1&gt;(K563+L563),(((J563*-1)-K563-L563))*F563,0)</f>
        <v>0</v>
      </c>
      <c r="R563" s="23">
        <f t="shared" si="100"/>
        <v>565097.06498148048</v>
      </c>
      <c r="S563" s="23">
        <f t="shared" si="101"/>
        <v>662855.03584652755</v>
      </c>
      <c r="T563" s="23">
        <f t="shared" si="102"/>
        <v>0.1569839646518553</v>
      </c>
      <c r="U563" s="23">
        <f t="shared" si="103"/>
        <v>0.18414112895816537</v>
      </c>
      <c r="V563" s="25">
        <v>-0.18414112895816537</v>
      </c>
      <c r="W563" s="25">
        <f>0.5*'Car Specs and Assumptions'!$C$5*(F563*F563)</f>
        <v>11996.903935185184</v>
      </c>
      <c r="X563" s="25">
        <f t="shared" si="104"/>
        <v>11.996903935185184</v>
      </c>
      <c r="Y563" s="25">
        <f t="shared" si="105"/>
        <v>8.7577398726851836</v>
      </c>
      <c r="Z563" s="25">
        <f>(H563*(K563+L563))/1000</f>
        <v>0.61222141794865625</v>
      </c>
      <c r="AA563" s="25">
        <f t="shared" si="106"/>
        <v>8.1455184547365267</v>
      </c>
      <c r="AB563" s="18"/>
      <c r="AC563" s="24">
        <f t="shared" si="107"/>
        <v>0</v>
      </c>
      <c r="AD563" s="24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</row>
    <row r="564" spans="1:40" x14ac:dyDescent="0.35">
      <c r="A564" s="18"/>
      <c r="B564" s="1" t="s">
        <v>3</v>
      </c>
      <c r="C564" s="1">
        <v>560</v>
      </c>
      <c r="D564" s="1">
        <v>560</v>
      </c>
      <c r="E564" s="9">
        <v>16.5</v>
      </c>
      <c r="F564" s="22">
        <f t="shared" si="98"/>
        <v>4.583333333333333</v>
      </c>
      <c r="G564" s="50">
        <f t="shared" si="108"/>
        <v>0.34722222222222232</v>
      </c>
      <c r="H564" s="22">
        <f t="shared" si="109"/>
        <v>4.583333333333333</v>
      </c>
      <c r="I564" s="70"/>
      <c r="J564" s="22">
        <v>513.54166666666686</v>
      </c>
      <c r="K564" s="22">
        <f>'Car Specs and Assumptions'!$C$5*9.81*'Car Specs and Assumptions'!$F$5</f>
        <v>145.08990000000003</v>
      </c>
      <c r="L564" s="22">
        <v>8.9475403645833342</v>
      </c>
      <c r="M564" s="22">
        <v>359.50422630208345</v>
      </c>
      <c r="N564" s="23">
        <v>1647.7277038845491</v>
      </c>
      <c r="O564" s="23">
        <f t="shared" si="99"/>
        <v>1647.7277038845491</v>
      </c>
      <c r="P564" s="23">
        <f>IF(F564&gt;0,(K564+L564)*F564,0)</f>
        <v>706.00493500434038</v>
      </c>
      <c r="Q564" s="24">
        <f>IF(J564*-1&gt;(K564+L564),(((J564*-1)-K564-L564))*F564,0)</f>
        <v>0</v>
      </c>
      <c r="R564" s="23">
        <f t="shared" si="100"/>
        <v>565803.06991648476</v>
      </c>
      <c r="S564" s="23">
        <f t="shared" si="101"/>
        <v>662855.03584652755</v>
      </c>
      <c r="T564" s="23">
        <f t="shared" si="102"/>
        <v>0.15718009282279946</v>
      </c>
      <c r="U564" s="23">
        <f t="shared" si="103"/>
        <v>0.18414112895816537</v>
      </c>
      <c r="V564" s="25">
        <v>-0.18414112895816537</v>
      </c>
      <c r="W564" s="25">
        <f>0.5*'Car Specs and Assumptions'!$C$5*(F564*F564)</f>
        <v>15534.635416666666</v>
      </c>
      <c r="X564" s="25">
        <f t="shared" si="104"/>
        <v>15.534635416666665</v>
      </c>
      <c r="Y564" s="25">
        <f t="shared" si="105"/>
        <v>11.340283854166666</v>
      </c>
      <c r="Z564" s="25">
        <f>(H564*(K564+L564))/1000</f>
        <v>0.70600493500434036</v>
      </c>
      <c r="AA564" s="25">
        <f t="shared" si="106"/>
        <v>10.634278919162325</v>
      </c>
      <c r="AB564" s="18"/>
      <c r="AC564" s="24">
        <f t="shared" si="107"/>
        <v>0</v>
      </c>
      <c r="AD564" s="24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</row>
    <row r="565" spans="1:40" x14ac:dyDescent="0.35">
      <c r="A565" s="18"/>
      <c r="B565" s="1" t="s">
        <v>3</v>
      </c>
      <c r="C565" s="1">
        <v>561</v>
      </c>
      <c r="D565" s="1">
        <v>561</v>
      </c>
      <c r="E565" s="9">
        <v>17</v>
      </c>
      <c r="F565" s="22">
        <f t="shared" si="98"/>
        <v>4.7222222222222223</v>
      </c>
      <c r="G565" s="50">
        <f t="shared" si="108"/>
        <v>6.9444444444444642E-2</v>
      </c>
      <c r="H565" s="22">
        <f t="shared" si="109"/>
        <v>4.7222222222222223</v>
      </c>
      <c r="I565" s="70"/>
      <c r="J565" s="22">
        <v>102.70833333333363</v>
      </c>
      <c r="K565" s="22">
        <f>'Car Specs and Assumptions'!$C$5*9.81*'Car Specs and Assumptions'!$F$5</f>
        <v>145.08990000000003</v>
      </c>
      <c r="L565" s="22">
        <v>9.498031828703704</v>
      </c>
      <c r="M565" s="22">
        <v>-51.879598495370104</v>
      </c>
      <c r="N565" s="23">
        <v>-244.98699289480328</v>
      </c>
      <c r="O565" s="23">
        <f t="shared" si="99"/>
        <v>0</v>
      </c>
      <c r="P565" s="23">
        <f>IF(F565&gt;0,(K565+L565)*F565,0)</f>
        <v>729.99856696887878</v>
      </c>
      <c r="Q565" s="24">
        <f>IF(J565*-1&gt;(K565+L565),(((J565*-1)-K565-L565))*F565,0)</f>
        <v>0</v>
      </c>
      <c r="R565" s="23">
        <f t="shared" si="100"/>
        <v>566533.06848345359</v>
      </c>
      <c r="S565" s="23">
        <f t="shared" si="101"/>
        <v>662855.03584652755</v>
      </c>
      <c r="T565" s="23">
        <f t="shared" si="102"/>
        <v>0.15738288642470341</v>
      </c>
      <c r="U565" s="23">
        <f t="shared" si="103"/>
        <v>0.18414112895816537</v>
      </c>
      <c r="V565" s="25">
        <v>-0.18414112895816537</v>
      </c>
      <c r="W565" s="25">
        <f>0.5*'Car Specs and Assumptions'!$C$5*(F565*F565)</f>
        <v>16490.393518518518</v>
      </c>
      <c r="X565" s="25">
        <f t="shared" si="104"/>
        <v>16.49039351851852</v>
      </c>
      <c r="Y565" s="25">
        <f t="shared" si="105"/>
        <v>12.037987268518519</v>
      </c>
      <c r="Z565" s="25">
        <f>(H565*(K565+L565))/1000</f>
        <v>0.72999856696887877</v>
      </c>
      <c r="AA565" s="25">
        <f t="shared" si="106"/>
        <v>11.30798870154964</v>
      </c>
      <c r="AB565" s="18"/>
      <c r="AC565" s="24">
        <f t="shared" si="107"/>
        <v>0</v>
      </c>
      <c r="AD565" s="24"/>
      <c r="AE565" s="18"/>
      <c r="AF565" s="18"/>
      <c r="AG565" s="18"/>
      <c r="AH565" s="18"/>
      <c r="AI565" s="18"/>
      <c r="AJ565" s="18"/>
      <c r="AK565" s="18"/>
      <c r="AL565" s="18"/>
      <c r="AM565" s="18"/>
      <c r="AN565" s="18"/>
    </row>
    <row r="566" spans="1:40" x14ac:dyDescent="0.35">
      <c r="A566" s="18"/>
      <c r="B566" s="1" t="s">
        <v>3</v>
      </c>
      <c r="C566" s="1">
        <v>562</v>
      </c>
      <c r="D566" s="1">
        <v>562</v>
      </c>
      <c r="E566" s="9">
        <v>17</v>
      </c>
      <c r="F566" s="22">
        <f t="shared" si="98"/>
        <v>4.7222222222222223</v>
      </c>
      <c r="G566" s="50">
        <f t="shared" si="108"/>
        <v>0</v>
      </c>
      <c r="H566" s="22">
        <f t="shared" si="109"/>
        <v>4.7222222222222223</v>
      </c>
      <c r="I566" s="70"/>
      <c r="J566" s="22">
        <v>0</v>
      </c>
      <c r="K566" s="22">
        <f>'Car Specs and Assumptions'!$C$5*9.81*'Car Specs and Assumptions'!$F$5</f>
        <v>145.08990000000003</v>
      </c>
      <c r="L566" s="22">
        <v>9.498031828703704</v>
      </c>
      <c r="M566" s="22">
        <v>-154.58793182870374</v>
      </c>
      <c r="N566" s="23">
        <v>-729.99856696887878</v>
      </c>
      <c r="O566" s="23">
        <f t="shared" si="99"/>
        <v>0</v>
      </c>
      <c r="P566" s="23">
        <f>IF(F566&gt;0,(K566+L566)*F566,0)</f>
        <v>729.99856696887878</v>
      </c>
      <c r="Q566" s="24">
        <f>IF(J566*-1&gt;(K566+L566),(((J566*-1)-K566-L566))*F566,0)</f>
        <v>0</v>
      </c>
      <c r="R566" s="23">
        <f t="shared" si="100"/>
        <v>567263.06705042243</v>
      </c>
      <c r="S566" s="23">
        <f t="shared" si="101"/>
        <v>662855.03584652755</v>
      </c>
      <c r="T566" s="23">
        <f t="shared" si="102"/>
        <v>0.15758568002660736</v>
      </c>
      <c r="U566" s="23">
        <f t="shared" si="103"/>
        <v>0.18414112895816537</v>
      </c>
      <c r="V566" s="25">
        <v>-0.18414112895816537</v>
      </c>
      <c r="W566" s="25">
        <f>0.5*'Car Specs and Assumptions'!$C$5*(F566*F566)</f>
        <v>16490.393518518518</v>
      </c>
      <c r="X566" s="25">
        <f t="shared" si="104"/>
        <v>16.49039351851852</v>
      </c>
      <c r="Y566" s="25">
        <f t="shared" si="105"/>
        <v>12.037987268518519</v>
      </c>
      <c r="Z566" s="25">
        <f>(H566*(K566+L566))/1000</f>
        <v>0.72999856696887877</v>
      </c>
      <c r="AA566" s="25">
        <f t="shared" si="106"/>
        <v>11.30798870154964</v>
      </c>
      <c r="AB566" s="18"/>
      <c r="AC566" s="24">
        <f t="shared" si="107"/>
        <v>0</v>
      </c>
      <c r="AD566" s="24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</row>
    <row r="567" spans="1:40" x14ac:dyDescent="0.35">
      <c r="A567" s="18"/>
      <c r="B567" s="1" t="s">
        <v>3</v>
      </c>
      <c r="C567" s="1">
        <v>563</v>
      </c>
      <c r="D567" s="1">
        <v>563</v>
      </c>
      <c r="E567" s="9">
        <v>17</v>
      </c>
      <c r="F567" s="22">
        <f t="shared" si="98"/>
        <v>4.7222222222222223</v>
      </c>
      <c r="G567" s="50">
        <f t="shared" si="108"/>
        <v>-0.22222222222222232</v>
      </c>
      <c r="H567" s="22">
        <f t="shared" si="109"/>
        <v>4.7222222222222223</v>
      </c>
      <c r="I567" s="70"/>
      <c r="J567" s="22">
        <v>-328.6666666666668</v>
      </c>
      <c r="K567" s="22">
        <f>'Car Specs and Assumptions'!$C$5*9.81*'Car Specs and Assumptions'!$F$5</f>
        <v>145.08990000000003</v>
      </c>
      <c r="L567" s="22">
        <v>9.498031828703704</v>
      </c>
      <c r="M567" s="22">
        <v>-483.25459849537049</v>
      </c>
      <c r="N567" s="23">
        <v>-2282.0356040059164</v>
      </c>
      <c r="O567" s="23">
        <f t="shared" si="99"/>
        <v>0</v>
      </c>
      <c r="P567" s="23">
        <f>IF(F567&gt;0,(K567+L567)*F567,0)</f>
        <v>729.99856696887878</v>
      </c>
      <c r="Q567" s="24">
        <f>IF(J567*-1&gt;(K567+L567),(((J567*-1)-K567-L567))*F567,0)</f>
        <v>822.03847006815886</v>
      </c>
      <c r="R567" s="23">
        <f t="shared" si="100"/>
        <v>567993.06561739126</v>
      </c>
      <c r="S567" s="23">
        <f t="shared" si="101"/>
        <v>663677.07431659568</v>
      </c>
      <c r="T567" s="23">
        <f t="shared" si="102"/>
        <v>0.15778847362851131</v>
      </c>
      <c r="U567" s="23">
        <f t="shared" si="103"/>
        <v>0.18436949124515029</v>
      </c>
      <c r="V567" s="25">
        <v>-0.18436949124515029</v>
      </c>
      <c r="W567" s="25">
        <f>0.5*'Car Specs and Assumptions'!$C$5*(F567*F567)</f>
        <v>16490.393518518518</v>
      </c>
      <c r="X567" s="25">
        <f t="shared" si="104"/>
        <v>16.49039351851852</v>
      </c>
      <c r="Y567" s="25">
        <f t="shared" si="105"/>
        <v>12.037987268518519</v>
      </c>
      <c r="Z567" s="25">
        <f>(H567*(K567+L567))/1000</f>
        <v>0.72999856696887877</v>
      </c>
      <c r="AA567" s="25">
        <f t="shared" si="106"/>
        <v>11.30798870154964</v>
      </c>
      <c r="AB567" s="18"/>
      <c r="AC567" s="24">
        <f t="shared" si="107"/>
        <v>0</v>
      </c>
      <c r="AD567" s="24"/>
      <c r="AE567" s="18"/>
      <c r="AF567" s="18"/>
      <c r="AG567" s="18"/>
      <c r="AH567" s="18"/>
      <c r="AI567" s="18"/>
      <c r="AJ567" s="18"/>
      <c r="AK567" s="18"/>
      <c r="AL567" s="18"/>
      <c r="AM567" s="18"/>
      <c r="AN567" s="18"/>
    </row>
    <row r="568" spans="1:40" x14ac:dyDescent="0.35">
      <c r="A568" s="18"/>
      <c r="B568" s="1" t="s">
        <v>3</v>
      </c>
      <c r="C568" s="1">
        <v>564</v>
      </c>
      <c r="D568" s="1">
        <v>564</v>
      </c>
      <c r="E568" s="9">
        <v>15.4</v>
      </c>
      <c r="F568" s="22">
        <f t="shared" si="98"/>
        <v>4.2777777777777777</v>
      </c>
      <c r="G568" s="50">
        <f t="shared" si="108"/>
        <v>-0.95833333333333348</v>
      </c>
      <c r="H568" s="22">
        <f t="shared" si="109"/>
        <v>4.2777777777777777</v>
      </c>
      <c r="I568" s="70"/>
      <c r="J568" s="22">
        <v>-1417.3750000000002</v>
      </c>
      <c r="K568" s="22">
        <f>'Car Specs and Assumptions'!$C$5*9.81*'Car Specs and Assumptions'!$F$5</f>
        <v>145.08990000000003</v>
      </c>
      <c r="L568" s="22">
        <v>7.7943018287037047</v>
      </c>
      <c r="M568" s="22">
        <v>-1570.2592018287039</v>
      </c>
      <c r="N568" s="23">
        <v>-6717.2199189338999</v>
      </c>
      <c r="O568" s="23">
        <f t="shared" si="99"/>
        <v>0</v>
      </c>
      <c r="P568" s="23">
        <f>IF(F568&gt;0,(K568+L568)*F568,0)</f>
        <v>654.00464115612158</v>
      </c>
      <c r="Q568" s="24">
        <f>IF(J568*-1&gt;(K568+L568),(((J568*-1)-K568-L568))*F568,0)</f>
        <v>5409.2106366216576</v>
      </c>
      <c r="R568" s="23">
        <f t="shared" si="100"/>
        <v>568647.07025854744</v>
      </c>
      <c r="S568" s="23">
        <f t="shared" si="101"/>
        <v>669086.28495321737</v>
      </c>
      <c r="T568" s="23">
        <f t="shared" si="102"/>
        <v>0.15797015611782447</v>
      </c>
      <c r="U568" s="23">
        <f t="shared" si="103"/>
        <v>0.1858721699600038</v>
      </c>
      <c r="V568" s="25">
        <v>-0.1858721699600038</v>
      </c>
      <c r="W568" s="25">
        <f>0.5*'Car Specs and Assumptions'!$C$5*(F568*F568)</f>
        <v>13532.393518518518</v>
      </c>
      <c r="X568" s="25">
        <f t="shared" si="104"/>
        <v>13.532393518518518</v>
      </c>
      <c r="Y568" s="25">
        <f t="shared" si="105"/>
        <v>9.8786472685185185</v>
      </c>
      <c r="Z568" s="25">
        <f>(H568*(K568+L568))/1000</f>
        <v>0.65400464115612156</v>
      </c>
      <c r="AA568" s="25">
        <f t="shared" si="106"/>
        <v>9.224642627362396</v>
      </c>
      <c r="AB568" s="18"/>
      <c r="AC568" s="24">
        <f t="shared" si="107"/>
        <v>0</v>
      </c>
      <c r="AD568" s="24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</row>
    <row r="569" spans="1:40" x14ac:dyDescent="0.35">
      <c r="A569" s="18"/>
      <c r="B569" s="1" t="s">
        <v>3</v>
      </c>
      <c r="C569" s="1">
        <v>565</v>
      </c>
      <c r="D569" s="1">
        <v>565</v>
      </c>
      <c r="E569" s="9">
        <v>10.1</v>
      </c>
      <c r="F569" s="22">
        <f t="shared" si="98"/>
        <v>2.8055555555555554</v>
      </c>
      <c r="G569" s="50">
        <f t="shared" si="108"/>
        <v>-1.4722222222222223</v>
      </c>
      <c r="H569" s="22">
        <f t="shared" si="109"/>
        <v>2.8055555555555554</v>
      </c>
      <c r="I569" s="70"/>
      <c r="J569" s="22">
        <v>-2177.416666666667</v>
      </c>
      <c r="K569" s="22">
        <f>'Car Specs and Assumptions'!$C$5*9.81*'Car Specs and Assumptions'!$F$5</f>
        <v>145.08990000000003</v>
      </c>
      <c r="L569" s="22">
        <v>3.3525751793981478</v>
      </c>
      <c r="M569" s="22">
        <v>-2325.8591418460651</v>
      </c>
      <c r="N569" s="23">
        <v>-6525.3270368459043</v>
      </c>
      <c r="O569" s="23">
        <f t="shared" si="99"/>
        <v>0</v>
      </c>
      <c r="P569" s="23">
        <f>IF(F569&gt;0,(K569+L569)*F569,0)</f>
        <v>416.46361091997818</v>
      </c>
      <c r="Q569" s="24">
        <f>IF(J569*-1&gt;(K569+L569),(((J569*-1)-K569-L569))*F569,0)</f>
        <v>5692.3998150059488</v>
      </c>
      <c r="R569" s="23">
        <f t="shared" si="100"/>
        <v>569063.53386946744</v>
      </c>
      <c r="S569" s="23">
        <f t="shared" si="101"/>
        <v>674778.68476822332</v>
      </c>
      <c r="T569" s="23">
        <f t="shared" si="102"/>
        <v>0.15808584970893808</v>
      </c>
      <c r="U569" s="23">
        <f t="shared" si="103"/>
        <v>0.18745351862861245</v>
      </c>
      <c r="V569" s="25">
        <v>-0.18745351862861245</v>
      </c>
      <c r="W569" s="25">
        <f>0.5*'Car Specs and Assumptions'!$C$5*(F569*F569)</f>
        <v>5820.70949074074</v>
      </c>
      <c r="X569" s="25">
        <f t="shared" si="104"/>
        <v>5.8207094907407404</v>
      </c>
      <c r="Y569" s="25">
        <f t="shared" si="105"/>
        <v>4.2491179282407403</v>
      </c>
      <c r="Z569" s="25">
        <f>(H569*(K569+L569))/1000</f>
        <v>0.41646361091997819</v>
      </c>
      <c r="AA569" s="25">
        <f t="shared" si="106"/>
        <v>3.8326543173207623</v>
      </c>
      <c r="AB569" s="18"/>
      <c r="AC569" s="24">
        <f t="shared" si="107"/>
        <v>0</v>
      </c>
      <c r="AD569" s="24"/>
      <c r="AE569" s="18"/>
      <c r="AF569" s="18"/>
      <c r="AG569" s="18"/>
      <c r="AH569" s="18"/>
      <c r="AI569" s="18"/>
      <c r="AJ569" s="18"/>
      <c r="AK569" s="18"/>
      <c r="AL569" s="18"/>
      <c r="AM569" s="18"/>
      <c r="AN569" s="18"/>
    </row>
    <row r="570" spans="1:40" x14ac:dyDescent="0.35">
      <c r="A570" s="18"/>
      <c r="B570" s="1" t="s">
        <v>3</v>
      </c>
      <c r="C570" s="1">
        <v>566</v>
      </c>
      <c r="D570" s="1">
        <v>566</v>
      </c>
      <c r="E570" s="9">
        <v>4.8</v>
      </c>
      <c r="F570" s="22">
        <f t="shared" si="98"/>
        <v>1.3333333333333333</v>
      </c>
      <c r="G570" s="50">
        <f t="shared" si="108"/>
        <v>-1.4027777777777777</v>
      </c>
      <c r="H570" s="22">
        <f t="shared" si="109"/>
        <v>1.3333333333333333</v>
      </c>
      <c r="I570" s="70"/>
      <c r="J570" s="22">
        <v>-2074.708333333333</v>
      </c>
      <c r="K570" s="22">
        <f>'Car Specs and Assumptions'!$C$5*9.81*'Car Specs and Assumptions'!$F$5</f>
        <v>145.08990000000003</v>
      </c>
      <c r="L570" s="22">
        <v>0.7572133333333334</v>
      </c>
      <c r="M570" s="22">
        <v>-2220.5554466666663</v>
      </c>
      <c r="N570" s="23">
        <v>-2960.740595555555</v>
      </c>
      <c r="O570" s="23">
        <f t="shared" si="99"/>
        <v>0</v>
      </c>
      <c r="P570" s="23">
        <f>IF(F570&gt;0,(K570+L570)*F570,0)</f>
        <v>194.46281777777781</v>
      </c>
      <c r="Q570" s="24">
        <f>IF(J570*-1&gt;(K570+L570),(((J570*-1)-K570-L570))*F570,0)</f>
        <v>2571.8149599999997</v>
      </c>
      <c r="R570" s="23">
        <f t="shared" si="100"/>
        <v>569257.99668724521</v>
      </c>
      <c r="S570" s="23">
        <f t="shared" si="101"/>
        <v>677350.49972822331</v>
      </c>
      <c r="T570" s="23">
        <f t="shared" si="102"/>
        <v>0.15813987147971673</v>
      </c>
      <c r="U570" s="23">
        <f t="shared" si="103"/>
        <v>0.18816796882450043</v>
      </c>
      <c r="V570" s="25">
        <v>-0.18816796882450043</v>
      </c>
      <c r="W570" s="25">
        <f>0.5*'Car Specs and Assumptions'!$C$5*(F570*F570)</f>
        <v>1314.6666666666665</v>
      </c>
      <c r="X570" s="25">
        <f t="shared" si="104"/>
        <v>1.3146666666666664</v>
      </c>
      <c r="Y570" s="25">
        <f t="shared" si="105"/>
        <v>0.95970666666666649</v>
      </c>
      <c r="Z570" s="25">
        <f>(H570*(K570+L570))/1000</f>
        <v>0.19446281777777782</v>
      </c>
      <c r="AA570" s="25">
        <f t="shared" si="106"/>
        <v>0.76524384888888863</v>
      </c>
      <c r="AB570" s="18"/>
      <c r="AC570" s="24">
        <f t="shared" si="107"/>
        <v>0</v>
      </c>
      <c r="AD570" s="24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</row>
    <row r="571" spans="1:40" x14ac:dyDescent="0.35">
      <c r="A571" s="18"/>
      <c r="B571" s="1" t="s">
        <v>3</v>
      </c>
      <c r="C571" s="1">
        <v>567</v>
      </c>
      <c r="D571" s="1">
        <v>567</v>
      </c>
      <c r="E571" s="9">
        <v>0</v>
      </c>
      <c r="F571" s="22">
        <f t="shared" si="98"/>
        <v>0</v>
      </c>
      <c r="G571" s="50">
        <f t="shared" si="108"/>
        <v>-0.66666666666666663</v>
      </c>
      <c r="H571" s="22">
        <f t="shared" si="109"/>
        <v>0</v>
      </c>
      <c r="I571" s="70"/>
      <c r="J571" s="22">
        <v>-986</v>
      </c>
      <c r="K571" s="22">
        <f>'Car Specs and Assumptions'!$C$5*9.81*'Car Specs and Assumptions'!$F$5</f>
        <v>145.08990000000003</v>
      </c>
      <c r="L571" s="22">
        <v>0</v>
      </c>
      <c r="M571" s="22">
        <v>-1131.0898999999999</v>
      </c>
      <c r="N571" s="23">
        <v>0</v>
      </c>
      <c r="O571" s="23">
        <f t="shared" si="99"/>
        <v>0</v>
      </c>
      <c r="P571" s="23">
        <f>IF(F571&gt;0,(K571+L571)*F571,0)</f>
        <v>0</v>
      </c>
      <c r="Q571" s="24">
        <f>IF(J571*-1&gt;(K571+L571),(((J571*-1)-K571-L571))*F571,0)</f>
        <v>0</v>
      </c>
      <c r="R571" s="23">
        <f t="shared" si="100"/>
        <v>569257.99668724521</v>
      </c>
      <c r="S571" s="23">
        <f t="shared" si="101"/>
        <v>677350.49972822331</v>
      </c>
      <c r="T571" s="23">
        <f t="shared" si="102"/>
        <v>0.15813987147971673</v>
      </c>
      <c r="U571" s="23">
        <f t="shared" si="103"/>
        <v>0.18816796882450043</v>
      </c>
      <c r="V571" s="25">
        <v>-0.18816796882450043</v>
      </c>
      <c r="W571" s="25">
        <f>0.5*'Car Specs and Assumptions'!$C$5*(F571*F571)</f>
        <v>0</v>
      </c>
      <c r="X571" s="25">
        <f t="shared" si="104"/>
        <v>0</v>
      </c>
      <c r="Y571" s="25">
        <f t="shared" si="105"/>
        <v>0</v>
      </c>
      <c r="Z571" s="25">
        <f>(H571*(K571+L571))/1000</f>
        <v>0</v>
      </c>
      <c r="AA571" s="25">
        <f t="shared" si="106"/>
        <v>0</v>
      </c>
      <c r="AB571" s="18"/>
      <c r="AC571" s="24">
        <f t="shared" si="107"/>
        <v>0</v>
      </c>
      <c r="AD571" s="24"/>
      <c r="AE571" s="18"/>
      <c r="AF571" s="18"/>
      <c r="AG571" s="18"/>
      <c r="AH571" s="18"/>
      <c r="AI571" s="18"/>
      <c r="AJ571" s="18"/>
      <c r="AK571" s="18"/>
      <c r="AL571" s="18"/>
      <c r="AM571" s="18"/>
      <c r="AN571" s="18"/>
    </row>
    <row r="572" spans="1:40" x14ac:dyDescent="0.35">
      <c r="A572" s="18"/>
      <c r="B572" s="1" t="s">
        <v>3</v>
      </c>
      <c r="C572" s="1">
        <v>568</v>
      </c>
      <c r="D572" s="1">
        <v>568</v>
      </c>
      <c r="E572" s="9">
        <v>0</v>
      </c>
      <c r="F572" s="22">
        <f t="shared" si="98"/>
        <v>0</v>
      </c>
      <c r="G572" s="50">
        <f t="shared" si="108"/>
        <v>0</v>
      </c>
      <c r="H572" s="22">
        <f t="shared" si="109"/>
        <v>0</v>
      </c>
      <c r="I572" s="70"/>
      <c r="J572" s="22">
        <v>0</v>
      </c>
      <c r="K572" s="22">
        <f>'Car Specs and Assumptions'!$C$5*9.81*'Car Specs and Assumptions'!$F$5</f>
        <v>145.08990000000003</v>
      </c>
      <c r="L572" s="22">
        <v>0</v>
      </c>
      <c r="M572" s="22">
        <v>-145.08990000000003</v>
      </c>
      <c r="N572" s="23">
        <v>0</v>
      </c>
      <c r="O572" s="23">
        <f t="shared" si="99"/>
        <v>0</v>
      </c>
      <c r="P572" s="23">
        <f>IF(F572&gt;0,(K572+L572)*F572,0)</f>
        <v>0</v>
      </c>
      <c r="Q572" s="24">
        <f>IF(J572*-1&gt;(K572+L572),(((J572*-1)-K572-L572))*F572,0)</f>
        <v>0</v>
      </c>
      <c r="R572" s="23">
        <f t="shared" si="100"/>
        <v>569257.99668724521</v>
      </c>
      <c r="S572" s="23">
        <f t="shared" si="101"/>
        <v>677350.49972822331</v>
      </c>
      <c r="T572" s="23">
        <f t="shared" si="102"/>
        <v>0.15813987147971673</v>
      </c>
      <c r="U572" s="23">
        <f t="shared" si="103"/>
        <v>0.18816796882450043</v>
      </c>
      <c r="V572" s="25">
        <v>-0.18816796882450043</v>
      </c>
      <c r="W572" s="25">
        <f>0.5*'Car Specs and Assumptions'!$C$5*(F572*F572)</f>
        <v>0</v>
      </c>
      <c r="X572" s="25">
        <f t="shared" si="104"/>
        <v>0</v>
      </c>
      <c r="Y572" s="25">
        <f t="shared" si="105"/>
        <v>0</v>
      </c>
      <c r="Z572" s="25">
        <f>(H572*(K572+L572))/1000</f>
        <v>0</v>
      </c>
      <c r="AA572" s="25">
        <f t="shared" si="106"/>
        <v>0</v>
      </c>
      <c r="AB572" s="18"/>
      <c r="AC572" s="24">
        <f t="shared" si="107"/>
        <v>0</v>
      </c>
      <c r="AD572" s="24"/>
      <c r="AE572" s="18"/>
      <c r="AF572" s="18"/>
      <c r="AG572" s="18"/>
      <c r="AH572" s="18"/>
      <c r="AI572" s="18"/>
      <c r="AJ572" s="18"/>
      <c r="AK572" s="18"/>
      <c r="AL572" s="18"/>
      <c r="AM572" s="18"/>
      <c r="AN572" s="18"/>
    </row>
    <row r="573" spans="1:40" x14ac:dyDescent="0.35">
      <c r="A573" s="18"/>
      <c r="B573" s="1" t="s">
        <v>3</v>
      </c>
      <c r="C573" s="1">
        <v>569</v>
      </c>
      <c r="D573" s="1">
        <v>569</v>
      </c>
      <c r="E573" s="9">
        <v>0</v>
      </c>
      <c r="F573" s="22">
        <f t="shared" si="98"/>
        <v>0</v>
      </c>
      <c r="G573" s="50">
        <f t="shared" si="108"/>
        <v>0</v>
      </c>
      <c r="H573" s="22">
        <f t="shared" si="109"/>
        <v>0</v>
      </c>
      <c r="I573" s="70"/>
      <c r="J573" s="22">
        <v>0</v>
      </c>
      <c r="K573" s="22">
        <f>'Car Specs and Assumptions'!$C$5*9.81*'Car Specs and Assumptions'!$F$5</f>
        <v>145.08990000000003</v>
      </c>
      <c r="L573" s="22">
        <v>0</v>
      </c>
      <c r="M573" s="22">
        <v>-145.08990000000003</v>
      </c>
      <c r="N573" s="23">
        <v>0</v>
      </c>
      <c r="O573" s="23">
        <f t="shared" si="99"/>
        <v>0</v>
      </c>
      <c r="P573" s="23">
        <f>IF(F573&gt;0,(K573+L573)*F573,0)</f>
        <v>0</v>
      </c>
      <c r="Q573" s="24">
        <f>IF(J573*-1&gt;(K573+L573),(((J573*-1)-K573-L573))*F573,0)</f>
        <v>0</v>
      </c>
      <c r="R573" s="23">
        <f t="shared" si="100"/>
        <v>569257.99668724521</v>
      </c>
      <c r="S573" s="23">
        <f t="shared" si="101"/>
        <v>677350.49972822331</v>
      </c>
      <c r="T573" s="23">
        <f t="shared" si="102"/>
        <v>0.15813987147971673</v>
      </c>
      <c r="U573" s="23">
        <f t="shared" si="103"/>
        <v>0.18816796882450043</v>
      </c>
      <c r="V573" s="25">
        <v>-0.18816796882450043</v>
      </c>
      <c r="W573" s="25">
        <f>0.5*'Car Specs and Assumptions'!$C$5*(F573*F573)</f>
        <v>0</v>
      </c>
      <c r="X573" s="25">
        <f t="shared" si="104"/>
        <v>0</v>
      </c>
      <c r="Y573" s="25">
        <f t="shared" si="105"/>
        <v>0</v>
      </c>
      <c r="Z573" s="25">
        <f>(H573*(K573+L573))/1000</f>
        <v>0</v>
      </c>
      <c r="AA573" s="25">
        <f t="shared" si="106"/>
        <v>0</v>
      </c>
      <c r="AB573" s="18"/>
      <c r="AC573" s="24">
        <f t="shared" si="107"/>
        <v>0</v>
      </c>
      <c r="AD573" s="24"/>
      <c r="AE573" s="18"/>
      <c r="AF573" s="18"/>
      <c r="AG573" s="18"/>
      <c r="AH573" s="18"/>
      <c r="AI573" s="18"/>
      <c r="AJ573" s="18"/>
      <c r="AK573" s="18"/>
      <c r="AL573" s="18"/>
      <c r="AM573" s="18"/>
      <c r="AN573" s="18"/>
    </row>
    <row r="574" spans="1:40" x14ac:dyDescent="0.35">
      <c r="A574" s="18"/>
      <c r="B574" s="1" t="s">
        <v>3</v>
      </c>
      <c r="C574" s="1">
        <v>570</v>
      </c>
      <c r="D574" s="1">
        <v>570</v>
      </c>
      <c r="E574" s="9">
        <v>0</v>
      </c>
      <c r="F574" s="22">
        <f t="shared" si="98"/>
        <v>0</v>
      </c>
      <c r="G574" s="50">
        <f t="shared" si="108"/>
        <v>0</v>
      </c>
      <c r="H574" s="22">
        <f t="shared" si="109"/>
        <v>0</v>
      </c>
      <c r="I574" s="70"/>
      <c r="J574" s="22">
        <v>0</v>
      </c>
      <c r="K574" s="22">
        <f>'Car Specs and Assumptions'!$C$5*9.81*'Car Specs and Assumptions'!$F$5</f>
        <v>145.08990000000003</v>
      </c>
      <c r="L574" s="22">
        <v>0</v>
      </c>
      <c r="M574" s="22">
        <v>-145.08990000000003</v>
      </c>
      <c r="N574" s="23">
        <v>0</v>
      </c>
      <c r="O574" s="23">
        <f t="shared" si="99"/>
        <v>0</v>
      </c>
      <c r="P574" s="23">
        <f>IF(F574&gt;0,(K574+L574)*F574,0)</f>
        <v>0</v>
      </c>
      <c r="Q574" s="24">
        <f>IF(J574*-1&gt;(K574+L574),(((J574*-1)-K574-L574))*F574,0)</f>
        <v>0</v>
      </c>
      <c r="R574" s="23">
        <f t="shared" si="100"/>
        <v>569257.99668724521</v>
      </c>
      <c r="S574" s="23">
        <f t="shared" si="101"/>
        <v>677350.49972822331</v>
      </c>
      <c r="T574" s="23">
        <f t="shared" si="102"/>
        <v>0.15813987147971673</v>
      </c>
      <c r="U574" s="23">
        <f t="shared" si="103"/>
        <v>0.18816796882450043</v>
      </c>
      <c r="V574" s="25">
        <v>-0.18816796882450043</v>
      </c>
      <c r="W574" s="25">
        <f>0.5*'Car Specs and Assumptions'!$C$5*(F574*F574)</f>
        <v>0</v>
      </c>
      <c r="X574" s="25">
        <f t="shared" si="104"/>
        <v>0</v>
      </c>
      <c r="Y574" s="25">
        <f t="shared" si="105"/>
        <v>0</v>
      </c>
      <c r="Z574" s="25">
        <f>(H574*(K574+L574))/1000</f>
        <v>0</v>
      </c>
      <c r="AA574" s="25">
        <f t="shared" si="106"/>
        <v>0</v>
      </c>
      <c r="AB574" s="18"/>
      <c r="AC574" s="24">
        <f t="shared" si="107"/>
        <v>0</v>
      </c>
      <c r="AD574" s="24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</row>
    <row r="575" spans="1:40" x14ac:dyDescent="0.35">
      <c r="A575" s="18"/>
      <c r="B575" s="1" t="s">
        <v>3</v>
      </c>
      <c r="C575" s="1">
        <v>571</v>
      </c>
      <c r="D575" s="1">
        <v>571</v>
      </c>
      <c r="E575" s="9">
        <v>0</v>
      </c>
      <c r="F575" s="22">
        <f t="shared" si="98"/>
        <v>0</v>
      </c>
      <c r="G575" s="50">
        <f t="shared" si="108"/>
        <v>0</v>
      </c>
      <c r="H575" s="22">
        <f t="shared" si="109"/>
        <v>0</v>
      </c>
      <c r="I575" s="70"/>
      <c r="J575" s="22">
        <v>0</v>
      </c>
      <c r="K575" s="22">
        <f>'Car Specs and Assumptions'!$C$5*9.81*'Car Specs and Assumptions'!$F$5</f>
        <v>145.08990000000003</v>
      </c>
      <c r="L575" s="22">
        <v>0</v>
      </c>
      <c r="M575" s="22">
        <v>-145.08990000000003</v>
      </c>
      <c r="N575" s="23">
        <v>0</v>
      </c>
      <c r="O575" s="23">
        <f t="shared" si="99"/>
        <v>0</v>
      </c>
      <c r="P575" s="23">
        <f>IF(F575&gt;0,(K575+L575)*F575,0)</f>
        <v>0</v>
      </c>
      <c r="Q575" s="24">
        <f>IF(J575*-1&gt;(K575+L575),(((J575*-1)-K575-L575))*F575,0)</f>
        <v>0</v>
      </c>
      <c r="R575" s="23">
        <f t="shared" si="100"/>
        <v>569257.99668724521</v>
      </c>
      <c r="S575" s="23">
        <f t="shared" si="101"/>
        <v>677350.49972822331</v>
      </c>
      <c r="T575" s="23">
        <f t="shared" si="102"/>
        <v>0.15813987147971673</v>
      </c>
      <c r="U575" s="23">
        <f t="shared" si="103"/>
        <v>0.18816796882450043</v>
      </c>
      <c r="V575" s="25">
        <v>-0.18816796882450043</v>
      </c>
      <c r="W575" s="25">
        <f>0.5*'Car Specs and Assumptions'!$C$5*(F575*F575)</f>
        <v>0</v>
      </c>
      <c r="X575" s="25">
        <f t="shared" si="104"/>
        <v>0</v>
      </c>
      <c r="Y575" s="25">
        <f t="shared" si="105"/>
        <v>0</v>
      </c>
      <c r="Z575" s="25">
        <f>(H575*(K575+L575))/1000</f>
        <v>0</v>
      </c>
      <c r="AA575" s="25">
        <f t="shared" si="106"/>
        <v>0</v>
      </c>
      <c r="AB575" s="18"/>
      <c r="AC575" s="24">
        <f t="shared" si="107"/>
        <v>0</v>
      </c>
      <c r="AD575" s="24"/>
      <c r="AE575" s="18"/>
      <c r="AF575" s="18"/>
      <c r="AG575" s="18"/>
      <c r="AH575" s="18"/>
      <c r="AI575" s="18"/>
      <c r="AJ575" s="18"/>
      <c r="AK575" s="18"/>
      <c r="AL575" s="18"/>
      <c r="AM575" s="18"/>
      <c r="AN575" s="18"/>
    </row>
    <row r="576" spans="1:40" x14ac:dyDescent="0.35">
      <c r="A576" s="18"/>
      <c r="B576" s="1" t="s">
        <v>3</v>
      </c>
      <c r="C576" s="1">
        <v>572</v>
      </c>
      <c r="D576" s="1">
        <v>572</v>
      </c>
      <c r="E576" s="9">
        <v>0</v>
      </c>
      <c r="F576" s="22">
        <f t="shared" si="98"/>
        <v>0</v>
      </c>
      <c r="G576" s="50">
        <f t="shared" si="108"/>
        <v>0</v>
      </c>
      <c r="H576" s="22">
        <f t="shared" si="109"/>
        <v>0</v>
      </c>
      <c r="I576" s="70"/>
      <c r="J576" s="22">
        <v>0</v>
      </c>
      <c r="K576" s="22">
        <f>'Car Specs and Assumptions'!$C$5*9.81*'Car Specs and Assumptions'!$F$5</f>
        <v>145.08990000000003</v>
      </c>
      <c r="L576" s="22">
        <v>0</v>
      </c>
      <c r="M576" s="22">
        <v>-145.08990000000003</v>
      </c>
      <c r="N576" s="23">
        <v>0</v>
      </c>
      <c r="O576" s="23">
        <f t="shared" si="99"/>
        <v>0</v>
      </c>
      <c r="P576" s="23">
        <f>IF(F576&gt;0,(K576+L576)*F576,0)</f>
        <v>0</v>
      </c>
      <c r="Q576" s="24">
        <f>IF(J576*-1&gt;(K576+L576),(((J576*-1)-K576-L576))*F576,0)</f>
        <v>0</v>
      </c>
      <c r="R576" s="23">
        <f t="shared" si="100"/>
        <v>569257.99668724521</v>
      </c>
      <c r="S576" s="23">
        <f t="shared" si="101"/>
        <v>677350.49972822331</v>
      </c>
      <c r="T576" s="23">
        <f t="shared" si="102"/>
        <v>0.15813987147971673</v>
      </c>
      <c r="U576" s="23">
        <f t="shared" si="103"/>
        <v>0.18816796882450043</v>
      </c>
      <c r="V576" s="25">
        <v>-0.18816796882450043</v>
      </c>
      <c r="W576" s="25">
        <f>0.5*'Car Specs and Assumptions'!$C$5*(F576*F576)</f>
        <v>0</v>
      </c>
      <c r="X576" s="25">
        <f t="shared" si="104"/>
        <v>0</v>
      </c>
      <c r="Y576" s="25">
        <f t="shared" si="105"/>
        <v>0</v>
      </c>
      <c r="Z576" s="25">
        <f>(H576*(K576+L576))/1000</f>
        <v>0</v>
      </c>
      <c r="AA576" s="25">
        <f t="shared" si="106"/>
        <v>0</v>
      </c>
      <c r="AB576" s="18"/>
      <c r="AC576" s="24">
        <f t="shared" si="107"/>
        <v>0</v>
      </c>
      <c r="AD576" s="24"/>
      <c r="AE576" s="18"/>
      <c r="AF576" s="18"/>
      <c r="AG576" s="18"/>
      <c r="AH576" s="18"/>
      <c r="AI576" s="18"/>
      <c r="AJ576" s="18"/>
      <c r="AK576" s="18"/>
      <c r="AL576" s="18"/>
      <c r="AM576" s="18"/>
      <c r="AN576" s="18"/>
    </row>
    <row r="577" spans="1:40" x14ac:dyDescent="0.35">
      <c r="A577" s="18"/>
      <c r="B577" s="1" t="s">
        <v>3</v>
      </c>
      <c r="C577" s="1">
        <v>573</v>
      </c>
      <c r="D577" s="1">
        <v>573</v>
      </c>
      <c r="E577" s="9">
        <v>0</v>
      </c>
      <c r="F577" s="22">
        <f t="shared" si="98"/>
        <v>0</v>
      </c>
      <c r="G577" s="50">
        <f t="shared" si="108"/>
        <v>0</v>
      </c>
      <c r="H577" s="22">
        <f t="shared" si="109"/>
        <v>0</v>
      </c>
      <c r="I577" s="70"/>
      <c r="J577" s="22">
        <v>0</v>
      </c>
      <c r="K577" s="22">
        <f>'Car Specs and Assumptions'!$C$5*9.81*'Car Specs and Assumptions'!$F$5</f>
        <v>145.08990000000003</v>
      </c>
      <c r="L577" s="22">
        <v>0</v>
      </c>
      <c r="M577" s="22">
        <v>-145.08990000000003</v>
      </c>
      <c r="N577" s="23">
        <v>0</v>
      </c>
      <c r="O577" s="23">
        <f t="shared" si="99"/>
        <v>0</v>
      </c>
      <c r="P577" s="23">
        <f>IF(F577&gt;0,(K577+L577)*F577,0)</f>
        <v>0</v>
      </c>
      <c r="Q577" s="24">
        <f>IF(J577*-1&gt;(K577+L577),(((J577*-1)-K577-L577))*F577,0)</f>
        <v>0</v>
      </c>
      <c r="R577" s="23">
        <f t="shared" si="100"/>
        <v>569257.99668724521</v>
      </c>
      <c r="S577" s="23">
        <f t="shared" si="101"/>
        <v>677350.49972822331</v>
      </c>
      <c r="T577" s="23">
        <f t="shared" si="102"/>
        <v>0.15813987147971673</v>
      </c>
      <c r="U577" s="23">
        <f t="shared" si="103"/>
        <v>0.18816796882450043</v>
      </c>
      <c r="V577" s="25">
        <v>-0.18816796882450043</v>
      </c>
      <c r="W577" s="25">
        <f>0.5*'Car Specs and Assumptions'!$C$5*(F577*F577)</f>
        <v>0</v>
      </c>
      <c r="X577" s="25">
        <f t="shared" si="104"/>
        <v>0</v>
      </c>
      <c r="Y577" s="25">
        <f t="shared" si="105"/>
        <v>0</v>
      </c>
      <c r="Z577" s="25">
        <f>(H577*(K577+L577))/1000</f>
        <v>0</v>
      </c>
      <c r="AA577" s="25">
        <f t="shared" si="106"/>
        <v>0</v>
      </c>
      <c r="AB577" s="18"/>
      <c r="AC577" s="24">
        <f t="shared" si="107"/>
        <v>0</v>
      </c>
      <c r="AD577" s="24"/>
      <c r="AE577" s="18"/>
      <c r="AF577" s="18"/>
      <c r="AG577" s="18"/>
      <c r="AH577" s="18"/>
      <c r="AI577" s="18"/>
      <c r="AJ577" s="18"/>
      <c r="AK577" s="18"/>
      <c r="AL577" s="18"/>
      <c r="AM577" s="18"/>
      <c r="AN577" s="18"/>
    </row>
    <row r="578" spans="1:40" x14ac:dyDescent="0.35">
      <c r="A578" s="18"/>
      <c r="B578" s="1" t="s">
        <v>3</v>
      </c>
      <c r="C578" s="1">
        <v>574</v>
      </c>
      <c r="D578" s="1">
        <v>574</v>
      </c>
      <c r="E578" s="9">
        <v>0</v>
      </c>
      <c r="F578" s="22">
        <f t="shared" si="98"/>
        <v>0</v>
      </c>
      <c r="G578" s="50">
        <f t="shared" si="108"/>
        <v>0</v>
      </c>
      <c r="H578" s="22">
        <f t="shared" si="109"/>
        <v>0</v>
      </c>
      <c r="I578" s="70"/>
      <c r="J578" s="22">
        <v>0</v>
      </c>
      <c r="K578" s="22">
        <f>'Car Specs and Assumptions'!$C$5*9.81*'Car Specs and Assumptions'!$F$5</f>
        <v>145.08990000000003</v>
      </c>
      <c r="L578" s="22">
        <v>0</v>
      </c>
      <c r="M578" s="22">
        <v>-145.08990000000003</v>
      </c>
      <c r="N578" s="23">
        <v>0</v>
      </c>
      <c r="O578" s="23">
        <f t="shared" si="99"/>
        <v>0</v>
      </c>
      <c r="P578" s="23">
        <f>IF(F578&gt;0,(K578+L578)*F578,0)</f>
        <v>0</v>
      </c>
      <c r="Q578" s="24">
        <f>IF(J578*-1&gt;(K578+L578),(((J578*-1)-K578-L578))*F578,0)</f>
        <v>0</v>
      </c>
      <c r="R578" s="23">
        <f t="shared" si="100"/>
        <v>569257.99668724521</v>
      </c>
      <c r="S578" s="23">
        <f t="shared" si="101"/>
        <v>677350.49972822331</v>
      </c>
      <c r="T578" s="23">
        <f t="shared" si="102"/>
        <v>0.15813987147971673</v>
      </c>
      <c r="U578" s="23">
        <f t="shared" si="103"/>
        <v>0.18816796882450043</v>
      </c>
      <c r="V578" s="25">
        <v>-0.18816796882450043</v>
      </c>
      <c r="W578" s="25">
        <f>0.5*'Car Specs and Assumptions'!$C$5*(F578*F578)</f>
        <v>0</v>
      </c>
      <c r="X578" s="25">
        <f t="shared" si="104"/>
        <v>0</v>
      </c>
      <c r="Y578" s="25">
        <f t="shared" si="105"/>
        <v>0</v>
      </c>
      <c r="Z578" s="25">
        <f>(H578*(K578+L578))/1000</f>
        <v>0</v>
      </c>
      <c r="AA578" s="25">
        <f t="shared" si="106"/>
        <v>0</v>
      </c>
      <c r="AB578" s="18"/>
      <c r="AC578" s="24">
        <f t="shared" si="107"/>
        <v>0</v>
      </c>
      <c r="AD578" s="24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</row>
    <row r="579" spans="1:40" x14ac:dyDescent="0.35">
      <c r="A579" s="18"/>
      <c r="B579" s="1" t="s">
        <v>3</v>
      </c>
      <c r="C579" s="1">
        <v>575</v>
      </c>
      <c r="D579" s="1">
        <v>575</v>
      </c>
      <c r="E579" s="9">
        <v>0</v>
      </c>
      <c r="F579" s="22">
        <f t="shared" si="98"/>
        <v>0</v>
      </c>
      <c r="G579" s="50">
        <f t="shared" si="108"/>
        <v>0</v>
      </c>
      <c r="H579" s="22">
        <f t="shared" si="109"/>
        <v>0</v>
      </c>
      <c r="I579" s="70"/>
      <c r="J579" s="22">
        <v>0</v>
      </c>
      <c r="K579" s="22">
        <f>'Car Specs and Assumptions'!$C$5*9.81*'Car Specs and Assumptions'!$F$5</f>
        <v>145.08990000000003</v>
      </c>
      <c r="L579" s="22">
        <v>0</v>
      </c>
      <c r="M579" s="22">
        <v>-145.08990000000003</v>
      </c>
      <c r="N579" s="23">
        <v>0</v>
      </c>
      <c r="O579" s="23">
        <f t="shared" si="99"/>
        <v>0</v>
      </c>
      <c r="P579" s="23">
        <f>IF(F579&gt;0,(K579+L579)*F579,0)</f>
        <v>0</v>
      </c>
      <c r="Q579" s="24">
        <f>IF(J579*-1&gt;(K579+L579),(((J579*-1)-K579-L579))*F579,0)</f>
        <v>0</v>
      </c>
      <c r="R579" s="23">
        <f t="shared" si="100"/>
        <v>569257.99668724521</v>
      </c>
      <c r="S579" s="23">
        <f t="shared" si="101"/>
        <v>677350.49972822331</v>
      </c>
      <c r="T579" s="23">
        <f t="shared" si="102"/>
        <v>0.15813987147971673</v>
      </c>
      <c r="U579" s="23">
        <f t="shared" si="103"/>
        <v>0.18816796882450043</v>
      </c>
      <c r="V579" s="25">
        <v>-0.18816796882450043</v>
      </c>
      <c r="W579" s="25">
        <f>0.5*'Car Specs and Assumptions'!$C$5*(F579*F579)</f>
        <v>0</v>
      </c>
      <c r="X579" s="25">
        <f t="shared" si="104"/>
        <v>0</v>
      </c>
      <c r="Y579" s="25">
        <f t="shared" si="105"/>
        <v>0</v>
      </c>
      <c r="Z579" s="25">
        <f>(H579*(K579+L579))/1000</f>
        <v>0</v>
      </c>
      <c r="AA579" s="25">
        <f t="shared" si="106"/>
        <v>0</v>
      </c>
      <c r="AB579" s="18"/>
      <c r="AC579" s="24">
        <f t="shared" si="107"/>
        <v>0</v>
      </c>
      <c r="AD579" s="24"/>
      <c r="AE579" s="18"/>
      <c r="AF579" s="18"/>
      <c r="AG579" s="18"/>
      <c r="AH579" s="18"/>
      <c r="AI579" s="18"/>
      <c r="AJ579" s="18"/>
      <c r="AK579" s="18"/>
      <c r="AL579" s="18"/>
      <c r="AM579" s="18"/>
      <c r="AN579" s="18"/>
    </row>
    <row r="580" spans="1:40" x14ac:dyDescent="0.35">
      <c r="A580" s="18"/>
      <c r="B580" s="1" t="s">
        <v>3</v>
      </c>
      <c r="C580" s="1">
        <v>576</v>
      </c>
      <c r="D580" s="1">
        <v>576</v>
      </c>
      <c r="E580" s="9">
        <v>0</v>
      </c>
      <c r="F580" s="22">
        <f t="shared" si="98"/>
        <v>0</v>
      </c>
      <c r="G580" s="50">
        <f t="shared" si="108"/>
        <v>0</v>
      </c>
      <c r="H580" s="22">
        <f t="shared" si="109"/>
        <v>0</v>
      </c>
      <c r="I580" s="70"/>
      <c r="J580" s="22">
        <v>0</v>
      </c>
      <c r="K580" s="22">
        <f>'Car Specs and Assumptions'!$C$5*9.81*'Car Specs and Assumptions'!$F$5</f>
        <v>145.08990000000003</v>
      </c>
      <c r="L580" s="22">
        <v>0</v>
      </c>
      <c r="M580" s="22">
        <v>-145.08990000000003</v>
      </c>
      <c r="N580" s="23">
        <v>0</v>
      </c>
      <c r="O580" s="23">
        <f t="shared" si="99"/>
        <v>0</v>
      </c>
      <c r="P580" s="23">
        <f>IF(F580&gt;0,(K580+L580)*F580,0)</f>
        <v>0</v>
      </c>
      <c r="Q580" s="24">
        <f>IF(J580*-1&gt;(K580+L580),(((J580*-1)-K580-L580))*F580,0)</f>
        <v>0</v>
      </c>
      <c r="R580" s="23">
        <f t="shared" si="100"/>
        <v>569257.99668724521</v>
      </c>
      <c r="S580" s="23">
        <f t="shared" si="101"/>
        <v>677350.49972822331</v>
      </c>
      <c r="T580" s="23">
        <f t="shared" si="102"/>
        <v>0.15813987147971673</v>
      </c>
      <c r="U580" s="23">
        <f t="shared" si="103"/>
        <v>0.18816796882450043</v>
      </c>
      <c r="V580" s="25">
        <v>-0.18816796882450043</v>
      </c>
      <c r="W580" s="25">
        <f>0.5*'Car Specs and Assumptions'!$C$5*(F580*F580)</f>
        <v>0</v>
      </c>
      <c r="X580" s="25">
        <f t="shared" si="104"/>
        <v>0</v>
      </c>
      <c r="Y580" s="25">
        <f t="shared" si="105"/>
        <v>0</v>
      </c>
      <c r="Z580" s="25">
        <f>(H580*(K580+L580))/1000</f>
        <v>0</v>
      </c>
      <c r="AA580" s="25">
        <f t="shared" si="106"/>
        <v>0</v>
      </c>
      <c r="AB580" s="18"/>
      <c r="AC580" s="24">
        <f t="shared" si="107"/>
        <v>0</v>
      </c>
      <c r="AD580" s="24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</row>
    <row r="581" spans="1:40" x14ac:dyDescent="0.35">
      <c r="A581" s="18"/>
      <c r="B581" s="1" t="s">
        <v>3</v>
      </c>
      <c r="C581" s="1">
        <v>577</v>
      </c>
      <c r="D581" s="1">
        <v>577</v>
      </c>
      <c r="E581" s="9">
        <v>0</v>
      </c>
      <c r="F581" s="22">
        <f t="shared" ref="F581:F644" si="110">E581/3.6</f>
        <v>0</v>
      </c>
      <c r="G581" s="50">
        <f t="shared" si="108"/>
        <v>0</v>
      </c>
      <c r="H581" s="22">
        <f t="shared" si="109"/>
        <v>0</v>
      </c>
      <c r="I581" s="70"/>
      <c r="J581" s="22">
        <v>0</v>
      </c>
      <c r="K581" s="22">
        <f>'Car Specs and Assumptions'!$C$5*9.81*'Car Specs and Assumptions'!$F$5</f>
        <v>145.08990000000003</v>
      </c>
      <c r="L581" s="22">
        <v>0</v>
      </c>
      <c r="M581" s="22">
        <v>-145.08990000000003</v>
      </c>
      <c r="N581" s="23">
        <v>0</v>
      </c>
      <c r="O581" s="23">
        <f t="shared" ref="O581:O644" si="111">IF(N581&gt;0,N581,0)</f>
        <v>0</v>
      </c>
      <c r="P581" s="23">
        <f>IF(F581&gt;0,(K581+L581)*F581,0)</f>
        <v>0</v>
      </c>
      <c r="Q581" s="24">
        <f>IF(J581*-1&gt;(K581+L581),(((J581*-1)-K581-L581))*F581,0)</f>
        <v>0</v>
      </c>
      <c r="R581" s="23">
        <f t="shared" ref="R581:R644" si="112">R580+P581</f>
        <v>569257.99668724521</v>
      </c>
      <c r="S581" s="23">
        <f t="shared" ref="S581:S644" si="113">S580+Q581</f>
        <v>677350.49972822331</v>
      </c>
      <c r="T581" s="23">
        <f t="shared" ref="T581:T644" si="114">R581*0.0000002778</f>
        <v>0.15813987147971673</v>
      </c>
      <c r="U581" s="23">
        <f t="shared" ref="U581:U644" si="115">S581*0.0000002778</f>
        <v>0.18816796882450043</v>
      </c>
      <c r="V581" s="25">
        <v>-0.18816796882450043</v>
      </c>
      <c r="W581" s="25">
        <f>0.5*'Car Specs and Assumptions'!$C$5*(F581*F581)</f>
        <v>0</v>
      </c>
      <c r="X581" s="25">
        <f t="shared" ref="X581:X644" si="116">W581/1000</f>
        <v>0</v>
      </c>
      <c r="Y581" s="25">
        <f t="shared" ref="Y581:Y644" si="117">0.73*X581</f>
        <v>0</v>
      </c>
      <c r="Z581" s="25">
        <f>(H581*(K581+L581))/1000</f>
        <v>0</v>
      </c>
      <c r="AA581" s="25">
        <f t="shared" ref="AA581:AA644" si="118">Y581-Z581</f>
        <v>0</v>
      </c>
      <c r="AB581" s="18"/>
      <c r="AC581" s="24">
        <f t="shared" ref="AC581:AC644" si="119">IF(Q581&gt;10000,Q581,0)</f>
        <v>0</v>
      </c>
      <c r="AD581" s="24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</row>
    <row r="582" spans="1:40" x14ac:dyDescent="0.35">
      <c r="A582" s="18"/>
      <c r="B582" s="1" t="s">
        <v>3</v>
      </c>
      <c r="C582" s="1">
        <v>578</v>
      </c>
      <c r="D582" s="1">
        <v>578</v>
      </c>
      <c r="E582" s="9">
        <v>0</v>
      </c>
      <c r="F582" s="22">
        <f t="shared" si="110"/>
        <v>0</v>
      </c>
      <c r="G582" s="50">
        <f t="shared" ref="G582:G645" si="120">($F583-$F581)/2</f>
        <v>0</v>
      </c>
      <c r="H582" s="22">
        <f t="shared" si="109"/>
        <v>0</v>
      </c>
      <c r="I582" s="70"/>
      <c r="J582" s="22">
        <v>0</v>
      </c>
      <c r="K582" s="22">
        <f>'Car Specs and Assumptions'!$C$5*9.81*'Car Specs and Assumptions'!$F$5</f>
        <v>145.08990000000003</v>
      </c>
      <c r="L582" s="22">
        <v>0</v>
      </c>
      <c r="M582" s="22">
        <v>-145.08990000000003</v>
      </c>
      <c r="N582" s="23">
        <v>0</v>
      </c>
      <c r="O582" s="23">
        <f t="shared" si="111"/>
        <v>0</v>
      </c>
      <c r="P582" s="23">
        <f>IF(F582&gt;0,(K582+L582)*F582,0)</f>
        <v>0</v>
      </c>
      <c r="Q582" s="24">
        <f>IF(J582*-1&gt;(K582+L582),(((J582*-1)-K582-L582))*F582,0)</f>
        <v>0</v>
      </c>
      <c r="R582" s="23">
        <f t="shared" si="112"/>
        <v>569257.99668724521</v>
      </c>
      <c r="S582" s="23">
        <f t="shared" si="113"/>
        <v>677350.49972822331</v>
      </c>
      <c r="T582" s="23">
        <f t="shared" si="114"/>
        <v>0.15813987147971673</v>
      </c>
      <c r="U582" s="23">
        <f t="shared" si="115"/>
        <v>0.18816796882450043</v>
      </c>
      <c r="V582" s="25">
        <v>-0.18816796882450043</v>
      </c>
      <c r="W582" s="25">
        <f>0.5*'Car Specs and Assumptions'!$C$5*(F582*F582)</f>
        <v>0</v>
      </c>
      <c r="X582" s="25">
        <f t="shared" si="116"/>
        <v>0</v>
      </c>
      <c r="Y582" s="25">
        <f t="shared" si="117"/>
        <v>0</v>
      </c>
      <c r="Z582" s="25">
        <f>(H582*(K582+L582))/1000</f>
        <v>0</v>
      </c>
      <c r="AA582" s="25">
        <f t="shared" si="118"/>
        <v>0</v>
      </c>
      <c r="AB582" s="18"/>
      <c r="AC582" s="24">
        <f t="shared" si="119"/>
        <v>0</v>
      </c>
      <c r="AD582" s="24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</row>
    <row r="583" spans="1:40" x14ac:dyDescent="0.35">
      <c r="A583" s="18"/>
      <c r="B583" s="1" t="s">
        <v>3</v>
      </c>
      <c r="C583" s="1">
        <v>579</v>
      </c>
      <c r="D583" s="1">
        <v>579</v>
      </c>
      <c r="E583" s="9">
        <v>0</v>
      </c>
      <c r="F583" s="22">
        <f t="shared" si="110"/>
        <v>0</v>
      </c>
      <c r="G583" s="50">
        <f t="shared" si="120"/>
        <v>0</v>
      </c>
      <c r="H583" s="22">
        <f t="shared" ref="H583:H646" si="121">F583*$C$5</f>
        <v>0</v>
      </c>
      <c r="I583" s="70"/>
      <c r="J583" s="22">
        <v>0</v>
      </c>
      <c r="K583" s="22">
        <f>'Car Specs and Assumptions'!$C$5*9.81*'Car Specs and Assumptions'!$F$5</f>
        <v>145.08990000000003</v>
      </c>
      <c r="L583" s="22">
        <v>0</v>
      </c>
      <c r="M583" s="22">
        <v>-145.08990000000003</v>
      </c>
      <c r="N583" s="23">
        <v>0</v>
      </c>
      <c r="O583" s="23">
        <f t="shared" si="111"/>
        <v>0</v>
      </c>
      <c r="P583" s="23">
        <f>IF(F583&gt;0,(K583+L583)*F583,0)</f>
        <v>0</v>
      </c>
      <c r="Q583" s="24">
        <f>IF(J583*-1&gt;(K583+L583),(((J583*-1)-K583-L583))*F583,0)</f>
        <v>0</v>
      </c>
      <c r="R583" s="23">
        <f t="shared" si="112"/>
        <v>569257.99668724521</v>
      </c>
      <c r="S583" s="23">
        <f t="shared" si="113"/>
        <v>677350.49972822331</v>
      </c>
      <c r="T583" s="23">
        <f t="shared" si="114"/>
        <v>0.15813987147971673</v>
      </c>
      <c r="U583" s="23">
        <f t="shared" si="115"/>
        <v>0.18816796882450043</v>
      </c>
      <c r="V583" s="25">
        <v>-0.18816796882450043</v>
      </c>
      <c r="W583" s="25">
        <f>0.5*'Car Specs and Assumptions'!$C$5*(F583*F583)</f>
        <v>0</v>
      </c>
      <c r="X583" s="25">
        <f t="shared" si="116"/>
        <v>0</v>
      </c>
      <c r="Y583" s="25">
        <f t="shared" si="117"/>
        <v>0</v>
      </c>
      <c r="Z583" s="25">
        <f>(H583*(K583+L583))/1000</f>
        <v>0</v>
      </c>
      <c r="AA583" s="25">
        <f t="shared" si="118"/>
        <v>0</v>
      </c>
      <c r="AB583" s="18"/>
      <c r="AC583" s="24">
        <f t="shared" si="119"/>
        <v>0</v>
      </c>
      <c r="AD583" s="24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</row>
    <row r="584" spans="1:40" x14ac:dyDescent="0.35">
      <c r="A584" s="18"/>
      <c r="B584" s="1" t="s">
        <v>3</v>
      </c>
      <c r="C584" s="1">
        <v>580</v>
      </c>
      <c r="D584" s="1">
        <v>580</v>
      </c>
      <c r="E584" s="9">
        <v>0</v>
      </c>
      <c r="F584" s="22">
        <f t="shared" si="110"/>
        <v>0</v>
      </c>
      <c r="G584" s="50">
        <f t="shared" si="120"/>
        <v>0</v>
      </c>
      <c r="H584" s="22">
        <f t="shared" si="121"/>
        <v>0</v>
      </c>
      <c r="I584" s="70"/>
      <c r="J584" s="22">
        <v>0</v>
      </c>
      <c r="K584" s="22">
        <f>'Car Specs and Assumptions'!$C$5*9.81*'Car Specs and Assumptions'!$F$5</f>
        <v>145.08990000000003</v>
      </c>
      <c r="L584" s="22">
        <v>0</v>
      </c>
      <c r="M584" s="22">
        <v>-145.08990000000003</v>
      </c>
      <c r="N584" s="23">
        <v>0</v>
      </c>
      <c r="O584" s="23">
        <f t="shared" si="111"/>
        <v>0</v>
      </c>
      <c r="P584" s="23">
        <f>IF(F584&gt;0,(K584+L584)*F584,0)</f>
        <v>0</v>
      </c>
      <c r="Q584" s="24">
        <f>IF(J584*-1&gt;(K584+L584),(((J584*-1)-K584-L584))*F584,0)</f>
        <v>0</v>
      </c>
      <c r="R584" s="23">
        <f t="shared" si="112"/>
        <v>569257.99668724521</v>
      </c>
      <c r="S584" s="23">
        <f t="shared" si="113"/>
        <v>677350.49972822331</v>
      </c>
      <c r="T584" s="23">
        <f t="shared" si="114"/>
        <v>0.15813987147971673</v>
      </c>
      <c r="U584" s="23">
        <f t="shared" si="115"/>
        <v>0.18816796882450043</v>
      </c>
      <c r="V584" s="25">
        <v>-0.18816796882450043</v>
      </c>
      <c r="W584" s="25">
        <f>0.5*'Car Specs and Assumptions'!$C$5*(F584*F584)</f>
        <v>0</v>
      </c>
      <c r="X584" s="25">
        <f t="shared" si="116"/>
        <v>0</v>
      </c>
      <c r="Y584" s="25">
        <f t="shared" si="117"/>
        <v>0</v>
      </c>
      <c r="Z584" s="25">
        <f>(H584*(K584+L584))/1000</f>
        <v>0</v>
      </c>
      <c r="AA584" s="25">
        <f t="shared" si="118"/>
        <v>0</v>
      </c>
      <c r="AB584" s="18"/>
      <c r="AC584" s="24">
        <f t="shared" si="119"/>
        <v>0</v>
      </c>
      <c r="AD584" s="24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</row>
    <row r="585" spans="1:40" x14ac:dyDescent="0.35">
      <c r="A585" s="18"/>
      <c r="B585" s="1" t="s">
        <v>3</v>
      </c>
      <c r="C585" s="1">
        <v>581</v>
      </c>
      <c r="D585" s="1">
        <v>581</v>
      </c>
      <c r="E585" s="9">
        <v>0</v>
      </c>
      <c r="F585" s="22">
        <f t="shared" si="110"/>
        <v>0</v>
      </c>
      <c r="G585" s="50">
        <f t="shared" si="120"/>
        <v>0</v>
      </c>
      <c r="H585" s="22">
        <f t="shared" si="121"/>
        <v>0</v>
      </c>
      <c r="I585" s="70"/>
      <c r="J585" s="22">
        <v>0</v>
      </c>
      <c r="K585" s="22">
        <f>'Car Specs and Assumptions'!$C$5*9.81*'Car Specs and Assumptions'!$F$5</f>
        <v>145.08990000000003</v>
      </c>
      <c r="L585" s="22">
        <v>0</v>
      </c>
      <c r="M585" s="22">
        <v>-145.08990000000003</v>
      </c>
      <c r="N585" s="23">
        <v>0</v>
      </c>
      <c r="O585" s="23">
        <f t="shared" si="111"/>
        <v>0</v>
      </c>
      <c r="P585" s="23">
        <f>IF(F585&gt;0,(K585+L585)*F585,0)</f>
        <v>0</v>
      </c>
      <c r="Q585" s="24">
        <f>IF(J585*-1&gt;(K585+L585),(((J585*-1)-K585-L585))*F585,0)</f>
        <v>0</v>
      </c>
      <c r="R585" s="23">
        <f t="shared" si="112"/>
        <v>569257.99668724521</v>
      </c>
      <c r="S585" s="23">
        <f t="shared" si="113"/>
        <v>677350.49972822331</v>
      </c>
      <c r="T585" s="23">
        <f t="shared" si="114"/>
        <v>0.15813987147971673</v>
      </c>
      <c r="U585" s="23">
        <f t="shared" si="115"/>
        <v>0.18816796882450043</v>
      </c>
      <c r="V585" s="25">
        <v>-0.18816796882450043</v>
      </c>
      <c r="W585" s="25">
        <f>0.5*'Car Specs and Assumptions'!$C$5*(F585*F585)</f>
        <v>0</v>
      </c>
      <c r="X585" s="25">
        <f t="shared" si="116"/>
        <v>0</v>
      </c>
      <c r="Y585" s="25">
        <f t="shared" si="117"/>
        <v>0</v>
      </c>
      <c r="Z585" s="25">
        <f>(H585*(K585+L585))/1000</f>
        <v>0</v>
      </c>
      <c r="AA585" s="25">
        <f t="shared" si="118"/>
        <v>0</v>
      </c>
      <c r="AB585" s="18"/>
      <c r="AC585" s="24">
        <f t="shared" si="119"/>
        <v>0</v>
      </c>
      <c r="AD585" s="24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</row>
    <row r="586" spans="1:40" x14ac:dyDescent="0.35">
      <c r="A586" s="18"/>
      <c r="B586" s="1" t="s">
        <v>3</v>
      </c>
      <c r="C586" s="1">
        <v>582</v>
      </c>
      <c r="D586" s="1">
        <v>582</v>
      </c>
      <c r="E586" s="9">
        <v>0</v>
      </c>
      <c r="F586" s="22">
        <f t="shared" si="110"/>
        <v>0</v>
      </c>
      <c r="G586" s="50">
        <f t="shared" si="120"/>
        <v>0</v>
      </c>
      <c r="H586" s="22">
        <f t="shared" si="121"/>
        <v>0</v>
      </c>
      <c r="I586" s="70"/>
      <c r="J586" s="22">
        <v>0</v>
      </c>
      <c r="K586" s="22">
        <f>'Car Specs and Assumptions'!$C$5*9.81*'Car Specs and Assumptions'!$F$5</f>
        <v>145.08990000000003</v>
      </c>
      <c r="L586" s="22">
        <v>0</v>
      </c>
      <c r="M586" s="22">
        <v>-145.08990000000003</v>
      </c>
      <c r="N586" s="23">
        <v>0</v>
      </c>
      <c r="O586" s="23">
        <f t="shared" si="111"/>
        <v>0</v>
      </c>
      <c r="P586" s="23">
        <f>IF(F586&gt;0,(K586+L586)*F586,0)</f>
        <v>0</v>
      </c>
      <c r="Q586" s="24">
        <f>IF(J586*-1&gt;(K586+L586),(((J586*-1)-K586-L586))*F586,0)</f>
        <v>0</v>
      </c>
      <c r="R586" s="23">
        <f t="shared" si="112"/>
        <v>569257.99668724521</v>
      </c>
      <c r="S586" s="23">
        <f t="shared" si="113"/>
        <v>677350.49972822331</v>
      </c>
      <c r="T586" s="23">
        <f t="shared" si="114"/>
        <v>0.15813987147971673</v>
      </c>
      <c r="U586" s="23">
        <f t="shared" si="115"/>
        <v>0.18816796882450043</v>
      </c>
      <c r="V586" s="25">
        <v>-0.18816796882450043</v>
      </c>
      <c r="W586" s="25">
        <f>0.5*'Car Specs and Assumptions'!$C$5*(F586*F586)</f>
        <v>0</v>
      </c>
      <c r="X586" s="25">
        <f t="shared" si="116"/>
        <v>0</v>
      </c>
      <c r="Y586" s="25">
        <f t="shared" si="117"/>
        <v>0</v>
      </c>
      <c r="Z586" s="25">
        <f>(H586*(K586+L586))/1000</f>
        <v>0</v>
      </c>
      <c r="AA586" s="25">
        <f t="shared" si="118"/>
        <v>0</v>
      </c>
      <c r="AB586" s="18"/>
      <c r="AC586" s="24">
        <f t="shared" si="119"/>
        <v>0</v>
      </c>
      <c r="AD586" s="24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</row>
    <row r="587" spans="1:40" x14ac:dyDescent="0.35">
      <c r="A587" s="18"/>
      <c r="B587" s="1" t="s">
        <v>3</v>
      </c>
      <c r="C587" s="1">
        <v>583</v>
      </c>
      <c r="D587" s="1">
        <v>583</v>
      </c>
      <c r="E587" s="9">
        <v>0</v>
      </c>
      <c r="F587" s="22">
        <f t="shared" si="110"/>
        <v>0</v>
      </c>
      <c r="G587" s="50">
        <f t="shared" si="120"/>
        <v>0</v>
      </c>
      <c r="H587" s="22">
        <f t="shared" si="121"/>
        <v>0</v>
      </c>
      <c r="I587" s="70"/>
      <c r="J587" s="22">
        <v>0</v>
      </c>
      <c r="K587" s="22">
        <f>'Car Specs and Assumptions'!$C$5*9.81*'Car Specs and Assumptions'!$F$5</f>
        <v>145.08990000000003</v>
      </c>
      <c r="L587" s="22">
        <v>0</v>
      </c>
      <c r="M587" s="22">
        <v>-145.08990000000003</v>
      </c>
      <c r="N587" s="23">
        <v>0</v>
      </c>
      <c r="O587" s="23">
        <f t="shared" si="111"/>
        <v>0</v>
      </c>
      <c r="P587" s="23">
        <f>IF(F587&gt;0,(K587+L587)*F587,0)</f>
        <v>0</v>
      </c>
      <c r="Q587" s="24">
        <f>IF(J587*-1&gt;(K587+L587),(((J587*-1)-K587-L587))*F587,0)</f>
        <v>0</v>
      </c>
      <c r="R587" s="23">
        <f t="shared" si="112"/>
        <v>569257.99668724521</v>
      </c>
      <c r="S587" s="23">
        <f t="shared" si="113"/>
        <v>677350.49972822331</v>
      </c>
      <c r="T587" s="23">
        <f t="shared" si="114"/>
        <v>0.15813987147971673</v>
      </c>
      <c r="U587" s="23">
        <f t="shared" si="115"/>
        <v>0.18816796882450043</v>
      </c>
      <c r="V587" s="25">
        <v>-0.18816796882450043</v>
      </c>
      <c r="W587" s="25">
        <f>0.5*'Car Specs and Assumptions'!$C$5*(F587*F587)</f>
        <v>0</v>
      </c>
      <c r="X587" s="25">
        <f t="shared" si="116"/>
        <v>0</v>
      </c>
      <c r="Y587" s="25">
        <f t="shared" si="117"/>
        <v>0</v>
      </c>
      <c r="Z587" s="25">
        <f>(H587*(K587+L587))/1000</f>
        <v>0</v>
      </c>
      <c r="AA587" s="25">
        <f t="shared" si="118"/>
        <v>0</v>
      </c>
      <c r="AB587" s="18"/>
      <c r="AC587" s="24">
        <f t="shared" si="119"/>
        <v>0</v>
      </c>
      <c r="AD587" s="24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</row>
    <row r="588" spans="1:40" x14ac:dyDescent="0.35">
      <c r="A588" s="18"/>
      <c r="B588" s="1" t="s">
        <v>3</v>
      </c>
      <c r="C588" s="1">
        <v>584</v>
      </c>
      <c r="D588" s="1">
        <v>584</v>
      </c>
      <c r="E588" s="9">
        <v>0</v>
      </c>
      <c r="F588" s="22">
        <f t="shared" si="110"/>
        <v>0</v>
      </c>
      <c r="G588" s="50">
        <f t="shared" si="120"/>
        <v>0</v>
      </c>
      <c r="H588" s="22">
        <f t="shared" si="121"/>
        <v>0</v>
      </c>
      <c r="I588" s="70"/>
      <c r="J588" s="22">
        <v>0</v>
      </c>
      <c r="K588" s="22">
        <f>'Car Specs and Assumptions'!$C$5*9.81*'Car Specs and Assumptions'!$F$5</f>
        <v>145.08990000000003</v>
      </c>
      <c r="L588" s="22">
        <v>0</v>
      </c>
      <c r="M588" s="22">
        <v>-145.08990000000003</v>
      </c>
      <c r="N588" s="23">
        <v>0</v>
      </c>
      <c r="O588" s="23">
        <f t="shared" si="111"/>
        <v>0</v>
      </c>
      <c r="P588" s="23">
        <f>IF(F588&gt;0,(K588+L588)*F588,0)</f>
        <v>0</v>
      </c>
      <c r="Q588" s="24">
        <f>IF(J588*-1&gt;(K588+L588),(((J588*-1)-K588-L588))*F588,0)</f>
        <v>0</v>
      </c>
      <c r="R588" s="23">
        <f t="shared" si="112"/>
        <v>569257.99668724521</v>
      </c>
      <c r="S588" s="23">
        <f t="shared" si="113"/>
        <v>677350.49972822331</v>
      </c>
      <c r="T588" s="23">
        <f t="shared" si="114"/>
        <v>0.15813987147971673</v>
      </c>
      <c r="U588" s="23">
        <f t="shared" si="115"/>
        <v>0.18816796882450043</v>
      </c>
      <c r="V588" s="25">
        <v>-0.18816796882450043</v>
      </c>
      <c r="W588" s="25">
        <f>0.5*'Car Specs and Assumptions'!$C$5*(F588*F588)</f>
        <v>0</v>
      </c>
      <c r="X588" s="25">
        <f t="shared" si="116"/>
        <v>0</v>
      </c>
      <c r="Y588" s="25">
        <f t="shared" si="117"/>
        <v>0</v>
      </c>
      <c r="Z588" s="25">
        <f>(H588*(K588+L588))/1000</f>
        <v>0</v>
      </c>
      <c r="AA588" s="25">
        <f t="shared" si="118"/>
        <v>0</v>
      </c>
      <c r="AB588" s="18"/>
      <c r="AC588" s="24">
        <f t="shared" si="119"/>
        <v>0</v>
      </c>
      <c r="AD588" s="24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</row>
    <row r="589" spans="1:40" x14ac:dyDescent="0.35">
      <c r="A589" s="18"/>
      <c r="B589" s="1" t="s">
        <v>3</v>
      </c>
      <c r="C589" s="1">
        <v>585</v>
      </c>
      <c r="D589" s="1">
        <v>585</v>
      </c>
      <c r="E589" s="9">
        <v>0</v>
      </c>
      <c r="F589" s="22">
        <f t="shared" si="110"/>
        <v>0</v>
      </c>
      <c r="G589" s="50">
        <f t="shared" si="120"/>
        <v>0</v>
      </c>
      <c r="H589" s="22">
        <f t="shared" si="121"/>
        <v>0</v>
      </c>
      <c r="I589" s="70"/>
      <c r="J589" s="22">
        <v>0</v>
      </c>
      <c r="K589" s="22">
        <f>'Car Specs and Assumptions'!$C$5*9.81*'Car Specs and Assumptions'!$F$5</f>
        <v>145.08990000000003</v>
      </c>
      <c r="L589" s="22">
        <v>0</v>
      </c>
      <c r="M589" s="22">
        <v>-145.08990000000003</v>
      </c>
      <c r="N589" s="23">
        <v>0</v>
      </c>
      <c r="O589" s="23">
        <f t="shared" si="111"/>
        <v>0</v>
      </c>
      <c r="P589" s="23">
        <f>IF(F589&gt;0,(K589+L589)*F589,0)</f>
        <v>0</v>
      </c>
      <c r="Q589" s="24">
        <f>IF(J589*-1&gt;(K589+L589),(((J589*-1)-K589-L589))*F589,0)</f>
        <v>0</v>
      </c>
      <c r="R589" s="23">
        <f t="shared" si="112"/>
        <v>569257.99668724521</v>
      </c>
      <c r="S589" s="23">
        <f t="shared" si="113"/>
        <v>677350.49972822331</v>
      </c>
      <c r="T589" s="23">
        <f t="shared" si="114"/>
        <v>0.15813987147971673</v>
      </c>
      <c r="U589" s="23">
        <f t="shared" si="115"/>
        <v>0.18816796882450043</v>
      </c>
      <c r="V589" s="25">
        <v>-0.18816796882450043</v>
      </c>
      <c r="W589" s="25">
        <f>0.5*'Car Specs and Assumptions'!$C$5*(F589*F589)</f>
        <v>0</v>
      </c>
      <c r="X589" s="25">
        <f t="shared" si="116"/>
        <v>0</v>
      </c>
      <c r="Y589" s="25">
        <f t="shared" si="117"/>
        <v>0</v>
      </c>
      <c r="Z589" s="25">
        <f>(H589*(K589+L589))/1000</f>
        <v>0</v>
      </c>
      <c r="AA589" s="25">
        <f t="shared" si="118"/>
        <v>0</v>
      </c>
      <c r="AB589" s="18"/>
      <c r="AC589" s="24">
        <f t="shared" si="119"/>
        <v>0</v>
      </c>
      <c r="AD589" s="24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</row>
    <row r="590" spans="1:40" x14ac:dyDescent="0.35">
      <c r="A590" s="18"/>
      <c r="B590" s="1" t="s">
        <v>3</v>
      </c>
      <c r="C590" s="1">
        <v>586</v>
      </c>
      <c r="D590" s="1">
        <v>586</v>
      </c>
      <c r="E590" s="9">
        <v>0</v>
      </c>
      <c r="F590" s="22">
        <f t="shared" si="110"/>
        <v>0</v>
      </c>
      <c r="G590" s="50">
        <f t="shared" si="120"/>
        <v>0</v>
      </c>
      <c r="H590" s="22">
        <f t="shared" si="121"/>
        <v>0</v>
      </c>
      <c r="I590" s="70"/>
      <c r="J590" s="22">
        <v>0</v>
      </c>
      <c r="K590" s="22">
        <f>'Car Specs and Assumptions'!$C$5*9.81*'Car Specs and Assumptions'!$F$5</f>
        <v>145.08990000000003</v>
      </c>
      <c r="L590" s="22">
        <v>0</v>
      </c>
      <c r="M590" s="22">
        <v>-145.08990000000003</v>
      </c>
      <c r="N590" s="23">
        <v>0</v>
      </c>
      <c r="O590" s="23">
        <f t="shared" si="111"/>
        <v>0</v>
      </c>
      <c r="P590" s="23">
        <f>IF(F590&gt;0,(K590+L590)*F590,0)</f>
        <v>0</v>
      </c>
      <c r="Q590" s="24">
        <f>IF(J590*-1&gt;(K590+L590),(((J590*-1)-K590-L590))*F590,0)</f>
        <v>0</v>
      </c>
      <c r="R590" s="23">
        <f t="shared" si="112"/>
        <v>569257.99668724521</v>
      </c>
      <c r="S590" s="23">
        <f t="shared" si="113"/>
        <v>677350.49972822331</v>
      </c>
      <c r="T590" s="23">
        <f t="shared" si="114"/>
        <v>0.15813987147971673</v>
      </c>
      <c r="U590" s="23">
        <f t="shared" si="115"/>
        <v>0.18816796882450043</v>
      </c>
      <c r="V590" s="25">
        <v>-0.18816796882450043</v>
      </c>
      <c r="W590" s="25">
        <f>0.5*'Car Specs and Assumptions'!$C$5*(F590*F590)</f>
        <v>0</v>
      </c>
      <c r="X590" s="25">
        <f t="shared" si="116"/>
        <v>0</v>
      </c>
      <c r="Y590" s="25">
        <f t="shared" si="117"/>
        <v>0</v>
      </c>
      <c r="Z590" s="25">
        <f>(H590*(K590+L590))/1000</f>
        <v>0</v>
      </c>
      <c r="AA590" s="25">
        <f t="shared" si="118"/>
        <v>0</v>
      </c>
      <c r="AB590" s="18"/>
      <c r="AC590" s="24">
        <f t="shared" si="119"/>
        <v>0</v>
      </c>
      <c r="AD590" s="24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</row>
    <row r="591" spans="1:40" x14ac:dyDescent="0.35">
      <c r="A591" s="18"/>
      <c r="B591" s="1" t="s">
        <v>3</v>
      </c>
      <c r="C591" s="1">
        <v>587</v>
      </c>
      <c r="D591" s="1">
        <v>587</v>
      </c>
      <c r="E591" s="9">
        <v>0</v>
      </c>
      <c r="F591" s="22">
        <f t="shared" si="110"/>
        <v>0</v>
      </c>
      <c r="G591" s="50">
        <f t="shared" si="120"/>
        <v>0</v>
      </c>
      <c r="H591" s="22">
        <f t="shared" si="121"/>
        <v>0</v>
      </c>
      <c r="I591" s="70"/>
      <c r="J591" s="22">
        <v>0</v>
      </c>
      <c r="K591" s="22">
        <f>'Car Specs and Assumptions'!$C$5*9.81*'Car Specs and Assumptions'!$F$5</f>
        <v>145.08990000000003</v>
      </c>
      <c r="L591" s="22">
        <v>0</v>
      </c>
      <c r="M591" s="22">
        <v>-145.08990000000003</v>
      </c>
      <c r="N591" s="23">
        <v>0</v>
      </c>
      <c r="O591" s="23">
        <f t="shared" si="111"/>
        <v>0</v>
      </c>
      <c r="P591" s="23">
        <f>IF(F591&gt;0,(K591+L591)*F591,0)</f>
        <v>0</v>
      </c>
      <c r="Q591" s="24">
        <f>IF(J591*-1&gt;(K591+L591),(((J591*-1)-K591-L591))*F591,0)</f>
        <v>0</v>
      </c>
      <c r="R591" s="23">
        <f t="shared" si="112"/>
        <v>569257.99668724521</v>
      </c>
      <c r="S591" s="23">
        <f t="shared" si="113"/>
        <v>677350.49972822331</v>
      </c>
      <c r="T591" s="23">
        <f t="shared" si="114"/>
        <v>0.15813987147971673</v>
      </c>
      <c r="U591" s="23">
        <f t="shared" si="115"/>
        <v>0.18816796882450043</v>
      </c>
      <c r="V591" s="25">
        <v>-0.18816796882450043</v>
      </c>
      <c r="W591" s="25">
        <f>0.5*'Car Specs and Assumptions'!$C$5*(F591*F591)</f>
        <v>0</v>
      </c>
      <c r="X591" s="25">
        <f t="shared" si="116"/>
        <v>0</v>
      </c>
      <c r="Y591" s="25">
        <f t="shared" si="117"/>
        <v>0</v>
      </c>
      <c r="Z591" s="25">
        <f>(H591*(K591+L591))/1000</f>
        <v>0</v>
      </c>
      <c r="AA591" s="25">
        <f t="shared" si="118"/>
        <v>0</v>
      </c>
      <c r="AB591" s="18"/>
      <c r="AC591" s="24">
        <f t="shared" si="119"/>
        <v>0</v>
      </c>
      <c r="AD591" s="24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</row>
    <row r="592" spans="1:40" x14ac:dyDescent="0.35">
      <c r="A592" s="18"/>
      <c r="B592" s="1" t="s">
        <v>3</v>
      </c>
      <c r="C592" s="1">
        <v>588</v>
      </c>
      <c r="D592" s="1">
        <v>588</v>
      </c>
      <c r="E592" s="9">
        <v>0</v>
      </c>
      <c r="F592" s="22">
        <f t="shared" si="110"/>
        <v>0</v>
      </c>
      <c r="G592" s="50">
        <f t="shared" si="120"/>
        <v>0</v>
      </c>
      <c r="H592" s="22">
        <f t="shared" si="121"/>
        <v>0</v>
      </c>
      <c r="I592" s="70"/>
      <c r="J592" s="22">
        <v>0</v>
      </c>
      <c r="K592" s="22">
        <f>'Car Specs and Assumptions'!$C$5*9.81*'Car Specs and Assumptions'!$F$5</f>
        <v>145.08990000000003</v>
      </c>
      <c r="L592" s="22">
        <v>0</v>
      </c>
      <c r="M592" s="22">
        <v>-145.08990000000003</v>
      </c>
      <c r="N592" s="23">
        <v>0</v>
      </c>
      <c r="O592" s="23">
        <f t="shared" si="111"/>
        <v>0</v>
      </c>
      <c r="P592" s="23">
        <f>IF(F592&gt;0,(K592+L592)*F592,0)</f>
        <v>0</v>
      </c>
      <c r="Q592" s="24">
        <f>IF(J592*-1&gt;(K592+L592),(((J592*-1)-K592-L592))*F592,0)</f>
        <v>0</v>
      </c>
      <c r="R592" s="23">
        <f t="shared" si="112"/>
        <v>569257.99668724521</v>
      </c>
      <c r="S592" s="23">
        <f t="shared" si="113"/>
        <v>677350.49972822331</v>
      </c>
      <c r="T592" s="23">
        <f t="shared" si="114"/>
        <v>0.15813987147971673</v>
      </c>
      <c r="U592" s="23">
        <f t="shared" si="115"/>
        <v>0.18816796882450043</v>
      </c>
      <c r="V592" s="25">
        <v>-0.18816796882450043</v>
      </c>
      <c r="W592" s="25">
        <f>0.5*'Car Specs and Assumptions'!$C$5*(F592*F592)</f>
        <v>0</v>
      </c>
      <c r="X592" s="25">
        <f t="shared" si="116"/>
        <v>0</v>
      </c>
      <c r="Y592" s="25">
        <f t="shared" si="117"/>
        <v>0</v>
      </c>
      <c r="Z592" s="25">
        <f>(H592*(K592+L592))/1000</f>
        <v>0</v>
      </c>
      <c r="AA592" s="25">
        <f t="shared" si="118"/>
        <v>0</v>
      </c>
      <c r="AB592" s="18"/>
      <c r="AC592" s="24">
        <f t="shared" si="119"/>
        <v>0</v>
      </c>
      <c r="AD592" s="24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</row>
    <row r="593" spans="1:40" x14ac:dyDescent="0.35">
      <c r="A593" s="18"/>
      <c r="B593" s="1" t="s">
        <v>3</v>
      </c>
      <c r="C593" s="1">
        <v>589</v>
      </c>
      <c r="D593" s="1">
        <v>589</v>
      </c>
      <c r="E593" s="9">
        <v>0</v>
      </c>
      <c r="F593" s="22">
        <f t="shared" si="110"/>
        <v>0</v>
      </c>
      <c r="G593" s="50">
        <f t="shared" si="120"/>
        <v>0</v>
      </c>
      <c r="H593" s="22">
        <f t="shared" si="121"/>
        <v>0</v>
      </c>
      <c r="I593" s="70"/>
      <c r="J593" s="22">
        <v>0</v>
      </c>
      <c r="K593" s="22">
        <f>'Car Specs and Assumptions'!$C$5*9.81*'Car Specs and Assumptions'!$F$5</f>
        <v>145.08990000000003</v>
      </c>
      <c r="L593" s="22">
        <v>0</v>
      </c>
      <c r="M593" s="22">
        <v>-145.08990000000003</v>
      </c>
      <c r="N593" s="23">
        <v>0</v>
      </c>
      <c r="O593" s="23">
        <f t="shared" si="111"/>
        <v>0</v>
      </c>
      <c r="P593" s="23">
        <f>IF(F593&gt;0,(K593+L593)*F593,0)</f>
        <v>0</v>
      </c>
      <c r="Q593" s="24">
        <f>IF(J593*-1&gt;(K593+L593),(((J593*-1)-K593-L593))*F593,0)</f>
        <v>0</v>
      </c>
      <c r="R593" s="23">
        <f t="shared" si="112"/>
        <v>569257.99668724521</v>
      </c>
      <c r="S593" s="23">
        <f t="shared" si="113"/>
        <v>677350.49972822331</v>
      </c>
      <c r="T593" s="23">
        <f t="shared" si="114"/>
        <v>0.15813987147971673</v>
      </c>
      <c r="U593" s="23">
        <f t="shared" si="115"/>
        <v>0.18816796882450043</v>
      </c>
      <c r="V593" s="25">
        <v>-0.18816796882450043</v>
      </c>
      <c r="W593" s="25">
        <f>0.5*'Car Specs and Assumptions'!$C$5*(F593*F593)</f>
        <v>0</v>
      </c>
      <c r="X593" s="25">
        <f t="shared" si="116"/>
        <v>0</v>
      </c>
      <c r="Y593" s="25">
        <f t="shared" si="117"/>
        <v>0</v>
      </c>
      <c r="Z593" s="25">
        <f>(H593*(K593+L593))/1000</f>
        <v>0</v>
      </c>
      <c r="AA593" s="25">
        <f t="shared" si="118"/>
        <v>0</v>
      </c>
      <c r="AB593" s="18"/>
      <c r="AC593" s="24">
        <f t="shared" si="119"/>
        <v>0</v>
      </c>
      <c r="AD593" s="24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</row>
    <row r="594" spans="1:40" x14ac:dyDescent="0.35">
      <c r="A594" s="18"/>
      <c r="B594" s="2" t="s">
        <v>4</v>
      </c>
      <c r="C594" s="2">
        <v>590</v>
      </c>
      <c r="D594" s="2">
        <v>1</v>
      </c>
      <c r="E594" s="13">
        <v>0</v>
      </c>
      <c r="F594" s="26">
        <f t="shared" si="110"/>
        <v>0</v>
      </c>
      <c r="G594" s="51">
        <f t="shared" si="120"/>
        <v>0</v>
      </c>
      <c r="H594" s="26">
        <f t="shared" si="121"/>
        <v>0</v>
      </c>
      <c r="I594" s="70"/>
      <c r="J594" s="26">
        <v>0</v>
      </c>
      <c r="K594" s="26">
        <f>'Car Specs and Assumptions'!$C$5*9.81*'Car Specs and Assumptions'!$F$5</f>
        <v>145.08990000000003</v>
      </c>
      <c r="L594" s="26">
        <v>0</v>
      </c>
      <c r="M594" s="26">
        <v>-145.08990000000003</v>
      </c>
      <c r="N594" s="27">
        <v>0</v>
      </c>
      <c r="O594" s="27">
        <f t="shared" si="111"/>
        <v>0</v>
      </c>
      <c r="P594" s="27">
        <f>IF(F594&gt;0,(K594+L594)*F594,0)</f>
        <v>0</v>
      </c>
      <c r="Q594" s="28">
        <f>IF(J594*-1&gt;(K594+L594),(((J594*-1)-K594-L594))*F594,0)</f>
        <v>0</v>
      </c>
      <c r="R594" s="27">
        <f t="shared" si="112"/>
        <v>569257.99668724521</v>
      </c>
      <c r="S594" s="27">
        <f t="shared" si="113"/>
        <v>677350.49972822331</v>
      </c>
      <c r="T594" s="27">
        <f t="shared" si="114"/>
        <v>0.15813987147971673</v>
      </c>
      <c r="U594" s="27">
        <f t="shared" si="115"/>
        <v>0.18816796882450043</v>
      </c>
      <c r="V594" s="29">
        <v>-0.18816796882450043</v>
      </c>
      <c r="W594" s="29">
        <f>0.5*'Car Specs and Assumptions'!$C$5*(F594*F594)</f>
        <v>0</v>
      </c>
      <c r="X594" s="29">
        <f t="shared" si="116"/>
        <v>0</v>
      </c>
      <c r="Y594" s="29">
        <f t="shared" si="117"/>
        <v>0</v>
      </c>
      <c r="Z594" s="29">
        <f>(H594*(K594+L594))/1000</f>
        <v>0</v>
      </c>
      <c r="AA594" s="29">
        <f t="shared" si="118"/>
        <v>0</v>
      </c>
      <c r="AB594" s="18"/>
      <c r="AC594" s="24">
        <f t="shared" si="119"/>
        <v>0</v>
      </c>
      <c r="AD594" s="24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</row>
    <row r="595" spans="1:40" x14ac:dyDescent="0.35">
      <c r="A595" s="18"/>
      <c r="B595" s="2" t="s">
        <v>4</v>
      </c>
      <c r="C595" s="2">
        <v>591</v>
      </c>
      <c r="D595" s="2">
        <v>2</v>
      </c>
      <c r="E595" s="10">
        <v>0</v>
      </c>
      <c r="F595" s="26">
        <f t="shared" si="110"/>
        <v>0</v>
      </c>
      <c r="G595" s="51">
        <f t="shared" si="120"/>
        <v>0</v>
      </c>
      <c r="H595" s="26">
        <f t="shared" si="121"/>
        <v>0</v>
      </c>
      <c r="I595" s="70"/>
      <c r="J595" s="26">
        <v>0</v>
      </c>
      <c r="K595" s="26">
        <f>'Car Specs and Assumptions'!$C$5*9.81*'Car Specs and Assumptions'!$F$5</f>
        <v>145.08990000000003</v>
      </c>
      <c r="L595" s="26">
        <v>0</v>
      </c>
      <c r="M595" s="26">
        <v>-145.08990000000003</v>
      </c>
      <c r="N595" s="27">
        <v>0</v>
      </c>
      <c r="O595" s="27">
        <f t="shared" si="111"/>
        <v>0</v>
      </c>
      <c r="P595" s="27">
        <f>IF(F595&gt;0,(K595+L595)*F595,0)</f>
        <v>0</v>
      </c>
      <c r="Q595" s="28">
        <f>IF(J595*-1&gt;(K595+L595),(((J595*-1)-K595-L595))*F595,0)</f>
        <v>0</v>
      </c>
      <c r="R595" s="27">
        <f t="shared" si="112"/>
        <v>569257.99668724521</v>
      </c>
      <c r="S595" s="27">
        <f t="shared" si="113"/>
        <v>677350.49972822331</v>
      </c>
      <c r="T595" s="27">
        <f t="shared" si="114"/>
        <v>0.15813987147971673</v>
      </c>
      <c r="U595" s="27">
        <f t="shared" si="115"/>
        <v>0.18816796882450043</v>
      </c>
      <c r="V595" s="29">
        <v>-0.18816796882450043</v>
      </c>
      <c r="W595" s="29">
        <f>0.5*'Car Specs and Assumptions'!$C$5*(F595*F595)</f>
        <v>0</v>
      </c>
      <c r="X595" s="29">
        <f t="shared" si="116"/>
        <v>0</v>
      </c>
      <c r="Y595" s="29">
        <f t="shared" si="117"/>
        <v>0</v>
      </c>
      <c r="Z595" s="29">
        <f>(H595*(K595+L595))/1000</f>
        <v>0</v>
      </c>
      <c r="AA595" s="29">
        <f t="shared" si="118"/>
        <v>0</v>
      </c>
      <c r="AB595" s="18"/>
      <c r="AC595" s="24">
        <f t="shared" si="119"/>
        <v>0</v>
      </c>
      <c r="AD595" s="24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</row>
    <row r="596" spans="1:40" x14ac:dyDescent="0.35">
      <c r="A596" s="18"/>
      <c r="B596" s="2" t="s">
        <v>4</v>
      </c>
      <c r="C596" s="2">
        <v>592</v>
      </c>
      <c r="D596" s="2">
        <v>3</v>
      </c>
      <c r="E596" s="10">
        <v>0</v>
      </c>
      <c r="F596" s="26">
        <f t="shared" si="110"/>
        <v>0</v>
      </c>
      <c r="G596" s="51">
        <f t="shared" si="120"/>
        <v>0</v>
      </c>
      <c r="H596" s="26">
        <f t="shared" si="121"/>
        <v>0</v>
      </c>
      <c r="I596" s="70"/>
      <c r="J596" s="26">
        <v>0</v>
      </c>
      <c r="K596" s="26">
        <f>'Car Specs and Assumptions'!$C$5*9.81*'Car Specs and Assumptions'!$F$5</f>
        <v>145.08990000000003</v>
      </c>
      <c r="L596" s="26">
        <v>0</v>
      </c>
      <c r="M596" s="26">
        <v>-145.08990000000003</v>
      </c>
      <c r="N596" s="27">
        <v>0</v>
      </c>
      <c r="O596" s="27">
        <f t="shared" si="111"/>
        <v>0</v>
      </c>
      <c r="P596" s="27">
        <f>IF(F596&gt;0,(K596+L596)*F596,0)</f>
        <v>0</v>
      </c>
      <c r="Q596" s="28">
        <f>IF(J596*-1&gt;(K596+L596),(((J596*-1)-K596-L596))*F596,0)</f>
        <v>0</v>
      </c>
      <c r="R596" s="27">
        <f t="shared" si="112"/>
        <v>569257.99668724521</v>
      </c>
      <c r="S596" s="27">
        <f t="shared" si="113"/>
        <v>677350.49972822331</v>
      </c>
      <c r="T596" s="27">
        <f t="shared" si="114"/>
        <v>0.15813987147971673</v>
      </c>
      <c r="U596" s="27">
        <f t="shared" si="115"/>
        <v>0.18816796882450043</v>
      </c>
      <c r="V596" s="29">
        <v>-0.18816796882450043</v>
      </c>
      <c r="W596" s="29">
        <f>0.5*'Car Specs and Assumptions'!$C$5*(F596*F596)</f>
        <v>0</v>
      </c>
      <c r="X596" s="29">
        <f t="shared" si="116"/>
        <v>0</v>
      </c>
      <c r="Y596" s="29">
        <f t="shared" si="117"/>
        <v>0</v>
      </c>
      <c r="Z596" s="29">
        <f>(H596*(K596+L596))/1000</f>
        <v>0</v>
      </c>
      <c r="AA596" s="29">
        <f t="shared" si="118"/>
        <v>0</v>
      </c>
      <c r="AB596" s="18"/>
      <c r="AC596" s="24">
        <f t="shared" si="119"/>
        <v>0</v>
      </c>
      <c r="AD596" s="24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</row>
    <row r="597" spans="1:40" x14ac:dyDescent="0.35">
      <c r="A597" s="18"/>
      <c r="B597" s="2" t="s">
        <v>4</v>
      </c>
      <c r="C597" s="2">
        <v>593</v>
      </c>
      <c r="D597" s="2">
        <v>4</v>
      </c>
      <c r="E597" s="10">
        <v>0</v>
      </c>
      <c r="F597" s="26">
        <f t="shared" si="110"/>
        <v>0</v>
      </c>
      <c r="G597" s="51">
        <f t="shared" si="120"/>
        <v>0</v>
      </c>
      <c r="H597" s="26">
        <f t="shared" si="121"/>
        <v>0</v>
      </c>
      <c r="I597" s="70"/>
      <c r="J597" s="26">
        <v>0</v>
      </c>
      <c r="K597" s="26">
        <f>'Car Specs and Assumptions'!$C$5*9.81*'Car Specs and Assumptions'!$F$5</f>
        <v>145.08990000000003</v>
      </c>
      <c r="L597" s="26">
        <v>0</v>
      </c>
      <c r="M597" s="26">
        <v>-145.08990000000003</v>
      </c>
      <c r="N597" s="27">
        <v>0</v>
      </c>
      <c r="O597" s="27">
        <f t="shared" si="111"/>
        <v>0</v>
      </c>
      <c r="P597" s="27">
        <f>IF(F597&gt;0,(K597+L597)*F597,0)</f>
        <v>0</v>
      </c>
      <c r="Q597" s="28">
        <f>IF(J597*-1&gt;(K597+L597),(((J597*-1)-K597-L597))*F597,0)</f>
        <v>0</v>
      </c>
      <c r="R597" s="27">
        <f t="shared" si="112"/>
        <v>569257.99668724521</v>
      </c>
      <c r="S597" s="27">
        <f t="shared" si="113"/>
        <v>677350.49972822331</v>
      </c>
      <c r="T597" s="27">
        <f t="shared" si="114"/>
        <v>0.15813987147971673</v>
      </c>
      <c r="U597" s="27">
        <f t="shared" si="115"/>
        <v>0.18816796882450043</v>
      </c>
      <c r="V597" s="29">
        <v>-0.18816796882450043</v>
      </c>
      <c r="W597" s="29">
        <f>0.5*'Car Specs and Assumptions'!$C$5*(F597*F597)</f>
        <v>0</v>
      </c>
      <c r="X597" s="29">
        <f t="shared" si="116"/>
        <v>0</v>
      </c>
      <c r="Y597" s="29">
        <f t="shared" si="117"/>
        <v>0</v>
      </c>
      <c r="Z597" s="29">
        <f>(H597*(K597+L597))/1000</f>
        <v>0</v>
      </c>
      <c r="AA597" s="29">
        <f t="shared" si="118"/>
        <v>0</v>
      </c>
      <c r="AB597" s="18"/>
      <c r="AC597" s="24">
        <f t="shared" si="119"/>
        <v>0</v>
      </c>
      <c r="AD597" s="24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</row>
    <row r="598" spans="1:40" x14ac:dyDescent="0.35">
      <c r="A598" s="18"/>
      <c r="B598" s="2" t="s">
        <v>4</v>
      </c>
      <c r="C598" s="2">
        <v>594</v>
      </c>
      <c r="D598" s="2">
        <v>5</v>
      </c>
      <c r="E598" s="10">
        <v>0</v>
      </c>
      <c r="F598" s="26">
        <f t="shared" si="110"/>
        <v>0</v>
      </c>
      <c r="G598" s="51">
        <f t="shared" si="120"/>
        <v>0</v>
      </c>
      <c r="H598" s="26">
        <f t="shared" si="121"/>
        <v>0</v>
      </c>
      <c r="I598" s="70"/>
      <c r="J598" s="26">
        <v>0</v>
      </c>
      <c r="K598" s="26">
        <f>'Car Specs and Assumptions'!$C$5*9.81*'Car Specs and Assumptions'!$F$5</f>
        <v>145.08990000000003</v>
      </c>
      <c r="L598" s="26">
        <v>0</v>
      </c>
      <c r="M598" s="26">
        <v>-145.08990000000003</v>
      </c>
      <c r="N598" s="27">
        <v>0</v>
      </c>
      <c r="O598" s="27">
        <f t="shared" si="111"/>
        <v>0</v>
      </c>
      <c r="P598" s="27">
        <f>IF(F598&gt;0,(K598+L598)*F598,0)</f>
        <v>0</v>
      </c>
      <c r="Q598" s="28">
        <f>IF(J598*-1&gt;(K598+L598),(((J598*-1)-K598-L598))*F598,0)</f>
        <v>0</v>
      </c>
      <c r="R598" s="27">
        <f t="shared" si="112"/>
        <v>569257.99668724521</v>
      </c>
      <c r="S598" s="27">
        <f t="shared" si="113"/>
        <v>677350.49972822331</v>
      </c>
      <c r="T598" s="27">
        <f t="shared" si="114"/>
        <v>0.15813987147971673</v>
      </c>
      <c r="U598" s="27">
        <f t="shared" si="115"/>
        <v>0.18816796882450043</v>
      </c>
      <c r="V598" s="29">
        <v>-0.18816796882450043</v>
      </c>
      <c r="W598" s="29">
        <f>0.5*'Car Specs and Assumptions'!$C$5*(F598*F598)</f>
        <v>0</v>
      </c>
      <c r="X598" s="29">
        <f t="shared" si="116"/>
        <v>0</v>
      </c>
      <c r="Y598" s="29">
        <f t="shared" si="117"/>
        <v>0</v>
      </c>
      <c r="Z598" s="29">
        <f>(H598*(K598+L598))/1000</f>
        <v>0</v>
      </c>
      <c r="AA598" s="29">
        <f t="shared" si="118"/>
        <v>0</v>
      </c>
      <c r="AB598" s="18"/>
      <c r="AC598" s="24">
        <f t="shared" si="119"/>
        <v>0</v>
      </c>
      <c r="AD598" s="24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</row>
    <row r="599" spans="1:40" x14ac:dyDescent="0.35">
      <c r="A599" s="18"/>
      <c r="B599" s="2" t="s">
        <v>4</v>
      </c>
      <c r="C599" s="2">
        <v>595</v>
      </c>
      <c r="D599" s="2">
        <v>6</v>
      </c>
      <c r="E599" s="10">
        <v>0</v>
      </c>
      <c r="F599" s="26">
        <f t="shared" si="110"/>
        <v>0</v>
      </c>
      <c r="G599" s="51">
        <f t="shared" si="120"/>
        <v>0</v>
      </c>
      <c r="H599" s="26">
        <f t="shared" si="121"/>
        <v>0</v>
      </c>
      <c r="I599" s="70"/>
      <c r="J599" s="26">
        <v>0</v>
      </c>
      <c r="K599" s="26">
        <f>'Car Specs and Assumptions'!$C$5*9.81*'Car Specs and Assumptions'!$F$5</f>
        <v>145.08990000000003</v>
      </c>
      <c r="L599" s="26">
        <v>0</v>
      </c>
      <c r="M599" s="26">
        <v>-145.08990000000003</v>
      </c>
      <c r="N599" s="27">
        <v>0</v>
      </c>
      <c r="O599" s="27">
        <f t="shared" si="111"/>
        <v>0</v>
      </c>
      <c r="P599" s="27">
        <f>IF(F599&gt;0,(K599+L599)*F599,0)</f>
        <v>0</v>
      </c>
      <c r="Q599" s="28">
        <f>IF(J599*-1&gt;(K599+L599),(((J599*-1)-K599-L599))*F599,0)</f>
        <v>0</v>
      </c>
      <c r="R599" s="27">
        <f t="shared" si="112"/>
        <v>569257.99668724521</v>
      </c>
      <c r="S599" s="27">
        <f t="shared" si="113"/>
        <v>677350.49972822331</v>
      </c>
      <c r="T599" s="27">
        <f t="shared" si="114"/>
        <v>0.15813987147971673</v>
      </c>
      <c r="U599" s="27">
        <f t="shared" si="115"/>
        <v>0.18816796882450043</v>
      </c>
      <c r="V599" s="29">
        <v>-0.18816796882450043</v>
      </c>
      <c r="W599" s="29">
        <f>0.5*'Car Specs and Assumptions'!$C$5*(F599*F599)</f>
        <v>0</v>
      </c>
      <c r="X599" s="29">
        <f t="shared" si="116"/>
        <v>0</v>
      </c>
      <c r="Y599" s="29">
        <f t="shared" si="117"/>
        <v>0</v>
      </c>
      <c r="Z599" s="29">
        <f>(H599*(K599+L599))/1000</f>
        <v>0</v>
      </c>
      <c r="AA599" s="29">
        <f t="shared" si="118"/>
        <v>0</v>
      </c>
      <c r="AB599" s="18"/>
      <c r="AC599" s="24">
        <f t="shared" si="119"/>
        <v>0</v>
      </c>
      <c r="AD599" s="24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</row>
    <row r="600" spans="1:40" x14ac:dyDescent="0.35">
      <c r="A600" s="18"/>
      <c r="B600" s="2" t="s">
        <v>4</v>
      </c>
      <c r="C600" s="2">
        <v>596</v>
      </c>
      <c r="D600" s="2">
        <v>7</v>
      </c>
      <c r="E600" s="10">
        <v>0</v>
      </c>
      <c r="F600" s="26">
        <f t="shared" si="110"/>
        <v>0</v>
      </c>
      <c r="G600" s="51">
        <f t="shared" si="120"/>
        <v>0</v>
      </c>
      <c r="H600" s="26">
        <f t="shared" si="121"/>
        <v>0</v>
      </c>
      <c r="I600" s="70"/>
      <c r="J600" s="26">
        <v>0</v>
      </c>
      <c r="K600" s="26">
        <f>'Car Specs and Assumptions'!$C$5*9.81*'Car Specs and Assumptions'!$F$5</f>
        <v>145.08990000000003</v>
      </c>
      <c r="L600" s="26">
        <v>0</v>
      </c>
      <c r="M600" s="26">
        <v>-145.08990000000003</v>
      </c>
      <c r="N600" s="27">
        <v>0</v>
      </c>
      <c r="O600" s="27">
        <f t="shared" si="111"/>
        <v>0</v>
      </c>
      <c r="P600" s="27">
        <f>IF(F600&gt;0,(K600+L600)*F600,0)</f>
        <v>0</v>
      </c>
      <c r="Q600" s="28">
        <f>IF(J600*-1&gt;(K600+L600),(((J600*-1)-K600-L600))*F600,0)</f>
        <v>0</v>
      </c>
      <c r="R600" s="27">
        <f t="shared" si="112"/>
        <v>569257.99668724521</v>
      </c>
      <c r="S600" s="27">
        <f t="shared" si="113"/>
        <v>677350.49972822331</v>
      </c>
      <c r="T600" s="27">
        <f t="shared" si="114"/>
        <v>0.15813987147971673</v>
      </c>
      <c r="U600" s="27">
        <f t="shared" si="115"/>
        <v>0.18816796882450043</v>
      </c>
      <c r="V600" s="29">
        <v>-0.18816796882450043</v>
      </c>
      <c r="W600" s="29">
        <f>0.5*'Car Specs and Assumptions'!$C$5*(F600*F600)</f>
        <v>0</v>
      </c>
      <c r="X600" s="29">
        <f t="shared" si="116"/>
        <v>0</v>
      </c>
      <c r="Y600" s="29">
        <f t="shared" si="117"/>
        <v>0</v>
      </c>
      <c r="Z600" s="29">
        <f>(H600*(K600+L600))/1000</f>
        <v>0</v>
      </c>
      <c r="AA600" s="29">
        <f t="shared" si="118"/>
        <v>0</v>
      </c>
      <c r="AB600" s="18"/>
      <c r="AC600" s="24">
        <f t="shared" si="119"/>
        <v>0</v>
      </c>
      <c r="AD600" s="24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</row>
    <row r="601" spans="1:40" x14ac:dyDescent="0.35">
      <c r="A601" s="18"/>
      <c r="B601" s="2" t="s">
        <v>4</v>
      </c>
      <c r="C601" s="2">
        <v>597</v>
      </c>
      <c r="D601" s="2">
        <v>8</v>
      </c>
      <c r="E601" s="10">
        <v>0</v>
      </c>
      <c r="F601" s="26">
        <f t="shared" si="110"/>
        <v>0</v>
      </c>
      <c r="G601" s="51">
        <f t="shared" si="120"/>
        <v>0</v>
      </c>
      <c r="H601" s="26">
        <f t="shared" si="121"/>
        <v>0</v>
      </c>
      <c r="I601" s="70"/>
      <c r="J601" s="26">
        <v>0</v>
      </c>
      <c r="K601" s="26">
        <f>'Car Specs and Assumptions'!$C$5*9.81*'Car Specs and Assumptions'!$F$5</f>
        <v>145.08990000000003</v>
      </c>
      <c r="L601" s="26">
        <v>0</v>
      </c>
      <c r="M601" s="26">
        <v>-145.08990000000003</v>
      </c>
      <c r="N601" s="27">
        <v>0</v>
      </c>
      <c r="O601" s="27">
        <f t="shared" si="111"/>
        <v>0</v>
      </c>
      <c r="P601" s="27">
        <f>IF(F601&gt;0,(K601+L601)*F601,0)</f>
        <v>0</v>
      </c>
      <c r="Q601" s="28">
        <f>IF(J601*-1&gt;(K601+L601),(((J601*-1)-K601-L601))*F601,0)</f>
        <v>0</v>
      </c>
      <c r="R601" s="27">
        <f t="shared" si="112"/>
        <v>569257.99668724521</v>
      </c>
      <c r="S601" s="27">
        <f t="shared" si="113"/>
        <v>677350.49972822331</v>
      </c>
      <c r="T601" s="27">
        <f t="shared" si="114"/>
        <v>0.15813987147971673</v>
      </c>
      <c r="U601" s="27">
        <f t="shared" si="115"/>
        <v>0.18816796882450043</v>
      </c>
      <c r="V601" s="29">
        <v>-0.18816796882450043</v>
      </c>
      <c r="W601" s="29">
        <f>0.5*'Car Specs and Assumptions'!$C$5*(F601*F601)</f>
        <v>0</v>
      </c>
      <c r="X601" s="29">
        <f t="shared" si="116"/>
        <v>0</v>
      </c>
      <c r="Y601" s="29">
        <f t="shared" si="117"/>
        <v>0</v>
      </c>
      <c r="Z601" s="29">
        <f>(H601*(K601+L601))/1000</f>
        <v>0</v>
      </c>
      <c r="AA601" s="29">
        <f t="shared" si="118"/>
        <v>0</v>
      </c>
      <c r="AB601" s="18"/>
      <c r="AC601" s="24">
        <f t="shared" si="119"/>
        <v>0</v>
      </c>
      <c r="AD601" s="24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</row>
    <row r="602" spans="1:40" x14ac:dyDescent="0.35">
      <c r="A602" s="18"/>
      <c r="B602" s="2" t="s">
        <v>4</v>
      </c>
      <c r="C602" s="2">
        <v>598</v>
      </c>
      <c r="D602" s="2">
        <v>9</v>
      </c>
      <c r="E602" s="10">
        <v>0</v>
      </c>
      <c r="F602" s="26">
        <f t="shared" si="110"/>
        <v>0</v>
      </c>
      <c r="G602" s="51">
        <f t="shared" si="120"/>
        <v>0</v>
      </c>
      <c r="H602" s="26">
        <f t="shared" si="121"/>
        <v>0</v>
      </c>
      <c r="I602" s="70"/>
      <c r="J602" s="26">
        <v>0</v>
      </c>
      <c r="K602" s="26">
        <f>'Car Specs and Assumptions'!$C$5*9.81*'Car Specs and Assumptions'!$F$5</f>
        <v>145.08990000000003</v>
      </c>
      <c r="L602" s="26">
        <v>0</v>
      </c>
      <c r="M602" s="26">
        <v>-145.08990000000003</v>
      </c>
      <c r="N602" s="27">
        <v>0</v>
      </c>
      <c r="O602" s="27">
        <f t="shared" si="111"/>
        <v>0</v>
      </c>
      <c r="P602" s="27">
        <f>IF(F602&gt;0,(K602+L602)*F602,0)</f>
        <v>0</v>
      </c>
      <c r="Q602" s="28">
        <f>IF(J602*-1&gt;(K602+L602),(((J602*-1)-K602-L602))*F602,0)</f>
        <v>0</v>
      </c>
      <c r="R602" s="27">
        <f t="shared" si="112"/>
        <v>569257.99668724521</v>
      </c>
      <c r="S602" s="27">
        <f t="shared" si="113"/>
        <v>677350.49972822331</v>
      </c>
      <c r="T602" s="27">
        <f t="shared" si="114"/>
        <v>0.15813987147971673</v>
      </c>
      <c r="U602" s="27">
        <f t="shared" si="115"/>
        <v>0.18816796882450043</v>
      </c>
      <c r="V602" s="29">
        <v>-0.18816796882450043</v>
      </c>
      <c r="W602" s="29">
        <f>0.5*'Car Specs and Assumptions'!$C$5*(F602*F602)</f>
        <v>0</v>
      </c>
      <c r="X602" s="29">
        <f t="shared" si="116"/>
        <v>0</v>
      </c>
      <c r="Y602" s="29">
        <f t="shared" si="117"/>
        <v>0</v>
      </c>
      <c r="Z602" s="29">
        <f>(H602*(K602+L602))/1000</f>
        <v>0</v>
      </c>
      <c r="AA602" s="29">
        <f t="shared" si="118"/>
        <v>0</v>
      </c>
      <c r="AB602" s="18"/>
      <c r="AC602" s="24">
        <f t="shared" si="119"/>
        <v>0</v>
      </c>
      <c r="AD602" s="24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</row>
    <row r="603" spans="1:40" x14ac:dyDescent="0.35">
      <c r="A603" s="18"/>
      <c r="B603" s="2" t="s">
        <v>4</v>
      </c>
      <c r="C603" s="2">
        <v>599</v>
      </c>
      <c r="D603" s="2">
        <v>10</v>
      </c>
      <c r="E603" s="10">
        <v>0</v>
      </c>
      <c r="F603" s="26">
        <f t="shared" si="110"/>
        <v>0</v>
      </c>
      <c r="G603" s="51">
        <f t="shared" si="120"/>
        <v>0</v>
      </c>
      <c r="H603" s="26">
        <f t="shared" si="121"/>
        <v>0</v>
      </c>
      <c r="I603" s="70"/>
      <c r="J603" s="26">
        <v>0</v>
      </c>
      <c r="K603" s="26">
        <f>'Car Specs and Assumptions'!$C$5*9.81*'Car Specs and Assumptions'!$F$5</f>
        <v>145.08990000000003</v>
      </c>
      <c r="L603" s="26">
        <v>0</v>
      </c>
      <c r="M603" s="26">
        <v>-145.08990000000003</v>
      </c>
      <c r="N603" s="27">
        <v>0</v>
      </c>
      <c r="O603" s="27">
        <f t="shared" si="111"/>
        <v>0</v>
      </c>
      <c r="P603" s="27">
        <f>IF(F603&gt;0,(K603+L603)*F603,0)</f>
        <v>0</v>
      </c>
      <c r="Q603" s="28">
        <f>IF(J603*-1&gt;(K603+L603),(((J603*-1)-K603-L603))*F603,0)</f>
        <v>0</v>
      </c>
      <c r="R603" s="27">
        <f t="shared" si="112"/>
        <v>569257.99668724521</v>
      </c>
      <c r="S603" s="27">
        <f t="shared" si="113"/>
        <v>677350.49972822331</v>
      </c>
      <c r="T603" s="27">
        <f t="shared" si="114"/>
        <v>0.15813987147971673</v>
      </c>
      <c r="U603" s="27">
        <f t="shared" si="115"/>
        <v>0.18816796882450043</v>
      </c>
      <c r="V603" s="29">
        <v>-0.18816796882450043</v>
      </c>
      <c r="W603" s="29">
        <f>0.5*'Car Specs and Assumptions'!$C$5*(F603*F603)</f>
        <v>0</v>
      </c>
      <c r="X603" s="29">
        <f t="shared" si="116"/>
        <v>0</v>
      </c>
      <c r="Y603" s="29">
        <f t="shared" si="117"/>
        <v>0</v>
      </c>
      <c r="Z603" s="29">
        <f>(H603*(K603+L603))/1000</f>
        <v>0</v>
      </c>
      <c r="AA603" s="29">
        <f t="shared" si="118"/>
        <v>0</v>
      </c>
      <c r="AB603" s="18"/>
      <c r="AC603" s="24">
        <f t="shared" si="119"/>
        <v>0</v>
      </c>
      <c r="AD603" s="24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</row>
    <row r="604" spans="1:40" x14ac:dyDescent="0.35">
      <c r="A604" s="18"/>
      <c r="B604" s="2" t="s">
        <v>4</v>
      </c>
      <c r="C604" s="2">
        <v>600</v>
      </c>
      <c r="D604" s="2">
        <v>11</v>
      </c>
      <c r="E604" s="10">
        <v>0</v>
      </c>
      <c r="F604" s="26">
        <f t="shared" si="110"/>
        <v>0</v>
      </c>
      <c r="G604" s="51">
        <f t="shared" si="120"/>
        <v>0.1388888888888889</v>
      </c>
      <c r="H604" s="26">
        <f t="shared" si="121"/>
        <v>0</v>
      </c>
      <c r="I604" s="70"/>
      <c r="J604" s="26">
        <v>205.41666666666669</v>
      </c>
      <c r="K604" s="26">
        <f>'Car Specs and Assumptions'!$C$5*9.81*'Car Specs and Assumptions'!$F$5</f>
        <v>145.08990000000003</v>
      </c>
      <c r="L604" s="26">
        <v>0</v>
      </c>
      <c r="M604" s="26">
        <v>60.326766666666657</v>
      </c>
      <c r="N604" s="27">
        <v>0</v>
      </c>
      <c r="O604" s="27">
        <f t="shared" si="111"/>
        <v>0</v>
      </c>
      <c r="P604" s="27">
        <f>IF(F604&gt;0,(K604+L604)*F604,0)</f>
        <v>0</v>
      </c>
      <c r="Q604" s="28">
        <f>IF(J604*-1&gt;(K604+L604),(((J604*-1)-K604-L604))*F604,0)</f>
        <v>0</v>
      </c>
      <c r="R604" s="27">
        <f t="shared" si="112"/>
        <v>569257.99668724521</v>
      </c>
      <c r="S604" s="27">
        <f t="shared" si="113"/>
        <v>677350.49972822331</v>
      </c>
      <c r="T604" s="27">
        <f t="shared" si="114"/>
        <v>0.15813987147971673</v>
      </c>
      <c r="U604" s="27">
        <f t="shared" si="115"/>
        <v>0.18816796882450043</v>
      </c>
      <c r="V604" s="29">
        <v>-0.18816796882450043</v>
      </c>
      <c r="W604" s="29">
        <f>0.5*'Car Specs and Assumptions'!$C$5*(F604*F604)</f>
        <v>0</v>
      </c>
      <c r="X604" s="29">
        <f t="shared" si="116"/>
        <v>0</v>
      </c>
      <c r="Y604" s="29">
        <f t="shared" si="117"/>
        <v>0</v>
      </c>
      <c r="Z604" s="29">
        <f>(H604*(K604+L604))/1000</f>
        <v>0</v>
      </c>
      <c r="AA604" s="29">
        <f t="shared" si="118"/>
        <v>0</v>
      </c>
      <c r="AB604" s="18"/>
      <c r="AC604" s="24">
        <f t="shared" si="119"/>
        <v>0</v>
      </c>
      <c r="AD604" s="24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</row>
    <row r="605" spans="1:40" x14ac:dyDescent="0.35">
      <c r="A605" s="18"/>
      <c r="B605" s="2" t="s">
        <v>4</v>
      </c>
      <c r="C605" s="2">
        <v>601</v>
      </c>
      <c r="D605" s="2">
        <v>12</v>
      </c>
      <c r="E605" s="10">
        <v>1</v>
      </c>
      <c r="F605" s="26">
        <f t="shared" si="110"/>
        <v>0.27777777777777779</v>
      </c>
      <c r="G605" s="51">
        <f t="shared" si="120"/>
        <v>0.29166666666666669</v>
      </c>
      <c r="H605" s="26">
        <f t="shared" si="121"/>
        <v>0.27777777777777779</v>
      </c>
      <c r="I605" s="70"/>
      <c r="J605" s="26">
        <v>431.375</v>
      </c>
      <c r="K605" s="26">
        <f>'Car Specs and Assumptions'!$C$5*9.81*'Car Specs and Assumptions'!$F$5</f>
        <v>145.08990000000003</v>
      </c>
      <c r="L605" s="26">
        <v>3.2865162037037043E-2</v>
      </c>
      <c r="M605" s="26">
        <v>286.25223483796293</v>
      </c>
      <c r="N605" s="27">
        <v>79.514509677211933</v>
      </c>
      <c r="O605" s="27">
        <f t="shared" si="111"/>
        <v>79.514509677211933</v>
      </c>
      <c r="P605" s="27">
        <f>IF(F605&gt;0,(K605+L605)*F605,0)</f>
        <v>40.311879211676967</v>
      </c>
      <c r="Q605" s="28">
        <f>IF(J605*-1&gt;(K605+L605),(((J605*-1)-K605-L605))*F605,0)</f>
        <v>0</v>
      </c>
      <c r="R605" s="27">
        <f t="shared" si="112"/>
        <v>569298.30856645689</v>
      </c>
      <c r="S605" s="27">
        <f t="shared" si="113"/>
        <v>677350.49972822331</v>
      </c>
      <c r="T605" s="27">
        <f t="shared" si="114"/>
        <v>0.15815107011976173</v>
      </c>
      <c r="U605" s="27">
        <f t="shared" si="115"/>
        <v>0.18816796882450043</v>
      </c>
      <c r="V605" s="29">
        <v>-0.18816796882450043</v>
      </c>
      <c r="W605" s="29">
        <f>0.5*'Car Specs and Assumptions'!$C$5*(F605*F605)</f>
        <v>57.06018518518519</v>
      </c>
      <c r="X605" s="29">
        <f t="shared" si="116"/>
        <v>5.7060185185185193E-2</v>
      </c>
      <c r="Y605" s="29">
        <f t="shared" si="117"/>
        <v>4.165393518518519E-2</v>
      </c>
      <c r="Z605" s="29">
        <f>(H605*(K605+L605))/1000</f>
        <v>4.0311879211676969E-2</v>
      </c>
      <c r="AA605" s="29">
        <f t="shared" si="118"/>
        <v>1.3420559735082202E-3</v>
      </c>
      <c r="AB605" s="18"/>
      <c r="AC605" s="24">
        <f t="shared" si="119"/>
        <v>0</v>
      </c>
      <c r="AD605" s="24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</row>
    <row r="606" spans="1:40" x14ac:dyDescent="0.35">
      <c r="A606" s="18"/>
      <c r="B606" s="2" t="s">
        <v>4</v>
      </c>
      <c r="C606" s="2">
        <v>602</v>
      </c>
      <c r="D606" s="2">
        <v>13</v>
      </c>
      <c r="E606" s="10">
        <v>2.1</v>
      </c>
      <c r="F606" s="26">
        <f t="shared" si="110"/>
        <v>0.58333333333333337</v>
      </c>
      <c r="G606" s="51">
        <f t="shared" si="120"/>
        <v>0.52777777777777768</v>
      </c>
      <c r="H606" s="26">
        <f t="shared" si="121"/>
        <v>0.58333333333333337</v>
      </c>
      <c r="I606" s="70"/>
      <c r="J606" s="26">
        <v>780.58333333333314</v>
      </c>
      <c r="K606" s="26">
        <f>'Car Specs and Assumptions'!$C$5*9.81*'Car Specs and Assumptions'!$F$5</f>
        <v>145.08990000000003</v>
      </c>
      <c r="L606" s="26">
        <v>0.14493536458333336</v>
      </c>
      <c r="M606" s="26">
        <v>635.34849796874971</v>
      </c>
      <c r="N606" s="27">
        <v>370.61995714843738</v>
      </c>
      <c r="O606" s="27">
        <f t="shared" si="111"/>
        <v>370.61995714843738</v>
      </c>
      <c r="P606" s="27">
        <f>IF(F606&gt;0,(K606+L606)*F606,0)</f>
        <v>84.720320629340307</v>
      </c>
      <c r="Q606" s="28">
        <f>IF(J606*-1&gt;(K606+L606),(((J606*-1)-K606-L606))*F606,0)</f>
        <v>0</v>
      </c>
      <c r="R606" s="27">
        <f t="shared" si="112"/>
        <v>569383.0288870862</v>
      </c>
      <c r="S606" s="27">
        <f t="shared" si="113"/>
        <v>677350.49972822331</v>
      </c>
      <c r="T606" s="27">
        <f t="shared" si="114"/>
        <v>0.15817460542483255</v>
      </c>
      <c r="U606" s="27">
        <f t="shared" si="115"/>
        <v>0.18816796882450043</v>
      </c>
      <c r="V606" s="29">
        <v>-0.18816796882450043</v>
      </c>
      <c r="W606" s="29">
        <f>0.5*'Car Specs and Assumptions'!$C$5*(F606*F606)</f>
        <v>251.63541666666671</v>
      </c>
      <c r="X606" s="29">
        <f t="shared" si="116"/>
        <v>0.25163541666666672</v>
      </c>
      <c r="Y606" s="29">
        <f t="shared" si="117"/>
        <v>0.1836938541666667</v>
      </c>
      <c r="Z606" s="29">
        <f>(H606*(K606+L606))/1000</f>
        <v>8.4720320629340304E-2</v>
      </c>
      <c r="AA606" s="29">
        <f t="shared" si="118"/>
        <v>9.8973533537326394E-2</v>
      </c>
      <c r="AB606" s="18"/>
      <c r="AC606" s="24">
        <f t="shared" si="119"/>
        <v>0</v>
      </c>
      <c r="AD606" s="24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</row>
    <row r="607" spans="1:40" x14ac:dyDescent="0.35">
      <c r="A607" s="18"/>
      <c r="B607" s="2" t="s">
        <v>4</v>
      </c>
      <c r="C607" s="2">
        <v>603</v>
      </c>
      <c r="D607" s="2">
        <v>14</v>
      </c>
      <c r="E607" s="10">
        <v>4.8</v>
      </c>
      <c r="F607" s="26">
        <f t="shared" si="110"/>
        <v>1.3333333333333333</v>
      </c>
      <c r="G607" s="51">
        <f t="shared" si="120"/>
        <v>0.9722222222222221</v>
      </c>
      <c r="H607" s="26">
        <f t="shared" si="121"/>
        <v>1.3333333333333333</v>
      </c>
      <c r="I607" s="70"/>
      <c r="J607" s="26">
        <v>1437.9166666666665</v>
      </c>
      <c r="K607" s="26">
        <f>'Car Specs and Assumptions'!$C$5*9.81*'Car Specs and Assumptions'!$F$5</f>
        <v>145.08990000000003</v>
      </c>
      <c r="L607" s="26">
        <v>0.7572133333333334</v>
      </c>
      <c r="M607" s="26">
        <v>1292.0695533333333</v>
      </c>
      <c r="N607" s="27">
        <v>1722.7594044444443</v>
      </c>
      <c r="O607" s="27">
        <f t="shared" si="111"/>
        <v>1722.7594044444443</v>
      </c>
      <c r="P607" s="27">
        <f>IF(F607&gt;0,(K607+L607)*F607,0)</f>
        <v>194.46281777777781</v>
      </c>
      <c r="Q607" s="28">
        <f>IF(J607*-1&gt;(K607+L607),(((J607*-1)-K607-L607))*F607,0)</f>
        <v>0</v>
      </c>
      <c r="R607" s="27">
        <f t="shared" si="112"/>
        <v>569577.49170486396</v>
      </c>
      <c r="S607" s="27">
        <f t="shared" si="113"/>
        <v>677350.49972822331</v>
      </c>
      <c r="T607" s="27">
        <f t="shared" si="114"/>
        <v>0.1582286271956112</v>
      </c>
      <c r="U607" s="27">
        <f t="shared" si="115"/>
        <v>0.18816796882450043</v>
      </c>
      <c r="V607" s="29">
        <v>-0.18816796882450043</v>
      </c>
      <c r="W607" s="29">
        <f>0.5*'Car Specs and Assumptions'!$C$5*(F607*F607)</f>
        <v>1314.6666666666665</v>
      </c>
      <c r="X607" s="29">
        <f t="shared" si="116"/>
        <v>1.3146666666666664</v>
      </c>
      <c r="Y607" s="29">
        <f t="shared" si="117"/>
        <v>0.95970666666666649</v>
      </c>
      <c r="Z607" s="29">
        <f>(H607*(K607+L607))/1000</f>
        <v>0.19446281777777782</v>
      </c>
      <c r="AA607" s="29">
        <f t="shared" si="118"/>
        <v>0.76524384888888863</v>
      </c>
      <c r="AB607" s="18"/>
      <c r="AC607" s="24">
        <f t="shared" si="119"/>
        <v>0</v>
      </c>
      <c r="AD607" s="24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</row>
    <row r="608" spans="1:40" x14ac:dyDescent="0.35">
      <c r="A608" s="18"/>
      <c r="B608" s="2" t="s">
        <v>4</v>
      </c>
      <c r="C608" s="2">
        <v>604</v>
      </c>
      <c r="D608" s="2">
        <v>15</v>
      </c>
      <c r="E608" s="10">
        <v>9.1</v>
      </c>
      <c r="F608" s="26">
        <f t="shared" si="110"/>
        <v>2.5277777777777777</v>
      </c>
      <c r="G608" s="51">
        <f t="shared" si="120"/>
        <v>1.3055555555555554</v>
      </c>
      <c r="H608" s="26">
        <f t="shared" si="121"/>
        <v>2.5277777777777777</v>
      </c>
      <c r="I608" s="70"/>
      <c r="J608" s="26">
        <v>1930.9166666666663</v>
      </c>
      <c r="K608" s="26">
        <f>'Car Specs and Assumptions'!$C$5*9.81*'Car Specs and Assumptions'!$F$5</f>
        <v>145.08990000000003</v>
      </c>
      <c r="L608" s="26">
        <v>2.7215640682870372</v>
      </c>
      <c r="M608" s="26">
        <v>1783.1052025983793</v>
      </c>
      <c r="N608" s="27">
        <v>4507.2937065681253</v>
      </c>
      <c r="O608" s="27">
        <f t="shared" si="111"/>
        <v>4507.2937065681253</v>
      </c>
      <c r="P608" s="27">
        <f>IF(F608&gt;0,(K608+L608)*F608,0)</f>
        <v>373.63453417261456</v>
      </c>
      <c r="Q608" s="28">
        <f>IF(J608*-1&gt;(K608+L608),(((J608*-1)-K608-L608))*F608,0)</f>
        <v>0</v>
      </c>
      <c r="R608" s="27">
        <f t="shared" si="112"/>
        <v>569951.12623903656</v>
      </c>
      <c r="S608" s="27">
        <f t="shared" si="113"/>
        <v>677350.49972822331</v>
      </c>
      <c r="T608" s="27">
        <f t="shared" si="114"/>
        <v>0.15833242286920438</v>
      </c>
      <c r="U608" s="27">
        <f t="shared" si="115"/>
        <v>0.18816796882450043</v>
      </c>
      <c r="V608" s="29">
        <v>-0.18816796882450043</v>
      </c>
      <c r="W608" s="29">
        <f>0.5*'Car Specs and Assumptions'!$C$5*(F608*F608)</f>
        <v>4725.1539351851843</v>
      </c>
      <c r="X608" s="29">
        <f t="shared" si="116"/>
        <v>4.7251539351851841</v>
      </c>
      <c r="Y608" s="29">
        <f t="shared" si="117"/>
        <v>3.4493623726851843</v>
      </c>
      <c r="Z608" s="29">
        <f>(H608*(K608+L608))/1000</f>
        <v>0.37363453417261455</v>
      </c>
      <c r="AA608" s="29">
        <f t="shared" si="118"/>
        <v>3.0757278385125697</v>
      </c>
      <c r="AB608" s="18"/>
      <c r="AC608" s="24">
        <f t="shared" si="119"/>
        <v>0</v>
      </c>
      <c r="AD608" s="24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</row>
    <row r="609" spans="1:40" x14ac:dyDescent="0.35">
      <c r="A609" s="18"/>
      <c r="B609" s="2" t="s">
        <v>4</v>
      </c>
      <c r="C609" s="2">
        <v>605</v>
      </c>
      <c r="D609" s="2">
        <v>16</v>
      </c>
      <c r="E609" s="10">
        <v>14.2</v>
      </c>
      <c r="F609" s="26">
        <f t="shared" si="110"/>
        <v>3.9444444444444442</v>
      </c>
      <c r="G609" s="51">
        <f t="shared" si="120"/>
        <v>1.4861111111111112</v>
      </c>
      <c r="H609" s="26">
        <f t="shared" si="121"/>
        <v>3.9444444444444442</v>
      </c>
      <c r="I609" s="70"/>
      <c r="J609" s="26">
        <v>2197.9583333333335</v>
      </c>
      <c r="K609" s="26">
        <f>'Car Specs and Assumptions'!$C$5*9.81*'Car Specs and Assumptions'!$F$5</f>
        <v>145.08990000000003</v>
      </c>
      <c r="L609" s="26">
        <v>6.6269312731481484</v>
      </c>
      <c r="M609" s="26">
        <v>2046.2415020601854</v>
      </c>
      <c r="N609" s="27">
        <v>8071.2859247929528</v>
      </c>
      <c r="O609" s="27">
        <f t="shared" si="111"/>
        <v>8071.2859247929528</v>
      </c>
      <c r="P609" s="27">
        <f>IF(F609&gt;0,(K609+L609)*F609,0)</f>
        <v>598.43861224408442</v>
      </c>
      <c r="Q609" s="28">
        <f>IF(J609*-1&gt;(K609+L609),(((J609*-1)-K609-L609))*F609,0)</f>
        <v>0</v>
      </c>
      <c r="R609" s="27">
        <f t="shared" si="112"/>
        <v>570549.56485128065</v>
      </c>
      <c r="S609" s="27">
        <f t="shared" si="113"/>
        <v>677350.49972822331</v>
      </c>
      <c r="T609" s="27">
        <f t="shared" si="114"/>
        <v>0.15849866911568578</v>
      </c>
      <c r="U609" s="27">
        <f t="shared" si="115"/>
        <v>0.18816796882450043</v>
      </c>
      <c r="V609" s="29">
        <v>-0.18816796882450043</v>
      </c>
      <c r="W609" s="29">
        <f>0.5*'Car Specs and Assumptions'!$C$5*(F609*F609)</f>
        <v>11505.615740740739</v>
      </c>
      <c r="X609" s="29">
        <f t="shared" si="116"/>
        <v>11.505615740740739</v>
      </c>
      <c r="Y609" s="29">
        <f t="shared" si="117"/>
        <v>8.3990994907407384</v>
      </c>
      <c r="Z609" s="29">
        <f>(H609*(K609+L609))/1000</f>
        <v>0.59843861224408446</v>
      </c>
      <c r="AA609" s="29">
        <f t="shared" si="118"/>
        <v>7.8006608784966538</v>
      </c>
      <c r="AB609" s="18"/>
      <c r="AC609" s="24">
        <f t="shared" si="119"/>
        <v>0</v>
      </c>
      <c r="AD609" s="24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</row>
    <row r="610" spans="1:40" x14ac:dyDescent="0.35">
      <c r="A610" s="18"/>
      <c r="B610" s="2" t="s">
        <v>4</v>
      </c>
      <c r="C610" s="2">
        <v>606</v>
      </c>
      <c r="D610" s="2">
        <v>17</v>
      </c>
      <c r="E610" s="10">
        <v>19.8</v>
      </c>
      <c r="F610" s="26">
        <f t="shared" si="110"/>
        <v>5.5</v>
      </c>
      <c r="G610" s="51">
        <f t="shared" si="120"/>
        <v>1.5694444444444444</v>
      </c>
      <c r="H610" s="26">
        <f t="shared" si="121"/>
        <v>5.5</v>
      </c>
      <c r="I610" s="70"/>
      <c r="J610" s="26">
        <v>2321.2083333333335</v>
      </c>
      <c r="K610" s="26">
        <f>'Car Specs and Assumptions'!$C$5*9.81*'Car Specs and Assumptions'!$F$5</f>
        <v>145.08990000000003</v>
      </c>
      <c r="L610" s="26">
        <v>12.884458125000002</v>
      </c>
      <c r="M610" s="26">
        <v>2163.2339752083335</v>
      </c>
      <c r="N610" s="27">
        <v>11897.786863645833</v>
      </c>
      <c r="O610" s="27">
        <f t="shared" si="111"/>
        <v>11897.786863645833</v>
      </c>
      <c r="P610" s="27">
        <f>IF(F610&gt;0,(K610+L610)*F610,0)</f>
        <v>868.85896968750023</v>
      </c>
      <c r="Q610" s="28">
        <f>IF(J610*-1&gt;(K610+L610),(((J610*-1)-K610-L610))*F610,0)</f>
        <v>0</v>
      </c>
      <c r="R610" s="27">
        <f t="shared" si="112"/>
        <v>571418.42382096814</v>
      </c>
      <c r="S610" s="27">
        <f t="shared" si="113"/>
        <v>677350.49972822331</v>
      </c>
      <c r="T610" s="27">
        <f t="shared" si="114"/>
        <v>0.15874003813746496</v>
      </c>
      <c r="U610" s="27">
        <f t="shared" si="115"/>
        <v>0.18816796882450043</v>
      </c>
      <c r="V610" s="29">
        <v>-0.18816796882450043</v>
      </c>
      <c r="W610" s="29">
        <f>0.5*'Car Specs and Assumptions'!$C$5*(F610*F610)</f>
        <v>22369.875</v>
      </c>
      <c r="X610" s="29">
        <f t="shared" si="116"/>
        <v>22.369875</v>
      </c>
      <c r="Y610" s="29">
        <f t="shared" si="117"/>
        <v>16.330008750000001</v>
      </c>
      <c r="Z610" s="29">
        <f>(H610*(K610+L610))/1000</f>
        <v>0.8688589696875002</v>
      </c>
      <c r="AA610" s="29">
        <f t="shared" si="118"/>
        <v>15.461149780312502</v>
      </c>
      <c r="AB610" s="18"/>
      <c r="AC610" s="24">
        <f t="shared" si="119"/>
        <v>0</v>
      </c>
      <c r="AD610" s="24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</row>
    <row r="611" spans="1:40" x14ac:dyDescent="0.35">
      <c r="A611" s="18"/>
      <c r="B611" s="2" t="s">
        <v>4</v>
      </c>
      <c r="C611" s="2">
        <v>607</v>
      </c>
      <c r="D611" s="2">
        <v>18</v>
      </c>
      <c r="E611" s="10">
        <v>25.5</v>
      </c>
      <c r="F611" s="26">
        <f t="shared" si="110"/>
        <v>7.083333333333333</v>
      </c>
      <c r="G611" s="51">
        <f t="shared" si="120"/>
        <v>1.4861111111111107</v>
      </c>
      <c r="H611" s="26">
        <f t="shared" si="121"/>
        <v>7.083333333333333</v>
      </c>
      <c r="I611" s="70"/>
      <c r="J611" s="26">
        <v>2197.9583333333326</v>
      </c>
      <c r="K611" s="26">
        <f>'Car Specs and Assumptions'!$C$5*9.81*'Car Specs and Assumptions'!$F$5</f>
        <v>145.08990000000003</v>
      </c>
      <c r="L611" s="26">
        <v>21.370571614583334</v>
      </c>
      <c r="M611" s="26">
        <v>2031.4978617187494</v>
      </c>
      <c r="N611" s="27">
        <v>14389.776520507807</v>
      </c>
      <c r="O611" s="27">
        <f t="shared" si="111"/>
        <v>14389.776520507807</v>
      </c>
      <c r="P611" s="27">
        <f>IF(F611&gt;0,(K611+L611)*F611,0)</f>
        <v>1179.0950072699654</v>
      </c>
      <c r="Q611" s="28">
        <f>IF(J611*-1&gt;(K611+L611),(((J611*-1)-K611-L611))*F611,0)</f>
        <v>0</v>
      </c>
      <c r="R611" s="27">
        <f t="shared" si="112"/>
        <v>572597.51882823813</v>
      </c>
      <c r="S611" s="27">
        <f t="shared" si="113"/>
        <v>677350.49972822331</v>
      </c>
      <c r="T611" s="27">
        <f t="shared" si="114"/>
        <v>0.15906759073048457</v>
      </c>
      <c r="U611" s="27">
        <f t="shared" si="115"/>
        <v>0.18816796882450043</v>
      </c>
      <c r="V611" s="29">
        <v>-0.18816796882450043</v>
      </c>
      <c r="W611" s="29">
        <f>0.5*'Car Specs and Assumptions'!$C$5*(F611*F611)</f>
        <v>37103.385416666664</v>
      </c>
      <c r="X611" s="29">
        <f t="shared" si="116"/>
        <v>37.103385416666661</v>
      </c>
      <c r="Y611" s="29">
        <f t="shared" si="117"/>
        <v>27.085471354166661</v>
      </c>
      <c r="Z611" s="29">
        <f>(H611*(K611+L611))/1000</f>
        <v>1.1790950072699655</v>
      </c>
      <c r="AA611" s="29">
        <f t="shared" si="118"/>
        <v>25.906376346896696</v>
      </c>
      <c r="AB611" s="18"/>
      <c r="AC611" s="24">
        <f t="shared" si="119"/>
        <v>0</v>
      </c>
      <c r="AD611" s="24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</row>
    <row r="612" spans="1:40" x14ac:dyDescent="0.35">
      <c r="A612" s="18"/>
      <c r="B612" s="2" t="s">
        <v>4</v>
      </c>
      <c r="C612" s="2">
        <v>608</v>
      </c>
      <c r="D612" s="2">
        <v>19</v>
      </c>
      <c r="E612" s="10">
        <v>30.5</v>
      </c>
      <c r="F612" s="26">
        <f t="shared" si="110"/>
        <v>8.4722222222222214</v>
      </c>
      <c r="G612" s="51">
        <f t="shared" si="120"/>
        <v>1.2916666666666665</v>
      </c>
      <c r="H612" s="26">
        <f t="shared" si="121"/>
        <v>8.4722222222222214</v>
      </c>
      <c r="I612" s="70"/>
      <c r="J612" s="26">
        <v>1910.3749999999998</v>
      </c>
      <c r="K612" s="26">
        <f>'Car Specs and Assumptions'!$C$5*9.81*'Car Specs and Assumptions'!$F$5</f>
        <v>145.08990000000003</v>
      </c>
      <c r="L612" s="26">
        <v>30.5728169849537</v>
      </c>
      <c r="M612" s="26">
        <v>1734.7122830150461</v>
      </c>
      <c r="N612" s="27">
        <v>14696.867953321917</v>
      </c>
      <c r="O612" s="27">
        <f t="shared" si="111"/>
        <v>14696.867953321917</v>
      </c>
      <c r="P612" s="27">
        <f>IF(F612&gt;0,(K612+L612)*F612,0)</f>
        <v>1488.2535744558579</v>
      </c>
      <c r="Q612" s="28">
        <f>IF(J612*-1&gt;(K612+L612),(((J612*-1)-K612-L612))*F612,0)</f>
        <v>0</v>
      </c>
      <c r="R612" s="27">
        <f t="shared" si="112"/>
        <v>574085.77240269398</v>
      </c>
      <c r="S612" s="27">
        <f t="shared" si="113"/>
        <v>677350.49972822331</v>
      </c>
      <c r="T612" s="27">
        <f t="shared" si="114"/>
        <v>0.15948102757346841</v>
      </c>
      <c r="U612" s="27">
        <f t="shared" si="115"/>
        <v>0.18816796882450043</v>
      </c>
      <c r="V612" s="29">
        <v>-0.18816796882450043</v>
      </c>
      <c r="W612" s="29">
        <f>0.5*'Car Specs and Assumptions'!$C$5*(F612*F612)</f>
        <v>53080.237268518511</v>
      </c>
      <c r="X612" s="29">
        <f t="shared" si="116"/>
        <v>53.080237268518509</v>
      </c>
      <c r="Y612" s="29">
        <f t="shared" si="117"/>
        <v>38.748573206018513</v>
      </c>
      <c r="Z612" s="29">
        <f>(H612*(K612+L612))/1000</f>
        <v>1.4882535744558578</v>
      </c>
      <c r="AA612" s="29">
        <f t="shared" si="118"/>
        <v>37.260319631562652</v>
      </c>
      <c r="AB612" s="18"/>
      <c r="AC612" s="24">
        <f t="shared" si="119"/>
        <v>0</v>
      </c>
      <c r="AD612" s="24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</row>
    <row r="613" spans="1:40" x14ac:dyDescent="0.35">
      <c r="A613" s="18"/>
      <c r="B613" s="2" t="s">
        <v>4</v>
      </c>
      <c r="C613" s="2">
        <v>609</v>
      </c>
      <c r="D613" s="2">
        <v>20</v>
      </c>
      <c r="E613" s="10">
        <v>34.799999999999997</v>
      </c>
      <c r="F613" s="26">
        <f t="shared" si="110"/>
        <v>9.6666666666666661</v>
      </c>
      <c r="G613" s="51">
        <f t="shared" si="120"/>
        <v>1.1527777777777777</v>
      </c>
      <c r="H613" s="26">
        <f t="shared" si="121"/>
        <v>9.6666666666666661</v>
      </c>
      <c r="I613" s="70"/>
      <c r="J613" s="26">
        <v>1704.9583333333333</v>
      </c>
      <c r="K613" s="26">
        <f>'Car Specs and Assumptions'!$C$5*9.81*'Car Specs and Assumptions'!$F$5</f>
        <v>145.08990000000003</v>
      </c>
      <c r="L613" s="26">
        <v>39.801025833333334</v>
      </c>
      <c r="M613" s="26">
        <v>1520.0674074999999</v>
      </c>
      <c r="N613" s="27">
        <v>14693.984939166665</v>
      </c>
      <c r="O613" s="27">
        <f t="shared" si="111"/>
        <v>14693.984939166665</v>
      </c>
      <c r="P613" s="27">
        <f>IF(F613&gt;0,(K613+L613)*F613,0)</f>
        <v>1787.2789497222225</v>
      </c>
      <c r="Q613" s="28">
        <f>IF(J613*-1&gt;(K613+L613),(((J613*-1)-K613-L613))*F613,0)</f>
        <v>0</v>
      </c>
      <c r="R613" s="27">
        <f t="shared" si="112"/>
        <v>575873.05135241617</v>
      </c>
      <c r="S613" s="27">
        <f t="shared" si="113"/>
        <v>677350.49972822331</v>
      </c>
      <c r="T613" s="27">
        <f t="shared" si="114"/>
        <v>0.15997753366570122</v>
      </c>
      <c r="U613" s="27">
        <f t="shared" si="115"/>
        <v>0.18816796882450043</v>
      </c>
      <c r="V613" s="29">
        <v>-0.18816796882450043</v>
      </c>
      <c r="W613" s="29">
        <f>0.5*'Car Specs and Assumptions'!$C$5*(F613*F613)</f>
        <v>69102.166666666657</v>
      </c>
      <c r="X613" s="29">
        <f t="shared" si="116"/>
        <v>69.102166666666662</v>
      </c>
      <c r="Y613" s="29">
        <f t="shared" si="117"/>
        <v>50.444581666666664</v>
      </c>
      <c r="Z613" s="29">
        <f>(H613*(K613+L613))/1000</f>
        <v>1.7872789497222226</v>
      </c>
      <c r="AA613" s="29">
        <f t="shared" si="118"/>
        <v>48.657302716944443</v>
      </c>
      <c r="AB613" s="18"/>
      <c r="AC613" s="24">
        <f t="shared" si="119"/>
        <v>0</v>
      </c>
      <c r="AD613" s="24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</row>
    <row r="614" spans="1:40" x14ac:dyDescent="0.35">
      <c r="A614" s="18"/>
      <c r="B614" s="2" t="s">
        <v>4</v>
      </c>
      <c r="C614" s="2">
        <v>610</v>
      </c>
      <c r="D614" s="2">
        <v>21</v>
      </c>
      <c r="E614" s="10">
        <v>38.799999999999997</v>
      </c>
      <c r="F614" s="26">
        <f t="shared" si="110"/>
        <v>10.777777777777777</v>
      </c>
      <c r="G614" s="51">
        <f t="shared" si="120"/>
        <v>1.125</v>
      </c>
      <c r="H614" s="26">
        <f t="shared" si="121"/>
        <v>10.777777777777777</v>
      </c>
      <c r="I614" s="70"/>
      <c r="J614" s="26">
        <v>1663.875</v>
      </c>
      <c r="K614" s="26">
        <f>'Car Specs and Assumptions'!$C$5*9.81*'Car Specs and Assumptions'!$F$5</f>
        <v>145.08990000000003</v>
      </c>
      <c r="L614" s="26">
        <v>49.476529537037038</v>
      </c>
      <c r="M614" s="26">
        <v>1469.308570462963</v>
      </c>
      <c r="N614" s="27">
        <v>15835.881259434154</v>
      </c>
      <c r="O614" s="27">
        <f t="shared" si="111"/>
        <v>15835.881259434154</v>
      </c>
      <c r="P614" s="27">
        <f>IF(F614&gt;0,(K614+L614)*F614,0)</f>
        <v>2096.9937405658438</v>
      </c>
      <c r="Q614" s="28">
        <f>IF(J614*-1&gt;(K614+L614),(((J614*-1)-K614-L614))*F614,0)</f>
        <v>0</v>
      </c>
      <c r="R614" s="27">
        <f t="shared" si="112"/>
        <v>577970.04509298201</v>
      </c>
      <c r="S614" s="27">
        <f t="shared" si="113"/>
        <v>677350.49972822331</v>
      </c>
      <c r="T614" s="27">
        <f t="shared" si="114"/>
        <v>0.16056007852683041</v>
      </c>
      <c r="U614" s="27">
        <f t="shared" si="115"/>
        <v>0.18816796882450043</v>
      </c>
      <c r="V614" s="29">
        <v>-0.18816796882450043</v>
      </c>
      <c r="W614" s="29">
        <f>0.5*'Car Specs and Assumptions'!$C$5*(F614*F614)</f>
        <v>85900.685185185168</v>
      </c>
      <c r="X614" s="29">
        <f t="shared" si="116"/>
        <v>85.900685185185168</v>
      </c>
      <c r="Y614" s="29">
        <f t="shared" si="117"/>
        <v>62.707500185185168</v>
      </c>
      <c r="Z614" s="29">
        <f>(H614*(K614+L614))/1000</f>
        <v>2.0969937405658436</v>
      </c>
      <c r="AA614" s="29">
        <f t="shared" si="118"/>
        <v>60.610506444619325</v>
      </c>
      <c r="AB614" s="18"/>
      <c r="AC614" s="24">
        <f t="shared" si="119"/>
        <v>0</v>
      </c>
      <c r="AD614" s="24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</row>
    <row r="615" spans="1:40" x14ac:dyDescent="0.35">
      <c r="A615" s="18"/>
      <c r="B615" s="2" t="s">
        <v>4</v>
      </c>
      <c r="C615" s="2">
        <v>611</v>
      </c>
      <c r="D615" s="2">
        <v>22</v>
      </c>
      <c r="E615" s="10">
        <v>42.9</v>
      </c>
      <c r="F615" s="26">
        <f t="shared" si="110"/>
        <v>11.916666666666666</v>
      </c>
      <c r="G615" s="51">
        <f t="shared" si="120"/>
        <v>1.0555555555555554</v>
      </c>
      <c r="H615" s="26">
        <f t="shared" si="121"/>
        <v>11.916666666666666</v>
      </c>
      <c r="I615" s="70"/>
      <c r="J615" s="26">
        <v>1561.1666666666663</v>
      </c>
      <c r="K615" s="26">
        <f>'Car Specs and Assumptions'!$C$5*9.81*'Car Specs and Assumptions'!$F$5</f>
        <v>145.08990000000003</v>
      </c>
      <c r="L615" s="26">
        <v>60.485372864583333</v>
      </c>
      <c r="M615" s="26">
        <v>1355.5913938020831</v>
      </c>
      <c r="N615" s="27">
        <v>16154.13077614149</v>
      </c>
      <c r="O615" s="27">
        <f t="shared" si="111"/>
        <v>16154.13077614149</v>
      </c>
      <c r="P615" s="27">
        <f>IF(F615&gt;0,(K615+L615)*F615,0)</f>
        <v>2449.772001636285</v>
      </c>
      <c r="Q615" s="28">
        <f>IF(J615*-1&gt;(K615+L615),(((J615*-1)-K615-L615))*F615,0)</f>
        <v>0</v>
      </c>
      <c r="R615" s="27">
        <f t="shared" si="112"/>
        <v>580419.81709461834</v>
      </c>
      <c r="S615" s="27">
        <f t="shared" si="113"/>
        <v>677350.49972822331</v>
      </c>
      <c r="T615" s="27">
        <f t="shared" si="114"/>
        <v>0.16124062518888499</v>
      </c>
      <c r="U615" s="27">
        <f t="shared" si="115"/>
        <v>0.18816796882450043</v>
      </c>
      <c r="V615" s="29">
        <v>-0.18816796882450043</v>
      </c>
      <c r="W615" s="29">
        <f>0.5*'Car Specs and Assumptions'!$C$5*(F615*F615)</f>
        <v>105014.13541666666</v>
      </c>
      <c r="X615" s="29">
        <f t="shared" si="116"/>
        <v>105.01413541666666</v>
      </c>
      <c r="Y615" s="29">
        <f t="shared" si="117"/>
        <v>76.660318854166661</v>
      </c>
      <c r="Z615" s="29">
        <f>(H615*(K615+L615))/1000</f>
        <v>2.4497720016362852</v>
      </c>
      <c r="AA615" s="29">
        <f t="shared" si="118"/>
        <v>74.210546852530371</v>
      </c>
      <c r="AB615" s="18"/>
      <c r="AC615" s="24">
        <f t="shared" si="119"/>
        <v>0</v>
      </c>
      <c r="AD615" s="24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</row>
    <row r="616" spans="1:40" x14ac:dyDescent="0.35">
      <c r="A616" s="18"/>
      <c r="B616" s="2" t="s">
        <v>4</v>
      </c>
      <c r="C616" s="2">
        <v>612</v>
      </c>
      <c r="D616" s="2">
        <v>23</v>
      </c>
      <c r="E616" s="10">
        <v>46.4</v>
      </c>
      <c r="F616" s="26">
        <f t="shared" si="110"/>
        <v>12.888888888888888</v>
      </c>
      <c r="G616" s="51">
        <f t="shared" si="120"/>
        <v>0.75</v>
      </c>
      <c r="H616" s="26">
        <f t="shared" si="121"/>
        <v>12.888888888888888</v>
      </c>
      <c r="I616" s="70"/>
      <c r="J616" s="26">
        <v>1109.25</v>
      </c>
      <c r="K616" s="26">
        <f>'Car Specs and Assumptions'!$C$5*9.81*'Car Specs and Assumptions'!$F$5</f>
        <v>145.08990000000003</v>
      </c>
      <c r="L616" s="26">
        <v>70.757379259259253</v>
      </c>
      <c r="M616" s="26">
        <v>893.40272074074073</v>
      </c>
      <c r="N616" s="27">
        <v>11514.968400658436</v>
      </c>
      <c r="O616" s="27">
        <f t="shared" si="111"/>
        <v>11514.968400658436</v>
      </c>
      <c r="P616" s="27">
        <f>IF(F616&gt;0,(K616+L616)*F616,0)</f>
        <v>2782.0315993415634</v>
      </c>
      <c r="Q616" s="28">
        <f>IF(J616*-1&gt;(K616+L616),(((J616*-1)-K616-L616))*F616,0)</f>
        <v>0</v>
      </c>
      <c r="R616" s="27">
        <f t="shared" si="112"/>
        <v>583201.84869395988</v>
      </c>
      <c r="S616" s="27">
        <f t="shared" si="113"/>
        <v>677350.49972822331</v>
      </c>
      <c r="T616" s="27">
        <f t="shared" si="114"/>
        <v>0.16201347356718207</v>
      </c>
      <c r="U616" s="27">
        <f t="shared" si="115"/>
        <v>0.18816796882450043</v>
      </c>
      <c r="V616" s="29">
        <v>-0.18816796882450043</v>
      </c>
      <c r="W616" s="29">
        <f>0.5*'Car Specs and Assumptions'!$C$5*(F616*F616)</f>
        <v>122848.29629629626</v>
      </c>
      <c r="X616" s="29">
        <f t="shared" si="116"/>
        <v>122.84829629629627</v>
      </c>
      <c r="Y616" s="29">
        <f t="shared" si="117"/>
        <v>89.679256296296273</v>
      </c>
      <c r="Z616" s="29">
        <f>(H616*(K616+L616))/1000</f>
        <v>2.7820315993415634</v>
      </c>
      <c r="AA616" s="29">
        <f t="shared" si="118"/>
        <v>86.897224696954709</v>
      </c>
      <c r="AB616" s="18"/>
      <c r="AC616" s="24">
        <f t="shared" si="119"/>
        <v>0</v>
      </c>
      <c r="AD616" s="24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</row>
    <row r="617" spans="1:40" x14ac:dyDescent="0.35">
      <c r="A617" s="18"/>
      <c r="B617" s="2" t="s">
        <v>4</v>
      </c>
      <c r="C617" s="2">
        <v>613</v>
      </c>
      <c r="D617" s="2">
        <v>24</v>
      </c>
      <c r="E617" s="10">
        <v>48.3</v>
      </c>
      <c r="F617" s="26">
        <f t="shared" si="110"/>
        <v>13.416666666666666</v>
      </c>
      <c r="G617" s="51">
        <f t="shared" si="120"/>
        <v>0.31944444444444553</v>
      </c>
      <c r="H617" s="26">
        <f t="shared" si="121"/>
        <v>13.416666666666666</v>
      </c>
      <c r="I617" s="70"/>
      <c r="J617" s="26">
        <v>472.45833333333496</v>
      </c>
      <c r="K617" s="26">
        <f>'Car Specs and Assumptions'!$C$5*9.81*'Car Specs and Assumptions'!$F$5</f>
        <v>145.08990000000003</v>
      </c>
      <c r="L617" s="26">
        <v>76.670807864583338</v>
      </c>
      <c r="M617" s="26">
        <v>250.69762546875157</v>
      </c>
      <c r="N617" s="27">
        <v>3363.5264750390834</v>
      </c>
      <c r="O617" s="27">
        <f t="shared" si="111"/>
        <v>3363.5264750390834</v>
      </c>
      <c r="P617" s="27">
        <f>IF(F617&gt;0,(K617+L617)*F617,0)</f>
        <v>2975.2894971831602</v>
      </c>
      <c r="Q617" s="28">
        <f>IF(J617*-1&gt;(K617+L617),(((J617*-1)-K617-L617))*F617,0)</f>
        <v>0</v>
      </c>
      <c r="R617" s="27">
        <f t="shared" si="112"/>
        <v>586177.13819114305</v>
      </c>
      <c r="S617" s="27">
        <f t="shared" si="113"/>
        <v>677350.49972822331</v>
      </c>
      <c r="T617" s="27">
        <f t="shared" si="114"/>
        <v>0.16284000898949955</v>
      </c>
      <c r="U617" s="27">
        <f t="shared" si="115"/>
        <v>0.18816796882450043</v>
      </c>
      <c r="V617" s="29">
        <v>-0.18816796882450043</v>
      </c>
      <c r="W617" s="29">
        <f>0.5*'Car Specs and Assumptions'!$C$5*(F617*F617)</f>
        <v>133115.13541666666</v>
      </c>
      <c r="X617" s="29">
        <f t="shared" si="116"/>
        <v>133.11513541666665</v>
      </c>
      <c r="Y617" s="29">
        <f t="shared" si="117"/>
        <v>97.174048854166656</v>
      </c>
      <c r="Z617" s="29">
        <f>(H617*(K617+L617))/1000</f>
        <v>2.97528949718316</v>
      </c>
      <c r="AA617" s="29">
        <f t="shared" si="118"/>
        <v>94.198759356983501</v>
      </c>
      <c r="AB617" s="18"/>
      <c r="AC617" s="24">
        <f t="shared" si="119"/>
        <v>0</v>
      </c>
      <c r="AD617" s="24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</row>
    <row r="618" spans="1:40" x14ac:dyDescent="0.35">
      <c r="A618" s="18"/>
      <c r="B618" s="2" t="s">
        <v>4</v>
      </c>
      <c r="C618" s="2">
        <v>614</v>
      </c>
      <c r="D618" s="2">
        <v>25</v>
      </c>
      <c r="E618" s="10">
        <v>48.7</v>
      </c>
      <c r="F618" s="26">
        <f t="shared" si="110"/>
        <v>13.527777777777779</v>
      </c>
      <c r="G618" s="51">
        <f t="shared" si="120"/>
        <v>2.7777777777777679E-2</v>
      </c>
      <c r="H618" s="26">
        <f t="shared" si="121"/>
        <v>13.527777777777779</v>
      </c>
      <c r="I618" s="70"/>
      <c r="J618" s="26">
        <v>41.083333333333186</v>
      </c>
      <c r="K618" s="26">
        <f>'Car Specs and Assumptions'!$C$5*9.81*'Car Specs and Assumptions'!$F$5</f>
        <v>145.08990000000003</v>
      </c>
      <c r="L618" s="26">
        <v>77.945976151620386</v>
      </c>
      <c r="M618" s="26">
        <v>-181.95254281828721</v>
      </c>
      <c r="N618" s="27">
        <v>-2461.4135653473854</v>
      </c>
      <c r="O618" s="27">
        <f t="shared" si="111"/>
        <v>0</v>
      </c>
      <c r="P618" s="27">
        <f>IF(F618&gt;0,(K618+L618)*F618,0)</f>
        <v>3017.1797690510875</v>
      </c>
      <c r="Q618" s="28">
        <f>IF(J618*-1&gt;(K618+L618),(((J618*-1)-K618-L618))*F618,0)</f>
        <v>0</v>
      </c>
      <c r="R618" s="27">
        <f t="shared" si="112"/>
        <v>589194.3179601942</v>
      </c>
      <c r="S618" s="27">
        <f t="shared" si="113"/>
        <v>677350.49972822331</v>
      </c>
      <c r="T618" s="27">
        <f t="shared" si="114"/>
        <v>0.16367818152934197</v>
      </c>
      <c r="U618" s="27">
        <f t="shared" si="115"/>
        <v>0.18816796882450043</v>
      </c>
      <c r="V618" s="29">
        <v>-0.18816796882450043</v>
      </c>
      <c r="W618" s="29">
        <f>0.5*'Car Specs and Assumptions'!$C$5*(F618*F618)</f>
        <v>135329.07060185185</v>
      </c>
      <c r="X618" s="29">
        <f t="shared" si="116"/>
        <v>135.32907060185187</v>
      </c>
      <c r="Y618" s="29">
        <f t="shared" si="117"/>
        <v>98.790221539351862</v>
      </c>
      <c r="Z618" s="29">
        <f>(H618*(K618+L618))/1000</f>
        <v>3.0171797690510873</v>
      </c>
      <c r="AA618" s="29">
        <f t="shared" si="118"/>
        <v>95.773041770300779</v>
      </c>
      <c r="AB618" s="18"/>
      <c r="AC618" s="24">
        <f t="shared" si="119"/>
        <v>0</v>
      </c>
      <c r="AD618" s="24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</row>
    <row r="619" spans="1:40" x14ac:dyDescent="0.35">
      <c r="A619" s="18"/>
      <c r="B619" s="2" t="s">
        <v>4</v>
      </c>
      <c r="C619" s="2">
        <v>615</v>
      </c>
      <c r="D619" s="2">
        <v>26</v>
      </c>
      <c r="E619" s="10">
        <v>48.5</v>
      </c>
      <c r="F619" s="26">
        <f t="shared" si="110"/>
        <v>13.472222222222221</v>
      </c>
      <c r="G619" s="51">
        <f t="shared" si="120"/>
        <v>-4.1666666666667851E-2</v>
      </c>
      <c r="H619" s="26">
        <f t="shared" si="121"/>
        <v>13.472222222222221</v>
      </c>
      <c r="I619" s="70"/>
      <c r="J619" s="26">
        <v>-61.625000000001748</v>
      </c>
      <c r="K619" s="26">
        <f>'Car Specs and Assumptions'!$C$5*9.81*'Car Specs and Assumptions'!$F$5</f>
        <v>145.08990000000003</v>
      </c>
      <c r="L619" s="26">
        <v>77.307077401620376</v>
      </c>
      <c r="M619" s="26">
        <v>-284.02197740162217</v>
      </c>
      <c r="N619" s="27">
        <v>-3826.4071955496315</v>
      </c>
      <c r="O619" s="27">
        <f t="shared" si="111"/>
        <v>0</v>
      </c>
      <c r="P619" s="27">
        <f>IF(F619&gt;0,(K619+L619)*F619,0)</f>
        <v>2996.1815011051635</v>
      </c>
      <c r="Q619" s="28">
        <f>IF(J619*-1&gt;(K619+L619),(((J619*-1)-K619-L619))*F619,0)</f>
        <v>0</v>
      </c>
      <c r="R619" s="27">
        <f t="shared" si="112"/>
        <v>592190.49946129939</v>
      </c>
      <c r="S619" s="27">
        <f t="shared" si="113"/>
        <v>677350.49972822331</v>
      </c>
      <c r="T619" s="27">
        <f t="shared" si="114"/>
        <v>0.16451052075034897</v>
      </c>
      <c r="U619" s="27">
        <f t="shared" si="115"/>
        <v>0.18816796882450043</v>
      </c>
      <c r="V619" s="29">
        <v>-0.18816796882450043</v>
      </c>
      <c r="W619" s="29">
        <f>0.5*'Car Specs and Assumptions'!$C$5*(F619*F619)</f>
        <v>134219.82060185182</v>
      </c>
      <c r="X619" s="29">
        <f t="shared" si="116"/>
        <v>134.21982060185184</v>
      </c>
      <c r="Y619" s="29">
        <f t="shared" si="117"/>
        <v>97.980469039351831</v>
      </c>
      <c r="Z619" s="29">
        <f>(H619*(K619+L619))/1000</f>
        <v>2.9961815011051636</v>
      </c>
      <c r="AA619" s="29">
        <f t="shared" si="118"/>
        <v>94.984287538246662</v>
      </c>
      <c r="AB619" s="18"/>
      <c r="AC619" s="24">
        <f t="shared" si="119"/>
        <v>0</v>
      </c>
      <c r="AD619" s="24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</row>
    <row r="620" spans="1:40" x14ac:dyDescent="0.35">
      <c r="A620" s="18"/>
      <c r="B620" s="2" t="s">
        <v>4</v>
      </c>
      <c r="C620" s="2">
        <v>616</v>
      </c>
      <c r="D620" s="2">
        <v>27</v>
      </c>
      <c r="E620" s="10">
        <v>48.4</v>
      </c>
      <c r="F620" s="26">
        <f t="shared" si="110"/>
        <v>13.444444444444443</v>
      </c>
      <c r="G620" s="51">
        <f t="shared" si="120"/>
        <v>-4.1666666666666075E-2</v>
      </c>
      <c r="H620" s="26">
        <f t="shared" si="121"/>
        <v>13.444444444444443</v>
      </c>
      <c r="I620" s="70"/>
      <c r="J620" s="26">
        <v>-61.624999999999126</v>
      </c>
      <c r="K620" s="26">
        <f>'Car Specs and Assumptions'!$C$5*9.81*'Car Specs and Assumptions'!$F$5</f>
        <v>145.08990000000003</v>
      </c>
      <c r="L620" s="26">
        <v>76.988613981481464</v>
      </c>
      <c r="M620" s="26">
        <v>-283.70351398148063</v>
      </c>
      <c r="N620" s="27">
        <v>-3814.2361324176836</v>
      </c>
      <c r="O620" s="27">
        <f t="shared" si="111"/>
        <v>0</v>
      </c>
      <c r="P620" s="27">
        <f>IF(F620&gt;0,(K620+L620)*F620,0)</f>
        <v>2985.7222435288063</v>
      </c>
      <c r="Q620" s="28">
        <f>IF(J620*-1&gt;(K620+L620),(((J620*-1)-K620-L620))*F620,0)</f>
        <v>0</v>
      </c>
      <c r="R620" s="27">
        <f t="shared" si="112"/>
        <v>595176.2217048282</v>
      </c>
      <c r="S620" s="27">
        <f t="shared" si="113"/>
        <v>677350.49972822331</v>
      </c>
      <c r="T620" s="27">
        <f t="shared" si="114"/>
        <v>0.16533995438960128</v>
      </c>
      <c r="U620" s="27">
        <f t="shared" si="115"/>
        <v>0.18816796882450043</v>
      </c>
      <c r="V620" s="29">
        <v>-0.18816796882450043</v>
      </c>
      <c r="W620" s="29">
        <f>0.5*'Car Specs and Assumptions'!$C$5*(F620*F620)</f>
        <v>133666.90740740736</v>
      </c>
      <c r="X620" s="29">
        <f t="shared" si="116"/>
        <v>133.66690740740736</v>
      </c>
      <c r="Y620" s="29">
        <f t="shared" si="117"/>
        <v>97.576842407407369</v>
      </c>
      <c r="Z620" s="29">
        <f>(H620*(K620+L620))/1000</f>
        <v>2.9857222435288064</v>
      </c>
      <c r="AA620" s="29">
        <f t="shared" si="118"/>
        <v>94.591120163878557</v>
      </c>
      <c r="AB620" s="18"/>
      <c r="AC620" s="24">
        <f t="shared" si="119"/>
        <v>0</v>
      </c>
      <c r="AD620" s="24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</row>
    <row r="621" spans="1:40" x14ac:dyDescent="0.35">
      <c r="A621" s="18"/>
      <c r="B621" s="2" t="s">
        <v>4</v>
      </c>
      <c r="C621" s="2">
        <v>617</v>
      </c>
      <c r="D621" s="2">
        <v>28</v>
      </c>
      <c r="E621" s="10">
        <v>48.2</v>
      </c>
      <c r="F621" s="26">
        <f t="shared" si="110"/>
        <v>13.388888888888889</v>
      </c>
      <c r="G621" s="51">
        <f t="shared" si="120"/>
        <v>-8.3333333333333037E-2</v>
      </c>
      <c r="H621" s="26">
        <f t="shared" si="121"/>
        <v>13.388888888888889</v>
      </c>
      <c r="I621" s="70"/>
      <c r="J621" s="26">
        <v>-123.24999999999956</v>
      </c>
      <c r="K621" s="26">
        <f>'Car Specs and Assumptions'!$C$5*9.81*'Car Specs and Assumptions'!$F$5</f>
        <v>145.08990000000003</v>
      </c>
      <c r="L621" s="26">
        <v>76.353659050925941</v>
      </c>
      <c r="M621" s="26">
        <v>-344.69355905092556</v>
      </c>
      <c r="N621" s="27">
        <v>-4615.0637628485038</v>
      </c>
      <c r="O621" s="27">
        <f t="shared" si="111"/>
        <v>0</v>
      </c>
      <c r="P621" s="27">
        <f>IF(F621&gt;0,(K621+L621)*F621,0)</f>
        <v>2964.8832072929531</v>
      </c>
      <c r="Q621" s="28">
        <f>IF(J621*-1&gt;(K621+L621),(((J621*-1)-K621-L621))*F621,0)</f>
        <v>0</v>
      </c>
      <c r="R621" s="27">
        <f t="shared" si="112"/>
        <v>598141.1049121212</v>
      </c>
      <c r="S621" s="27">
        <f t="shared" si="113"/>
        <v>677350.49972822331</v>
      </c>
      <c r="T621" s="27">
        <f t="shared" si="114"/>
        <v>0.16616359894458727</v>
      </c>
      <c r="U621" s="27">
        <f t="shared" si="115"/>
        <v>0.18816796882450043</v>
      </c>
      <c r="V621" s="29">
        <v>-0.18816796882450043</v>
      </c>
      <c r="W621" s="29">
        <f>0.5*'Car Specs and Assumptions'!$C$5*(F621*F621)</f>
        <v>132564.50462962964</v>
      </c>
      <c r="X621" s="29">
        <f t="shared" si="116"/>
        <v>132.56450462962962</v>
      </c>
      <c r="Y621" s="29">
        <f t="shared" si="117"/>
        <v>96.772088379629622</v>
      </c>
      <c r="Z621" s="29">
        <f>(H621*(K621+L621))/1000</f>
        <v>2.964883207292953</v>
      </c>
      <c r="AA621" s="29">
        <f t="shared" si="118"/>
        <v>93.807205172336666</v>
      </c>
      <c r="AB621" s="18"/>
      <c r="AC621" s="24">
        <f t="shared" si="119"/>
        <v>0</v>
      </c>
      <c r="AD621" s="24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</row>
    <row r="622" spans="1:40" x14ac:dyDescent="0.35">
      <c r="A622" s="18"/>
      <c r="B622" s="2" t="s">
        <v>4</v>
      </c>
      <c r="C622" s="2">
        <v>618</v>
      </c>
      <c r="D622" s="2">
        <v>29</v>
      </c>
      <c r="E622" s="10">
        <v>47.8</v>
      </c>
      <c r="F622" s="26">
        <f t="shared" si="110"/>
        <v>13.277777777777777</v>
      </c>
      <c r="G622" s="51">
        <f t="shared" si="120"/>
        <v>-0.16666666666666696</v>
      </c>
      <c r="H622" s="26">
        <f t="shared" si="121"/>
        <v>13.277777777777777</v>
      </c>
      <c r="I622" s="70"/>
      <c r="J622" s="26">
        <v>-246.50000000000043</v>
      </c>
      <c r="K622" s="26">
        <f>'Car Specs and Assumptions'!$C$5*9.81*'Car Specs and Assumptions'!$F$5</f>
        <v>145.08990000000003</v>
      </c>
      <c r="L622" s="26">
        <v>75.091636828703699</v>
      </c>
      <c r="M622" s="26">
        <v>-466.68153682870417</v>
      </c>
      <c r="N622" s="27">
        <v>-6196.4937390033492</v>
      </c>
      <c r="O622" s="27">
        <f t="shared" si="111"/>
        <v>0</v>
      </c>
      <c r="P622" s="27">
        <f>IF(F622&gt;0,(K622+L622)*F622,0)</f>
        <v>2923.5215167811211</v>
      </c>
      <c r="Q622" s="28">
        <f>IF(J622*-1&gt;(K622+L622),(((J622*-1)-K622-L622))*F622,0)</f>
        <v>349.45070544110615</v>
      </c>
      <c r="R622" s="27">
        <f t="shared" si="112"/>
        <v>601064.62642890227</v>
      </c>
      <c r="S622" s="27">
        <f t="shared" si="113"/>
        <v>677699.95043366437</v>
      </c>
      <c r="T622" s="27">
        <f t="shared" si="114"/>
        <v>0.16697575322194905</v>
      </c>
      <c r="U622" s="27">
        <f t="shared" si="115"/>
        <v>0.18826504623047197</v>
      </c>
      <c r="V622" s="29">
        <v>-0.18826504623047197</v>
      </c>
      <c r="W622" s="29">
        <f>0.5*'Car Specs and Assumptions'!$C$5*(F622*F622)</f>
        <v>130373.39351851851</v>
      </c>
      <c r="X622" s="29">
        <f t="shared" si="116"/>
        <v>130.3733935185185</v>
      </c>
      <c r="Y622" s="29">
        <f t="shared" si="117"/>
        <v>95.172577268518495</v>
      </c>
      <c r="Z622" s="29">
        <f>(H622*(K622+L622))/1000</f>
        <v>2.923521516781121</v>
      </c>
      <c r="AA622" s="29">
        <f t="shared" si="118"/>
        <v>92.249055751737373</v>
      </c>
      <c r="AB622" s="18"/>
      <c r="AC622" s="24">
        <f t="shared" si="119"/>
        <v>0</v>
      </c>
      <c r="AD622" s="24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</row>
    <row r="623" spans="1:40" x14ac:dyDescent="0.35">
      <c r="A623" s="18"/>
      <c r="B623" s="2" t="s">
        <v>4</v>
      </c>
      <c r="C623" s="2">
        <v>619</v>
      </c>
      <c r="D623" s="2">
        <v>30</v>
      </c>
      <c r="E623" s="10">
        <v>47</v>
      </c>
      <c r="F623" s="26">
        <f t="shared" si="110"/>
        <v>13.055555555555555</v>
      </c>
      <c r="G623" s="51">
        <f t="shared" si="120"/>
        <v>-0.2638888888888884</v>
      </c>
      <c r="H623" s="26">
        <f t="shared" si="121"/>
        <v>13.055555555555555</v>
      </c>
      <c r="I623" s="70"/>
      <c r="J623" s="26">
        <v>-390.29166666666595</v>
      </c>
      <c r="K623" s="26">
        <f>'Car Specs and Assumptions'!$C$5*9.81*'Car Specs and Assumptions'!$F$5</f>
        <v>145.08990000000003</v>
      </c>
      <c r="L623" s="26">
        <v>72.599142939814811</v>
      </c>
      <c r="M623" s="26">
        <v>-607.98070960648079</v>
      </c>
      <c r="N623" s="27">
        <v>-7937.5259309734993</v>
      </c>
      <c r="O623" s="27">
        <f t="shared" si="111"/>
        <v>0</v>
      </c>
      <c r="P623" s="27">
        <f>IF(F623&gt;0,(K623+L623)*F623,0)</f>
        <v>2842.0513939364714</v>
      </c>
      <c r="Q623" s="28">
        <f>IF(J623*-1&gt;(K623+L623),(((J623*-1)-K623-L623))*F623,0)</f>
        <v>2253.423143100556</v>
      </c>
      <c r="R623" s="27">
        <f t="shared" si="112"/>
        <v>603906.67782283877</v>
      </c>
      <c r="S623" s="27">
        <f t="shared" si="113"/>
        <v>679953.37357676495</v>
      </c>
      <c r="T623" s="27">
        <f t="shared" si="114"/>
        <v>0.16776527509918462</v>
      </c>
      <c r="U623" s="27">
        <f t="shared" si="115"/>
        <v>0.18889104717962532</v>
      </c>
      <c r="V623" s="29">
        <v>-0.18889104717962532</v>
      </c>
      <c r="W623" s="29">
        <f>0.5*'Car Specs and Assumptions'!$C$5*(F623*F623)</f>
        <v>126045.94907407406</v>
      </c>
      <c r="X623" s="29">
        <f t="shared" si="116"/>
        <v>126.04594907407406</v>
      </c>
      <c r="Y623" s="29">
        <f t="shared" si="117"/>
        <v>92.013542824074065</v>
      </c>
      <c r="Z623" s="29">
        <f>(H623*(K623+L623))/1000</f>
        <v>2.8420513939364715</v>
      </c>
      <c r="AA623" s="29">
        <f t="shared" si="118"/>
        <v>89.171491430137593</v>
      </c>
      <c r="AB623" s="18"/>
      <c r="AC623" s="24">
        <f t="shared" si="119"/>
        <v>0</v>
      </c>
      <c r="AD623" s="24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</row>
    <row r="624" spans="1:40" x14ac:dyDescent="0.35">
      <c r="A624" s="18"/>
      <c r="B624" s="2" t="s">
        <v>4</v>
      </c>
      <c r="C624" s="2">
        <v>620</v>
      </c>
      <c r="D624" s="2">
        <v>31</v>
      </c>
      <c r="E624" s="10">
        <v>45.9</v>
      </c>
      <c r="F624" s="26">
        <f t="shared" si="110"/>
        <v>12.75</v>
      </c>
      <c r="G624" s="51">
        <f t="shared" si="120"/>
        <v>-0.29166666666666696</v>
      </c>
      <c r="H624" s="26">
        <f t="shared" si="121"/>
        <v>12.75</v>
      </c>
      <c r="I624" s="70"/>
      <c r="J624" s="26">
        <v>-431.37500000000045</v>
      </c>
      <c r="K624" s="26">
        <f>'Car Specs and Assumptions'!$C$5*9.81*'Car Specs and Assumptions'!$F$5</f>
        <v>145.08990000000003</v>
      </c>
      <c r="L624" s="26">
        <v>69.240652031250008</v>
      </c>
      <c r="M624" s="26">
        <v>-645.70555203125048</v>
      </c>
      <c r="N624" s="27">
        <v>-8232.7457883984443</v>
      </c>
      <c r="O624" s="27">
        <f t="shared" si="111"/>
        <v>0</v>
      </c>
      <c r="P624" s="27">
        <f>IF(F624&gt;0,(K624+L624)*F624,0)</f>
        <v>2732.714538398438</v>
      </c>
      <c r="Q624" s="28">
        <f>IF(J624*-1&gt;(K624+L624),(((J624*-1)-K624-L624))*F624,0)</f>
        <v>2767.3167116015675</v>
      </c>
      <c r="R624" s="27">
        <f t="shared" si="112"/>
        <v>606639.3923612372</v>
      </c>
      <c r="S624" s="27">
        <f t="shared" si="113"/>
        <v>682720.69028836652</v>
      </c>
      <c r="T624" s="27">
        <f t="shared" si="114"/>
        <v>0.16852442319795169</v>
      </c>
      <c r="U624" s="27">
        <f t="shared" si="115"/>
        <v>0.18965980776210822</v>
      </c>
      <c r="V624" s="29">
        <v>-0.18965980776210822</v>
      </c>
      <c r="W624" s="29">
        <f>0.5*'Car Specs and Assumptions'!$C$5*(F624*F624)</f>
        <v>120214.96875</v>
      </c>
      <c r="X624" s="29">
        <f t="shared" si="116"/>
        <v>120.21496875</v>
      </c>
      <c r="Y624" s="29">
        <f t="shared" si="117"/>
        <v>87.756927187499997</v>
      </c>
      <c r="Z624" s="29">
        <f>(H624*(K624+L624))/1000</f>
        <v>2.7327145383984379</v>
      </c>
      <c r="AA624" s="29">
        <f t="shared" si="118"/>
        <v>85.024212649101557</v>
      </c>
      <c r="AB624" s="18"/>
      <c r="AC624" s="24">
        <f t="shared" si="119"/>
        <v>0</v>
      </c>
      <c r="AD624" s="24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</row>
    <row r="625" spans="1:40" x14ac:dyDescent="0.35">
      <c r="A625" s="18"/>
      <c r="B625" s="2" t="s">
        <v>4</v>
      </c>
      <c r="C625" s="2">
        <v>621</v>
      </c>
      <c r="D625" s="2">
        <v>32</v>
      </c>
      <c r="E625" s="10">
        <v>44.9</v>
      </c>
      <c r="F625" s="26">
        <f t="shared" si="110"/>
        <v>12.472222222222221</v>
      </c>
      <c r="G625" s="51">
        <f t="shared" si="120"/>
        <v>-0.20833333333333393</v>
      </c>
      <c r="H625" s="26">
        <f t="shared" si="121"/>
        <v>12.472222222222221</v>
      </c>
      <c r="I625" s="70"/>
      <c r="J625" s="26">
        <v>-308.12500000000085</v>
      </c>
      <c r="K625" s="26">
        <f>'Car Specs and Assumptions'!$C$5*9.81*'Car Specs and Assumptions'!$F$5</f>
        <v>145.08990000000003</v>
      </c>
      <c r="L625" s="26">
        <v>66.256495318287037</v>
      </c>
      <c r="M625" s="26">
        <v>-519.47139531828793</v>
      </c>
      <c r="N625" s="27">
        <v>-6478.9626804975351</v>
      </c>
      <c r="O625" s="27">
        <f t="shared" si="111"/>
        <v>0</v>
      </c>
      <c r="P625" s="27">
        <f>IF(F625&gt;0,(K625+L625)*F625,0)</f>
        <v>2635.9592082753024</v>
      </c>
      <c r="Q625" s="28">
        <f>IF(J625*-1&gt;(K625+L625),(((J625*-1)-K625-L625))*F625,0)</f>
        <v>1207.0442639469302</v>
      </c>
      <c r="R625" s="27">
        <f t="shared" si="112"/>
        <v>609275.35156951251</v>
      </c>
      <c r="S625" s="27">
        <f t="shared" si="113"/>
        <v>683927.73455231346</v>
      </c>
      <c r="T625" s="27">
        <f t="shared" si="114"/>
        <v>0.16925669266601059</v>
      </c>
      <c r="U625" s="27">
        <f t="shared" si="115"/>
        <v>0.18999512465863269</v>
      </c>
      <c r="V625" s="29">
        <v>-0.18999512465863269</v>
      </c>
      <c r="W625" s="29">
        <f>0.5*'Car Specs and Assumptions'!$C$5*(F625*F625)</f>
        <v>115033.90393518515</v>
      </c>
      <c r="X625" s="29">
        <f t="shared" si="116"/>
        <v>115.03390393518515</v>
      </c>
      <c r="Y625" s="29">
        <f t="shared" si="117"/>
        <v>83.974749872685152</v>
      </c>
      <c r="Z625" s="29">
        <f>(H625*(K625+L625))/1000</f>
        <v>2.6359592082753025</v>
      </c>
      <c r="AA625" s="29">
        <f t="shared" si="118"/>
        <v>81.338790664409856</v>
      </c>
      <c r="AB625" s="18"/>
      <c r="AC625" s="24">
        <f t="shared" si="119"/>
        <v>0</v>
      </c>
      <c r="AD625" s="24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</row>
    <row r="626" spans="1:40" x14ac:dyDescent="0.35">
      <c r="A626" s="18"/>
      <c r="B626" s="2" t="s">
        <v>4</v>
      </c>
      <c r="C626" s="2">
        <v>622</v>
      </c>
      <c r="D626" s="2">
        <v>33</v>
      </c>
      <c r="E626" s="10">
        <v>44.4</v>
      </c>
      <c r="F626" s="26">
        <f t="shared" si="110"/>
        <v>12.333333333333332</v>
      </c>
      <c r="G626" s="51">
        <f t="shared" si="120"/>
        <v>-8.3333333333333925E-2</v>
      </c>
      <c r="H626" s="26">
        <f t="shared" si="121"/>
        <v>12.333333333333332</v>
      </c>
      <c r="I626" s="70"/>
      <c r="J626" s="26">
        <v>-123.25000000000088</v>
      </c>
      <c r="K626" s="26">
        <f>'Car Specs and Assumptions'!$C$5*9.81*'Car Specs and Assumptions'!$F$5</f>
        <v>145.08990000000003</v>
      </c>
      <c r="L626" s="26">
        <v>64.789065833333325</v>
      </c>
      <c r="M626" s="26">
        <v>-333.12896583333423</v>
      </c>
      <c r="N626" s="27">
        <v>-4108.5905786111216</v>
      </c>
      <c r="O626" s="27">
        <f t="shared" si="111"/>
        <v>0</v>
      </c>
      <c r="P626" s="27">
        <f>IF(F626&gt;0,(K626+L626)*F626,0)</f>
        <v>2588.5072452777777</v>
      </c>
      <c r="Q626" s="28">
        <f>IF(J626*-1&gt;(K626+L626),(((J626*-1)-K626-L626))*F626,0)</f>
        <v>0</v>
      </c>
      <c r="R626" s="27">
        <f t="shared" si="112"/>
        <v>611863.85881479026</v>
      </c>
      <c r="S626" s="27">
        <f t="shared" si="113"/>
        <v>683927.73455231346</v>
      </c>
      <c r="T626" s="27">
        <f t="shared" si="114"/>
        <v>0.16997577997874874</v>
      </c>
      <c r="U626" s="27">
        <f t="shared" si="115"/>
        <v>0.18999512465863269</v>
      </c>
      <c r="V626" s="29">
        <v>-0.18999512465863269</v>
      </c>
      <c r="W626" s="29">
        <f>0.5*'Car Specs and Assumptions'!$C$5*(F626*F626)</f>
        <v>112486.16666666664</v>
      </c>
      <c r="X626" s="29">
        <f t="shared" si="116"/>
        <v>112.48616666666665</v>
      </c>
      <c r="Y626" s="29">
        <f t="shared" si="117"/>
        <v>82.114901666666654</v>
      </c>
      <c r="Z626" s="29">
        <f>(H626*(K626+L626))/1000</f>
        <v>2.5885072452777775</v>
      </c>
      <c r="AA626" s="29">
        <f t="shared" si="118"/>
        <v>79.526394421388872</v>
      </c>
      <c r="AB626" s="18"/>
      <c r="AC626" s="24">
        <f t="shared" si="119"/>
        <v>0</v>
      </c>
      <c r="AD626" s="24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</row>
    <row r="627" spans="1:40" x14ac:dyDescent="0.35">
      <c r="A627" s="18"/>
      <c r="B627" s="2" t="s">
        <v>4</v>
      </c>
      <c r="C627" s="2">
        <v>623</v>
      </c>
      <c r="D627" s="2">
        <v>34</v>
      </c>
      <c r="E627" s="10">
        <v>44.3</v>
      </c>
      <c r="F627" s="26">
        <f t="shared" si="110"/>
        <v>12.305555555555554</v>
      </c>
      <c r="G627" s="51">
        <f t="shared" si="120"/>
        <v>1.3888888888889284E-2</v>
      </c>
      <c r="H627" s="26">
        <f t="shared" si="121"/>
        <v>12.305555555555554</v>
      </c>
      <c r="I627" s="70"/>
      <c r="J627" s="26">
        <v>20.54166666666725</v>
      </c>
      <c r="K627" s="26">
        <f>'Car Specs and Assumptions'!$C$5*9.81*'Car Specs and Assumptions'!$F$5</f>
        <v>145.08990000000003</v>
      </c>
      <c r="L627" s="26">
        <v>64.497551846064795</v>
      </c>
      <c r="M627" s="26">
        <v>-189.04578517939757</v>
      </c>
      <c r="N627" s="27">
        <v>-2326.3134120686973</v>
      </c>
      <c r="O627" s="27">
        <f t="shared" si="111"/>
        <v>0</v>
      </c>
      <c r="P627" s="27">
        <f>IF(F627&gt;0,(K627+L627)*F627,0)</f>
        <v>2579.090032439075</v>
      </c>
      <c r="Q627" s="28">
        <f>IF(J627*-1&gt;(K627+L627),(((J627*-1)-K627-L627))*F627,0)</f>
        <v>0</v>
      </c>
      <c r="R627" s="27">
        <f t="shared" si="112"/>
        <v>614442.94884722936</v>
      </c>
      <c r="S627" s="27">
        <f t="shared" si="113"/>
        <v>683927.73455231346</v>
      </c>
      <c r="T627" s="27">
        <f t="shared" si="114"/>
        <v>0.17069225118976034</v>
      </c>
      <c r="U627" s="27">
        <f t="shared" si="115"/>
        <v>0.18999512465863269</v>
      </c>
      <c r="V627" s="29">
        <v>-0.18999512465863269</v>
      </c>
      <c r="W627" s="29">
        <f>0.5*'Car Specs and Assumptions'!$C$5*(F627*F627)</f>
        <v>111980.04282407403</v>
      </c>
      <c r="X627" s="29">
        <f t="shared" si="116"/>
        <v>111.98004282407403</v>
      </c>
      <c r="Y627" s="29">
        <f t="shared" si="117"/>
        <v>81.745431261574041</v>
      </c>
      <c r="Z627" s="29">
        <f>(H627*(K627+L627))/1000</f>
        <v>2.5790900324390749</v>
      </c>
      <c r="AA627" s="29">
        <f t="shared" si="118"/>
        <v>79.166341229134972</v>
      </c>
      <c r="AB627" s="18"/>
      <c r="AC627" s="24">
        <f t="shared" si="119"/>
        <v>0</v>
      </c>
      <c r="AD627" s="24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</row>
    <row r="628" spans="1:40" x14ac:dyDescent="0.35">
      <c r="A628" s="18"/>
      <c r="B628" s="2" t="s">
        <v>4</v>
      </c>
      <c r="C628" s="2">
        <v>624</v>
      </c>
      <c r="D628" s="2">
        <v>35</v>
      </c>
      <c r="E628" s="10">
        <v>44.5</v>
      </c>
      <c r="F628" s="26">
        <f t="shared" si="110"/>
        <v>12.361111111111111</v>
      </c>
      <c r="G628" s="51">
        <f t="shared" si="120"/>
        <v>0.11111111111111249</v>
      </c>
      <c r="H628" s="26">
        <f t="shared" si="121"/>
        <v>12.361111111111111</v>
      </c>
      <c r="I628" s="70"/>
      <c r="J628" s="26">
        <v>164.33333333333539</v>
      </c>
      <c r="K628" s="26">
        <f>'Car Specs and Assumptions'!$C$5*9.81*'Car Specs and Assumptions'!$F$5</f>
        <v>145.08990000000003</v>
      </c>
      <c r="L628" s="26">
        <v>65.081237123842598</v>
      </c>
      <c r="M628" s="26">
        <v>-45.837803790507238</v>
      </c>
      <c r="N628" s="27">
        <v>-566.60618574376997</v>
      </c>
      <c r="O628" s="27">
        <f t="shared" si="111"/>
        <v>0</v>
      </c>
      <c r="P628" s="27">
        <f>IF(F628&gt;0,(K628+L628)*F628,0)</f>
        <v>2597.9487783363879</v>
      </c>
      <c r="Q628" s="28">
        <f>IF(J628*-1&gt;(K628+L628),(((J628*-1)-K628-L628))*F628,0)</f>
        <v>0</v>
      </c>
      <c r="R628" s="27">
        <f t="shared" si="112"/>
        <v>617040.89762556576</v>
      </c>
      <c r="S628" s="27">
        <f t="shared" si="113"/>
        <v>683927.73455231346</v>
      </c>
      <c r="T628" s="27">
        <f t="shared" si="114"/>
        <v>0.17141396136038217</v>
      </c>
      <c r="U628" s="27">
        <f t="shared" si="115"/>
        <v>0.18999512465863269</v>
      </c>
      <c r="V628" s="29">
        <v>-0.18999512465863269</v>
      </c>
      <c r="W628" s="29">
        <f>0.5*'Car Specs and Assumptions'!$C$5*(F628*F628)</f>
        <v>112993.43171296295</v>
      </c>
      <c r="X628" s="29">
        <f t="shared" si="116"/>
        <v>112.99343171296294</v>
      </c>
      <c r="Y628" s="29">
        <f t="shared" si="117"/>
        <v>82.485205150462946</v>
      </c>
      <c r="Z628" s="29">
        <f>(H628*(K628+L628))/1000</f>
        <v>2.5979487783363879</v>
      </c>
      <c r="AA628" s="29">
        <f t="shared" si="118"/>
        <v>79.887256372126558</v>
      </c>
      <c r="AB628" s="18"/>
      <c r="AC628" s="24">
        <f t="shared" si="119"/>
        <v>0</v>
      </c>
      <c r="AD628" s="24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</row>
    <row r="629" spans="1:40" x14ac:dyDescent="0.35">
      <c r="A629" s="18"/>
      <c r="B629" s="2" t="s">
        <v>4</v>
      </c>
      <c r="C629" s="2">
        <v>625</v>
      </c>
      <c r="D629" s="2">
        <v>36</v>
      </c>
      <c r="E629" s="10">
        <v>45.1</v>
      </c>
      <c r="F629" s="26">
        <f t="shared" si="110"/>
        <v>12.527777777777779</v>
      </c>
      <c r="G629" s="51">
        <f t="shared" si="120"/>
        <v>0.16666666666666696</v>
      </c>
      <c r="H629" s="26">
        <f t="shared" si="121"/>
        <v>12.527777777777779</v>
      </c>
      <c r="I629" s="70"/>
      <c r="J629" s="26">
        <v>246.50000000000043</v>
      </c>
      <c r="K629" s="26">
        <f>'Car Specs and Assumptions'!$C$5*9.81*'Car Specs and Assumptions'!$F$5</f>
        <v>145.08990000000003</v>
      </c>
      <c r="L629" s="26">
        <v>66.848068234953715</v>
      </c>
      <c r="M629" s="26">
        <v>34.562031765046683</v>
      </c>
      <c r="N629" s="27">
        <v>432.98545350100153</v>
      </c>
      <c r="O629" s="27">
        <f t="shared" si="111"/>
        <v>432.98545350100153</v>
      </c>
      <c r="P629" s="27">
        <f>IF(F629&gt;0,(K629+L629)*F629,0)</f>
        <v>2655.1117687212263</v>
      </c>
      <c r="Q629" s="28">
        <f>IF(J629*-1&gt;(K629+L629),(((J629*-1)-K629-L629))*F629,0)</f>
        <v>0</v>
      </c>
      <c r="R629" s="27">
        <f t="shared" si="112"/>
        <v>619696.00939428702</v>
      </c>
      <c r="S629" s="27">
        <f t="shared" si="113"/>
        <v>683927.73455231346</v>
      </c>
      <c r="T629" s="27">
        <f t="shared" si="114"/>
        <v>0.17215155140973293</v>
      </c>
      <c r="U629" s="27">
        <f t="shared" si="115"/>
        <v>0.18999512465863269</v>
      </c>
      <c r="V629" s="29">
        <v>-0.18999512465863269</v>
      </c>
      <c r="W629" s="29">
        <f>0.5*'Car Specs and Assumptions'!$C$5*(F629*F629)</f>
        <v>116060.98726851854</v>
      </c>
      <c r="X629" s="29">
        <f t="shared" si="116"/>
        <v>116.06098726851855</v>
      </c>
      <c r="Y629" s="29">
        <f t="shared" si="117"/>
        <v>84.724520706018538</v>
      </c>
      <c r="Z629" s="29">
        <f>(H629*(K629+L629))/1000</f>
        <v>2.6551117687212265</v>
      </c>
      <c r="AA629" s="29">
        <f t="shared" si="118"/>
        <v>82.069408937297311</v>
      </c>
      <c r="AB629" s="18"/>
      <c r="AC629" s="24">
        <f t="shared" si="119"/>
        <v>0</v>
      </c>
      <c r="AD629" s="24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</row>
    <row r="630" spans="1:40" x14ac:dyDescent="0.35">
      <c r="A630" s="18"/>
      <c r="B630" s="2" t="s">
        <v>4</v>
      </c>
      <c r="C630" s="2">
        <v>626</v>
      </c>
      <c r="D630" s="2">
        <v>37</v>
      </c>
      <c r="E630" s="10">
        <v>45.7</v>
      </c>
      <c r="F630" s="26">
        <f t="shared" si="110"/>
        <v>12.694444444444445</v>
      </c>
      <c r="G630" s="51">
        <f t="shared" si="120"/>
        <v>0.12499999999999911</v>
      </c>
      <c r="H630" s="26">
        <f t="shared" si="121"/>
        <v>12.694444444444445</v>
      </c>
      <c r="I630" s="70"/>
      <c r="J630" s="26">
        <v>184.87499999999869</v>
      </c>
      <c r="K630" s="26">
        <f>'Car Specs and Assumptions'!$C$5*9.81*'Car Specs and Assumptions'!$F$5</f>
        <v>145.08990000000003</v>
      </c>
      <c r="L630" s="26">
        <v>68.638562262731497</v>
      </c>
      <c r="M630" s="26">
        <v>-28.853462262732833</v>
      </c>
      <c r="N630" s="27">
        <v>-366.27867372413624</v>
      </c>
      <c r="O630" s="27">
        <f t="shared" si="111"/>
        <v>0</v>
      </c>
      <c r="P630" s="27">
        <f>IF(F630&gt;0,(K630+L630)*F630,0)</f>
        <v>2713.164090390786</v>
      </c>
      <c r="Q630" s="28">
        <f>IF(J630*-1&gt;(K630+L630),(((J630*-1)-K630-L630))*F630,0)</f>
        <v>0</v>
      </c>
      <c r="R630" s="27">
        <f t="shared" si="112"/>
        <v>622409.1734846778</v>
      </c>
      <c r="S630" s="27">
        <f t="shared" si="113"/>
        <v>683927.73455231346</v>
      </c>
      <c r="T630" s="27">
        <f t="shared" si="114"/>
        <v>0.17290526839404349</v>
      </c>
      <c r="U630" s="27">
        <f t="shared" si="115"/>
        <v>0.18999512465863269</v>
      </c>
      <c r="V630" s="29">
        <v>-0.18999512465863269</v>
      </c>
      <c r="W630" s="29">
        <f>0.5*'Car Specs and Assumptions'!$C$5*(F630*F630)</f>
        <v>119169.62615740742</v>
      </c>
      <c r="X630" s="29">
        <f t="shared" si="116"/>
        <v>119.16962615740742</v>
      </c>
      <c r="Y630" s="29">
        <f t="shared" si="117"/>
        <v>86.993827094907417</v>
      </c>
      <c r="Z630" s="29">
        <f>(H630*(K630+L630))/1000</f>
        <v>2.7131640903907859</v>
      </c>
      <c r="AA630" s="29">
        <f t="shared" si="118"/>
        <v>84.280663004516626</v>
      </c>
      <c r="AB630" s="18"/>
      <c r="AC630" s="24">
        <f t="shared" si="119"/>
        <v>0</v>
      </c>
      <c r="AD630" s="24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</row>
    <row r="631" spans="1:40" x14ac:dyDescent="0.35">
      <c r="A631" s="18"/>
      <c r="B631" s="2" t="s">
        <v>4</v>
      </c>
      <c r="C631" s="2">
        <v>627</v>
      </c>
      <c r="D631" s="2">
        <v>38</v>
      </c>
      <c r="E631" s="10">
        <v>46</v>
      </c>
      <c r="F631" s="26">
        <f t="shared" si="110"/>
        <v>12.777777777777777</v>
      </c>
      <c r="G631" s="51">
        <f t="shared" si="120"/>
        <v>4.1666666666666075E-2</v>
      </c>
      <c r="H631" s="26">
        <f t="shared" si="121"/>
        <v>12.777777777777777</v>
      </c>
      <c r="I631" s="70"/>
      <c r="J631" s="26">
        <v>61.624999999999126</v>
      </c>
      <c r="K631" s="26">
        <f>'Car Specs and Assumptions'!$C$5*9.81*'Car Specs and Assumptions'!$F$5</f>
        <v>145.08990000000003</v>
      </c>
      <c r="L631" s="26">
        <v>69.542682870370371</v>
      </c>
      <c r="M631" s="26">
        <v>-153.00758287037127</v>
      </c>
      <c r="N631" s="27">
        <v>-1955.0968922325217</v>
      </c>
      <c r="O631" s="27">
        <f t="shared" si="111"/>
        <v>0</v>
      </c>
      <c r="P631" s="27">
        <f>IF(F631&gt;0,(K631+L631)*F631,0)</f>
        <v>2742.5274477880662</v>
      </c>
      <c r="Q631" s="28">
        <f>IF(J631*-1&gt;(K631+L631),(((J631*-1)-K631-L631))*F631,0)</f>
        <v>0</v>
      </c>
      <c r="R631" s="27">
        <f t="shared" si="112"/>
        <v>625151.70093246584</v>
      </c>
      <c r="S631" s="27">
        <f t="shared" si="113"/>
        <v>683927.73455231346</v>
      </c>
      <c r="T631" s="27">
        <f t="shared" si="114"/>
        <v>0.17366714251903903</v>
      </c>
      <c r="U631" s="27">
        <f t="shared" si="115"/>
        <v>0.18999512465863269</v>
      </c>
      <c r="V631" s="29">
        <v>-0.18999512465863269</v>
      </c>
      <c r="W631" s="29">
        <f>0.5*'Car Specs and Assumptions'!$C$5*(F631*F631)</f>
        <v>120739.35185185184</v>
      </c>
      <c r="X631" s="29">
        <f t="shared" si="116"/>
        <v>120.73935185185184</v>
      </c>
      <c r="Y631" s="29">
        <f t="shared" si="117"/>
        <v>88.139726851851833</v>
      </c>
      <c r="Z631" s="29">
        <f>(H631*(K631+L631))/1000</f>
        <v>2.7425274477880661</v>
      </c>
      <c r="AA631" s="29">
        <f t="shared" si="118"/>
        <v>85.39719940406377</v>
      </c>
      <c r="AB631" s="18"/>
      <c r="AC631" s="24">
        <f t="shared" si="119"/>
        <v>0</v>
      </c>
      <c r="AD631" s="24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</row>
    <row r="632" spans="1:40" x14ac:dyDescent="0.35">
      <c r="A632" s="18"/>
      <c r="B632" s="2" t="s">
        <v>4</v>
      </c>
      <c r="C632" s="2">
        <v>628</v>
      </c>
      <c r="D632" s="2">
        <v>39</v>
      </c>
      <c r="E632" s="10">
        <v>46</v>
      </c>
      <c r="F632" s="26">
        <f t="shared" si="110"/>
        <v>12.777777777777777</v>
      </c>
      <c r="G632" s="51">
        <f t="shared" si="120"/>
        <v>0</v>
      </c>
      <c r="H632" s="26">
        <f t="shared" si="121"/>
        <v>12.777777777777777</v>
      </c>
      <c r="I632" s="70"/>
      <c r="J632" s="26">
        <v>0</v>
      </c>
      <c r="K632" s="26">
        <f>'Car Specs and Assumptions'!$C$5*9.81*'Car Specs and Assumptions'!$F$5</f>
        <v>145.08990000000003</v>
      </c>
      <c r="L632" s="26">
        <v>69.542682870370371</v>
      </c>
      <c r="M632" s="26">
        <v>-214.63258287037041</v>
      </c>
      <c r="N632" s="27">
        <v>-2742.5274477880662</v>
      </c>
      <c r="O632" s="27">
        <f t="shared" si="111"/>
        <v>0</v>
      </c>
      <c r="P632" s="27">
        <f>IF(F632&gt;0,(K632+L632)*F632,0)</f>
        <v>2742.5274477880662</v>
      </c>
      <c r="Q632" s="28">
        <f>IF(J632*-1&gt;(K632+L632),(((J632*-1)-K632-L632))*F632,0)</f>
        <v>0</v>
      </c>
      <c r="R632" s="27">
        <f t="shared" si="112"/>
        <v>627894.22838025389</v>
      </c>
      <c r="S632" s="27">
        <f t="shared" si="113"/>
        <v>683927.73455231346</v>
      </c>
      <c r="T632" s="27">
        <f t="shared" si="114"/>
        <v>0.17442901664403454</v>
      </c>
      <c r="U632" s="27">
        <f t="shared" si="115"/>
        <v>0.18999512465863269</v>
      </c>
      <c r="V632" s="29">
        <v>-0.18999512465863269</v>
      </c>
      <c r="W632" s="29">
        <f>0.5*'Car Specs and Assumptions'!$C$5*(F632*F632)</f>
        <v>120739.35185185184</v>
      </c>
      <c r="X632" s="29">
        <f t="shared" si="116"/>
        <v>120.73935185185184</v>
      </c>
      <c r="Y632" s="29">
        <f t="shared" si="117"/>
        <v>88.139726851851833</v>
      </c>
      <c r="Z632" s="29">
        <f>(H632*(K632+L632))/1000</f>
        <v>2.7425274477880661</v>
      </c>
      <c r="AA632" s="29">
        <f t="shared" si="118"/>
        <v>85.39719940406377</v>
      </c>
      <c r="AB632" s="18"/>
      <c r="AC632" s="24">
        <f t="shared" si="119"/>
        <v>0</v>
      </c>
      <c r="AD632" s="24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</row>
    <row r="633" spans="1:40" x14ac:dyDescent="0.35">
      <c r="A633" s="18"/>
      <c r="B633" s="2" t="s">
        <v>4</v>
      </c>
      <c r="C633" s="2">
        <v>629</v>
      </c>
      <c r="D633" s="2">
        <v>40</v>
      </c>
      <c r="E633" s="10">
        <v>46</v>
      </c>
      <c r="F633" s="26">
        <f t="shared" si="110"/>
        <v>12.777777777777777</v>
      </c>
      <c r="G633" s="51">
        <f t="shared" si="120"/>
        <v>1.3888888888889284E-2</v>
      </c>
      <c r="H633" s="26">
        <f t="shared" si="121"/>
        <v>12.777777777777777</v>
      </c>
      <c r="I633" s="70"/>
      <c r="J633" s="26">
        <v>20.54166666666725</v>
      </c>
      <c r="K633" s="26">
        <f>'Car Specs and Assumptions'!$C$5*9.81*'Car Specs and Assumptions'!$F$5</f>
        <v>145.08990000000003</v>
      </c>
      <c r="L633" s="26">
        <v>69.542682870370371</v>
      </c>
      <c r="M633" s="26">
        <v>-194.09091620370316</v>
      </c>
      <c r="N633" s="27">
        <v>-2480.0505959362067</v>
      </c>
      <c r="O633" s="27">
        <f t="shared" si="111"/>
        <v>0</v>
      </c>
      <c r="P633" s="27">
        <f>IF(F633&gt;0,(K633+L633)*F633,0)</f>
        <v>2742.5274477880662</v>
      </c>
      <c r="Q633" s="28">
        <f>IF(J633*-1&gt;(K633+L633),(((J633*-1)-K633-L633))*F633,0)</f>
        <v>0</v>
      </c>
      <c r="R633" s="27">
        <f t="shared" si="112"/>
        <v>630636.75582804193</v>
      </c>
      <c r="S633" s="27">
        <f t="shared" si="113"/>
        <v>683927.73455231346</v>
      </c>
      <c r="T633" s="27">
        <f t="shared" si="114"/>
        <v>0.17519089076903005</v>
      </c>
      <c r="U633" s="27">
        <f t="shared" si="115"/>
        <v>0.18999512465863269</v>
      </c>
      <c r="V633" s="29">
        <v>-0.18999512465863269</v>
      </c>
      <c r="W633" s="29">
        <f>0.5*'Car Specs and Assumptions'!$C$5*(F633*F633)</f>
        <v>120739.35185185184</v>
      </c>
      <c r="X633" s="29">
        <f t="shared" si="116"/>
        <v>120.73935185185184</v>
      </c>
      <c r="Y633" s="29">
        <f t="shared" si="117"/>
        <v>88.139726851851833</v>
      </c>
      <c r="Z633" s="29">
        <f>(H633*(K633+L633))/1000</f>
        <v>2.7425274477880661</v>
      </c>
      <c r="AA633" s="29">
        <f t="shared" si="118"/>
        <v>85.39719940406377</v>
      </c>
      <c r="AB633" s="18"/>
      <c r="AC633" s="24">
        <f t="shared" si="119"/>
        <v>0</v>
      </c>
      <c r="AD633" s="24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</row>
    <row r="634" spans="1:40" x14ac:dyDescent="0.35">
      <c r="A634" s="18"/>
      <c r="B634" s="2" t="s">
        <v>4</v>
      </c>
      <c r="C634" s="2">
        <v>630</v>
      </c>
      <c r="D634" s="2">
        <v>41</v>
      </c>
      <c r="E634" s="10">
        <v>46.1</v>
      </c>
      <c r="F634" s="26">
        <f t="shared" si="110"/>
        <v>12.805555555555555</v>
      </c>
      <c r="G634" s="51">
        <f t="shared" si="120"/>
        <v>9.7222222222223209E-2</v>
      </c>
      <c r="H634" s="26">
        <f t="shared" si="121"/>
        <v>12.805555555555555</v>
      </c>
      <c r="I634" s="70"/>
      <c r="J634" s="26">
        <v>143.79166666666814</v>
      </c>
      <c r="K634" s="26">
        <f>'Car Specs and Assumptions'!$C$5*9.81*'Car Specs and Assumptions'!$F$5</f>
        <v>145.08990000000003</v>
      </c>
      <c r="L634" s="26">
        <v>69.845371012731491</v>
      </c>
      <c r="M634" s="26">
        <v>-71.143604346063384</v>
      </c>
      <c r="N634" s="27">
        <v>-911.03337787597832</v>
      </c>
      <c r="O634" s="27">
        <f t="shared" si="111"/>
        <v>0</v>
      </c>
      <c r="P634" s="27">
        <f>IF(F634&gt;0,(K634+L634)*F634,0)</f>
        <v>2752.3655538019229</v>
      </c>
      <c r="Q634" s="28">
        <f>IF(J634*-1&gt;(K634+L634),(((J634*-1)-K634-L634))*F634,0)</f>
        <v>0</v>
      </c>
      <c r="R634" s="27">
        <f t="shared" si="112"/>
        <v>633389.12138184381</v>
      </c>
      <c r="S634" s="27">
        <f t="shared" si="113"/>
        <v>683927.73455231346</v>
      </c>
      <c r="T634" s="27">
        <f t="shared" si="114"/>
        <v>0.17595549791987622</v>
      </c>
      <c r="U634" s="27">
        <f t="shared" si="115"/>
        <v>0.18999512465863269</v>
      </c>
      <c r="V634" s="29">
        <v>-0.18999512465863269</v>
      </c>
      <c r="W634" s="29">
        <f>0.5*'Car Specs and Assumptions'!$C$5*(F634*F634)</f>
        <v>121264.8761574074</v>
      </c>
      <c r="X634" s="29">
        <f t="shared" si="116"/>
        <v>121.2648761574074</v>
      </c>
      <c r="Y634" s="29">
        <f t="shared" si="117"/>
        <v>88.523359594907404</v>
      </c>
      <c r="Z634" s="29">
        <f>(H634*(K634+L634))/1000</f>
        <v>2.7523655538019232</v>
      </c>
      <c r="AA634" s="29">
        <f t="shared" si="118"/>
        <v>85.770994041105482</v>
      </c>
      <c r="AB634" s="18"/>
      <c r="AC634" s="24">
        <f t="shared" si="119"/>
        <v>0</v>
      </c>
      <c r="AD634" s="24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</row>
    <row r="635" spans="1:40" x14ac:dyDescent="0.35">
      <c r="A635" s="18"/>
      <c r="B635" s="2" t="s">
        <v>4</v>
      </c>
      <c r="C635" s="2">
        <v>631</v>
      </c>
      <c r="D635" s="2">
        <v>42</v>
      </c>
      <c r="E635" s="10">
        <v>46.7</v>
      </c>
      <c r="F635" s="26">
        <f t="shared" si="110"/>
        <v>12.972222222222223</v>
      </c>
      <c r="G635" s="51">
        <f t="shared" si="120"/>
        <v>0.22222222222222232</v>
      </c>
      <c r="H635" s="26">
        <f t="shared" si="121"/>
        <v>12.972222222222223</v>
      </c>
      <c r="I635" s="70"/>
      <c r="J635" s="26">
        <v>328.6666666666668</v>
      </c>
      <c r="K635" s="26">
        <f>'Car Specs and Assumptions'!$C$5*9.81*'Car Specs and Assumptions'!$F$5</f>
        <v>145.08990000000003</v>
      </c>
      <c r="L635" s="26">
        <v>71.675303234953731</v>
      </c>
      <c r="M635" s="26">
        <v>111.90146343171304</v>
      </c>
      <c r="N635" s="27">
        <v>1451.6106506280553</v>
      </c>
      <c r="O635" s="27">
        <f t="shared" si="111"/>
        <v>1451.6106506280553</v>
      </c>
      <c r="P635" s="27">
        <f>IF(F635&gt;0,(K635+L635)*F635,0)</f>
        <v>2811.9263864089835</v>
      </c>
      <c r="Q635" s="28">
        <f>IF(J635*-1&gt;(K635+L635),(((J635*-1)-K635-L635))*F635,0)</f>
        <v>0</v>
      </c>
      <c r="R635" s="27">
        <f t="shared" si="112"/>
        <v>636201.04776825279</v>
      </c>
      <c r="S635" s="27">
        <f t="shared" si="113"/>
        <v>683927.73455231346</v>
      </c>
      <c r="T635" s="27">
        <f t="shared" si="114"/>
        <v>0.17673665107002062</v>
      </c>
      <c r="U635" s="27">
        <f t="shared" si="115"/>
        <v>0.18999512465863269</v>
      </c>
      <c r="V635" s="29">
        <v>-0.18999512465863269</v>
      </c>
      <c r="W635" s="29">
        <f>0.5*'Car Specs and Assumptions'!$C$5*(F635*F635)</f>
        <v>124441.98726851854</v>
      </c>
      <c r="X635" s="29">
        <f t="shared" si="116"/>
        <v>124.44198726851855</v>
      </c>
      <c r="Y635" s="29">
        <f t="shared" si="117"/>
        <v>90.842650706018532</v>
      </c>
      <c r="Z635" s="29">
        <f>(H635*(K635+L635))/1000</f>
        <v>2.8119263864089836</v>
      </c>
      <c r="AA635" s="29">
        <f t="shared" si="118"/>
        <v>88.030724319609547</v>
      </c>
      <c r="AB635" s="18"/>
      <c r="AC635" s="24">
        <f t="shared" si="119"/>
        <v>0</v>
      </c>
      <c r="AD635" s="24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</row>
    <row r="636" spans="1:40" x14ac:dyDescent="0.35">
      <c r="A636" s="18"/>
      <c r="B636" s="2" t="s">
        <v>4</v>
      </c>
      <c r="C636" s="2">
        <v>632</v>
      </c>
      <c r="D636" s="2">
        <v>43</v>
      </c>
      <c r="E636" s="10">
        <v>47.7</v>
      </c>
      <c r="F636" s="26">
        <f t="shared" si="110"/>
        <v>13.25</v>
      </c>
      <c r="G636" s="51">
        <f t="shared" si="120"/>
        <v>0.30555555555555447</v>
      </c>
      <c r="H636" s="26">
        <f t="shared" si="121"/>
        <v>13.25</v>
      </c>
      <c r="I636" s="70"/>
      <c r="J636" s="26">
        <v>451.91666666666504</v>
      </c>
      <c r="K636" s="26">
        <f>'Car Specs and Assumptions'!$C$5*9.81*'Car Specs and Assumptions'!$F$5</f>
        <v>145.08990000000003</v>
      </c>
      <c r="L636" s="26">
        <v>74.777774531250003</v>
      </c>
      <c r="M636" s="26">
        <v>232.04899213541498</v>
      </c>
      <c r="N636" s="27">
        <v>3074.6491457942484</v>
      </c>
      <c r="O636" s="27">
        <f t="shared" si="111"/>
        <v>3074.6491457942484</v>
      </c>
      <c r="P636" s="27">
        <f>IF(F636&gt;0,(K636+L636)*F636,0)</f>
        <v>2913.2466875390628</v>
      </c>
      <c r="Q636" s="28">
        <f>IF(J636*-1&gt;(K636+L636),(((J636*-1)-K636-L636))*F636,0)</f>
        <v>0</v>
      </c>
      <c r="R636" s="27">
        <f t="shared" si="112"/>
        <v>639114.29445579182</v>
      </c>
      <c r="S636" s="27">
        <f t="shared" si="113"/>
        <v>683927.73455231346</v>
      </c>
      <c r="T636" s="27">
        <f t="shared" si="114"/>
        <v>0.17754595099981899</v>
      </c>
      <c r="U636" s="27">
        <f t="shared" si="115"/>
        <v>0.18999512465863269</v>
      </c>
      <c r="V636" s="29">
        <v>-0.18999512465863269</v>
      </c>
      <c r="W636" s="29">
        <f>0.5*'Car Specs and Assumptions'!$C$5*(F636*F636)</f>
        <v>129828.46875</v>
      </c>
      <c r="X636" s="29">
        <f t="shared" si="116"/>
        <v>129.82846875000001</v>
      </c>
      <c r="Y636" s="29">
        <f t="shared" si="117"/>
        <v>94.774782187500008</v>
      </c>
      <c r="Z636" s="29">
        <f>(H636*(K636+L636))/1000</f>
        <v>2.913246687539063</v>
      </c>
      <c r="AA636" s="29">
        <f t="shared" si="118"/>
        <v>91.861535499960951</v>
      </c>
      <c r="AB636" s="18"/>
      <c r="AC636" s="24">
        <f t="shared" si="119"/>
        <v>0</v>
      </c>
      <c r="AD636" s="24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</row>
    <row r="637" spans="1:40" x14ac:dyDescent="0.35">
      <c r="A637" s="18"/>
      <c r="B637" s="2" t="s">
        <v>4</v>
      </c>
      <c r="C637" s="2">
        <v>633</v>
      </c>
      <c r="D637" s="2">
        <v>44</v>
      </c>
      <c r="E637" s="10">
        <v>48.9</v>
      </c>
      <c r="F637" s="26">
        <f t="shared" si="110"/>
        <v>13.583333333333332</v>
      </c>
      <c r="G637" s="51">
        <f t="shared" si="120"/>
        <v>0.36111111111111072</v>
      </c>
      <c r="H637" s="26">
        <f t="shared" si="121"/>
        <v>13.583333333333332</v>
      </c>
      <c r="I637" s="70"/>
      <c r="J637" s="26">
        <v>534.0833333333328</v>
      </c>
      <c r="K637" s="26">
        <f>'Car Specs and Assumptions'!$C$5*9.81*'Car Specs and Assumptions'!$F$5</f>
        <v>145.08990000000003</v>
      </c>
      <c r="L637" s="26">
        <v>78.587504114583325</v>
      </c>
      <c r="M637" s="26">
        <v>310.40592921874941</v>
      </c>
      <c r="N637" s="27">
        <v>4216.3472052213456</v>
      </c>
      <c r="O637" s="27">
        <f t="shared" si="111"/>
        <v>4216.3472052213456</v>
      </c>
      <c r="P637" s="27">
        <f>IF(F637&gt;0,(K637+L637)*F637,0)</f>
        <v>3038.2847392230901</v>
      </c>
      <c r="Q637" s="28">
        <f>IF(J637*-1&gt;(K637+L637),(((J637*-1)-K637-L637))*F637,0)</f>
        <v>0</v>
      </c>
      <c r="R637" s="27">
        <f t="shared" si="112"/>
        <v>642152.5791950149</v>
      </c>
      <c r="S637" s="27">
        <f t="shared" si="113"/>
        <v>683927.73455231346</v>
      </c>
      <c r="T637" s="27">
        <f t="shared" si="114"/>
        <v>0.17838998650037516</v>
      </c>
      <c r="U637" s="27">
        <f t="shared" si="115"/>
        <v>0.18999512465863269</v>
      </c>
      <c r="V637" s="29">
        <v>-0.18999512465863269</v>
      </c>
      <c r="W637" s="29">
        <f>0.5*'Car Specs and Assumptions'!$C$5*(F637*F637)</f>
        <v>136442.88541666663</v>
      </c>
      <c r="X637" s="29">
        <f t="shared" si="116"/>
        <v>136.44288541666663</v>
      </c>
      <c r="Y637" s="29">
        <f t="shared" si="117"/>
        <v>99.603306354166634</v>
      </c>
      <c r="Z637" s="29">
        <f>(H637*(K637+L637))/1000</f>
        <v>3.0382847392230903</v>
      </c>
      <c r="AA637" s="29">
        <f t="shared" si="118"/>
        <v>96.565021614943547</v>
      </c>
      <c r="AB637" s="18"/>
      <c r="AC637" s="24">
        <f t="shared" si="119"/>
        <v>0</v>
      </c>
      <c r="AD637" s="24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</row>
    <row r="638" spans="1:40" x14ac:dyDescent="0.35">
      <c r="A638" s="18"/>
      <c r="B638" s="2" t="s">
        <v>4</v>
      </c>
      <c r="C638" s="2">
        <v>634</v>
      </c>
      <c r="D638" s="2">
        <v>45</v>
      </c>
      <c r="E638" s="10">
        <v>50.3</v>
      </c>
      <c r="F638" s="26">
        <f t="shared" si="110"/>
        <v>13.972222222222221</v>
      </c>
      <c r="G638" s="51">
        <f t="shared" si="120"/>
        <v>0.37500000000000089</v>
      </c>
      <c r="H638" s="26">
        <f t="shared" si="121"/>
        <v>13.972222222222221</v>
      </c>
      <c r="I638" s="70"/>
      <c r="J638" s="26">
        <v>554.62500000000136</v>
      </c>
      <c r="K638" s="26">
        <f>'Car Specs and Assumptions'!$C$5*9.81*'Car Specs and Assumptions'!$F$5</f>
        <v>145.08990000000003</v>
      </c>
      <c r="L638" s="26">
        <v>83.151817818287043</v>
      </c>
      <c r="M638" s="26">
        <v>326.38328218171426</v>
      </c>
      <c r="N638" s="27">
        <v>4560.2997482611745</v>
      </c>
      <c r="O638" s="27">
        <f t="shared" si="111"/>
        <v>4560.2997482611745</v>
      </c>
      <c r="P638" s="27">
        <f>IF(F638&gt;0,(K638+L638)*F638,0)</f>
        <v>3189.0440017388441</v>
      </c>
      <c r="Q638" s="28">
        <f>IF(J638*-1&gt;(K638+L638),(((J638*-1)-K638-L638))*F638,0)</f>
        <v>0</v>
      </c>
      <c r="R638" s="27">
        <f t="shared" si="112"/>
        <v>645341.62319675379</v>
      </c>
      <c r="S638" s="27">
        <f t="shared" si="113"/>
        <v>683927.73455231346</v>
      </c>
      <c r="T638" s="27">
        <f t="shared" si="114"/>
        <v>0.17927590292405821</v>
      </c>
      <c r="U638" s="27">
        <f t="shared" si="115"/>
        <v>0.18999512465863269</v>
      </c>
      <c r="V638" s="29">
        <v>-0.18999512465863269</v>
      </c>
      <c r="W638" s="29">
        <f>0.5*'Car Specs and Assumptions'!$C$5*(F638*F638)</f>
        <v>144367.40393518517</v>
      </c>
      <c r="X638" s="29">
        <f t="shared" si="116"/>
        <v>144.36740393518517</v>
      </c>
      <c r="Y638" s="29">
        <f t="shared" si="117"/>
        <v>105.38820487268517</v>
      </c>
      <c r="Z638" s="29">
        <f>(H638*(K638+L638))/1000</f>
        <v>3.1890440017388442</v>
      </c>
      <c r="AA638" s="29">
        <f t="shared" si="118"/>
        <v>102.19916087094632</v>
      </c>
      <c r="AB638" s="18"/>
      <c r="AC638" s="24">
        <f t="shared" si="119"/>
        <v>0</v>
      </c>
      <c r="AD638" s="24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</row>
    <row r="639" spans="1:40" x14ac:dyDescent="0.35">
      <c r="A639" s="18"/>
      <c r="B639" s="2" t="s">
        <v>4</v>
      </c>
      <c r="C639" s="2">
        <v>635</v>
      </c>
      <c r="D639" s="2">
        <v>46</v>
      </c>
      <c r="E639" s="10">
        <v>51.6</v>
      </c>
      <c r="F639" s="26">
        <f t="shared" si="110"/>
        <v>14.333333333333334</v>
      </c>
      <c r="G639" s="51">
        <f t="shared" si="120"/>
        <v>0.31944444444444464</v>
      </c>
      <c r="H639" s="26">
        <f t="shared" si="121"/>
        <v>14.333333333333334</v>
      </c>
      <c r="I639" s="70"/>
      <c r="J639" s="26">
        <v>472.4583333333336</v>
      </c>
      <c r="K639" s="26">
        <f>'Car Specs and Assumptions'!$C$5*9.81*'Car Specs and Assumptions'!$F$5</f>
        <v>145.08990000000003</v>
      </c>
      <c r="L639" s="26">
        <v>87.505465833333346</v>
      </c>
      <c r="M639" s="26">
        <v>239.8629675000002</v>
      </c>
      <c r="N639" s="27">
        <v>3438.035867500003</v>
      </c>
      <c r="O639" s="27">
        <f t="shared" si="111"/>
        <v>3438.035867500003</v>
      </c>
      <c r="P639" s="27">
        <f>IF(F639&gt;0,(K639+L639)*F639,0)</f>
        <v>3333.8669102777785</v>
      </c>
      <c r="Q639" s="28">
        <f>IF(J639*-1&gt;(K639+L639),(((J639*-1)-K639-L639))*F639,0)</f>
        <v>0</v>
      </c>
      <c r="R639" s="27">
        <f t="shared" si="112"/>
        <v>648675.49010703154</v>
      </c>
      <c r="S639" s="27">
        <f t="shared" si="113"/>
        <v>683927.73455231346</v>
      </c>
      <c r="T639" s="27">
        <f t="shared" si="114"/>
        <v>0.18020205115173338</v>
      </c>
      <c r="U639" s="27">
        <f t="shared" si="115"/>
        <v>0.18999512465863269</v>
      </c>
      <c r="V639" s="29">
        <v>-0.18999512465863269</v>
      </c>
      <c r="W639" s="29">
        <f>0.5*'Car Specs and Assumptions'!$C$5*(F639*F639)</f>
        <v>151926.16666666669</v>
      </c>
      <c r="X639" s="29">
        <f t="shared" si="116"/>
        <v>151.92616666666669</v>
      </c>
      <c r="Y639" s="29">
        <f t="shared" si="117"/>
        <v>110.90610166666669</v>
      </c>
      <c r="Z639" s="29">
        <f>(H639*(K639+L639))/1000</f>
        <v>3.3338669102777785</v>
      </c>
      <c r="AA639" s="29">
        <f t="shared" si="118"/>
        <v>107.57223475638891</v>
      </c>
      <c r="AB639" s="18"/>
      <c r="AC639" s="24">
        <f t="shared" si="119"/>
        <v>0</v>
      </c>
      <c r="AD639" s="24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</row>
    <row r="640" spans="1:40" x14ac:dyDescent="0.35">
      <c r="A640" s="18"/>
      <c r="B640" s="2" t="s">
        <v>4</v>
      </c>
      <c r="C640" s="2">
        <v>636</v>
      </c>
      <c r="D640" s="2">
        <v>47</v>
      </c>
      <c r="E640" s="10">
        <v>52.6</v>
      </c>
      <c r="F640" s="26">
        <f t="shared" si="110"/>
        <v>14.611111111111111</v>
      </c>
      <c r="G640" s="51">
        <f t="shared" si="120"/>
        <v>0.19444444444444375</v>
      </c>
      <c r="H640" s="26">
        <f t="shared" si="121"/>
        <v>14.611111111111111</v>
      </c>
      <c r="I640" s="70"/>
      <c r="J640" s="26">
        <v>287.58333333333229</v>
      </c>
      <c r="K640" s="26">
        <f>'Car Specs and Assumptions'!$C$5*9.81*'Car Specs and Assumptions'!$F$5</f>
        <v>145.08990000000003</v>
      </c>
      <c r="L640" s="26">
        <v>90.930015717592596</v>
      </c>
      <c r="M640" s="26">
        <v>51.563417615739667</v>
      </c>
      <c r="N640" s="27">
        <v>753.39882405219623</v>
      </c>
      <c r="O640" s="27">
        <f t="shared" si="111"/>
        <v>753.39882405219623</v>
      </c>
      <c r="P640" s="27">
        <f>IF(F640&gt;0,(K640+L640)*F640,0)</f>
        <v>3448.5132129848253</v>
      </c>
      <c r="Q640" s="28">
        <f>IF(J640*-1&gt;(K640+L640),(((J640*-1)-K640-L640))*F640,0)</f>
        <v>0</v>
      </c>
      <c r="R640" s="27">
        <f t="shared" si="112"/>
        <v>652124.00332001632</v>
      </c>
      <c r="S640" s="27">
        <f t="shared" si="113"/>
        <v>683927.73455231346</v>
      </c>
      <c r="T640" s="27">
        <f t="shared" si="114"/>
        <v>0.18116004812230055</v>
      </c>
      <c r="U640" s="27">
        <f t="shared" si="115"/>
        <v>0.18999512465863269</v>
      </c>
      <c r="V640" s="29">
        <v>-0.18999512465863269</v>
      </c>
      <c r="W640" s="29">
        <f>0.5*'Car Specs and Assumptions'!$C$5*(F640*F640)</f>
        <v>157871.83796296295</v>
      </c>
      <c r="X640" s="29">
        <f t="shared" si="116"/>
        <v>157.87183796296296</v>
      </c>
      <c r="Y640" s="29">
        <f t="shared" si="117"/>
        <v>115.24644171296296</v>
      </c>
      <c r="Z640" s="29">
        <f>(H640*(K640+L640))/1000</f>
        <v>3.448513212984825</v>
      </c>
      <c r="AA640" s="29">
        <f t="shared" si="118"/>
        <v>111.79792849997814</v>
      </c>
      <c r="AB640" s="18"/>
      <c r="AC640" s="24">
        <f t="shared" si="119"/>
        <v>0</v>
      </c>
      <c r="AD640" s="24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</row>
    <row r="641" spans="1:40" x14ac:dyDescent="0.35">
      <c r="A641" s="18"/>
      <c r="B641" s="2" t="s">
        <v>4</v>
      </c>
      <c r="C641" s="2">
        <v>637</v>
      </c>
      <c r="D641" s="2">
        <v>48</v>
      </c>
      <c r="E641" s="10">
        <v>53</v>
      </c>
      <c r="F641" s="26">
        <f t="shared" si="110"/>
        <v>14.722222222222221</v>
      </c>
      <c r="G641" s="51">
        <f t="shared" si="120"/>
        <v>5.5555555555555358E-2</v>
      </c>
      <c r="H641" s="26">
        <f t="shared" si="121"/>
        <v>14.722222222222221</v>
      </c>
      <c r="I641" s="70"/>
      <c r="J641" s="26">
        <v>82.166666666666373</v>
      </c>
      <c r="K641" s="26">
        <f>'Car Specs and Assumptions'!$C$5*9.81*'Car Specs and Assumptions'!$F$5</f>
        <v>145.08990000000003</v>
      </c>
      <c r="L641" s="26">
        <v>92.318240162037029</v>
      </c>
      <c r="M641" s="26">
        <v>-155.24147349537068</v>
      </c>
      <c r="N641" s="27">
        <v>-2285.4994709040684</v>
      </c>
      <c r="O641" s="27">
        <f t="shared" si="111"/>
        <v>0</v>
      </c>
      <c r="P641" s="27">
        <f>IF(F641&gt;0,(K641+L641)*F641,0)</f>
        <v>3495.1753968299899</v>
      </c>
      <c r="Q641" s="28">
        <f>IF(J641*-1&gt;(K641+L641),(((J641*-1)-K641-L641))*F641,0)</f>
        <v>0</v>
      </c>
      <c r="R641" s="27">
        <f t="shared" si="112"/>
        <v>655619.17871684628</v>
      </c>
      <c r="S641" s="27">
        <f t="shared" si="113"/>
        <v>683927.73455231346</v>
      </c>
      <c r="T641" s="27">
        <f t="shared" si="114"/>
        <v>0.18213100784753991</v>
      </c>
      <c r="U641" s="27">
        <f t="shared" si="115"/>
        <v>0.18999512465863269</v>
      </c>
      <c r="V641" s="29">
        <v>-0.18999512465863269</v>
      </c>
      <c r="W641" s="29">
        <f>0.5*'Car Specs and Assumptions'!$C$5*(F641*F641)</f>
        <v>160282.06018518517</v>
      </c>
      <c r="X641" s="29">
        <f t="shared" si="116"/>
        <v>160.28206018518517</v>
      </c>
      <c r="Y641" s="29">
        <f t="shared" si="117"/>
        <v>117.00590393518517</v>
      </c>
      <c r="Z641" s="29">
        <f>(H641*(K641+L641))/1000</f>
        <v>3.4951753968299899</v>
      </c>
      <c r="AA641" s="29">
        <f t="shared" si="118"/>
        <v>113.51072853835518</v>
      </c>
      <c r="AB641" s="18"/>
      <c r="AC641" s="24">
        <f t="shared" si="119"/>
        <v>0</v>
      </c>
      <c r="AD641" s="24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</row>
    <row r="642" spans="1:40" x14ac:dyDescent="0.35">
      <c r="A642" s="18"/>
      <c r="B642" s="2" t="s">
        <v>4</v>
      </c>
      <c r="C642" s="2">
        <v>638</v>
      </c>
      <c r="D642" s="2">
        <v>49</v>
      </c>
      <c r="E642" s="10">
        <v>53</v>
      </c>
      <c r="F642" s="26">
        <f t="shared" si="110"/>
        <v>14.722222222222221</v>
      </c>
      <c r="G642" s="51">
        <f t="shared" si="120"/>
        <v>-1.3888888888889284E-2</v>
      </c>
      <c r="H642" s="26">
        <f t="shared" si="121"/>
        <v>14.722222222222221</v>
      </c>
      <c r="I642" s="70"/>
      <c r="J642" s="26">
        <v>-20.54166666666725</v>
      </c>
      <c r="K642" s="26">
        <f>'Car Specs and Assumptions'!$C$5*9.81*'Car Specs and Assumptions'!$F$5</f>
        <v>145.08990000000003</v>
      </c>
      <c r="L642" s="26">
        <v>92.318240162037029</v>
      </c>
      <c r="M642" s="26">
        <v>-257.94980682870431</v>
      </c>
      <c r="N642" s="27">
        <v>-3797.5943783114799</v>
      </c>
      <c r="O642" s="27">
        <f t="shared" si="111"/>
        <v>0</v>
      </c>
      <c r="P642" s="27">
        <f>IF(F642&gt;0,(K642+L642)*F642,0)</f>
        <v>3495.1753968299899</v>
      </c>
      <c r="Q642" s="28">
        <f>IF(J642*-1&gt;(K642+L642),(((J642*-1)-K642-L642))*F642,0)</f>
        <v>0</v>
      </c>
      <c r="R642" s="27">
        <f t="shared" si="112"/>
        <v>659114.35411367624</v>
      </c>
      <c r="S642" s="27">
        <f t="shared" si="113"/>
        <v>683927.73455231346</v>
      </c>
      <c r="T642" s="27">
        <f t="shared" si="114"/>
        <v>0.18310196757277927</v>
      </c>
      <c r="U642" s="27">
        <f t="shared" si="115"/>
        <v>0.18999512465863269</v>
      </c>
      <c r="V642" s="29">
        <v>-0.18999512465863269</v>
      </c>
      <c r="W642" s="29">
        <f>0.5*'Car Specs and Assumptions'!$C$5*(F642*F642)</f>
        <v>160282.06018518517</v>
      </c>
      <c r="X642" s="29">
        <f t="shared" si="116"/>
        <v>160.28206018518517</v>
      </c>
      <c r="Y642" s="29">
        <f t="shared" si="117"/>
        <v>117.00590393518517</v>
      </c>
      <c r="Z642" s="29">
        <f>(H642*(K642+L642))/1000</f>
        <v>3.4951753968299899</v>
      </c>
      <c r="AA642" s="29">
        <f t="shared" si="118"/>
        <v>113.51072853835518</v>
      </c>
      <c r="AB642" s="18"/>
      <c r="AC642" s="24">
        <f t="shared" si="119"/>
        <v>0</v>
      </c>
      <c r="AD642" s="24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</row>
    <row r="643" spans="1:40" x14ac:dyDescent="0.35">
      <c r="A643" s="18"/>
      <c r="B643" s="2" t="s">
        <v>4</v>
      </c>
      <c r="C643" s="2">
        <v>639</v>
      </c>
      <c r="D643" s="2">
        <v>50</v>
      </c>
      <c r="E643" s="10">
        <v>52.9</v>
      </c>
      <c r="F643" s="26">
        <f t="shared" si="110"/>
        <v>14.694444444444443</v>
      </c>
      <c r="G643" s="51">
        <f t="shared" si="120"/>
        <v>-4.1666666666666075E-2</v>
      </c>
      <c r="H643" s="26">
        <f t="shared" si="121"/>
        <v>14.694444444444443</v>
      </c>
      <c r="I643" s="70"/>
      <c r="J643" s="26">
        <v>-61.624999999999126</v>
      </c>
      <c r="K643" s="26">
        <f>'Car Specs and Assumptions'!$C$5*9.81*'Car Specs and Assumptions'!$F$5</f>
        <v>145.08990000000003</v>
      </c>
      <c r="L643" s="26">
        <v>91.970198096064806</v>
      </c>
      <c r="M643" s="26">
        <v>-298.68509809606394</v>
      </c>
      <c r="N643" s="27">
        <v>-4389.0115803560502</v>
      </c>
      <c r="O643" s="27">
        <f t="shared" si="111"/>
        <v>0</v>
      </c>
      <c r="P643" s="27">
        <f>IF(F643&gt;0,(K643+L643)*F643,0)</f>
        <v>3483.4664414671747</v>
      </c>
      <c r="Q643" s="28">
        <f>IF(J643*-1&gt;(K643+L643),(((J643*-1)-K643-L643))*F643,0)</f>
        <v>0</v>
      </c>
      <c r="R643" s="27">
        <f t="shared" si="112"/>
        <v>662597.82055514341</v>
      </c>
      <c r="S643" s="27">
        <f t="shared" si="113"/>
        <v>683927.73455231346</v>
      </c>
      <c r="T643" s="27">
        <f t="shared" si="114"/>
        <v>0.18406967455021886</v>
      </c>
      <c r="U643" s="27">
        <f t="shared" si="115"/>
        <v>0.18999512465863269</v>
      </c>
      <c r="V643" s="29">
        <v>-0.18999512465863269</v>
      </c>
      <c r="W643" s="29">
        <f>0.5*'Car Specs and Assumptions'!$C$5*(F643*F643)</f>
        <v>159677.79282407404</v>
      </c>
      <c r="X643" s="29">
        <f t="shared" si="116"/>
        <v>159.67779282407403</v>
      </c>
      <c r="Y643" s="29">
        <f t="shared" si="117"/>
        <v>116.56478876157404</v>
      </c>
      <c r="Z643" s="29">
        <f>(H643*(K643+L643))/1000</f>
        <v>3.4834664414671748</v>
      </c>
      <c r="AA643" s="29">
        <f t="shared" si="118"/>
        <v>113.08132232010686</v>
      </c>
      <c r="AB643" s="18"/>
      <c r="AC643" s="24">
        <f t="shared" si="119"/>
        <v>0</v>
      </c>
      <c r="AD643" s="24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</row>
    <row r="644" spans="1:40" x14ac:dyDescent="0.35">
      <c r="A644" s="18"/>
      <c r="B644" s="2" t="s">
        <v>4</v>
      </c>
      <c r="C644" s="2">
        <v>640</v>
      </c>
      <c r="D644" s="2">
        <v>51</v>
      </c>
      <c r="E644" s="10">
        <v>52.7</v>
      </c>
      <c r="F644" s="26">
        <f t="shared" si="110"/>
        <v>14.638888888888889</v>
      </c>
      <c r="G644" s="51">
        <f t="shared" si="120"/>
        <v>-4.1666666666666075E-2</v>
      </c>
      <c r="H644" s="26">
        <f t="shared" si="121"/>
        <v>14.638888888888889</v>
      </c>
      <c r="I644" s="70"/>
      <c r="J644" s="26">
        <v>-61.624999999999126</v>
      </c>
      <c r="K644" s="26">
        <f>'Car Specs and Assumptions'!$C$5*9.81*'Car Specs and Assumptions'!$F$5</f>
        <v>145.08990000000003</v>
      </c>
      <c r="L644" s="26">
        <v>91.276085873842604</v>
      </c>
      <c r="M644" s="26">
        <v>-297.99098587384174</v>
      </c>
      <c r="N644" s="27">
        <v>-4362.2569320976281</v>
      </c>
      <c r="O644" s="27">
        <f t="shared" si="111"/>
        <v>0</v>
      </c>
      <c r="P644" s="27">
        <f>IF(F644&gt;0,(K644+L644)*F644,0)</f>
        <v>3460.1354043198635</v>
      </c>
      <c r="Q644" s="28">
        <f>IF(J644*-1&gt;(K644+L644),(((J644*-1)-K644-L644))*F644,0)</f>
        <v>0</v>
      </c>
      <c r="R644" s="27">
        <f t="shared" si="112"/>
        <v>666057.95595946326</v>
      </c>
      <c r="S644" s="27">
        <f t="shared" si="113"/>
        <v>683927.73455231346</v>
      </c>
      <c r="T644" s="27">
        <f t="shared" si="114"/>
        <v>0.18503090016553891</v>
      </c>
      <c r="U644" s="27">
        <f t="shared" si="115"/>
        <v>0.18999512465863269</v>
      </c>
      <c r="V644" s="29">
        <v>-0.18999512465863269</v>
      </c>
      <c r="W644" s="29">
        <f>0.5*'Car Specs and Assumptions'!$C$5*(F644*F644)</f>
        <v>158472.68171296298</v>
      </c>
      <c r="X644" s="29">
        <f t="shared" si="116"/>
        <v>158.47268171296298</v>
      </c>
      <c r="Y644" s="29">
        <f t="shared" si="117"/>
        <v>115.68505765046298</v>
      </c>
      <c r="Z644" s="29">
        <f>(H644*(K644+L644))/1000</f>
        <v>3.4601354043198636</v>
      </c>
      <c r="AA644" s="29">
        <f t="shared" si="118"/>
        <v>112.22492224614312</v>
      </c>
      <c r="AB644" s="18"/>
      <c r="AC644" s="24">
        <f t="shared" si="119"/>
        <v>0</v>
      </c>
      <c r="AD644" s="24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</row>
    <row r="645" spans="1:40" x14ac:dyDescent="0.35">
      <c r="A645" s="18"/>
      <c r="B645" s="2" t="s">
        <v>4</v>
      </c>
      <c r="C645" s="2">
        <v>641</v>
      </c>
      <c r="D645" s="2">
        <v>52</v>
      </c>
      <c r="E645" s="10">
        <v>52.6</v>
      </c>
      <c r="F645" s="26">
        <f t="shared" ref="F645:F708" si="122">E645/3.6</f>
        <v>14.611111111111111</v>
      </c>
      <c r="G645" s="51">
        <f t="shared" si="120"/>
        <v>5.5555555555555358E-2</v>
      </c>
      <c r="H645" s="26">
        <f t="shared" si="121"/>
        <v>14.611111111111111</v>
      </c>
      <c r="I645" s="70"/>
      <c r="J645" s="26">
        <v>82.166666666666373</v>
      </c>
      <c r="K645" s="26">
        <f>'Car Specs and Assumptions'!$C$5*9.81*'Car Specs and Assumptions'!$F$5</f>
        <v>145.08990000000003</v>
      </c>
      <c r="L645" s="26">
        <v>90.930015717592596</v>
      </c>
      <c r="M645" s="26">
        <v>-153.85324905092625</v>
      </c>
      <c r="N645" s="27">
        <v>-2247.9669166885337</v>
      </c>
      <c r="O645" s="27">
        <f t="shared" ref="O645:O708" si="123">IF(N645&gt;0,N645,0)</f>
        <v>0</v>
      </c>
      <c r="P645" s="27">
        <f>IF(F645&gt;0,(K645+L645)*F645,0)</f>
        <v>3448.5132129848253</v>
      </c>
      <c r="Q645" s="28">
        <f>IF(J645*-1&gt;(K645+L645),(((J645*-1)-K645-L645))*F645,0)</f>
        <v>0</v>
      </c>
      <c r="R645" s="27">
        <f t="shared" ref="R645:R708" si="124">R644+P645</f>
        <v>669506.46917244804</v>
      </c>
      <c r="S645" s="27">
        <f t="shared" ref="S645:S708" si="125">S644+Q645</f>
        <v>683927.73455231346</v>
      </c>
      <c r="T645" s="27">
        <f t="shared" ref="T645:T708" si="126">R645*0.0000002778</f>
        <v>0.18598889713610608</v>
      </c>
      <c r="U645" s="27">
        <f t="shared" ref="U645:U708" si="127">S645*0.0000002778</f>
        <v>0.18999512465863269</v>
      </c>
      <c r="V645" s="29">
        <v>-0.18999512465863269</v>
      </c>
      <c r="W645" s="29">
        <f>0.5*'Car Specs and Assumptions'!$C$5*(F645*F645)</f>
        <v>157871.83796296295</v>
      </c>
      <c r="X645" s="29">
        <f t="shared" ref="X645:X708" si="128">W645/1000</f>
        <v>157.87183796296296</v>
      </c>
      <c r="Y645" s="29">
        <f t="shared" ref="Y645:Y708" si="129">0.73*X645</f>
        <v>115.24644171296296</v>
      </c>
      <c r="Z645" s="29">
        <f>(H645*(K645+L645))/1000</f>
        <v>3.448513212984825</v>
      </c>
      <c r="AA645" s="29">
        <f t="shared" ref="AA645:AA708" si="130">Y645-Z645</f>
        <v>111.79792849997814</v>
      </c>
      <c r="AB645" s="18"/>
      <c r="AC645" s="24">
        <f t="shared" ref="AC645:AC708" si="131">IF(Q645&gt;10000,Q645,0)</f>
        <v>0</v>
      </c>
      <c r="AD645" s="24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</row>
    <row r="646" spans="1:40" x14ac:dyDescent="0.35">
      <c r="A646" s="18"/>
      <c r="B646" s="2" t="s">
        <v>4</v>
      </c>
      <c r="C646" s="2">
        <v>642</v>
      </c>
      <c r="D646" s="2">
        <v>53</v>
      </c>
      <c r="E646" s="10">
        <v>53.1</v>
      </c>
      <c r="F646" s="26">
        <f t="shared" si="122"/>
        <v>14.75</v>
      </c>
      <c r="G646" s="51">
        <f t="shared" ref="G646:G709" si="132">($F647-$F645)/2</f>
        <v>0.23611111111111072</v>
      </c>
      <c r="H646" s="26">
        <f t="shared" si="121"/>
        <v>14.75</v>
      </c>
      <c r="I646" s="70"/>
      <c r="J646" s="26">
        <v>349.20833333333275</v>
      </c>
      <c r="K646" s="26">
        <f>'Car Specs and Assumptions'!$C$5*9.81*'Car Specs and Assumptions'!$F$5</f>
        <v>145.08990000000003</v>
      </c>
      <c r="L646" s="26">
        <v>92.666939531250009</v>
      </c>
      <c r="M646" s="26">
        <v>111.45149380208271</v>
      </c>
      <c r="N646" s="27">
        <v>1643.9095335807199</v>
      </c>
      <c r="O646" s="27">
        <f t="shared" si="123"/>
        <v>1643.9095335807199</v>
      </c>
      <c r="P646" s="27">
        <f>IF(F646&gt;0,(K646+L646)*F646,0)</f>
        <v>3506.9133830859378</v>
      </c>
      <c r="Q646" s="28">
        <f>IF(J646*-1&gt;(K646+L646),(((J646*-1)-K646-L646))*F646,0)</f>
        <v>0</v>
      </c>
      <c r="R646" s="27">
        <f t="shared" si="124"/>
        <v>673013.38255553402</v>
      </c>
      <c r="S646" s="27">
        <f t="shared" si="125"/>
        <v>683927.73455231346</v>
      </c>
      <c r="T646" s="27">
        <f t="shared" si="126"/>
        <v>0.18696311767392737</v>
      </c>
      <c r="U646" s="27">
        <f t="shared" si="127"/>
        <v>0.18999512465863269</v>
      </c>
      <c r="V646" s="29">
        <v>-0.18999512465863269</v>
      </c>
      <c r="W646" s="29">
        <f>0.5*'Car Specs and Assumptions'!$C$5*(F646*F646)</f>
        <v>160887.46875</v>
      </c>
      <c r="X646" s="29">
        <f t="shared" si="128"/>
        <v>160.88746875000001</v>
      </c>
      <c r="Y646" s="29">
        <f t="shared" si="129"/>
        <v>117.4478521875</v>
      </c>
      <c r="Z646" s="29">
        <f>(H646*(K646+L646))/1000</f>
        <v>3.5069133830859376</v>
      </c>
      <c r="AA646" s="29">
        <f t="shared" si="130"/>
        <v>113.94093880441406</v>
      </c>
      <c r="AB646" s="18"/>
      <c r="AC646" s="24">
        <f t="shared" si="131"/>
        <v>0</v>
      </c>
      <c r="AD646" s="24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</row>
    <row r="647" spans="1:40" x14ac:dyDescent="0.35">
      <c r="A647" s="18"/>
      <c r="B647" s="2" t="s">
        <v>4</v>
      </c>
      <c r="C647" s="2">
        <v>643</v>
      </c>
      <c r="D647" s="2">
        <v>54</v>
      </c>
      <c r="E647" s="10">
        <v>54.3</v>
      </c>
      <c r="F647" s="26">
        <f t="shared" si="122"/>
        <v>15.083333333333332</v>
      </c>
      <c r="G647" s="51">
        <f t="shared" si="132"/>
        <v>0.29166666666666696</v>
      </c>
      <c r="H647" s="26">
        <f t="shared" ref="H647:H710" si="133">F647*$C$5</f>
        <v>15.083333333333332</v>
      </c>
      <c r="I647" s="70"/>
      <c r="J647" s="26">
        <v>431.37500000000045</v>
      </c>
      <c r="K647" s="26">
        <f>'Car Specs and Assumptions'!$C$5*9.81*'Car Specs and Assumptions'!$F$5</f>
        <v>145.08990000000003</v>
      </c>
      <c r="L647" s="26">
        <v>96.902601614583318</v>
      </c>
      <c r="M647" s="26">
        <v>189.38249838541708</v>
      </c>
      <c r="N647" s="27">
        <v>2856.5193506467076</v>
      </c>
      <c r="O647" s="27">
        <f t="shared" si="123"/>
        <v>2856.5193506467076</v>
      </c>
      <c r="P647" s="27">
        <f>IF(F647&gt;0,(K647+L647)*F647,0)</f>
        <v>3650.0535660199653</v>
      </c>
      <c r="Q647" s="28">
        <f>IF(J647*-1&gt;(K647+L647),(((J647*-1)-K647-L647))*F647,0)</f>
        <v>0</v>
      </c>
      <c r="R647" s="27">
        <f t="shared" si="124"/>
        <v>676663.436121554</v>
      </c>
      <c r="S647" s="27">
        <f t="shared" si="125"/>
        <v>683927.73455231346</v>
      </c>
      <c r="T647" s="27">
        <f t="shared" si="126"/>
        <v>0.1879771025545677</v>
      </c>
      <c r="U647" s="27">
        <f t="shared" si="127"/>
        <v>0.18999512465863269</v>
      </c>
      <c r="V647" s="29">
        <v>-0.18999512465863269</v>
      </c>
      <c r="W647" s="29">
        <f>0.5*'Car Specs and Assumptions'!$C$5*(F647*F647)</f>
        <v>168241.38541666663</v>
      </c>
      <c r="X647" s="29">
        <f t="shared" si="128"/>
        <v>168.24138541666662</v>
      </c>
      <c r="Y647" s="29">
        <f t="shared" si="129"/>
        <v>122.81621135416663</v>
      </c>
      <c r="Z647" s="29">
        <f>(H647*(K647+L647))/1000</f>
        <v>3.6500535660199653</v>
      </c>
      <c r="AA647" s="29">
        <f t="shared" si="130"/>
        <v>119.16615778814666</v>
      </c>
      <c r="AB647" s="18"/>
      <c r="AC647" s="24">
        <f t="shared" si="131"/>
        <v>0</v>
      </c>
      <c r="AD647" s="24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</row>
    <row r="648" spans="1:40" x14ac:dyDescent="0.35">
      <c r="A648" s="18"/>
      <c r="B648" s="2" t="s">
        <v>4</v>
      </c>
      <c r="C648" s="2">
        <v>644</v>
      </c>
      <c r="D648" s="2">
        <v>55</v>
      </c>
      <c r="E648" s="10">
        <v>55.2</v>
      </c>
      <c r="F648" s="26">
        <f t="shared" si="122"/>
        <v>15.333333333333334</v>
      </c>
      <c r="G648" s="51">
        <f t="shared" si="132"/>
        <v>0.16666666666666696</v>
      </c>
      <c r="H648" s="26">
        <f t="shared" si="133"/>
        <v>15.333333333333334</v>
      </c>
      <c r="I648" s="70"/>
      <c r="J648" s="26">
        <v>246.50000000000043</v>
      </c>
      <c r="K648" s="26">
        <f>'Car Specs and Assumptions'!$C$5*9.81*'Car Specs and Assumptions'!$F$5</f>
        <v>145.08990000000003</v>
      </c>
      <c r="L648" s="26">
        <v>100.14146333333336</v>
      </c>
      <c r="M648" s="26">
        <v>1.2686366666670352</v>
      </c>
      <c r="N648" s="27">
        <v>19.452428888894541</v>
      </c>
      <c r="O648" s="27">
        <f t="shared" si="123"/>
        <v>19.452428888894541</v>
      </c>
      <c r="P648" s="27">
        <f>IF(F648&gt;0,(K648+L648)*F648,0)</f>
        <v>3760.2142377777786</v>
      </c>
      <c r="Q648" s="28">
        <f>IF(J648*-1&gt;(K648+L648),(((J648*-1)-K648-L648))*F648,0)</f>
        <v>0</v>
      </c>
      <c r="R648" s="27">
        <f t="shared" si="124"/>
        <v>680423.65035933175</v>
      </c>
      <c r="S648" s="27">
        <f t="shared" si="125"/>
        <v>683927.73455231346</v>
      </c>
      <c r="T648" s="27">
        <f t="shared" si="126"/>
        <v>0.18902169006982236</v>
      </c>
      <c r="U648" s="27">
        <f t="shared" si="127"/>
        <v>0.18999512465863269</v>
      </c>
      <c r="V648" s="29">
        <v>-0.18999512465863269</v>
      </c>
      <c r="W648" s="29">
        <f>0.5*'Car Specs and Assumptions'!$C$5*(F648*F648)</f>
        <v>173864.66666666669</v>
      </c>
      <c r="X648" s="29">
        <f t="shared" si="128"/>
        <v>173.86466666666669</v>
      </c>
      <c r="Y648" s="29">
        <f t="shared" si="129"/>
        <v>126.92120666666668</v>
      </c>
      <c r="Z648" s="29">
        <f>(H648*(K648+L648))/1000</f>
        <v>3.7602142377777787</v>
      </c>
      <c r="AA648" s="29">
        <f t="shared" si="130"/>
        <v>123.1609924288889</v>
      </c>
      <c r="AB648" s="18"/>
      <c r="AC648" s="24">
        <f t="shared" si="131"/>
        <v>0</v>
      </c>
      <c r="AD648" s="24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</row>
    <row r="649" spans="1:40" x14ac:dyDescent="0.35">
      <c r="A649" s="18"/>
      <c r="B649" s="2" t="s">
        <v>4</v>
      </c>
      <c r="C649" s="2">
        <v>645</v>
      </c>
      <c r="D649" s="2">
        <v>56</v>
      </c>
      <c r="E649" s="10">
        <v>55.5</v>
      </c>
      <c r="F649" s="26">
        <f t="shared" si="122"/>
        <v>15.416666666666666</v>
      </c>
      <c r="G649" s="51">
        <f t="shared" si="132"/>
        <v>9.7222222222221433E-2</v>
      </c>
      <c r="H649" s="26">
        <f t="shared" si="133"/>
        <v>15.416666666666666</v>
      </c>
      <c r="I649" s="70"/>
      <c r="J649" s="26">
        <v>143.79166666666549</v>
      </c>
      <c r="K649" s="26">
        <f>'Car Specs and Assumptions'!$C$5*9.81*'Car Specs and Assumptions'!$F$5</f>
        <v>145.08990000000003</v>
      </c>
      <c r="L649" s="26">
        <v>101.23291536458333</v>
      </c>
      <c r="M649" s="26">
        <v>-102.53114869791787</v>
      </c>
      <c r="N649" s="27">
        <v>-1580.6885424262339</v>
      </c>
      <c r="O649" s="27">
        <f t="shared" si="123"/>
        <v>0</v>
      </c>
      <c r="P649" s="27">
        <f>IF(F649&gt;0,(K649+L649)*F649,0)</f>
        <v>3797.4767368706598</v>
      </c>
      <c r="Q649" s="28">
        <f>IF(J649*-1&gt;(K649+L649),(((J649*-1)-K649-L649))*F649,0)</f>
        <v>0</v>
      </c>
      <c r="R649" s="27">
        <f t="shared" si="124"/>
        <v>684221.12709620246</v>
      </c>
      <c r="S649" s="27">
        <f t="shared" si="125"/>
        <v>683927.73455231346</v>
      </c>
      <c r="T649" s="27">
        <f t="shared" si="126"/>
        <v>0.19007662910732506</v>
      </c>
      <c r="U649" s="27">
        <f t="shared" si="127"/>
        <v>0.18999512465863269</v>
      </c>
      <c r="V649" s="29">
        <v>-0.18999512465863269</v>
      </c>
      <c r="W649" s="29">
        <f>0.5*'Car Specs and Assumptions'!$C$5*(F649*F649)</f>
        <v>175759.63541666666</v>
      </c>
      <c r="X649" s="29">
        <f t="shared" si="128"/>
        <v>175.75963541666667</v>
      </c>
      <c r="Y649" s="29">
        <f t="shared" si="129"/>
        <v>128.30453385416666</v>
      </c>
      <c r="Z649" s="29">
        <f>(H649*(K649+L649))/1000</f>
        <v>3.7974767368706597</v>
      </c>
      <c r="AA649" s="29">
        <f t="shared" si="130"/>
        <v>124.507057117296</v>
      </c>
      <c r="AB649" s="18"/>
      <c r="AC649" s="24">
        <f t="shared" si="131"/>
        <v>0</v>
      </c>
      <c r="AD649" s="24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</row>
    <row r="650" spans="1:40" x14ac:dyDescent="0.35">
      <c r="A650" s="18"/>
      <c r="B650" s="2" t="s">
        <v>4</v>
      </c>
      <c r="C650" s="2">
        <v>646</v>
      </c>
      <c r="D650" s="2">
        <v>57</v>
      </c>
      <c r="E650" s="10">
        <v>55.9</v>
      </c>
      <c r="F650" s="26">
        <f t="shared" si="122"/>
        <v>15.527777777777777</v>
      </c>
      <c r="G650" s="51">
        <f t="shared" si="132"/>
        <v>0.11111111111111072</v>
      </c>
      <c r="H650" s="26">
        <f t="shared" si="133"/>
        <v>15.527777777777777</v>
      </c>
      <c r="I650" s="70"/>
      <c r="J650" s="26">
        <v>164.33333333333275</v>
      </c>
      <c r="K650" s="26">
        <f>'Car Specs and Assumptions'!$C$5*9.81*'Car Specs and Assumptions'!$F$5</f>
        <v>145.08990000000003</v>
      </c>
      <c r="L650" s="26">
        <v>102.69738698495371</v>
      </c>
      <c r="M650" s="26">
        <v>-83.453953651620992</v>
      </c>
      <c r="N650" s="27">
        <v>-1295.8544469793369</v>
      </c>
      <c r="O650" s="27">
        <f t="shared" si="123"/>
        <v>0</v>
      </c>
      <c r="P650" s="27">
        <f>IF(F650&gt;0,(K650+L650)*F650,0)</f>
        <v>3847.5859284608091</v>
      </c>
      <c r="Q650" s="28">
        <f>IF(J650*-1&gt;(K650+L650),(((J650*-1)-K650-L650))*F650,0)</f>
        <v>0</v>
      </c>
      <c r="R650" s="27">
        <f t="shared" si="124"/>
        <v>688068.71302466327</v>
      </c>
      <c r="S650" s="27">
        <f t="shared" si="125"/>
        <v>683927.73455231346</v>
      </c>
      <c r="T650" s="27">
        <f t="shared" si="126"/>
        <v>0.19114548847825147</v>
      </c>
      <c r="U650" s="27">
        <f t="shared" si="127"/>
        <v>0.18999512465863269</v>
      </c>
      <c r="V650" s="29">
        <v>-0.18999512465863269</v>
      </c>
      <c r="W650" s="29">
        <f>0.5*'Car Specs and Assumptions'!$C$5*(F650*F650)</f>
        <v>178302.23726851851</v>
      </c>
      <c r="X650" s="29">
        <f t="shared" si="128"/>
        <v>178.30223726851852</v>
      </c>
      <c r="Y650" s="29">
        <f t="shared" si="129"/>
        <v>130.16063320601853</v>
      </c>
      <c r="Z650" s="29">
        <f>(H650*(K650+L650))/1000</f>
        <v>3.8475859284608092</v>
      </c>
      <c r="AA650" s="29">
        <f t="shared" si="130"/>
        <v>126.31304727755773</v>
      </c>
      <c r="AB650" s="18"/>
      <c r="AC650" s="24">
        <f t="shared" si="131"/>
        <v>0</v>
      </c>
      <c r="AD650" s="24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</row>
    <row r="651" spans="1:40" x14ac:dyDescent="0.35">
      <c r="A651" s="18"/>
      <c r="B651" s="2" t="s">
        <v>4</v>
      </c>
      <c r="C651" s="2">
        <v>647</v>
      </c>
      <c r="D651" s="2">
        <v>58</v>
      </c>
      <c r="E651" s="10">
        <v>56.3</v>
      </c>
      <c r="F651" s="26">
        <f t="shared" si="122"/>
        <v>15.638888888888888</v>
      </c>
      <c r="G651" s="51">
        <f t="shared" si="132"/>
        <v>0.1111111111111116</v>
      </c>
      <c r="H651" s="26">
        <f t="shared" si="133"/>
        <v>15.638888888888888</v>
      </c>
      <c r="I651" s="70"/>
      <c r="J651" s="26">
        <v>164.33333333333405</v>
      </c>
      <c r="K651" s="26">
        <f>'Car Specs and Assumptions'!$C$5*9.81*'Car Specs and Assumptions'!$F$5</f>
        <v>145.08990000000003</v>
      </c>
      <c r="L651" s="26">
        <v>104.17237545717592</v>
      </c>
      <c r="M651" s="26">
        <v>-84.928942123841892</v>
      </c>
      <c r="N651" s="27">
        <v>-1328.1942893256385</v>
      </c>
      <c r="O651" s="27">
        <f t="shared" si="123"/>
        <v>0</v>
      </c>
      <c r="P651" s="27">
        <f>IF(F651&gt;0,(K651+L651)*F651,0)</f>
        <v>3898.18503006639</v>
      </c>
      <c r="Q651" s="28">
        <f>IF(J651*-1&gt;(K651+L651),(((J651*-1)-K651-L651))*F651,0)</f>
        <v>0</v>
      </c>
      <c r="R651" s="27">
        <f t="shared" si="124"/>
        <v>691966.89805472968</v>
      </c>
      <c r="S651" s="27">
        <f t="shared" si="125"/>
        <v>683927.73455231346</v>
      </c>
      <c r="T651" s="27">
        <f t="shared" si="126"/>
        <v>0.19222840427960391</v>
      </c>
      <c r="U651" s="27">
        <f t="shared" si="127"/>
        <v>0.18999512465863269</v>
      </c>
      <c r="V651" s="29">
        <v>-0.18999512465863269</v>
      </c>
      <c r="W651" s="29">
        <f>0.5*'Car Specs and Assumptions'!$C$5*(F651*F651)</f>
        <v>180863.09837962961</v>
      </c>
      <c r="X651" s="29">
        <f t="shared" si="128"/>
        <v>180.86309837962961</v>
      </c>
      <c r="Y651" s="29">
        <f t="shared" si="129"/>
        <v>132.03006181712962</v>
      </c>
      <c r="Z651" s="29">
        <f>(H651*(K651+L651))/1000</f>
        <v>3.8981850300663901</v>
      </c>
      <c r="AA651" s="29">
        <f t="shared" si="130"/>
        <v>128.13187678706322</v>
      </c>
      <c r="AB651" s="18"/>
      <c r="AC651" s="24">
        <f t="shared" si="131"/>
        <v>0</v>
      </c>
      <c r="AD651" s="24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</row>
    <row r="652" spans="1:40" x14ac:dyDescent="0.35">
      <c r="A652" s="18"/>
      <c r="B652" s="2" t="s">
        <v>4</v>
      </c>
      <c r="C652" s="2">
        <v>648</v>
      </c>
      <c r="D652" s="2">
        <v>59</v>
      </c>
      <c r="E652" s="10">
        <v>56.7</v>
      </c>
      <c r="F652" s="26">
        <f t="shared" si="122"/>
        <v>15.75</v>
      </c>
      <c r="G652" s="51">
        <f t="shared" si="132"/>
        <v>8.3333333333333925E-2</v>
      </c>
      <c r="H652" s="26">
        <f t="shared" si="133"/>
        <v>15.75</v>
      </c>
      <c r="I652" s="70"/>
      <c r="J652" s="26">
        <v>123.25000000000088</v>
      </c>
      <c r="K652" s="26">
        <f>'Car Specs and Assumptions'!$C$5*9.81*'Car Specs and Assumptions'!$F$5</f>
        <v>145.08990000000003</v>
      </c>
      <c r="L652" s="26">
        <v>105.65788078125001</v>
      </c>
      <c r="M652" s="26">
        <v>-127.49778078124916</v>
      </c>
      <c r="N652" s="27">
        <v>-2008.0900473046743</v>
      </c>
      <c r="O652" s="27">
        <f t="shared" si="123"/>
        <v>0</v>
      </c>
      <c r="P652" s="27">
        <f>IF(F652&gt;0,(K652+L652)*F652,0)</f>
        <v>3949.2775473046881</v>
      </c>
      <c r="Q652" s="28">
        <f>IF(J652*-1&gt;(K652+L652),(((J652*-1)-K652-L652))*F652,0)</f>
        <v>0</v>
      </c>
      <c r="R652" s="27">
        <f t="shared" si="124"/>
        <v>695916.17560203432</v>
      </c>
      <c r="S652" s="27">
        <f t="shared" si="125"/>
        <v>683927.73455231346</v>
      </c>
      <c r="T652" s="27">
        <f t="shared" si="126"/>
        <v>0.19332551358224515</v>
      </c>
      <c r="U652" s="27">
        <f t="shared" si="127"/>
        <v>0.18999512465863269</v>
      </c>
      <c r="V652" s="29">
        <v>-0.18999512465863269</v>
      </c>
      <c r="W652" s="29">
        <f>0.5*'Car Specs and Assumptions'!$C$5*(F652*F652)</f>
        <v>183442.21875</v>
      </c>
      <c r="X652" s="29">
        <f t="shared" si="128"/>
        <v>183.44221874999999</v>
      </c>
      <c r="Y652" s="29">
        <f t="shared" si="129"/>
        <v>133.91281968749999</v>
      </c>
      <c r="Z652" s="29">
        <f>(H652*(K652+L652))/1000</f>
        <v>3.9492775473046882</v>
      </c>
      <c r="AA652" s="29">
        <f t="shared" si="130"/>
        <v>129.9635421401953</v>
      </c>
      <c r="AB652" s="18"/>
      <c r="AC652" s="24">
        <f t="shared" si="131"/>
        <v>0</v>
      </c>
      <c r="AD652" s="24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</row>
    <row r="653" spans="1:40" x14ac:dyDescent="0.35">
      <c r="A653" s="18"/>
      <c r="B653" s="2" t="s">
        <v>4</v>
      </c>
      <c r="C653" s="2">
        <v>649</v>
      </c>
      <c r="D653" s="2">
        <v>60</v>
      </c>
      <c r="E653" s="10">
        <v>56.9</v>
      </c>
      <c r="F653" s="26">
        <f t="shared" si="122"/>
        <v>15.805555555555555</v>
      </c>
      <c r="G653" s="51">
        <f t="shared" si="132"/>
        <v>1.3888888888888395E-2</v>
      </c>
      <c r="H653" s="26">
        <f t="shared" si="133"/>
        <v>15.805555555555555</v>
      </c>
      <c r="I653" s="70"/>
      <c r="J653" s="26">
        <v>20.541666666665936</v>
      </c>
      <c r="K653" s="26">
        <f>'Car Specs and Assumptions'!$C$5*9.81*'Car Specs and Assumptions'!$F$5</f>
        <v>145.08990000000003</v>
      </c>
      <c r="L653" s="26">
        <v>106.40457726273149</v>
      </c>
      <c r="M653" s="26">
        <v>-230.9528105960656</v>
      </c>
      <c r="N653" s="27">
        <v>-3650.3374785878145</v>
      </c>
      <c r="O653" s="27">
        <f t="shared" si="123"/>
        <v>0</v>
      </c>
      <c r="P653" s="27">
        <f>IF(F653&gt;0,(K653+L653)*F653,0)</f>
        <v>3975.0099322915066</v>
      </c>
      <c r="Q653" s="28">
        <f>IF(J653*-1&gt;(K653+L653),(((J653*-1)-K653-L653))*F653,0)</f>
        <v>0</v>
      </c>
      <c r="R653" s="27">
        <f t="shared" si="124"/>
        <v>699891.18553432578</v>
      </c>
      <c r="S653" s="27">
        <f t="shared" si="125"/>
        <v>683927.73455231346</v>
      </c>
      <c r="T653" s="27">
        <f t="shared" si="126"/>
        <v>0.19442977134143571</v>
      </c>
      <c r="U653" s="27">
        <f t="shared" si="127"/>
        <v>0.18999512465863269</v>
      </c>
      <c r="V653" s="29">
        <v>-0.18999512465863269</v>
      </c>
      <c r="W653" s="29">
        <f>0.5*'Car Specs and Assumptions'!$C$5*(F653*F653)</f>
        <v>184738.62615740742</v>
      </c>
      <c r="X653" s="29">
        <f t="shared" si="128"/>
        <v>184.73862615740742</v>
      </c>
      <c r="Y653" s="29">
        <f t="shared" si="129"/>
        <v>134.85919709490742</v>
      </c>
      <c r="Z653" s="29">
        <f>(H653*(K653+L653))/1000</f>
        <v>3.9750099322915067</v>
      </c>
      <c r="AA653" s="29">
        <f t="shared" si="130"/>
        <v>130.88418716261592</v>
      </c>
      <c r="AB653" s="18"/>
      <c r="AC653" s="24">
        <f t="shared" si="131"/>
        <v>0</v>
      </c>
      <c r="AD653" s="24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</row>
    <row r="654" spans="1:40" x14ac:dyDescent="0.35">
      <c r="A654" s="18"/>
      <c r="B654" s="2" t="s">
        <v>4</v>
      </c>
      <c r="C654" s="2">
        <v>650</v>
      </c>
      <c r="D654" s="2">
        <v>61</v>
      </c>
      <c r="E654" s="10">
        <v>56.8</v>
      </c>
      <c r="F654" s="26">
        <f t="shared" si="122"/>
        <v>15.777777777777777</v>
      </c>
      <c r="G654" s="51">
        <f t="shared" si="132"/>
        <v>-0.125</v>
      </c>
      <c r="H654" s="26">
        <f t="shared" si="133"/>
        <v>15.777777777777777</v>
      </c>
      <c r="I654" s="70"/>
      <c r="J654" s="26">
        <v>-184.875</v>
      </c>
      <c r="K654" s="26">
        <f>'Car Specs and Assumptions'!$C$5*9.81*'Car Specs and Assumptions'!$F$5</f>
        <v>145.08990000000003</v>
      </c>
      <c r="L654" s="26">
        <v>106.03090037037038</v>
      </c>
      <c r="M654" s="26">
        <v>-435.99580037037043</v>
      </c>
      <c r="N654" s="27">
        <v>-6879.0448502880663</v>
      </c>
      <c r="O654" s="27">
        <f t="shared" si="123"/>
        <v>0</v>
      </c>
      <c r="P654" s="27">
        <f>IF(F654&gt;0,(K654+L654)*F654,0)</f>
        <v>3962.1281836213993</v>
      </c>
      <c r="Q654" s="28">
        <f>IF(J654*-1&gt;(K654+L654),(((J654*-1)-K654-L654))*F654,0)</f>
        <v>0</v>
      </c>
      <c r="R654" s="27">
        <f t="shared" si="124"/>
        <v>703853.31371794723</v>
      </c>
      <c r="S654" s="27">
        <f t="shared" si="125"/>
        <v>683927.73455231346</v>
      </c>
      <c r="T654" s="27">
        <f t="shared" si="126"/>
        <v>0.19553045055084575</v>
      </c>
      <c r="U654" s="27">
        <f t="shared" si="127"/>
        <v>0.18999512465863269</v>
      </c>
      <c r="V654" s="29">
        <v>-0.18999512465863269</v>
      </c>
      <c r="W654" s="29">
        <f>0.5*'Car Specs and Assumptions'!$C$5*(F654*F654)</f>
        <v>184089.85185185182</v>
      </c>
      <c r="X654" s="29">
        <f t="shared" si="128"/>
        <v>184.08985185185182</v>
      </c>
      <c r="Y654" s="29">
        <f t="shared" si="129"/>
        <v>134.38559185185181</v>
      </c>
      <c r="Z654" s="29">
        <f>(H654*(K654+L654))/1000</f>
        <v>3.9621281836213993</v>
      </c>
      <c r="AA654" s="29">
        <f t="shared" si="130"/>
        <v>130.42346366823043</v>
      </c>
      <c r="AB654" s="18"/>
      <c r="AC654" s="24">
        <f t="shared" si="131"/>
        <v>0</v>
      </c>
      <c r="AD654" s="24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</row>
    <row r="655" spans="1:40" x14ac:dyDescent="0.35">
      <c r="A655" s="18"/>
      <c r="B655" s="2" t="s">
        <v>4</v>
      </c>
      <c r="C655" s="2">
        <v>651</v>
      </c>
      <c r="D655" s="2">
        <v>62</v>
      </c>
      <c r="E655" s="10">
        <v>56</v>
      </c>
      <c r="F655" s="26">
        <f t="shared" si="122"/>
        <v>15.555555555555555</v>
      </c>
      <c r="G655" s="51">
        <f t="shared" si="132"/>
        <v>-0.36111111111111072</v>
      </c>
      <c r="H655" s="26">
        <f t="shared" si="133"/>
        <v>15.555555555555555</v>
      </c>
      <c r="I655" s="70"/>
      <c r="J655" s="26">
        <v>-534.0833333333328</v>
      </c>
      <c r="K655" s="26">
        <f>'Car Specs and Assumptions'!$C$5*9.81*'Car Specs and Assumptions'!$F$5</f>
        <v>145.08990000000003</v>
      </c>
      <c r="L655" s="26">
        <v>103.06514814814815</v>
      </c>
      <c r="M655" s="26">
        <v>-782.23838148148104</v>
      </c>
      <c r="N655" s="27">
        <v>-12168.152600823038</v>
      </c>
      <c r="O655" s="27">
        <f t="shared" si="123"/>
        <v>0</v>
      </c>
      <c r="P655" s="27">
        <f>IF(F655&gt;0,(K655+L655)*F655,0)</f>
        <v>3860.1896378600827</v>
      </c>
      <c r="Q655" s="28">
        <f>IF(J655*-1&gt;(K655+L655),(((J655*-1)-K655-L655))*F655,0)</f>
        <v>4447.7733251028712</v>
      </c>
      <c r="R655" s="27">
        <f t="shared" si="124"/>
        <v>707713.50335580728</v>
      </c>
      <c r="S655" s="27">
        <f t="shared" si="125"/>
        <v>688375.50787741633</v>
      </c>
      <c r="T655" s="27">
        <f t="shared" si="126"/>
        <v>0.19660281123224327</v>
      </c>
      <c r="U655" s="27">
        <f t="shared" si="127"/>
        <v>0.19123071608834627</v>
      </c>
      <c r="V655" s="29">
        <v>-0.19123071608834627</v>
      </c>
      <c r="W655" s="29">
        <f>0.5*'Car Specs and Assumptions'!$C$5*(F655*F655)</f>
        <v>178940.74074074073</v>
      </c>
      <c r="X655" s="29">
        <f t="shared" si="128"/>
        <v>178.94074074074072</v>
      </c>
      <c r="Y655" s="29">
        <f t="shared" si="129"/>
        <v>130.62674074074073</v>
      </c>
      <c r="Z655" s="29">
        <f>(H655*(K655+L655))/1000</f>
        <v>3.8601896378600826</v>
      </c>
      <c r="AA655" s="29">
        <f t="shared" si="130"/>
        <v>126.76655110288064</v>
      </c>
      <c r="AB655" s="18"/>
      <c r="AC655" s="24">
        <f t="shared" si="131"/>
        <v>0</v>
      </c>
      <c r="AD655" s="24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</row>
    <row r="656" spans="1:40" x14ac:dyDescent="0.35">
      <c r="A656" s="18"/>
      <c r="B656" s="2" t="s">
        <v>4</v>
      </c>
      <c r="C656" s="2">
        <v>652</v>
      </c>
      <c r="D656" s="2">
        <v>63</v>
      </c>
      <c r="E656" s="10">
        <v>54.2</v>
      </c>
      <c r="F656" s="26">
        <f t="shared" si="122"/>
        <v>15.055555555555555</v>
      </c>
      <c r="G656" s="51">
        <f t="shared" si="132"/>
        <v>-0.54166666666666696</v>
      </c>
      <c r="H656" s="26">
        <f t="shared" si="133"/>
        <v>15.055555555555555</v>
      </c>
      <c r="I656" s="70"/>
      <c r="J656" s="26">
        <v>-801.12500000000045</v>
      </c>
      <c r="K656" s="26">
        <f>'Car Specs and Assumptions'!$C$5*9.81*'Car Specs and Assumptions'!$F$5</f>
        <v>145.08990000000003</v>
      </c>
      <c r="L656" s="26">
        <v>96.546014606481492</v>
      </c>
      <c r="M656" s="26">
        <v>-1042.7609146064819</v>
      </c>
      <c r="N656" s="27">
        <v>-15699.344881019812</v>
      </c>
      <c r="O656" s="27">
        <f t="shared" si="123"/>
        <v>0</v>
      </c>
      <c r="P656" s="27">
        <f>IF(F656&gt;0,(K656+L656)*F656,0)</f>
        <v>3637.9629365753608</v>
      </c>
      <c r="Q656" s="28">
        <f>IF(J656*-1&gt;(K656+L656),(((J656*-1)-K656-L656))*F656,0)</f>
        <v>8423.4190078690917</v>
      </c>
      <c r="R656" s="27">
        <f t="shared" si="124"/>
        <v>711351.46629238268</v>
      </c>
      <c r="S656" s="27">
        <f t="shared" si="125"/>
        <v>696798.92688528541</v>
      </c>
      <c r="T656" s="27">
        <f t="shared" si="126"/>
        <v>0.19761343733602391</v>
      </c>
      <c r="U656" s="27">
        <f t="shared" si="127"/>
        <v>0.1935707418887323</v>
      </c>
      <c r="V656" s="29">
        <v>-0.1935707418887323</v>
      </c>
      <c r="W656" s="29">
        <f>0.5*'Car Specs and Assumptions'!$C$5*(F656*F656)</f>
        <v>167622.28240740742</v>
      </c>
      <c r="X656" s="29">
        <f t="shared" si="128"/>
        <v>167.62228240740743</v>
      </c>
      <c r="Y656" s="29">
        <f t="shared" si="129"/>
        <v>122.36426615740741</v>
      </c>
      <c r="Z656" s="29">
        <f>(H656*(K656+L656))/1000</f>
        <v>3.6379629365753607</v>
      </c>
      <c r="AA656" s="29">
        <f t="shared" si="130"/>
        <v>118.72630322083205</v>
      </c>
      <c r="AB656" s="18"/>
      <c r="AC656" s="24">
        <f t="shared" si="131"/>
        <v>0</v>
      </c>
      <c r="AD656" s="24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</row>
    <row r="657" spans="1:40" x14ac:dyDescent="0.35">
      <c r="A657" s="18"/>
      <c r="B657" s="2" t="s">
        <v>4</v>
      </c>
      <c r="C657" s="2">
        <v>653</v>
      </c>
      <c r="D657" s="2">
        <v>64</v>
      </c>
      <c r="E657" s="10">
        <v>52.1</v>
      </c>
      <c r="F657" s="26">
        <f t="shared" si="122"/>
        <v>14.472222222222221</v>
      </c>
      <c r="G657" s="51">
        <f t="shared" si="132"/>
        <v>-0.56944444444444464</v>
      </c>
      <c r="H657" s="26">
        <f t="shared" si="133"/>
        <v>14.472222222222221</v>
      </c>
      <c r="I657" s="70"/>
      <c r="J657" s="26">
        <v>-842.2083333333336</v>
      </c>
      <c r="K657" s="26">
        <f>'Car Specs and Assumptions'!$C$5*9.81*'Car Specs and Assumptions'!$F$5</f>
        <v>145.08990000000003</v>
      </c>
      <c r="L657" s="26">
        <v>89.209524484953704</v>
      </c>
      <c r="M657" s="26">
        <v>-1076.5077578182872</v>
      </c>
      <c r="N657" s="27">
        <v>-15579.459495092435</v>
      </c>
      <c r="O657" s="27">
        <f t="shared" si="123"/>
        <v>0</v>
      </c>
      <c r="P657" s="27">
        <f>IF(F657&gt;0,(K657+L657)*F657,0)</f>
        <v>3390.8333376850246</v>
      </c>
      <c r="Q657" s="28">
        <f>IF(J657*-1&gt;(K657+L657),(((J657*-1)-K657-L657))*F657,0)</f>
        <v>8797.7928197223864</v>
      </c>
      <c r="R657" s="27">
        <f t="shared" si="124"/>
        <v>714742.29963006766</v>
      </c>
      <c r="S657" s="27">
        <f t="shared" si="125"/>
        <v>705596.71970500785</v>
      </c>
      <c r="T657" s="27">
        <f t="shared" si="126"/>
        <v>0.1985554108372328</v>
      </c>
      <c r="U657" s="27">
        <f t="shared" si="127"/>
        <v>0.19601476873405119</v>
      </c>
      <c r="V657" s="29">
        <v>-0.19601476873405119</v>
      </c>
      <c r="W657" s="29">
        <f>0.5*'Car Specs and Assumptions'!$C$5*(F657*F657)</f>
        <v>154884.73726851848</v>
      </c>
      <c r="X657" s="29">
        <f t="shared" si="128"/>
        <v>154.88473726851848</v>
      </c>
      <c r="Y657" s="29">
        <f t="shared" si="129"/>
        <v>113.06585820601849</v>
      </c>
      <c r="Z657" s="29">
        <f>(H657*(K657+L657))/1000</f>
        <v>3.3908333376850246</v>
      </c>
      <c r="AA657" s="29">
        <f t="shared" si="130"/>
        <v>109.67502486833347</v>
      </c>
      <c r="AB657" s="18"/>
      <c r="AC657" s="24">
        <f t="shared" si="131"/>
        <v>0</v>
      </c>
      <c r="AD657" s="24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</row>
    <row r="658" spans="1:40" x14ac:dyDescent="0.35">
      <c r="A658" s="18"/>
      <c r="B658" s="2" t="s">
        <v>4</v>
      </c>
      <c r="C658" s="2">
        <v>654</v>
      </c>
      <c r="D658" s="2">
        <v>65</v>
      </c>
      <c r="E658" s="10">
        <v>50.1</v>
      </c>
      <c r="F658" s="26">
        <f t="shared" si="122"/>
        <v>13.916666666666666</v>
      </c>
      <c r="G658" s="51">
        <f t="shared" si="132"/>
        <v>-0.68055555555555536</v>
      </c>
      <c r="H658" s="26">
        <f t="shared" si="133"/>
        <v>13.916666666666666</v>
      </c>
      <c r="I658" s="70"/>
      <c r="J658" s="26">
        <v>-1006.5416666666664</v>
      </c>
      <c r="K658" s="26">
        <f>'Car Specs and Assumptions'!$C$5*9.81*'Car Specs and Assumptions'!$F$5</f>
        <v>145.08990000000003</v>
      </c>
      <c r="L658" s="26">
        <v>82.491885364583325</v>
      </c>
      <c r="M658" s="26">
        <v>-1234.1234520312498</v>
      </c>
      <c r="N658" s="27">
        <v>-17174.884707434892</v>
      </c>
      <c r="O658" s="27">
        <f t="shared" si="123"/>
        <v>0</v>
      </c>
      <c r="P658" s="27">
        <f>IF(F658&gt;0,(K658+L658)*F658,0)</f>
        <v>3167.1798463237851</v>
      </c>
      <c r="Q658" s="28">
        <f>IF(J658*-1&gt;(K658+L658),(((J658*-1)-K658-L658))*F658,0)</f>
        <v>10840.525014787321</v>
      </c>
      <c r="R658" s="27">
        <f t="shared" si="124"/>
        <v>717909.47947639145</v>
      </c>
      <c r="S658" s="27">
        <f t="shared" si="125"/>
        <v>716437.24471979518</v>
      </c>
      <c r="T658" s="27">
        <f t="shared" si="126"/>
        <v>0.19943525339854157</v>
      </c>
      <c r="U658" s="27">
        <f t="shared" si="127"/>
        <v>0.19902626658315911</v>
      </c>
      <c r="V658" s="29">
        <v>-0.19902626658315911</v>
      </c>
      <c r="W658" s="29">
        <f>0.5*'Car Specs and Assumptions'!$C$5*(F658*F658)</f>
        <v>143221.63541666666</v>
      </c>
      <c r="X658" s="29">
        <f t="shared" si="128"/>
        <v>143.22163541666666</v>
      </c>
      <c r="Y658" s="29">
        <f t="shared" si="129"/>
        <v>104.55179385416666</v>
      </c>
      <c r="Z658" s="29">
        <f>(H658*(K658+L658))/1000</f>
        <v>3.1671798463237852</v>
      </c>
      <c r="AA658" s="29">
        <f t="shared" si="130"/>
        <v>101.38461400784287</v>
      </c>
      <c r="AB658" s="18"/>
      <c r="AC658" s="24">
        <f t="shared" si="131"/>
        <v>10840.525014787321</v>
      </c>
      <c r="AD658" s="24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</row>
    <row r="659" spans="1:40" x14ac:dyDescent="0.35">
      <c r="A659" s="18"/>
      <c r="B659" s="2" t="s">
        <v>4</v>
      </c>
      <c r="C659" s="2">
        <v>655</v>
      </c>
      <c r="D659" s="2">
        <v>66</v>
      </c>
      <c r="E659" s="10">
        <v>47.2</v>
      </c>
      <c r="F659" s="26">
        <f t="shared" si="122"/>
        <v>13.111111111111111</v>
      </c>
      <c r="G659" s="51">
        <f t="shared" si="132"/>
        <v>-0.95833333333333304</v>
      </c>
      <c r="H659" s="26">
        <f t="shared" si="133"/>
        <v>13.111111111111111</v>
      </c>
      <c r="I659" s="70"/>
      <c r="J659" s="26">
        <v>-1417.3749999999995</v>
      </c>
      <c r="K659" s="26">
        <f>'Car Specs and Assumptions'!$C$5*9.81*'Car Specs and Assumptions'!$F$5</f>
        <v>145.08990000000003</v>
      </c>
      <c r="L659" s="26">
        <v>73.218322592592585</v>
      </c>
      <c r="M659" s="26">
        <v>-1635.6832225925921</v>
      </c>
      <c r="N659" s="27">
        <v>-21445.624473991764</v>
      </c>
      <c r="O659" s="27">
        <f t="shared" si="123"/>
        <v>0</v>
      </c>
      <c r="P659" s="27">
        <f>IF(F659&gt;0,(K659+L659)*F659,0)</f>
        <v>2862.2633628806584</v>
      </c>
      <c r="Q659" s="28">
        <f>IF(J659*-1&gt;(K659+L659),(((J659*-1)-K659-L659))*F659,0)</f>
        <v>15721.097748230448</v>
      </c>
      <c r="R659" s="27">
        <f t="shared" si="124"/>
        <v>720771.74283927213</v>
      </c>
      <c r="S659" s="27">
        <f t="shared" si="125"/>
        <v>732158.34246802563</v>
      </c>
      <c r="T659" s="27">
        <f t="shared" si="126"/>
        <v>0.20023039016074981</v>
      </c>
      <c r="U659" s="27">
        <f t="shared" si="127"/>
        <v>0.20339358753761752</v>
      </c>
      <c r="V659" s="29">
        <v>-0.20339358753761752</v>
      </c>
      <c r="W659" s="29">
        <f>0.5*'Car Specs and Assumptions'!$C$5*(F659*F659)</f>
        <v>127120.96296296295</v>
      </c>
      <c r="X659" s="29">
        <f t="shared" si="128"/>
        <v>127.12096296296295</v>
      </c>
      <c r="Y659" s="29">
        <f t="shared" si="129"/>
        <v>92.79830296296295</v>
      </c>
      <c r="Z659" s="29">
        <f>(H659*(K659+L659))/1000</f>
        <v>2.8622633628806584</v>
      </c>
      <c r="AA659" s="29">
        <f t="shared" si="130"/>
        <v>89.936039600082296</v>
      </c>
      <c r="AB659" s="18"/>
      <c r="AC659" s="24">
        <f t="shared" si="131"/>
        <v>15721.097748230448</v>
      </c>
      <c r="AD659" s="24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</row>
    <row r="660" spans="1:40" x14ac:dyDescent="0.35">
      <c r="A660" s="18"/>
      <c r="B660" s="2" t="s">
        <v>4</v>
      </c>
      <c r="C660" s="2">
        <v>656</v>
      </c>
      <c r="D660" s="2">
        <v>67</v>
      </c>
      <c r="E660" s="10">
        <v>43.2</v>
      </c>
      <c r="F660" s="26">
        <f t="shared" si="122"/>
        <v>12</v>
      </c>
      <c r="G660" s="51">
        <f t="shared" si="132"/>
        <v>-1.1111111111111107</v>
      </c>
      <c r="H660" s="26">
        <f t="shared" si="133"/>
        <v>12</v>
      </c>
      <c r="I660" s="70"/>
      <c r="J660" s="26">
        <v>-1643.3333333333328</v>
      </c>
      <c r="K660" s="26">
        <f>'Car Specs and Assumptions'!$C$5*9.81*'Car Specs and Assumptions'!$F$5</f>
        <v>145.08990000000003</v>
      </c>
      <c r="L660" s="26">
        <v>61.334280000000007</v>
      </c>
      <c r="M660" s="26">
        <v>-1849.7575133333328</v>
      </c>
      <c r="N660" s="27">
        <v>-22197.090159999992</v>
      </c>
      <c r="O660" s="27">
        <f t="shared" si="123"/>
        <v>0</v>
      </c>
      <c r="P660" s="27">
        <f>IF(F660&gt;0,(K660+L660)*F660,0)</f>
        <v>2477.0901600000007</v>
      </c>
      <c r="Q660" s="28">
        <f>IF(J660*-1&gt;(K660+L660),(((J660*-1)-K660-L660))*F660,0)</f>
        <v>17242.909839999993</v>
      </c>
      <c r="R660" s="27">
        <f t="shared" si="124"/>
        <v>723248.83299927216</v>
      </c>
      <c r="S660" s="27">
        <f t="shared" si="125"/>
        <v>749401.25230802561</v>
      </c>
      <c r="T660" s="27">
        <f t="shared" si="126"/>
        <v>0.20091852580719782</v>
      </c>
      <c r="U660" s="27">
        <f t="shared" si="127"/>
        <v>0.20818366789116952</v>
      </c>
      <c r="V660" s="29">
        <v>-0.20818366789116952</v>
      </c>
      <c r="W660" s="29">
        <f>0.5*'Car Specs and Assumptions'!$C$5*(F660*F660)</f>
        <v>106488</v>
      </c>
      <c r="X660" s="29">
        <f t="shared" si="128"/>
        <v>106.488</v>
      </c>
      <c r="Y660" s="29">
        <f t="shared" si="129"/>
        <v>77.736239999999995</v>
      </c>
      <c r="Z660" s="29">
        <f>(H660*(K660+L660))/1000</f>
        <v>2.4770901600000008</v>
      </c>
      <c r="AA660" s="29">
        <f t="shared" si="130"/>
        <v>75.259149839999992</v>
      </c>
      <c r="AB660" s="18"/>
      <c r="AC660" s="24">
        <f t="shared" si="131"/>
        <v>17242.909839999993</v>
      </c>
      <c r="AD660" s="24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</row>
    <row r="661" spans="1:40" x14ac:dyDescent="0.35">
      <c r="A661" s="18"/>
      <c r="B661" s="2" t="s">
        <v>4</v>
      </c>
      <c r="C661" s="2">
        <v>657</v>
      </c>
      <c r="D661" s="2">
        <v>68</v>
      </c>
      <c r="E661" s="10">
        <v>39.200000000000003</v>
      </c>
      <c r="F661" s="26">
        <f t="shared" si="122"/>
        <v>10.888888888888889</v>
      </c>
      <c r="G661" s="51">
        <f t="shared" si="132"/>
        <v>-0.93055555555555536</v>
      </c>
      <c r="H661" s="26">
        <f t="shared" si="133"/>
        <v>10.888888888888889</v>
      </c>
      <c r="I661" s="70"/>
      <c r="J661" s="26">
        <v>-1376.2916666666663</v>
      </c>
      <c r="K661" s="26">
        <f>'Car Specs and Assumptions'!$C$5*9.81*'Car Specs and Assumptions'!$F$5</f>
        <v>145.08990000000003</v>
      </c>
      <c r="L661" s="26">
        <v>50.501922592592607</v>
      </c>
      <c r="M661" s="26">
        <v>-1571.8834892592588</v>
      </c>
      <c r="N661" s="27">
        <v>-17116.064660823042</v>
      </c>
      <c r="O661" s="27">
        <f t="shared" si="123"/>
        <v>0</v>
      </c>
      <c r="P661" s="27">
        <f>IF(F661&gt;0,(K661+L661)*F661,0)</f>
        <v>2129.7776237860085</v>
      </c>
      <c r="Q661" s="28">
        <f>IF(J661*-1&gt;(K661+L661),(((J661*-1)-K661-L661))*F661,0)</f>
        <v>12856.509413251026</v>
      </c>
      <c r="R661" s="27">
        <f t="shared" si="124"/>
        <v>725378.61062305816</v>
      </c>
      <c r="S661" s="27">
        <f t="shared" si="125"/>
        <v>762257.76172127668</v>
      </c>
      <c r="T661" s="27">
        <f t="shared" si="126"/>
        <v>0.20151017803108556</v>
      </c>
      <c r="U661" s="27">
        <f t="shared" si="127"/>
        <v>0.21175520620617067</v>
      </c>
      <c r="V661" s="29">
        <v>-0.21175520620617067</v>
      </c>
      <c r="W661" s="29">
        <f>0.5*'Car Specs and Assumptions'!$C$5*(F661*F661)</f>
        <v>87680.962962962978</v>
      </c>
      <c r="X661" s="29">
        <f t="shared" si="128"/>
        <v>87.68096296296298</v>
      </c>
      <c r="Y661" s="29">
        <f t="shared" si="129"/>
        <v>64.007102962962975</v>
      </c>
      <c r="Z661" s="29">
        <f>(H661*(K661+L661))/1000</f>
        <v>2.1297776237860084</v>
      </c>
      <c r="AA661" s="29">
        <f t="shared" si="130"/>
        <v>61.877325339176963</v>
      </c>
      <c r="AB661" s="18"/>
      <c r="AC661" s="24">
        <f t="shared" si="131"/>
        <v>12856.509413251026</v>
      </c>
      <c r="AD661" s="24">
        <f>SUM(AC658:AC661)</f>
        <v>56661.042016268788</v>
      </c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</row>
    <row r="662" spans="1:40" x14ac:dyDescent="0.35">
      <c r="A662" s="18"/>
      <c r="B662" s="2" t="s">
        <v>4</v>
      </c>
      <c r="C662" s="2">
        <v>658</v>
      </c>
      <c r="D662" s="2">
        <v>69</v>
      </c>
      <c r="E662" s="10">
        <v>36.5</v>
      </c>
      <c r="F662" s="26">
        <f t="shared" si="122"/>
        <v>10.138888888888889</v>
      </c>
      <c r="G662" s="51">
        <f t="shared" si="132"/>
        <v>-0.68055555555555625</v>
      </c>
      <c r="H662" s="26">
        <f t="shared" si="133"/>
        <v>10.138888888888889</v>
      </c>
      <c r="I662" s="70"/>
      <c r="J662" s="26">
        <v>-1006.5416666666677</v>
      </c>
      <c r="K662" s="26">
        <f>'Car Specs and Assumptions'!$C$5*9.81*'Car Specs and Assumptions'!$F$5</f>
        <v>145.08990000000003</v>
      </c>
      <c r="L662" s="26">
        <v>43.784612123842599</v>
      </c>
      <c r="M662" s="26">
        <v>-1195.4161787905102</v>
      </c>
      <c r="N662" s="27">
        <v>-12120.191812737117</v>
      </c>
      <c r="O662" s="27">
        <f t="shared" si="123"/>
        <v>0</v>
      </c>
      <c r="P662" s="27">
        <f>IF(F662&gt;0,(K662+L662)*F662,0)</f>
        <v>1914.977692366738</v>
      </c>
      <c r="Q662" s="28">
        <f>IF(J662*-1&gt;(K662+L662),(((J662*-1)-K662-L662))*F662,0)</f>
        <v>8290.2364280036418</v>
      </c>
      <c r="R662" s="27">
        <f t="shared" si="124"/>
        <v>727293.58831542486</v>
      </c>
      <c r="S662" s="27">
        <f t="shared" si="125"/>
        <v>770547.99814928032</v>
      </c>
      <c r="T662" s="27">
        <f t="shared" si="126"/>
        <v>0.20204215883402504</v>
      </c>
      <c r="U662" s="27">
        <f t="shared" si="127"/>
        <v>0.21405823388587009</v>
      </c>
      <c r="V662" s="29">
        <v>-0.21405823388587009</v>
      </c>
      <c r="W662" s="29">
        <f>0.5*'Car Specs and Assumptions'!$C$5*(F662*F662)</f>
        <v>76018.431712962964</v>
      </c>
      <c r="X662" s="29">
        <f t="shared" si="128"/>
        <v>76.018431712962965</v>
      </c>
      <c r="Y662" s="29">
        <f t="shared" si="129"/>
        <v>55.493455150462964</v>
      </c>
      <c r="Z662" s="29">
        <f>(H662*(K662+L662))/1000</f>
        <v>1.9149776923667381</v>
      </c>
      <c r="AA662" s="29">
        <f t="shared" si="130"/>
        <v>53.578477458096224</v>
      </c>
      <c r="AB662" s="18"/>
      <c r="AC662" s="24">
        <f t="shared" si="131"/>
        <v>0</v>
      </c>
      <c r="AD662" s="24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</row>
    <row r="663" spans="1:40" x14ac:dyDescent="0.35">
      <c r="A663" s="18"/>
      <c r="B663" s="2" t="s">
        <v>4</v>
      </c>
      <c r="C663" s="2">
        <v>659</v>
      </c>
      <c r="D663" s="2">
        <v>70</v>
      </c>
      <c r="E663" s="10">
        <v>34.299999999999997</v>
      </c>
      <c r="F663" s="26">
        <f t="shared" si="122"/>
        <v>9.5277777777777768</v>
      </c>
      <c r="G663" s="51">
        <f t="shared" si="132"/>
        <v>-0.76388888888888928</v>
      </c>
      <c r="H663" s="26">
        <f t="shared" si="133"/>
        <v>9.5277777777777768</v>
      </c>
      <c r="I663" s="70"/>
      <c r="J663" s="26">
        <v>-1129.7916666666672</v>
      </c>
      <c r="K663" s="26">
        <f>'Car Specs and Assumptions'!$C$5*9.81*'Car Specs and Assumptions'!$F$5</f>
        <v>145.08990000000003</v>
      </c>
      <c r="L663" s="26">
        <v>38.665534484953703</v>
      </c>
      <c r="M663" s="26">
        <v>-1313.5471011516208</v>
      </c>
      <c r="N663" s="27">
        <v>-12515.184880416831</v>
      </c>
      <c r="O663" s="27">
        <f t="shared" si="123"/>
        <v>0</v>
      </c>
      <c r="P663" s="27">
        <f>IF(F663&gt;0,(K663+L663)*F663,0)</f>
        <v>1750.7809452316421</v>
      </c>
      <c r="Q663" s="28">
        <f>IF(J663*-1&gt;(K663+L663),(((J663*-1)-K663-L663))*F663,0)</f>
        <v>9013.6229899535465</v>
      </c>
      <c r="R663" s="27">
        <f t="shared" si="124"/>
        <v>729044.36926065653</v>
      </c>
      <c r="S663" s="27">
        <f t="shared" si="125"/>
        <v>779561.62113923382</v>
      </c>
      <c r="T663" s="27">
        <f t="shared" si="126"/>
        <v>0.2025285257806104</v>
      </c>
      <c r="U663" s="27">
        <f t="shared" si="127"/>
        <v>0.21656221835247916</v>
      </c>
      <c r="V663" s="29">
        <v>-0.21656221835247916</v>
      </c>
      <c r="W663" s="29">
        <f>0.5*'Car Specs and Assumptions'!$C$5*(F663*F663)</f>
        <v>67130.737268518511</v>
      </c>
      <c r="X663" s="29">
        <f t="shared" si="128"/>
        <v>67.130737268518516</v>
      </c>
      <c r="Y663" s="29">
        <f t="shared" si="129"/>
        <v>49.005438206018518</v>
      </c>
      <c r="Z663" s="29">
        <f>(H663*(K663+L663))/1000</f>
        <v>1.7507809452316421</v>
      </c>
      <c r="AA663" s="29">
        <f t="shared" si="130"/>
        <v>47.254657260786878</v>
      </c>
      <c r="AB663" s="18"/>
      <c r="AC663" s="24">
        <f t="shared" si="131"/>
        <v>0</v>
      </c>
      <c r="AD663" s="24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</row>
    <row r="664" spans="1:40" x14ac:dyDescent="0.35">
      <c r="A664" s="18"/>
      <c r="B664" s="2" t="s">
        <v>4</v>
      </c>
      <c r="C664" s="2">
        <v>660</v>
      </c>
      <c r="D664" s="2">
        <v>71</v>
      </c>
      <c r="E664" s="10">
        <v>31</v>
      </c>
      <c r="F664" s="26">
        <f t="shared" si="122"/>
        <v>8.6111111111111107</v>
      </c>
      <c r="G664" s="51">
        <f t="shared" si="132"/>
        <v>-1.1527777777777772</v>
      </c>
      <c r="H664" s="26">
        <f t="shared" si="133"/>
        <v>8.6111111111111107</v>
      </c>
      <c r="I664" s="70"/>
      <c r="J664" s="26">
        <v>-1704.9583333333326</v>
      </c>
      <c r="K664" s="26">
        <f>'Car Specs and Assumptions'!$C$5*9.81*'Car Specs and Assumptions'!$F$5</f>
        <v>145.08990000000003</v>
      </c>
      <c r="L664" s="26">
        <v>31.583420717592592</v>
      </c>
      <c r="M664" s="26">
        <v>-1881.6316540509251</v>
      </c>
      <c r="N664" s="27">
        <v>-16202.939243216299</v>
      </c>
      <c r="O664" s="27">
        <f t="shared" si="123"/>
        <v>0</v>
      </c>
      <c r="P664" s="27">
        <f>IF(F664&gt;0,(K664+L664)*F664,0)</f>
        <v>1521.3535950681585</v>
      </c>
      <c r="Q664" s="28">
        <f>IF(J664*-1&gt;(K664+L664),(((J664*-1)-K664-L664))*F664,0)</f>
        <v>13160.232053079983</v>
      </c>
      <c r="R664" s="27">
        <f t="shared" si="124"/>
        <v>730565.72285572474</v>
      </c>
      <c r="S664" s="27">
        <f t="shared" si="125"/>
        <v>792721.85319231381</v>
      </c>
      <c r="T664" s="27">
        <f t="shared" si="126"/>
        <v>0.20295115780932035</v>
      </c>
      <c r="U664" s="27">
        <f t="shared" si="127"/>
        <v>0.22021813081682479</v>
      </c>
      <c r="V664" s="29">
        <v>-0.22021813081682479</v>
      </c>
      <c r="W664" s="29">
        <f>0.5*'Car Specs and Assumptions'!$C$5*(F664*F664)</f>
        <v>54834.837962962956</v>
      </c>
      <c r="X664" s="29">
        <f t="shared" si="128"/>
        <v>54.834837962962958</v>
      </c>
      <c r="Y664" s="29">
        <f t="shared" si="129"/>
        <v>40.02943171296296</v>
      </c>
      <c r="Z664" s="29">
        <f>(H664*(K664+L664))/1000</f>
        <v>1.5213535950681585</v>
      </c>
      <c r="AA664" s="29">
        <f t="shared" si="130"/>
        <v>38.508078117894804</v>
      </c>
      <c r="AB664" s="18"/>
      <c r="AC664" s="24">
        <f t="shared" si="131"/>
        <v>13160.232053079983</v>
      </c>
      <c r="AD664" s="24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</row>
    <row r="665" spans="1:40" x14ac:dyDescent="0.35">
      <c r="A665" s="18"/>
      <c r="B665" s="2" t="s">
        <v>4</v>
      </c>
      <c r="C665" s="2">
        <v>661</v>
      </c>
      <c r="D665" s="2">
        <v>72</v>
      </c>
      <c r="E665" s="10">
        <v>26</v>
      </c>
      <c r="F665" s="26">
        <f t="shared" si="122"/>
        <v>7.2222222222222223</v>
      </c>
      <c r="G665" s="51">
        <f t="shared" si="132"/>
        <v>-1.4305555555555554</v>
      </c>
      <c r="H665" s="26">
        <f t="shared" si="133"/>
        <v>7.2222222222222223</v>
      </c>
      <c r="I665" s="70"/>
      <c r="J665" s="26">
        <v>-2115.7916666666665</v>
      </c>
      <c r="K665" s="26">
        <f>'Car Specs and Assumptions'!$C$5*9.81*'Car Specs and Assumptions'!$F$5</f>
        <v>145.08990000000003</v>
      </c>
      <c r="L665" s="26">
        <v>22.216849537037039</v>
      </c>
      <c r="M665" s="26">
        <v>-2283.0984162037034</v>
      </c>
      <c r="N665" s="27">
        <v>-16489.044117026748</v>
      </c>
      <c r="O665" s="27">
        <f t="shared" si="123"/>
        <v>0</v>
      </c>
      <c r="P665" s="27">
        <f>IF(F665&gt;0,(K665+L665)*F665,0)</f>
        <v>1208.3265244341567</v>
      </c>
      <c r="Q665" s="28">
        <f>IF(J665*-1&gt;(K665+L665),(((J665*-1)-K665-L665))*F665,0)</f>
        <v>14072.391068158437</v>
      </c>
      <c r="R665" s="27">
        <f t="shared" si="124"/>
        <v>731774.04938015889</v>
      </c>
      <c r="S665" s="27">
        <f t="shared" si="125"/>
        <v>806794.24426047225</v>
      </c>
      <c r="T665" s="27">
        <f t="shared" si="126"/>
        <v>0.20328683091780814</v>
      </c>
      <c r="U665" s="27">
        <f t="shared" si="127"/>
        <v>0.22412744105555921</v>
      </c>
      <c r="V665" s="29">
        <v>-0.22412744105555921</v>
      </c>
      <c r="W665" s="29">
        <f>0.5*'Car Specs and Assumptions'!$C$5*(F665*F665)</f>
        <v>38572.685185185182</v>
      </c>
      <c r="X665" s="29">
        <f t="shared" si="128"/>
        <v>38.572685185185179</v>
      </c>
      <c r="Y665" s="29">
        <f t="shared" si="129"/>
        <v>28.158060185185182</v>
      </c>
      <c r="Z665" s="29">
        <f>(H665*(K665+L665))/1000</f>
        <v>1.2083265244341568</v>
      </c>
      <c r="AA665" s="29">
        <f t="shared" si="130"/>
        <v>26.949733660751026</v>
      </c>
      <c r="AB665" s="18"/>
      <c r="AC665" s="24">
        <f t="shared" si="131"/>
        <v>14072.391068158437</v>
      </c>
      <c r="AD665" s="24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</row>
    <row r="666" spans="1:40" x14ac:dyDescent="0.35">
      <c r="A666" s="18"/>
      <c r="B666" s="2" t="s">
        <v>4</v>
      </c>
      <c r="C666" s="2">
        <v>662</v>
      </c>
      <c r="D666" s="2">
        <v>73</v>
      </c>
      <c r="E666" s="10">
        <v>20.7</v>
      </c>
      <c r="F666" s="26">
        <f t="shared" si="122"/>
        <v>5.75</v>
      </c>
      <c r="G666" s="51">
        <f t="shared" si="132"/>
        <v>-1.4722222222222223</v>
      </c>
      <c r="H666" s="26">
        <f t="shared" si="133"/>
        <v>5.75</v>
      </c>
      <c r="I666" s="70"/>
      <c r="J666" s="26">
        <v>-2177.416666666667</v>
      </c>
      <c r="K666" s="26">
        <f>'Car Specs and Assumptions'!$C$5*9.81*'Car Specs and Assumptions'!$F$5</f>
        <v>145.08990000000003</v>
      </c>
      <c r="L666" s="26">
        <v>14.082393281250001</v>
      </c>
      <c r="M666" s="26">
        <v>-2336.5889599479169</v>
      </c>
      <c r="N666" s="27">
        <v>-13435.386519700522</v>
      </c>
      <c r="O666" s="27">
        <f t="shared" si="123"/>
        <v>0</v>
      </c>
      <c r="P666" s="27">
        <f>IF(F666&gt;0,(K666+L666)*F666,0)</f>
        <v>915.24068636718766</v>
      </c>
      <c r="Q666" s="28">
        <f>IF(J666*-1&gt;(K666+L666),(((J666*-1)-K666-L666))*F666,0)</f>
        <v>11604.905146966148</v>
      </c>
      <c r="R666" s="27">
        <f t="shared" si="124"/>
        <v>732689.29006652604</v>
      </c>
      <c r="S666" s="27">
        <f t="shared" si="125"/>
        <v>818399.14940743835</v>
      </c>
      <c r="T666" s="27">
        <f t="shared" si="126"/>
        <v>0.20354108478048094</v>
      </c>
      <c r="U666" s="27">
        <f t="shared" si="127"/>
        <v>0.22735128370538638</v>
      </c>
      <c r="V666" s="29">
        <v>-0.22735128370538638</v>
      </c>
      <c r="W666" s="29">
        <f>0.5*'Car Specs and Assumptions'!$C$5*(F666*F666)</f>
        <v>24449.71875</v>
      </c>
      <c r="X666" s="29">
        <f t="shared" si="128"/>
        <v>24.449718749999999</v>
      </c>
      <c r="Y666" s="29">
        <f t="shared" si="129"/>
        <v>17.848294687499997</v>
      </c>
      <c r="Z666" s="29">
        <f>(H666*(K666+L666))/1000</f>
        <v>0.91524068636718769</v>
      </c>
      <c r="AA666" s="29">
        <f t="shared" si="130"/>
        <v>16.93305400113281</v>
      </c>
      <c r="AB666" s="18"/>
      <c r="AC666" s="24">
        <f t="shared" si="131"/>
        <v>11604.905146966148</v>
      </c>
      <c r="AD666" s="24">
        <f>SUM(AC664:AC666)</f>
        <v>38837.528268204565</v>
      </c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</row>
    <row r="667" spans="1:40" x14ac:dyDescent="0.35">
      <c r="A667" s="18"/>
      <c r="B667" s="2" t="s">
        <v>4</v>
      </c>
      <c r="C667" s="2">
        <v>663</v>
      </c>
      <c r="D667" s="2">
        <v>74</v>
      </c>
      <c r="E667" s="10">
        <v>15.4</v>
      </c>
      <c r="F667" s="26">
        <f t="shared" si="122"/>
        <v>4.2777777777777777</v>
      </c>
      <c r="G667" s="51">
        <f t="shared" si="132"/>
        <v>-1.0555555555555556</v>
      </c>
      <c r="H667" s="26">
        <f t="shared" si="133"/>
        <v>4.2777777777777777</v>
      </c>
      <c r="I667" s="70"/>
      <c r="J667" s="26">
        <v>-1561.1666666666667</v>
      </c>
      <c r="K667" s="26">
        <f>'Car Specs and Assumptions'!$C$5*9.81*'Car Specs and Assumptions'!$F$5</f>
        <v>145.08990000000003</v>
      </c>
      <c r="L667" s="26">
        <v>7.7943018287037047</v>
      </c>
      <c r="M667" s="26">
        <v>-1714.0508684953704</v>
      </c>
      <c r="N667" s="27">
        <v>-7332.3287152301955</v>
      </c>
      <c r="O667" s="27">
        <f t="shared" si="123"/>
        <v>0</v>
      </c>
      <c r="P667" s="27">
        <f>IF(F667&gt;0,(K667+L667)*F667,0)</f>
        <v>654.00464115612158</v>
      </c>
      <c r="Q667" s="28">
        <f>IF(J667*-1&gt;(K667+L667),(((J667*-1)-K667-L667))*F667,0)</f>
        <v>6024.3194329179532</v>
      </c>
      <c r="R667" s="27">
        <f t="shared" si="124"/>
        <v>733343.29470768222</v>
      </c>
      <c r="S667" s="27">
        <f t="shared" si="125"/>
        <v>824423.46884035633</v>
      </c>
      <c r="T667" s="27">
        <f t="shared" si="126"/>
        <v>0.20372276726979413</v>
      </c>
      <c r="U667" s="27">
        <f t="shared" si="127"/>
        <v>0.22902483964385101</v>
      </c>
      <c r="V667" s="29">
        <v>-0.22902483964385101</v>
      </c>
      <c r="W667" s="29">
        <f>0.5*'Car Specs and Assumptions'!$C$5*(F667*F667)</f>
        <v>13532.393518518518</v>
      </c>
      <c r="X667" s="29">
        <f t="shared" si="128"/>
        <v>13.532393518518518</v>
      </c>
      <c r="Y667" s="29">
        <f t="shared" si="129"/>
        <v>9.8786472685185185</v>
      </c>
      <c r="Z667" s="29">
        <f>(H667*(K667+L667))/1000</f>
        <v>0.65400464115612156</v>
      </c>
      <c r="AA667" s="29">
        <f t="shared" si="130"/>
        <v>9.224642627362396</v>
      </c>
      <c r="AB667" s="18"/>
      <c r="AC667" s="24">
        <f t="shared" si="131"/>
        <v>0</v>
      </c>
      <c r="AD667" s="24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</row>
    <row r="668" spans="1:40" x14ac:dyDescent="0.35">
      <c r="A668" s="18"/>
      <c r="B668" s="2" t="s">
        <v>4</v>
      </c>
      <c r="C668" s="2">
        <v>664</v>
      </c>
      <c r="D668" s="2">
        <v>75</v>
      </c>
      <c r="E668" s="10">
        <v>13.1</v>
      </c>
      <c r="F668" s="26">
        <f t="shared" si="122"/>
        <v>3.6388888888888888</v>
      </c>
      <c r="G668" s="51">
        <f t="shared" si="132"/>
        <v>-0.47222222222222232</v>
      </c>
      <c r="H668" s="26">
        <f t="shared" si="133"/>
        <v>3.6388888888888888</v>
      </c>
      <c r="I668" s="70"/>
      <c r="J668" s="26">
        <v>-698.41666666666686</v>
      </c>
      <c r="K668" s="26">
        <f>'Car Specs and Assumptions'!$C$5*9.81*'Car Specs and Assumptions'!$F$5</f>
        <v>145.08990000000003</v>
      </c>
      <c r="L668" s="26">
        <v>5.6399904571759265</v>
      </c>
      <c r="M668" s="26">
        <v>-849.14655712384285</v>
      </c>
      <c r="N668" s="27">
        <v>-3089.9499717562057</v>
      </c>
      <c r="O668" s="27">
        <f t="shared" si="123"/>
        <v>0</v>
      </c>
      <c r="P668" s="27">
        <f>IF(F668&gt;0,(K668+L668)*F668,0)</f>
        <v>548.48932360805691</v>
      </c>
      <c r="Q668" s="28">
        <f>IF(J668*-1&gt;(K668+L668),(((J668*-1)-K668-L668))*F668,0)</f>
        <v>1992.9713245400917</v>
      </c>
      <c r="R668" s="27">
        <f t="shared" si="124"/>
        <v>733891.78403129033</v>
      </c>
      <c r="S668" s="27">
        <f t="shared" si="125"/>
        <v>826416.44016489643</v>
      </c>
      <c r="T668" s="27">
        <f t="shared" si="126"/>
        <v>0.20387513760389248</v>
      </c>
      <c r="U668" s="27">
        <f t="shared" si="127"/>
        <v>0.22957848707780823</v>
      </c>
      <c r="V668" s="29">
        <v>-0.22957848707780823</v>
      </c>
      <c r="W668" s="29">
        <f>0.5*'Car Specs and Assumptions'!$C$5*(F668*F668)</f>
        <v>9792.0983796296296</v>
      </c>
      <c r="X668" s="29">
        <f t="shared" si="128"/>
        <v>9.7920983796296301</v>
      </c>
      <c r="Y668" s="29">
        <f t="shared" si="129"/>
        <v>7.1482318171296297</v>
      </c>
      <c r="Z668" s="29">
        <f>(H668*(K668+L668))/1000</f>
        <v>0.54848932360805691</v>
      </c>
      <c r="AA668" s="29">
        <f t="shared" si="130"/>
        <v>6.5997424935215729</v>
      </c>
      <c r="AB668" s="18"/>
      <c r="AC668" s="24">
        <f t="shared" si="131"/>
        <v>0</v>
      </c>
      <c r="AD668" s="24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</row>
    <row r="669" spans="1:40" x14ac:dyDescent="0.35">
      <c r="A669" s="18"/>
      <c r="B669" s="2" t="s">
        <v>4</v>
      </c>
      <c r="C669" s="2">
        <v>665</v>
      </c>
      <c r="D669" s="2">
        <v>76</v>
      </c>
      <c r="E669" s="10">
        <v>12</v>
      </c>
      <c r="F669" s="26">
        <f t="shared" si="122"/>
        <v>3.333333333333333</v>
      </c>
      <c r="G669" s="51">
        <f t="shared" si="132"/>
        <v>-8.3333333333333259E-2</v>
      </c>
      <c r="H669" s="26">
        <f t="shared" si="133"/>
        <v>3.333333333333333</v>
      </c>
      <c r="I669" s="70"/>
      <c r="J669" s="26">
        <v>-123.24999999999989</v>
      </c>
      <c r="K669" s="26">
        <f>'Car Specs and Assumptions'!$C$5*9.81*'Car Specs and Assumptions'!$F$5</f>
        <v>145.08990000000003</v>
      </c>
      <c r="L669" s="26">
        <v>4.7325833333333334</v>
      </c>
      <c r="M669" s="26">
        <v>-273.07248333333325</v>
      </c>
      <c r="N669" s="27">
        <v>-910.24161111111073</v>
      </c>
      <c r="O669" s="27">
        <f t="shared" si="123"/>
        <v>0</v>
      </c>
      <c r="P669" s="27">
        <f>IF(F669&gt;0,(K669+L669)*F669,0)</f>
        <v>499.40827777777787</v>
      </c>
      <c r="Q669" s="28">
        <f>IF(J669*-1&gt;(K669+L669),(((J669*-1)-K669-L669))*F669,0)</f>
        <v>0</v>
      </c>
      <c r="R669" s="27">
        <f t="shared" si="124"/>
        <v>734391.19230906805</v>
      </c>
      <c r="S669" s="27">
        <f t="shared" si="125"/>
        <v>826416.44016489643</v>
      </c>
      <c r="T669" s="27">
        <f t="shared" si="126"/>
        <v>0.20401387322345912</v>
      </c>
      <c r="U669" s="27">
        <f t="shared" si="127"/>
        <v>0.22957848707780823</v>
      </c>
      <c r="V669" s="29">
        <v>-0.22957848707780823</v>
      </c>
      <c r="W669" s="29">
        <f>0.5*'Car Specs and Assumptions'!$C$5*(F669*F669)</f>
        <v>8216.6666666666642</v>
      </c>
      <c r="X669" s="29">
        <f t="shared" si="128"/>
        <v>8.216666666666665</v>
      </c>
      <c r="Y669" s="29">
        <f t="shared" si="129"/>
        <v>5.9981666666666653</v>
      </c>
      <c r="Z669" s="29">
        <f>(H669*(K669+L669))/1000</f>
        <v>0.49940827777777785</v>
      </c>
      <c r="AA669" s="29">
        <f t="shared" si="130"/>
        <v>5.4987583888888878</v>
      </c>
      <c r="AB669" s="18"/>
      <c r="AC669" s="24">
        <f t="shared" si="131"/>
        <v>0</v>
      </c>
      <c r="AD669" s="24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</row>
    <row r="670" spans="1:40" x14ac:dyDescent="0.35">
      <c r="A670" s="18"/>
      <c r="B670" s="2" t="s">
        <v>4</v>
      </c>
      <c r="C670" s="2">
        <v>666</v>
      </c>
      <c r="D670" s="2">
        <v>77</v>
      </c>
      <c r="E670" s="10">
        <v>12.5</v>
      </c>
      <c r="F670" s="26">
        <f t="shared" si="122"/>
        <v>3.4722222222222223</v>
      </c>
      <c r="G670" s="51">
        <f t="shared" si="132"/>
        <v>0.2777777777777779</v>
      </c>
      <c r="H670" s="26">
        <f t="shared" si="133"/>
        <v>3.4722222222222223</v>
      </c>
      <c r="I670" s="70"/>
      <c r="J670" s="26">
        <v>410.83333333333354</v>
      </c>
      <c r="K670" s="26">
        <f>'Car Specs and Assumptions'!$C$5*9.81*'Car Specs and Assumptions'!$F$5</f>
        <v>145.08990000000003</v>
      </c>
      <c r="L670" s="26">
        <v>5.1351815682870381</v>
      </c>
      <c r="M670" s="26">
        <v>260.60825176504648</v>
      </c>
      <c r="N670" s="27">
        <v>904.88976307307803</v>
      </c>
      <c r="O670" s="27">
        <f t="shared" si="123"/>
        <v>904.88976307307803</v>
      </c>
      <c r="P670" s="27">
        <f>IF(F670&gt;0,(K670+L670)*F670,0)</f>
        <v>521.61486655655233</v>
      </c>
      <c r="Q670" s="28">
        <f>IF(J670*-1&gt;(K670+L670),(((J670*-1)-K670-L670))*F670,0)</f>
        <v>0</v>
      </c>
      <c r="R670" s="27">
        <f t="shared" si="124"/>
        <v>734912.80717562465</v>
      </c>
      <c r="S670" s="27">
        <f t="shared" si="125"/>
        <v>826416.44016489643</v>
      </c>
      <c r="T670" s="27">
        <f t="shared" si="126"/>
        <v>0.20415877783338854</v>
      </c>
      <c r="U670" s="27">
        <f t="shared" si="127"/>
        <v>0.22957848707780823</v>
      </c>
      <c r="V670" s="29">
        <v>-0.22957848707780823</v>
      </c>
      <c r="W670" s="29">
        <f>0.5*'Car Specs and Assumptions'!$C$5*(F670*F670)</f>
        <v>8915.6539351851861</v>
      </c>
      <c r="X670" s="29">
        <f t="shared" si="128"/>
        <v>8.9156539351851869</v>
      </c>
      <c r="Y670" s="29">
        <f t="shared" si="129"/>
        <v>6.508427372685186</v>
      </c>
      <c r="Z670" s="29">
        <f>(H670*(K670+L670))/1000</f>
        <v>0.52161486655655231</v>
      </c>
      <c r="AA670" s="29">
        <f t="shared" si="130"/>
        <v>5.9868125061286337</v>
      </c>
      <c r="AB670" s="18"/>
      <c r="AC670" s="24">
        <f t="shared" si="131"/>
        <v>0</v>
      </c>
      <c r="AD670" s="24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</row>
    <row r="671" spans="1:40" x14ac:dyDescent="0.35">
      <c r="A671" s="18"/>
      <c r="B671" s="2" t="s">
        <v>4</v>
      </c>
      <c r="C671" s="2">
        <v>667</v>
      </c>
      <c r="D671" s="2">
        <v>78</v>
      </c>
      <c r="E671" s="10">
        <v>14</v>
      </c>
      <c r="F671" s="26">
        <f t="shared" si="122"/>
        <v>3.8888888888888888</v>
      </c>
      <c r="G671" s="51">
        <f t="shared" si="132"/>
        <v>0.90277777777777768</v>
      </c>
      <c r="H671" s="26">
        <f t="shared" si="133"/>
        <v>3.8888888888888888</v>
      </c>
      <c r="I671" s="70"/>
      <c r="J671" s="26">
        <v>1335.2083333333333</v>
      </c>
      <c r="K671" s="26">
        <f>'Car Specs and Assumptions'!$C$5*9.81*'Car Specs and Assumptions'!$F$5</f>
        <v>145.08990000000003</v>
      </c>
      <c r="L671" s="26">
        <v>6.4415717592592596</v>
      </c>
      <c r="M671" s="26">
        <v>1183.6768615740741</v>
      </c>
      <c r="N671" s="27">
        <v>4603.187795010288</v>
      </c>
      <c r="O671" s="27">
        <f t="shared" si="123"/>
        <v>4603.187795010288</v>
      </c>
      <c r="P671" s="27">
        <f>IF(F671&gt;0,(K671+L671)*F671,0)</f>
        <v>589.28905684156393</v>
      </c>
      <c r="Q671" s="28">
        <f>IF(J671*-1&gt;(K671+L671),(((J671*-1)-K671-L671))*F671,0)</f>
        <v>0</v>
      </c>
      <c r="R671" s="27">
        <f t="shared" si="124"/>
        <v>735502.09623246617</v>
      </c>
      <c r="S671" s="27">
        <f t="shared" si="125"/>
        <v>826416.44016489643</v>
      </c>
      <c r="T671" s="27">
        <f t="shared" si="126"/>
        <v>0.2043224823333791</v>
      </c>
      <c r="U671" s="27">
        <f t="shared" si="127"/>
        <v>0.22957848707780823</v>
      </c>
      <c r="V671" s="29">
        <v>-0.22957848707780823</v>
      </c>
      <c r="W671" s="29">
        <f>0.5*'Car Specs and Assumptions'!$C$5*(F671*F671)</f>
        <v>11183.796296296296</v>
      </c>
      <c r="X671" s="29">
        <f t="shared" si="128"/>
        <v>11.183796296296295</v>
      </c>
      <c r="Y671" s="29">
        <f t="shared" si="129"/>
        <v>8.1641712962962956</v>
      </c>
      <c r="Z671" s="29">
        <f>(H671*(K671+L671))/1000</f>
        <v>0.58928905684156396</v>
      </c>
      <c r="AA671" s="29">
        <f t="shared" si="130"/>
        <v>7.5748822394547313</v>
      </c>
      <c r="AB671" s="18"/>
      <c r="AC671" s="24">
        <f t="shared" si="131"/>
        <v>0</v>
      </c>
      <c r="AD671" s="24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</row>
    <row r="672" spans="1:40" x14ac:dyDescent="0.35">
      <c r="A672" s="18"/>
      <c r="B672" s="2" t="s">
        <v>4</v>
      </c>
      <c r="C672" s="2">
        <v>668</v>
      </c>
      <c r="D672" s="2">
        <v>79</v>
      </c>
      <c r="E672" s="10">
        <v>19</v>
      </c>
      <c r="F672" s="26">
        <f t="shared" si="122"/>
        <v>5.2777777777777777</v>
      </c>
      <c r="G672" s="51">
        <f t="shared" si="132"/>
        <v>1.2777777777777775</v>
      </c>
      <c r="H672" s="26">
        <f t="shared" si="133"/>
        <v>5.2777777777777777</v>
      </c>
      <c r="I672" s="70"/>
      <c r="J672" s="26">
        <v>1889.8333333333328</v>
      </c>
      <c r="K672" s="26">
        <f>'Car Specs and Assumptions'!$C$5*9.81*'Car Specs and Assumptions'!$F$5</f>
        <v>145.08990000000003</v>
      </c>
      <c r="L672" s="26">
        <v>11.864323495370371</v>
      </c>
      <c r="M672" s="26">
        <v>1732.8791098379625</v>
      </c>
      <c r="N672" s="27">
        <v>9145.750857478135</v>
      </c>
      <c r="O672" s="27">
        <f t="shared" si="123"/>
        <v>9145.750857478135</v>
      </c>
      <c r="P672" s="27">
        <f>IF(F672&gt;0,(K672+L672)*F672,0)</f>
        <v>828.36951289223271</v>
      </c>
      <c r="Q672" s="28">
        <f>IF(J672*-1&gt;(K672+L672),(((J672*-1)-K672-L672))*F672,0)</f>
        <v>0</v>
      </c>
      <c r="R672" s="27">
        <f t="shared" si="124"/>
        <v>736330.46574535838</v>
      </c>
      <c r="S672" s="27">
        <f t="shared" si="125"/>
        <v>826416.44016489643</v>
      </c>
      <c r="T672" s="27">
        <f t="shared" si="126"/>
        <v>0.20455260338406056</v>
      </c>
      <c r="U672" s="27">
        <f t="shared" si="127"/>
        <v>0.22957848707780823</v>
      </c>
      <c r="V672" s="29">
        <v>-0.22957848707780823</v>
      </c>
      <c r="W672" s="29">
        <f>0.5*'Car Specs and Assumptions'!$C$5*(F672*F672)</f>
        <v>20598.72685185185</v>
      </c>
      <c r="X672" s="29">
        <f t="shared" si="128"/>
        <v>20.59872685185185</v>
      </c>
      <c r="Y672" s="29">
        <f t="shared" si="129"/>
        <v>15.03707060185185</v>
      </c>
      <c r="Z672" s="29">
        <f>(H672*(K672+L672))/1000</f>
        <v>0.82836951289223271</v>
      </c>
      <c r="AA672" s="29">
        <f t="shared" si="130"/>
        <v>14.208701088959618</v>
      </c>
      <c r="AB672" s="18"/>
      <c r="AC672" s="24">
        <f t="shared" si="131"/>
        <v>0</v>
      </c>
      <c r="AD672" s="24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</row>
    <row r="673" spans="1:40" x14ac:dyDescent="0.35">
      <c r="A673" s="18"/>
      <c r="B673" s="2" t="s">
        <v>4</v>
      </c>
      <c r="C673" s="2">
        <v>669</v>
      </c>
      <c r="D673" s="2">
        <v>80</v>
      </c>
      <c r="E673" s="10">
        <v>23.2</v>
      </c>
      <c r="F673" s="26">
        <f t="shared" si="122"/>
        <v>6.4444444444444438</v>
      </c>
      <c r="G673" s="51">
        <f t="shared" si="132"/>
        <v>1.25</v>
      </c>
      <c r="H673" s="26">
        <f t="shared" si="133"/>
        <v>6.4444444444444438</v>
      </c>
      <c r="I673" s="70"/>
      <c r="J673" s="26">
        <v>1848.75</v>
      </c>
      <c r="K673" s="26">
        <f>'Car Specs and Assumptions'!$C$5*9.81*'Car Specs and Assumptions'!$F$5</f>
        <v>145.08990000000003</v>
      </c>
      <c r="L673" s="26">
        <v>17.689344814814813</v>
      </c>
      <c r="M673" s="26">
        <v>1685.9707551851852</v>
      </c>
      <c r="N673" s="27">
        <v>10865.144866748969</v>
      </c>
      <c r="O673" s="27">
        <f t="shared" si="123"/>
        <v>10865.144866748969</v>
      </c>
      <c r="P673" s="27">
        <f>IF(F673&gt;0,(K673+L673)*F673,0)</f>
        <v>1049.0217999176955</v>
      </c>
      <c r="Q673" s="28">
        <f>IF(J673*-1&gt;(K673+L673),(((J673*-1)-K673-L673))*F673,0)</f>
        <v>0</v>
      </c>
      <c r="R673" s="27">
        <f t="shared" si="124"/>
        <v>737379.48754527606</v>
      </c>
      <c r="S673" s="27">
        <f t="shared" si="125"/>
        <v>826416.44016489643</v>
      </c>
      <c r="T673" s="27">
        <f t="shared" si="126"/>
        <v>0.2048440216400777</v>
      </c>
      <c r="U673" s="27">
        <f t="shared" si="127"/>
        <v>0.22957848707780823</v>
      </c>
      <c r="V673" s="29">
        <v>-0.22957848707780823</v>
      </c>
      <c r="W673" s="29">
        <f>0.5*'Car Specs and Assumptions'!$C$5*(F673*F673)</f>
        <v>30712.074074074066</v>
      </c>
      <c r="X673" s="29">
        <f t="shared" si="128"/>
        <v>30.712074074074067</v>
      </c>
      <c r="Y673" s="29">
        <f t="shared" si="129"/>
        <v>22.419814074074068</v>
      </c>
      <c r="Z673" s="29">
        <f>(H673*(K673+L673))/1000</f>
        <v>1.0490217999176954</v>
      </c>
      <c r="AA673" s="29">
        <f t="shared" si="130"/>
        <v>21.370792274156372</v>
      </c>
      <c r="AB673" s="18"/>
      <c r="AC673" s="24">
        <f t="shared" si="131"/>
        <v>0</v>
      </c>
      <c r="AD673" s="24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</row>
    <row r="674" spans="1:40" x14ac:dyDescent="0.35">
      <c r="A674" s="18"/>
      <c r="B674" s="2" t="s">
        <v>4</v>
      </c>
      <c r="C674" s="2">
        <v>670</v>
      </c>
      <c r="D674" s="2">
        <v>81</v>
      </c>
      <c r="E674" s="10">
        <v>28</v>
      </c>
      <c r="F674" s="26">
        <f t="shared" si="122"/>
        <v>7.7777777777777777</v>
      </c>
      <c r="G674" s="51">
        <f t="shared" si="132"/>
        <v>1.2222222222222228</v>
      </c>
      <c r="H674" s="26">
        <f t="shared" si="133"/>
        <v>7.7777777777777777</v>
      </c>
      <c r="I674" s="70"/>
      <c r="J674" s="26">
        <v>1807.6666666666674</v>
      </c>
      <c r="K674" s="26">
        <f>'Car Specs and Assumptions'!$C$5*9.81*'Car Specs and Assumptions'!$F$5</f>
        <v>145.08990000000003</v>
      </c>
      <c r="L674" s="26">
        <v>25.766287037037038</v>
      </c>
      <c r="M674" s="26">
        <v>1636.8104796296304</v>
      </c>
      <c r="N674" s="27">
        <v>12730.748174897126</v>
      </c>
      <c r="O674" s="27">
        <f t="shared" si="123"/>
        <v>12730.748174897126</v>
      </c>
      <c r="P674" s="27">
        <f>IF(F674&gt;0,(K674+L674)*F674,0)</f>
        <v>1328.8814547325105</v>
      </c>
      <c r="Q674" s="28">
        <f>IF(J674*-1&gt;(K674+L674),(((J674*-1)-K674-L674))*F674,0)</f>
        <v>0</v>
      </c>
      <c r="R674" s="27">
        <f t="shared" si="124"/>
        <v>738708.36900000856</v>
      </c>
      <c r="S674" s="27">
        <f t="shared" si="125"/>
        <v>826416.44016489643</v>
      </c>
      <c r="T674" s="27">
        <f t="shared" si="126"/>
        <v>0.2052131849082024</v>
      </c>
      <c r="U674" s="27">
        <f t="shared" si="127"/>
        <v>0.22957848707780823</v>
      </c>
      <c r="V674" s="29">
        <v>-0.22957848707780823</v>
      </c>
      <c r="W674" s="29">
        <f>0.5*'Car Specs and Assumptions'!$C$5*(F674*F674)</f>
        <v>44735.185185185182</v>
      </c>
      <c r="X674" s="29">
        <f t="shared" si="128"/>
        <v>44.735185185185181</v>
      </c>
      <c r="Y674" s="29">
        <f t="shared" si="129"/>
        <v>32.656685185185182</v>
      </c>
      <c r="Z674" s="29">
        <f>(H674*(K674+L674))/1000</f>
        <v>1.3288814547325105</v>
      </c>
      <c r="AA674" s="29">
        <f t="shared" si="130"/>
        <v>31.327803730452672</v>
      </c>
      <c r="AB674" s="18"/>
      <c r="AC674" s="24">
        <f t="shared" si="131"/>
        <v>0</v>
      </c>
      <c r="AD674" s="24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</row>
    <row r="675" spans="1:40" x14ac:dyDescent="0.35">
      <c r="A675" s="18"/>
      <c r="B675" s="2" t="s">
        <v>4</v>
      </c>
      <c r="C675" s="2">
        <v>671</v>
      </c>
      <c r="D675" s="2">
        <v>82</v>
      </c>
      <c r="E675" s="10">
        <v>32</v>
      </c>
      <c r="F675" s="26">
        <f t="shared" si="122"/>
        <v>8.8888888888888893</v>
      </c>
      <c r="G675" s="51">
        <f t="shared" si="132"/>
        <v>0.83333333333333348</v>
      </c>
      <c r="H675" s="26">
        <f t="shared" si="133"/>
        <v>8.8888888888888893</v>
      </c>
      <c r="I675" s="70"/>
      <c r="J675" s="26">
        <v>1232.5000000000002</v>
      </c>
      <c r="K675" s="26">
        <f>'Car Specs and Assumptions'!$C$5*9.81*'Car Specs and Assumptions'!$F$5</f>
        <v>145.08990000000003</v>
      </c>
      <c r="L675" s="26">
        <v>33.653925925925932</v>
      </c>
      <c r="M675" s="26">
        <v>1053.7561740740744</v>
      </c>
      <c r="N675" s="27">
        <v>9366.7215473251053</v>
      </c>
      <c r="O675" s="27">
        <f t="shared" si="123"/>
        <v>9366.7215473251053</v>
      </c>
      <c r="P675" s="27">
        <f>IF(F675&gt;0,(K675+L675)*F675,0)</f>
        <v>1588.834008230453</v>
      </c>
      <c r="Q675" s="28">
        <f>IF(J675*-1&gt;(K675+L675),(((J675*-1)-K675-L675))*F675,0)</f>
        <v>0</v>
      </c>
      <c r="R675" s="27">
        <f t="shared" si="124"/>
        <v>740297.20300823904</v>
      </c>
      <c r="S675" s="27">
        <f t="shared" si="125"/>
        <v>826416.44016489643</v>
      </c>
      <c r="T675" s="27">
        <f t="shared" si="126"/>
        <v>0.20565456299568882</v>
      </c>
      <c r="U675" s="27">
        <f t="shared" si="127"/>
        <v>0.22957848707780823</v>
      </c>
      <c r="V675" s="29">
        <v>-0.22957848707780823</v>
      </c>
      <c r="W675" s="29">
        <f>0.5*'Car Specs and Assumptions'!$C$5*(F675*F675)</f>
        <v>58429.629629629635</v>
      </c>
      <c r="X675" s="29">
        <f t="shared" si="128"/>
        <v>58.429629629629638</v>
      </c>
      <c r="Y675" s="29">
        <f t="shared" si="129"/>
        <v>42.653629629629634</v>
      </c>
      <c r="Z675" s="29">
        <f>(H675*(K675+L675))/1000</f>
        <v>1.5888340082304531</v>
      </c>
      <c r="AA675" s="29">
        <f t="shared" si="130"/>
        <v>41.064795621399185</v>
      </c>
      <c r="AB675" s="18"/>
      <c r="AC675" s="24">
        <f t="shared" si="131"/>
        <v>0</v>
      </c>
      <c r="AD675" s="24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</row>
    <row r="676" spans="1:40" x14ac:dyDescent="0.35">
      <c r="A676" s="18"/>
      <c r="B676" s="2" t="s">
        <v>4</v>
      </c>
      <c r="C676" s="2">
        <v>672</v>
      </c>
      <c r="D676" s="2">
        <v>83</v>
      </c>
      <c r="E676" s="10">
        <v>34</v>
      </c>
      <c r="F676" s="26">
        <f t="shared" si="122"/>
        <v>9.4444444444444446</v>
      </c>
      <c r="G676" s="51">
        <f t="shared" si="132"/>
        <v>0.55555555555555536</v>
      </c>
      <c r="H676" s="26">
        <f t="shared" si="133"/>
        <v>9.4444444444444446</v>
      </c>
      <c r="I676" s="70"/>
      <c r="J676" s="26">
        <v>821.6666666666664</v>
      </c>
      <c r="K676" s="26">
        <f>'Car Specs and Assumptions'!$C$5*9.81*'Car Specs and Assumptions'!$F$5</f>
        <v>145.08990000000003</v>
      </c>
      <c r="L676" s="26">
        <v>37.992127314814816</v>
      </c>
      <c r="M676" s="26">
        <v>638.58463935185148</v>
      </c>
      <c r="N676" s="27">
        <v>6031.0771494341534</v>
      </c>
      <c r="O676" s="27">
        <f t="shared" si="123"/>
        <v>6031.0771494341534</v>
      </c>
      <c r="P676" s="27">
        <f>IF(F676&gt;0,(K676+L676)*F676,0)</f>
        <v>1729.1080357510291</v>
      </c>
      <c r="Q676" s="28">
        <f>IF(J676*-1&gt;(K676+L676),(((J676*-1)-K676-L676))*F676,0)</f>
        <v>0</v>
      </c>
      <c r="R676" s="27">
        <f t="shared" si="124"/>
        <v>742026.31104399008</v>
      </c>
      <c r="S676" s="27">
        <f t="shared" si="125"/>
        <v>826416.44016489643</v>
      </c>
      <c r="T676" s="27">
        <f t="shared" si="126"/>
        <v>0.20613490920802044</v>
      </c>
      <c r="U676" s="27">
        <f t="shared" si="127"/>
        <v>0.22957848707780823</v>
      </c>
      <c r="V676" s="29">
        <v>-0.22957848707780823</v>
      </c>
      <c r="W676" s="29">
        <f>0.5*'Car Specs and Assumptions'!$C$5*(F676*F676)</f>
        <v>65961.574074074073</v>
      </c>
      <c r="X676" s="29">
        <f t="shared" si="128"/>
        <v>65.961574074074079</v>
      </c>
      <c r="Y676" s="29">
        <f t="shared" si="129"/>
        <v>48.151949074074075</v>
      </c>
      <c r="Z676" s="29">
        <f>(H676*(K676+L676))/1000</f>
        <v>1.7291080357510291</v>
      </c>
      <c r="AA676" s="29">
        <f t="shared" si="130"/>
        <v>46.422841038323043</v>
      </c>
      <c r="AB676" s="18"/>
      <c r="AC676" s="24">
        <f t="shared" si="131"/>
        <v>0</v>
      </c>
      <c r="AD676" s="24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</row>
    <row r="677" spans="1:40" x14ac:dyDescent="0.35">
      <c r="A677" s="18"/>
      <c r="B677" s="2" t="s">
        <v>4</v>
      </c>
      <c r="C677" s="2">
        <v>673</v>
      </c>
      <c r="D677" s="2">
        <v>84</v>
      </c>
      <c r="E677" s="10">
        <v>36</v>
      </c>
      <c r="F677" s="26">
        <f t="shared" si="122"/>
        <v>10</v>
      </c>
      <c r="G677" s="51">
        <f t="shared" si="132"/>
        <v>0.55555555555555536</v>
      </c>
      <c r="H677" s="26">
        <f t="shared" si="133"/>
        <v>10</v>
      </c>
      <c r="I677" s="70"/>
      <c r="J677" s="26">
        <v>821.6666666666664</v>
      </c>
      <c r="K677" s="26">
        <f>'Car Specs and Assumptions'!$C$5*9.81*'Car Specs and Assumptions'!$F$5</f>
        <v>145.08990000000003</v>
      </c>
      <c r="L677" s="26">
        <v>42.593250000000005</v>
      </c>
      <c r="M677" s="26">
        <v>633.98351666666633</v>
      </c>
      <c r="N677" s="27">
        <v>6339.8351666666631</v>
      </c>
      <c r="O677" s="27">
        <f t="shared" si="123"/>
        <v>6339.8351666666631</v>
      </c>
      <c r="P677" s="27">
        <f>IF(F677&gt;0,(K677+L677)*F677,0)</f>
        <v>1876.8315000000005</v>
      </c>
      <c r="Q677" s="28">
        <f>IF(J677*-1&gt;(K677+L677),(((J677*-1)-K677-L677))*F677,0)</f>
        <v>0</v>
      </c>
      <c r="R677" s="27">
        <f t="shared" si="124"/>
        <v>743903.14254399005</v>
      </c>
      <c r="S677" s="27">
        <f t="shared" si="125"/>
        <v>826416.44016489643</v>
      </c>
      <c r="T677" s="27">
        <f t="shared" si="126"/>
        <v>0.20665629299872043</v>
      </c>
      <c r="U677" s="27">
        <f t="shared" si="127"/>
        <v>0.22957848707780823</v>
      </c>
      <c r="V677" s="29">
        <v>-0.22957848707780823</v>
      </c>
      <c r="W677" s="29">
        <f>0.5*'Car Specs and Assumptions'!$C$5*(F677*F677)</f>
        <v>73950</v>
      </c>
      <c r="X677" s="29">
        <f t="shared" si="128"/>
        <v>73.95</v>
      </c>
      <c r="Y677" s="29">
        <f t="shared" si="129"/>
        <v>53.983499999999999</v>
      </c>
      <c r="Z677" s="29">
        <f>(H677*(K677+L677))/1000</f>
        <v>1.8768315000000004</v>
      </c>
      <c r="AA677" s="29">
        <f t="shared" si="130"/>
        <v>52.106668499999998</v>
      </c>
      <c r="AB677" s="18"/>
      <c r="AC677" s="24">
        <f t="shared" si="131"/>
        <v>0</v>
      </c>
      <c r="AD677" s="24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</row>
    <row r="678" spans="1:40" x14ac:dyDescent="0.35">
      <c r="A678" s="18"/>
      <c r="B678" s="2" t="s">
        <v>4</v>
      </c>
      <c r="C678" s="2">
        <v>674</v>
      </c>
      <c r="D678" s="2">
        <v>85</v>
      </c>
      <c r="E678" s="10">
        <v>38</v>
      </c>
      <c r="F678" s="26">
        <f t="shared" si="122"/>
        <v>10.555555555555555</v>
      </c>
      <c r="G678" s="51">
        <f t="shared" si="132"/>
        <v>0.55555555555555536</v>
      </c>
      <c r="H678" s="26">
        <f t="shared" si="133"/>
        <v>10.555555555555555</v>
      </c>
      <c r="I678" s="70"/>
      <c r="J678" s="26">
        <v>821.6666666666664</v>
      </c>
      <c r="K678" s="26">
        <f>'Car Specs and Assumptions'!$C$5*9.81*'Car Specs and Assumptions'!$F$5</f>
        <v>145.08990000000003</v>
      </c>
      <c r="L678" s="26">
        <v>47.457293981481484</v>
      </c>
      <c r="M678" s="26">
        <v>629.11947268518486</v>
      </c>
      <c r="N678" s="27">
        <v>6640.7055450102844</v>
      </c>
      <c r="O678" s="27">
        <f t="shared" si="123"/>
        <v>6640.7055450102844</v>
      </c>
      <c r="P678" s="27">
        <f>IF(F678&gt;0,(K678+L678)*F678,0)</f>
        <v>2032.4426031378605</v>
      </c>
      <c r="Q678" s="28">
        <f>IF(J678*-1&gt;(K678+L678),(((J678*-1)-K678-L678))*F678,0)</f>
        <v>0</v>
      </c>
      <c r="R678" s="27">
        <f t="shared" si="124"/>
        <v>745935.58514712786</v>
      </c>
      <c r="S678" s="27">
        <f t="shared" si="125"/>
        <v>826416.44016489643</v>
      </c>
      <c r="T678" s="27">
        <f t="shared" si="126"/>
        <v>0.20722090555387213</v>
      </c>
      <c r="U678" s="27">
        <f t="shared" si="127"/>
        <v>0.22957848707780823</v>
      </c>
      <c r="V678" s="29">
        <v>-0.22957848707780823</v>
      </c>
      <c r="W678" s="29">
        <f>0.5*'Car Specs and Assumptions'!$C$5*(F678*F678)</f>
        <v>82394.907407407401</v>
      </c>
      <c r="X678" s="29">
        <f t="shared" si="128"/>
        <v>82.394907407407402</v>
      </c>
      <c r="Y678" s="29">
        <f t="shared" si="129"/>
        <v>60.1482824074074</v>
      </c>
      <c r="Z678" s="29">
        <f>(H678*(K678+L678))/1000</f>
        <v>2.0324426031378606</v>
      </c>
      <c r="AA678" s="29">
        <f t="shared" si="130"/>
        <v>58.115839804269541</v>
      </c>
      <c r="AB678" s="18"/>
      <c r="AC678" s="24">
        <f t="shared" si="131"/>
        <v>0</v>
      </c>
      <c r="AD678" s="24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</row>
    <row r="679" spans="1:40" x14ac:dyDescent="0.35">
      <c r="A679" s="18"/>
      <c r="B679" s="2" t="s">
        <v>4</v>
      </c>
      <c r="C679" s="2">
        <v>675</v>
      </c>
      <c r="D679" s="2">
        <v>86</v>
      </c>
      <c r="E679" s="10">
        <v>40</v>
      </c>
      <c r="F679" s="26">
        <f t="shared" si="122"/>
        <v>11.111111111111111</v>
      </c>
      <c r="G679" s="51">
        <f t="shared" si="132"/>
        <v>0.31944444444444375</v>
      </c>
      <c r="H679" s="26">
        <f t="shared" si="133"/>
        <v>11.111111111111111</v>
      </c>
      <c r="I679" s="70"/>
      <c r="J679" s="26">
        <v>472.45833333333229</v>
      </c>
      <c r="K679" s="26">
        <f>'Car Specs and Assumptions'!$C$5*9.81*'Car Specs and Assumptions'!$F$5</f>
        <v>145.08990000000003</v>
      </c>
      <c r="L679" s="26">
        <v>52.584259259259262</v>
      </c>
      <c r="M679" s="26">
        <v>274.78417407407301</v>
      </c>
      <c r="N679" s="27">
        <v>3053.1574897119222</v>
      </c>
      <c r="O679" s="27">
        <f t="shared" si="123"/>
        <v>3053.1574897119222</v>
      </c>
      <c r="P679" s="27">
        <f>IF(F679&gt;0,(K679+L679)*F679,0)</f>
        <v>2196.379547325103</v>
      </c>
      <c r="Q679" s="28">
        <f>IF(J679*-1&gt;(K679+L679),(((J679*-1)-K679-L679))*F679,0)</f>
        <v>0</v>
      </c>
      <c r="R679" s="27">
        <f t="shared" si="124"/>
        <v>748131.96469445294</v>
      </c>
      <c r="S679" s="27">
        <f t="shared" si="125"/>
        <v>826416.44016489643</v>
      </c>
      <c r="T679" s="27">
        <f t="shared" si="126"/>
        <v>0.20783105979211902</v>
      </c>
      <c r="U679" s="27">
        <f t="shared" si="127"/>
        <v>0.22957848707780823</v>
      </c>
      <c r="V679" s="29">
        <v>-0.22957848707780823</v>
      </c>
      <c r="W679" s="29">
        <f>0.5*'Car Specs and Assumptions'!$C$5*(F679*F679)</f>
        <v>91296.296296296292</v>
      </c>
      <c r="X679" s="29">
        <f t="shared" si="128"/>
        <v>91.296296296296291</v>
      </c>
      <c r="Y679" s="29">
        <f t="shared" si="129"/>
        <v>66.646296296296285</v>
      </c>
      <c r="Z679" s="29">
        <f>(H679*(K679+L679))/1000</f>
        <v>2.1963795473251029</v>
      </c>
      <c r="AA679" s="29">
        <f t="shared" si="130"/>
        <v>64.449916748971177</v>
      </c>
      <c r="AB679" s="18"/>
      <c r="AC679" s="24">
        <f t="shared" si="131"/>
        <v>0</v>
      </c>
      <c r="AD679" s="24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</row>
    <row r="680" spans="1:40" x14ac:dyDescent="0.35">
      <c r="A680" s="18"/>
      <c r="B680" s="2" t="s">
        <v>4</v>
      </c>
      <c r="C680" s="2">
        <v>676</v>
      </c>
      <c r="D680" s="2">
        <v>87</v>
      </c>
      <c r="E680" s="10">
        <v>40.299999999999997</v>
      </c>
      <c r="F680" s="26">
        <f t="shared" si="122"/>
        <v>11.194444444444443</v>
      </c>
      <c r="G680" s="51">
        <f t="shared" si="132"/>
        <v>6.9444444444444642E-2</v>
      </c>
      <c r="H680" s="26">
        <f t="shared" si="133"/>
        <v>11.194444444444443</v>
      </c>
      <c r="I680" s="70"/>
      <c r="J680" s="26">
        <v>102.70833333333363</v>
      </c>
      <c r="K680" s="26">
        <f>'Car Specs and Assumptions'!$C$5*9.81*'Car Specs and Assumptions'!$F$5</f>
        <v>145.08990000000003</v>
      </c>
      <c r="L680" s="26">
        <v>53.375981012731472</v>
      </c>
      <c r="M680" s="26">
        <v>-95.757547679397874</v>
      </c>
      <c r="N680" s="27">
        <v>-1071.9525476332594</v>
      </c>
      <c r="O680" s="27">
        <f t="shared" si="123"/>
        <v>0</v>
      </c>
      <c r="P680" s="27">
        <f>IF(F680&gt;0,(K680+L680)*F680,0)</f>
        <v>2221.7152791147441</v>
      </c>
      <c r="Q680" s="28">
        <f>IF(J680*-1&gt;(K680+L680),(((J680*-1)-K680-L680))*F680,0)</f>
        <v>0</v>
      </c>
      <c r="R680" s="27">
        <f t="shared" si="124"/>
        <v>750353.67997356772</v>
      </c>
      <c r="S680" s="27">
        <f t="shared" si="125"/>
        <v>826416.44016489643</v>
      </c>
      <c r="T680" s="27">
        <f t="shared" si="126"/>
        <v>0.20844825229665712</v>
      </c>
      <c r="U680" s="27">
        <f t="shared" si="127"/>
        <v>0.22957848707780823</v>
      </c>
      <c r="V680" s="29">
        <v>-0.22957848707780823</v>
      </c>
      <c r="W680" s="29">
        <f>0.5*'Car Specs and Assumptions'!$C$5*(F680*F680)</f>
        <v>92670.876157407372</v>
      </c>
      <c r="X680" s="29">
        <f t="shared" si="128"/>
        <v>92.670876157407378</v>
      </c>
      <c r="Y680" s="29">
        <f t="shared" si="129"/>
        <v>67.649739594907388</v>
      </c>
      <c r="Z680" s="29">
        <f>(H680*(K680+L680))/1000</f>
        <v>2.2217152791147443</v>
      </c>
      <c r="AA680" s="29">
        <f t="shared" si="130"/>
        <v>65.428024315792641</v>
      </c>
      <c r="AB680" s="18"/>
      <c r="AC680" s="24">
        <f t="shared" si="131"/>
        <v>0</v>
      </c>
      <c r="AD680" s="24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</row>
    <row r="681" spans="1:40" x14ac:dyDescent="0.35">
      <c r="A681" s="18"/>
      <c r="B681" s="2" t="s">
        <v>4</v>
      </c>
      <c r="C681" s="2">
        <v>677</v>
      </c>
      <c r="D681" s="2">
        <v>88</v>
      </c>
      <c r="E681" s="10">
        <v>40.5</v>
      </c>
      <c r="F681" s="26">
        <f t="shared" si="122"/>
        <v>11.25</v>
      </c>
      <c r="G681" s="51">
        <f t="shared" si="132"/>
        <v>-0.18055555555555447</v>
      </c>
      <c r="H681" s="26">
        <f t="shared" si="133"/>
        <v>11.25</v>
      </c>
      <c r="I681" s="70"/>
      <c r="J681" s="26">
        <v>-267.04166666666504</v>
      </c>
      <c r="K681" s="26">
        <f>'Car Specs and Assumptions'!$C$5*9.81*'Car Specs and Assumptions'!$F$5</f>
        <v>145.08990000000003</v>
      </c>
      <c r="L681" s="26">
        <v>53.907082031250006</v>
      </c>
      <c r="M681" s="26">
        <v>-466.03864869791511</v>
      </c>
      <c r="N681" s="27">
        <v>-5242.9347978515452</v>
      </c>
      <c r="O681" s="27">
        <f t="shared" si="123"/>
        <v>0</v>
      </c>
      <c r="P681" s="27">
        <f>IF(F681&gt;0,(K681+L681)*F681,0)</f>
        <v>2238.716047851563</v>
      </c>
      <c r="Q681" s="28">
        <f>IF(J681*-1&gt;(K681+L681),(((J681*-1)-K681-L681))*F681,0)</f>
        <v>765.50270214841873</v>
      </c>
      <c r="R681" s="27">
        <f t="shared" si="124"/>
        <v>752592.39602141932</v>
      </c>
      <c r="S681" s="27">
        <f t="shared" si="125"/>
        <v>827181.94286704483</v>
      </c>
      <c r="T681" s="27">
        <f t="shared" si="126"/>
        <v>0.20907016761475031</v>
      </c>
      <c r="U681" s="27">
        <f t="shared" si="127"/>
        <v>0.22979114372846507</v>
      </c>
      <c r="V681" s="29">
        <v>-0.22979114372846507</v>
      </c>
      <c r="W681" s="29">
        <f>0.5*'Car Specs and Assumptions'!$C$5*(F681*F681)</f>
        <v>93592.96875</v>
      </c>
      <c r="X681" s="29">
        <f t="shared" si="128"/>
        <v>93.592968749999997</v>
      </c>
      <c r="Y681" s="29">
        <f t="shared" si="129"/>
        <v>68.322867187499995</v>
      </c>
      <c r="Z681" s="29">
        <f>(H681*(K681+L681))/1000</f>
        <v>2.2387160478515629</v>
      </c>
      <c r="AA681" s="29">
        <f t="shared" si="130"/>
        <v>66.084151139648426</v>
      </c>
      <c r="AB681" s="18"/>
      <c r="AC681" s="24">
        <f t="shared" si="131"/>
        <v>0</v>
      </c>
      <c r="AD681" s="24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</row>
    <row r="682" spans="1:40" x14ac:dyDescent="0.35">
      <c r="A682" s="18"/>
      <c r="B682" s="2" t="s">
        <v>4</v>
      </c>
      <c r="C682" s="2">
        <v>678</v>
      </c>
      <c r="D682" s="2">
        <v>89</v>
      </c>
      <c r="E682" s="10">
        <v>39</v>
      </c>
      <c r="F682" s="26">
        <f t="shared" si="122"/>
        <v>10.833333333333334</v>
      </c>
      <c r="G682" s="51">
        <f t="shared" si="132"/>
        <v>-0.66666666666666607</v>
      </c>
      <c r="H682" s="26">
        <f t="shared" si="133"/>
        <v>10.833333333333334</v>
      </c>
      <c r="I682" s="70"/>
      <c r="J682" s="26">
        <v>-985.99999999999909</v>
      </c>
      <c r="K682" s="26">
        <f>'Car Specs and Assumptions'!$C$5*9.81*'Car Specs and Assumptions'!$F$5</f>
        <v>145.08990000000003</v>
      </c>
      <c r="L682" s="26">
        <v>49.987911458333343</v>
      </c>
      <c r="M682" s="26">
        <v>-1181.0778114583325</v>
      </c>
      <c r="N682" s="27">
        <v>-12795.009624131935</v>
      </c>
      <c r="O682" s="27">
        <f t="shared" si="123"/>
        <v>0</v>
      </c>
      <c r="P682" s="27">
        <f>IF(F682&gt;0,(K682+L682)*F682,0)</f>
        <v>2113.3429574652782</v>
      </c>
      <c r="Q682" s="28">
        <f>IF(J682*-1&gt;(K682+L682),(((J682*-1)-K682-L682))*F682,0)</f>
        <v>8568.3237092013787</v>
      </c>
      <c r="R682" s="27">
        <f t="shared" si="124"/>
        <v>754705.73897888465</v>
      </c>
      <c r="S682" s="27">
        <f t="shared" si="125"/>
        <v>835750.26657624624</v>
      </c>
      <c r="T682" s="27">
        <f t="shared" si="126"/>
        <v>0.20965725428833418</v>
      </c>
      <c r="U682" s="27">
        <f t="shared" si="127"/>
        <v>0.23217142405488123</v>
      </c>
      <c r="V682" s="29">
        <v>-0.23217142405488123</v>
      </c>
      <c r="W682" s="29">
        <f>0.5*'Car Specs and Assumptions'!$C$5*(F682*F682)</f>
        <v>86788.541666666686</v>
      </c>
      <c r="X682" s="29">
        <f t="shared" si="128"/>
        <v>86.788541666666688</v>
      </c>
      <c r="Y682" s="29">
        <f t="shared" si="129"/>
        <v>63.355635416666679</v>
      </c>
      <c r="Z682" s="29">
        <f>(H682*(K682+L682))/1000</f>
        <v>2.1133429574652784</v>
      </c>
      <c r="AA682" s="29">
        <f t="shared" si="130"/>
        <v>61.242292459201401</v>
      </c>
      <c r="AB682" s="18"/>
      <c r="AC682" s="24">
        <f t="shared" si="131"/>
        <v>0</v>
      </c>
      <c r="AD682" s="24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</row>
    <row r="683" spans="1:40" x14ac:dyDescent="0.35">
      <c r="A683" s="18"/>
      <c r="B683" s="2" t="s">
        <v>4</v>
      </c>
      <c r="C683" s="2">
        <v>679</v>
      </c>
      <c r="D683" s="2">
        <v>90</v>
      </c>
      <c r="E683" s="10">
        <v>35.700000000000003</v>
      </c>
      <c r="F683" s="26">
        <f t="shared" si="122"/>
        <v>9.9166666666666679</v>
      </c>
      <c r="G683" s="51">
        <f t="shared" si="132"/>
        <v>-1</v>
      </c>
      <c r="H683" s="26">
        <f t="shared" si="133"/>
        <v>9.9166666666666679</v>
      </c>
      <c r="I683" s="70"/>
      <c r="J683" s="26">
        <v>-1479</v>
      </c>
      <c r="K683" s="26">
        <f>'Car Specs and Assumptions'!$C$5*9.81*'Car Specs and Assumptions'!$F$5</f>
        <v>145.08990000000003</v>
      </c>
      <c r="L683" s="26">
        <v>41.886320364583348</v>
      </c>
      <c r="M683" s="26">
        <v>-1665.9762203645832</v>
      </c>
      <c r="N683" s="27">
        <v>-16520.930851948786</v>
      </c>
      <c r="O683" s="27">
        <f t="shared" si="123"/>
        <v>0</v>
      </c>
      <c r="P683" s="27">
        <f>IF(F683&gt;0,(K683+L683)*F683,0)</f>
        <v>1854.1808519487854</v>
      </c>
      <c r="Q683" s="28">
        <f>IF(J683*-1&gt;(K683+L683),(((J683*-1)-K683-L683))*F683,0)</f>
        <v>12812.569148051218</v>
      </c>
      <c r="R683" s="27">
        <f t="shared" si="124"/>
        <v>756559.91983083345</v>
      </c>
      <c r="S683" s="27">
        <f t="shared" si="125"/>
        <v>848562.83572429745</v>
      </c>
      <c r="T683" s="27">
        <f t="shared" si="126"/>
        <v>0.21017234572900553</v>
      </c>
      <c r="U683" s="27">
        <f t="shared" si="127"/>
        <v>0.23573075576420985</v>
      </c>
      <c r="V683" s="29">
        <v>-0.23573075576420985</v>
      </c>
      <c r="W683" s="29">
        <f>0.5*'Car Specs and Assumptions'!$C$5*(F683*F683)</f>
        <v>72722.635416666686</v>
      </c>
      <c r="X683" s="29">
        <f t="shared" si="128"/>
        <v>72.722635416666691</v>
      </c>
      <c r="Y683" s="29">
        <f t="shared" si="129"/>
        <v>53.087523854166683</v>
      </c>
      <c r="Z683" s="29">
        <f>(H683*(K683+L683))/1000</f>
        <v>1.8541808519487855</v>
      </c>
      <c r="AA683" s="29">
        <f t="shared" si="130"/>
        <v>51.2333430022179</v>
      </c>
      <c r="AB683" s="18"/>
      <c r="AC683" s="24">
        <f t="shared" si="131"/>
        <v>12812.569148051218</v>
      </c>
      <c r="AD683" s="24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</row>
    <row r="684" spans="1:40" x14ac:dyDescent="0.35">
      <c r="A684" s="18"/>
      <c r="B684" s="2" t="s">
        <v>4</v>
      </c>
      <c r="C684" s="2">
        <v>680</v>
      </c>
      <c r="D684" s="2">
        <v>91</v>
      </c>
      <c r="E684" s="10">
        <v>31.8</v>
      </c>
      <c r="F684" s="26">
        <f t="shared" si="122"/>
        <v>8.8333333333333339</v>
      </c>
      <c r="G684" s="51">
        <f t="shared" si="132"/>
        <v>-1.1944444444444451</v>
      </c>
      <c r="H684" s="26">
        <f t="shared" si="133"/>
        <v>8.8333333333333339</v>
      </c>
      <c r="I684" s="70"/>
      <c r="J684" s="26">
        <v>-1766.5833333333344</v>
      </c>
      <c r="K684" s="26">
        <f>'Car Specs and Assumptions'!$C$5*9.81*'Car Specs and Assumptions'!$F$5</f>
        <v>145.08990000000003</v>
      </c>
      <c r="L684" s="26">
        <v>33.23456645833334</v>
      </c>
      <c r="M684" s="26">
        <v>-1944.9077997916677</v>
      </c>
      <c r="N684" s="27">
        <v>-17180.018898159731</v>
      </c>
      <c r="O684" s="27">
        <f t="shared" si="123"/>
        <v>0</v>
      </c>
      <c r="P684" s="27">
        <f>IF(F684&gt;0,(K684+L684)*F684,0)</f>
        <v>1575.1994537152782</v>
      </c>
      <c r="Q684" s="28">
        <f>IF(J684*-1&gt;(K684+L684),(((J684*-1)-K684-L684))*F684,0)</f>
        <v>14029.619990729178</v>
      </c>
      <c r="R684" s="27">
        <f t="shared" si="124"/>
        <v>758135.11928454868</v>
      </c>
      <c r="S684" s="27">
        <f t="shared" si="125"/>
        <v>862592.45571502659</v>
      </c>
      <c r="T684" s="27">
        <f t="shared" si="126"/>
        <v>0.21060993613724763</v>
      </c>
      <c r="U684" s="27">
        <f t="shared" si="127"/>
        <v>0.2396281841976344</v>
      </c>
      <c r="V684" s="29">
        <v>-0.2396281841976344</v>
      </c>
      <c r="W684" s="29">
        <f>0.5*'Car Specs and Assumptions'!$C$5*(F684*F684)</f>
        <v>57701.541666666672</v>
      </c>
      <c r="X684" s="29">
        <f t="shared" si="128"/>
        <v>57.701541666666671</v>
      </c>
      <c r="Y684" s="29">
        <f t="shared" si="129"/>
        <v>42.12212541666667</v>
      </c>
      <c r="Z684" s="29">
        <f>(H684*(K684+L684))/1000</f>
        <v>1.5751994537152783</v>
      </c>
      <c r="AA684" s="29">
        <f t="shared" si="130"/>
        <v>40.546925962951391</v>
      </c>
      <c r="AB684" s="18"/>
      <c r="AC684" s="24">
        <f t="shared" si="131"/>
        <v>14029.619990729178</v>
      </c>
      <c r="AD684" s="24">
        <f>SUM(AC682:AC685)</f>
        <v>39485.269544625145</v>
      </c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</row>
    <row r="685" spans="1:40" x14ac:dyDescent="0.35">
      <c r="A685" s="18"/>
      <c r="B685" s="2" t="s">
        <v>4</v>
      </c>
      <c r="C685" s="2">
        <v>681</v>
      </c>
      <c r="D685" s="2">
        <v>92</v>
      </c>
      <c r="E685" s="10">
        <v>27.1</v>
      </c>
      <c r="F685" s="26">
        <f t="shared" si="122"/>
        <v>7.5277777777777777</v>
      </c>
      <c r="G685" s="51">
        <f t="shared" si="132"/>
        <v>-1.2500000000000004</v>
      </c>
      <c r="H685" s="26">
        <f t="shared" si="133"/>
        <v>7.5277777777777777</v>
      </c>
      <c r="I685" s="70"/>
      <c r="J685" s="26">
        <v>-1848.7500000000007</v>
      </c>
      <c r="K685" s="26">
        <f>'Car Specs and Assumptions'!$C$5*9.81*'Car Specs and Assumptions'!$F$5</f>
        <v>145.08990000000003</v>
      </c>
      <c r="L685" s="26">
        <v>24.136503651620373</v>
      </c>
      <c r="M685" s="26">
        <v>-2017.976403651621</v>
      </c>
      <c r="N685" s="27">
        <v>-15190.877927488591</v>
      </c>
      <c r="O685" s="27">
        <f t="shared" si="123"/>
        <v>0</v>
      </c>
      <c r="P685" s="27">
        <f>IF(F685&gt;0,(K685+L685)*F685,0)</f>
        <v>1273.8987608219202</v>
      </c>
      <c r="Q685" s="28">
        <f>IF(J685*-1&gt;(K685+L685),(((J685*-1)-K685-L685))*F685,0)</f>
        <v>12643.080405844752</v>
      </c>
      <c r="R685" s="27">
        <f t="shared" si="124"/>
        <v>759409.01804537058</v>
      </c>
      <c r="S685" s="27">
        <f t="shared" si="125"/>
        <v>875235.53612087131</v>
      </c>
      <c r="T685" s="27">
        <f t="shared" si="126"/>
        <v>0.21096382521300397</v>
      </c>
      <c r="U685" s="27">
        <f t="shared" si="127"/>
        <v>0.24314043193437807</v>
      </c>
      <c r="V685" s="29">
        <v>-0.24314043193437807</v>
      </c>
      <c r="W685" s="29">
        <f>0.5*'Car Specs and Assumptions'!$C$5*(F685*F685)</f>
        <v>41905.570601851854</v>
      </c>
      <c r="X685" s="29">
        <f t="shared" si="128"/>
        <v>41.905570601851856</v>
      </c>
      <c r="Y685" s="29">
        <f t="shared" si="129"/>
        <v>30.591066539351853</v>
      </c>
      <c r="Z685" s="29">
        <f>(H685*(K685+L685))/1000</f>
        <v>1.2738987608219201</v>
      </c>
      <c r="AA685" s="29">
        <f t="shared" si="130"/>
        <v>29.317167778529935</v>
      </c>
      <c r="AB685" s="18"/>
      <c r="AC685" s="24">
        <f t="shared" si="131"/>
        <v>12643.080405844752</v>
      </c>
      <c r="AD685" s="24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</row>
    <row r="686" spans="1:40" x14ac:dyDescent="0.35">
      <c r="A686" s="18"/>
      <c r="B686" s="2" t="s">
        <v>4</v>
      </c>
      <c r="C686" s="2">
        <v>682</v>
      </c>
      <c r="D686" s="2">
        <v>93</v>
      </c>
      <c r="E686" s="10">
        <v>22.8</v>
      </c>
      <c r="F686" s="26">
        <f t="shared" si="122"/>
        <v>6.333333333333333</v>
      </c>
      <c r="G686" s="51">
        <f t="shared" si="132"/>
        <v>-0.83333333333333304</v>
      </c>
      <c r="H686" s="26">
        <f t="shared" si="133"/>
        <v>6.333333333333333</v>
      </c>
      <c r="I686" s="70"/>
      <c r="J686" s="26">
        <v>-1232.4999999999995</v>
      </c>
      <c r="K686" s="26">
        <f>'Car Specs and Assumptions'!$C$5*9.81*'Car Specs and Assumptions'!$F$5</f>
        <v>145.08990000000003</v>
      </c>
      <c r="L686" s="26">
        <v>17.084625833333334</v>
      </c>
      <c r="M686" s="26">
        <v>-1394.6745258333328</v>
      </c>
      <c r="N686" s="27">
        <v>-8832.9386636111067</v>
      </c>
      <c r="O686" s="27">
        <f t="shared" si="123"/>
        <v>0</v>
      </c>
      <c r="P686" s="27">
        <f>IF(F686&gt;0,(K686+L686)*F686,0)</f>
        <v>1027.1053302777777</v>
      </c>
      <c r="Q686" s="28">
        <f>IF(J686*-1&gt;(K686+L686),(((J686*-1)-K686-L686))*F686,0)</f>
        <v>6778.728003055553</v>
      </c>
      <c r="R686" s="27">
        <f t="shared" si="124"/>
        <v>760436.1233756484</v>
      </c>
      <c r="S686" s="27">
        <f t="shared" si="125"/>
        <v>882014.26412392687</v>
      </c>
      <c r="T686" s="27">
        <f t="shared" si="126"/>
        <v>0.21124915507375513</v>
      </c>
      <c r="U686" s="27">
        <f t="shared" si="127"/>
        <v>0.2450235625736269</v>
      </c>
      <c r="V686" s="29">
        <v>-0.2450235625736269</v>
      </c>
      <c r="W686" s="29">
        <f>0.5*'Car Specs and Assumptions'!$C$5*(F686*F686)</f>
        <v>29662.166666666664</v>
      </c>
      <c r="X686" s="29">
        <f t="shared" si="128"/>
        <v>29.662166666666664</v>
      </c>
      <c r="Y686" s="29">
        <f t="shared" si="129"/>
        <v>21.653381666666665</v>
      </c>
      <c r="Z686" s="29">
        <f>(H686*(K686+L686))/1000</f>
        <v>1.0271053302777777</v>
      </c>
      <c r="AA686" s="29">
        <f t="shared" si="130"/>
        <v>20.626276336388887</v>
      </c>
      <c r="AB686" s="18"/>
      <c r="AC686" s="24">
        <f t="shared" si="131"/>
        <v>0</v>
      </c>
      <c r="AD686" s="24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</row>
    <row r="687" spans="1:40" x14ac:dyDescent="0.35">
      <c r="A687" s="18"/>
      <c r="B687" s="2" t="s">
        <v>4</v>
      </c>
      <c r="C687" s="2">
        <v>683</v>
      </c>
      <c r="D687" s="2">
        <v>94</v>
      </c>
      <c r="E687" s="10">
        <v>21.1</v>
      </c>
      <c r="F687" s="26">
        <f t="shared" si="122"/>
        <v>5.8611111111111116</v>
      </c>
      <c r="G687" s="51">
        <f t="shared" si="132"/>
        <v>-0.54166666666666696</v>
      </c>
      <c r="H687" s="26">
        <f t="shared" si="133"/>
        <v>5.8611111111111116</v>
      </c>
      <c r="I687" s="70"/>
      <c r="J687" s="26">
        <v>-801.12500000000045</v>
      </c>
      <c r="K687" s="26">
        <f>'Car Specs and Assumptions'!$C$5*9.81*'Car Specs and Assumptions'!$F$5</f>
        <v>145.08990000000003</v>
      </c>
      <c r="L687" s="26">
        <v>14.631898790509263</v>
      </c>
      <c r="M687" s="26">
        <v>-960.84679879050975</v>
      </c>
      <c r="N687" s="27">
        <v>-5631.6298484665995</v>
      </c>
      <c r="O687" s="27">
        <f t="shared" si="123"/>
        <v>0</v>
      </c>
      <c r="P687" s="27">
        <f>IF(F687&gt;0,(K687+L687)*F687,0)</f>
        <v>936.14720957770737</v>
      </c>
      <c r="Q687" s="28">
        <f>IF(J687*-1&gt;(K687+L687),(((J687*-1)-K687-L687))*F687,0)</f>
        <v>3759.3354293111847</v>
      </c>
      <c r="R687" s="27">
        <f t="shared" si="124"/>
        <v>761372.27058522613</v>
      </c>
      <c r="S687" s="27">
        <f t="shared" si="125"/>
        <v>885773.59955323802</v>
      </c>
      <c r="T687" s="27">
        <f t="shared" si="126"/>
        <v>0.21150921676857584</v>
      </c>
      <c r="U687" s="27">
        <f t="shared" si="127"/>
        <v>0.24606790595588954</v>
      </c>
      <c r="V687" s="29">
        <v>-0.24606790595588954</v>
      </c>
      <c r="W687" s="29">
        <f>0.5*'Car Specs and Assumptions'!$C$5*(F687*F687)</f>
        <v>25403.765046296299</v>
      </c>
      <c r="X687" s="29">
        <f t="shared" si="128"/>
        <v>25.4037650462963</v>
      </c>
      <c r="Y687" s="29">
        <f t="shared" si="129"/>
        <v>18.544748483796297</v>
      </c>
      <c r="Z687" s="29">
        <f>(H687*(K687+L687))/1000</f>
        <v>0.93614720957770736</v>
      </c>
      <c r="AA687" s="29">
        <f t="shared" si="130"/>
        <v>17.608601274218589</v>
      </c>
      <c r="AB687" s="18"/>
      <c r="AC687" s="24">
        <f t="shared" si="131"/>
        <v>0</v>
      </c>
      <c r="AD687" s="24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</row>
    <row r="688" spans="1:40" x14ac:dyDescent="0.35">
      <c r="A688" s="18"/>
      <c r="B688" s="2" t="s">
        <v>4</v>
      </c>
      <c r="C688" s="2">
        <v>684</v>
      </c>
      <c r="D688" s="2">
        <v>95</v>
      </c>
      <c r="E688" s="10">
        <v>18.899999999999999</v>
      </c>
      <c r="F688" s="26">
        <f t="shared" si="122"/>
        <v>5.2499999999999991</v>
      </c>
      <c r="G688" s="51">
        <f t="shared" si="132"/>
        <v>-0.30555555555555625</v>
      </c>
      <c r="H688" s="26">
        <f t="shared" si="133"/>
        <v>5.2499999999999991</v>
      </c>
      <c r="I688" s="70"/>
      <c r="J688" s="26">
        <v>-451.91666666666771</v>
      </c>
      <c r="K688" s="26">
        <f>'Car Specs and Assumptions'!$C$5*9.81*'Car Specs and Assumptions'!$F$5</f>
        <v>145.08990000000003</v>
      </c>
      <c r="L688" s="26">
        <v>11.739764531249996</v>
      </c>
      <c r="M688" s="26">
        <v>-608.7463311979177</v>
      </c>
      <c r="N688" s="27">
        <v>-3195.9182387890673</v>
      </c>
      <c r="O688" s="27">
        <f t="shared" si="123"/>
        <v>0</v>
      </c>
      <c r="P688" s="27">
        <f>IF(F688&gt;0,(K688+L688)*F688,0)</f>
        <v>823.35573878906246</v>
      </c>
      <c r="Q688" s="28">
        <f>IF(J688*-1&gt;(K688+L688),(((J688*-1)-K688-L688))*F688,0)</f>
        <v>1549.2067612109427</v>
      </c>
      <c r="R688" s="27">
        <f t="shared" si="124"/>
        <v>762195.6263240152</v>
      </c>
      <c r="S688" s="27">
        <f t="shared" si="125"/>
        <v>887322.80631444894</v>
      </c>
      <c r="T688" s="27">
        <f t="shared" si="126"/>
        <v>0.21173794499281143</v>
      </c>
      <c r="U688" s="27">
        <f t="shared" si="127"/>
        <v>0.24649827559415394</v>
      </c>
      <c r="V688" s="29">
        <v>-0.24649827559415394</v>
      </c>
      <c r="W688" s="29">
        <f>0.5*'Car Specs and Assumptions'!$C$5*(F688*F688)</f>
        <v>20382.468749999993</v>
      </c>
      <c r="X688" s="29">
        <f t="shared" si="128"/>
        <v>20.382468749999994</v>
      </c>
      <c r="Y688" s="29">
        <f t="shared" si="129"/>
        <v>14.879202187499995</v>
      </c>
      <c r="Z688" s="29">
        <f>(H688*(K688+L688))/1000</f>
        <v>0.82335573878906243</v>
      </c>
      <c r="AA688" s="29">
        <f t="shared" si="130"/>
        <v>14.055846448710932</v>
      </c>
      <c r="AB688" s="18"/>
      <c r="AC688" s="24">
        <f t="shared" si="131"/>
        <v>0</v>
      </c>
      <c r="AD688" s="24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</row>
    <row r="689" spans="1:40" x14ac:dyDescent="0.35">
      <c r="A689" s="18"/>
      <c r="B689" s="2" t="s">
        <v>4</v>
      </c>
      <c r="C689" s="2">
        <v>685</v>
      </c>
      <c r="D689" s="2">
        <v>96</v>
      </c>
      <c r="E689" s="10">
        <v>18.899999999999999</v>
      </c>
      <c r="F689" s="26">
        <f t="shared" si="122"/>
        <v>5.2499999999999991</v>
      </c>
      <c r="G689" s="51">
        <f t="shared" si="132"/>
        <v>0.33333333333333393</v>
      </c>
      <c r="H689" s="26">
        <f t="shared" si="133"/>
        <v>5.2499999999999991</v>
      </c>
      <c r="I689" s="70"/>
      <c r="J689" s="26">
        <v>493.00000000000085</v>
      </c>
      <c r="K689" s="26">
        <f>'Car Specs and Assumptions'!$C$5*9.81*'Car Specs and Assumptions'!$F$5</f>
        <v>145.08990000000003</v>
      </c>
      <c r="L689" s="26">
        <v>11.739764531249996</v>
      </c>
      <c r="M689" s="26">
        <v>336.17033546875086</v>
      </c>
      <c r="N689" s="27">
        <v>1764.8942612109417</v>
      </c>
      <c r="O689" s="27">
        <f t="shared" si="123"/>
        <v>1764.8942612109417</v>
      </c>
      <c r="P689" s="27">
        <f>IF(F689&gt;0,(K689+L689)*F689,0)</f>
        <v>823.35573878906246</v>
      </c>
      <c r="Q689" s="28">
        <f>IF(J689*-1&gt;(K689+L689),(((J689*-1)-K689-L689))*F689,0)</f>
        <v>0</v>
      </c>
      <c r="R689" s="27">
        <f t="shared" si="124"/>
        <v>763018.98206280428</v>
      </c>
      <c r="S689" s="27">
        <f t="shared" si="125"/>
        <v>887322.80631444894</v>
      </c>
      <c r="T689" s="27">
        <f t="shared" si="126"/>
        <v>0.21196667321704704</v>
      </c>
      <c r="U689" s="27">
        <f t="shared" si="127"/>
        <v>0.24649827559415394</v>
      </c>
      <c r="V689" s="29">
        <v>-0.24649827559415394</v>
      </c>
      <c r="W689" s="29">
        <f>0.5*'Car Specs and Assumptions'!$C$5*(F689*F689)</f>
        <v>20382.468749999993</v>
      </c>
      <c r="X689" s="29">
        <f t="shared" si="128"/>
        <v>20.382468749999994</v>
      </c>
      <c r="Y689" s="29">
        <f t="shared" si="129"/>
        <v>14.879202187499995</v>
      </c>
      <c r="Z689" s="29">
        <f>(H689*(K689+L689))/1000</f>
        <v>0.82335573878906243</v>
      </c>
      <c r="AA689" s="29">
        <f t="shared" si="130"/>
        <v>14.055846448710932</v>
      </c>
      <c r="AB689" s="18"/>
      <c r="AC689" s="24">
        <f t="shared" si="131"/>
        <v>0</v>
      </c>
      <c r="AD689" s="24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</row>
    <row r="690" spans="1:40" x14ac:dyDescent="0.35">
      <c r="A690" s="18"/>
      <c r="B690" s="2" t="s">
        <v>4</v>
      </c>
      <c r="C690" s="2">
        <v>686</v>
      </c>
      <c r="D690" s="2">
        <v>97</v>
      </c>
      <c r="E690" s="10">
        <v>21.3</v>
      </c>
      <c r="F690" s="26">
        <f t="shared" si="122"/>
        <v>5.916666666666667</v>
      </c>
      <c r="G690" s="51">
        <f t="shared" si="132"/>
        <v>0.69444444444444464</v>
      </c>
      <c r="H690" s="26">
        <f t="shared" si="133"/>
        <v>5.916666666666667</v>
      </c>
      <c r="I690" s="70"/>
      <c r="J690" s="26">
        <v>1027.0833333333337</v>
      </c>
      <c r="K690" s="26">
        <f>'Car Specs and Assumptions'!$C$5*9.81*'Car Specs and Assumptions'!$F$5</f>
        <v>145.08990000000003</v>
      </c>
      <c r="L690" s="26">
        <v>14.910595364583337</v>
      </c>
      <c r="M690" s="26">
        <v>867.08283796875037</v>
      </c>
      <c r="N690" s="27">
        <v>5130.2401246484396</v>
      </c>
      <c r="O690" s="27">
        <f t="shared" si="123"/>
        <v>5130.2401246484396</v>
      </c>
      <c r="P690" s="27">
        <f>IF(F690&gt;0,(K690+L690)*F690,0)</f>
        <v>946.66959757378504</v>
      </c>
      <c r="Q690" s="28">
        <f>IF(J690*-1&gt;(K690+L690),(((J690*-1)-K690-L690))*F690,0)</f>
        <v>0</v>
      </c>
      <c r="R690" s="27">
        <f t="shared" si="124"/>
        <v>763965.65166037809</v>
      </c>
      <c r="S690" s="27">
        <f t="shared" si="125"/>
        <v>887322.80631444894</v>
      </c>
      <c r="T690" s="27">
        <f t="shared" si="126"/>
        <v>0.21222965803125304</v>
      </c>
      <c r="U690" s="27">
        <f t="shared" si="127"/>
        <v>0.24649827559415394</v>
      </c>
      <c r="V690" s="29">
        <v>-0.24649827559415394</v>
      </c>
      <c r="W690" s="29">
        <f>0.5*'Car Specs and Assumptions'!$C$5*(F690*F690)</f>
        <v>25887.635416666672</v>
      </c>
      <c r="X690" s="29">
        <f t="shared" si="128"/>
        <v>25.887635416666672</v>
      </c>
      <c r="Y690" s="29">
        <f t="shared" si="129"/>
        <v>18.897973854166672</v>
      </c>
      <c r="Z690" s="29">
        <f>(H690*(K690+L690))/1000</f>
        <v>0.94666959757378499</v>
      </c>
      <c r="AA690" s="29">
        <f t="shared" si="130"/>
        <v>17.951304256592888</v>
      </c>
      <c r="AB690" s="18"/>
      <c r="AC690" s="24">
        <f t="shared" si="131"/>
        <v>0</v>
      </c>
      <c r="AD690" s="24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</row>
    <row r="691" spans="1:40" x14ac:dyDescent="0.35">
      <c r="A691" s="18"/>
      <c r="B691" s="2" t="s">
        <v>4</v>
      </c>
      <c r="C691" s="2">
        <v>687</v>
      </c>
      <c r="D691" s="2">
        <v>98</v>
      </c>
      <c r="E691" s="10">
        <v>23.9</v>
      </c>
      <c r="F691" s="26">
        <f t="shared" si="122"/>
        <v>6.6388888888888884</v>
      </c>
      <c r="G691" s="51">
        <f t="shared" si="132"/>
        <v>0.6388888888888884</v>
      </c>
      <c r="H691" s="26">
        <f t="shared" si="133"/>
        <v>6.6388888888888884</v>
      </c>
      <c r="I691" s="70"/>
      <c r="J691" s="26">
        <v>944.91666666666595</v>
      </c>
      <c r="K691" s="26">
        <f>'Car Specs and Assumptions'!$C$5*9.81*'Car Specs and Assumptions'!$F$5</f>
        <v>145.08990000000003</v>
      </c>
      <c r="L691" s="26">
        <v>18.772909207175925</v>
      </c>
      <c r="M691" s="26">
        <v>781.05385745949002</v>
      </c>
      <c r="N691" s="27">
        <v>5185.329775911614</v>
      </c>
      <c r="O691" s="27">
        <f t="shared" si="123"/>
        <v>5185.329775911614</v>
      </c>
      <c r="P691" s="27">
        <f>IF(F691&gt;0,(K691+L691)*F691,0)</f>
        <v>1087.8669833476404</v>
      </c>
      <c r="Q691" s="28">
        <f>IF(J691*-1&gt;(K691+L691),(((J691*-1)-K691-L691))*F691,0)</f>
        <v>0</v>
      </c>
      <c r="R691" s="27">
        <f t="shared" si="124"/>
        <v>765053.51864372578</v>
      </c>
      <c r="S691" s="27">
        <f t="shared" si="125"/>
        <v>887322.80631444894</v>
      </c>
      <c r="T691" s="27">
        <f t="shared" si="126"/>
        <v>0.21253186747922703</v>
      </c>
      <c r="U691" s="27">
        <f t="shared" si="127"/>
        <v>0.24649827559415394</v>
      </c>
      <c r="V691" s="29">
        <v>-0.24649827559415394</v>
      </c>
      <c r="W691" s="29">
        <f>0.5*'Car Specs and Assumptions'!$C$5*(F691*F691)</f>
        <v>32593.348379629628</v>
      </c>
      <c r="X691" s="29">
        <f t="shared" si="128"/>
        <v>32.593348379629624</v>
      </c>
      <c r="Y691" s="29">
        <f t="shared" si="129"/>
        <v>23.793144317129624</v>
      </c>
      <c r="Z691" s="29">
        <f>(H691*(K691+L691))/1000</f>
        <v>1.0878669833476404</v>
      </c>
      <c r="AA691" s="29">
        <f t="shared" si="130"/>
        <v>22.705277333781982</v>
      </c>
      <c r="AB691" s="18"/>
      <c r="AC691" s="24">
        <f t="shared" si="131"/>
        <v>0</v>
      </c>
      <c r="AD691" s="24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</row>
    <row r="692" spans="1:40" x14ac:dyDescent="0.35">
      <c r="A692" s="18"/>
      <c r="B692" s="2" t="s">
        <v>4</v>
      </c>
      <c r="C692" s="2">
        <v>688</v>
      </c>
      <c r="D692" s="2">
        <v>99</v>
      </c>
      <c r="E692" s="10">
        <v>25.9</v>
      </c>
      <c r="F692" s="26">
        <f t="shared" si="122"/>
        <v>7.1944444444444438</v>
      </c>
      <c r="G692" s="51">
        <f t="shared" si="132"/>
        <v>0.625</v>
      </c>
      <c r="H692" s="26">
        <f t="shared" si="133"/>
        <v>7.1944444444444438</v>
      </c>
      <c r="I692" s="70"/>
      <c r="J692" s="26">
        <v>924.375</v>
      </c>
      <c r="K692" s="26">
        <f>'Car Specs and Assumptions'!$C$5*9.81*'Car Specs and Assumptions'!$F$5</f>
        <v>145.08990000000003</v>
      </c>
      <c r="L692" s="26">
        <v>22.046279346064811</v>
      </c>
      <c r="M692" s="26">
        <v>757.23882065393514</v>
      </c>
      <c r="N692" s="27">
        <v>5447.9126263713661</v>
      </c>
      <c r="O692" s="27">
        <f t="shared" si="123"/>
        <v>5447.9126263713661</v>
      </c>
      <c r="P692" s="27">
        <f>IF(F692&gt;0,(K692+L692)*F692,0)</f>
        <v>1202.4519569619663</v>
      </c>
      <c r="Q692" s="28">
        <f>IF(J692*-1&gt;(K692+L692),(((J692*-1)-K692-L692))*F692,0)</f>
        <v>0</v>
      </c>
      <c r="R692" s="27">
        <f t="shared" si="124"/>
        <v>766255.97060068778</v>
      </c>
      <c r="S692" s="27">
        <f t="shared" si="125"/>
        <v>887322.80631444894</v>
      </c>
      <c r="T692" s="27">
        <f t="shared" si="126"/>
        <v>0.21286590863287108</v>
      </c>
      <c r="U692" s="27">
        <f t="shared" si="127"/>
        <v>0.24649827559415394</v>
      </c>
      <c r="V692" s="29">
        <v>-0.24649827559415394</v>
      </c>
      <c r="W692" s="29">
        <f>0.5*'Car Specs and Assumptions'!$C$5*(F692*F692)</f>
        <v>38276.542824074066</v>
      </c>
      <c r="X692" s="29">
        <f t="shared" si="128"/>
        <v>38.276542824074063</v>
      </c>
      <c r="Y692" s="29">
        <f t="shared" si="129"/>
        <v>27.941876261574066</v>
      </c>
      <c r="Z692" s="29">
        <f>(H692*(K692+L692))/1000</f>
        <v>1.2024519569619663</v>
      </c>
      <c r="AA692" s="29">
        <f t="shared" si="130"/>
        <v>26.739424304612101</v>
      </c>
      <c r="AB692" s="18"/>
      <c r="AC692" s="24">
        <f t="shared" si="131"/>
        <v>0</v>
      </c>
      <c r="AD692" s="24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</row>
    <row r="693" spans="1:40" x14ac:dyDescent="0.35">
      <c r="A693" s="18"/>
      <c r="B693" s="2" t="s">
        <v>4</v>
      </c>
      <c r="C693" s="2">
        <v>689</v>
      </c>
      <c r="D693" s="2">
        <v>100</v>
      </c>
      <c r="E693" s="10">
        <v>28.4</v>
      </c>
      <c r="F693" s="26">
        <f t="shared" si="122"/>
        <v>7.8888888888888884</v>
      </c>
      <c r="G693" s="51">
        <f t="shared" si="132"/>
        <v>0.61111111111111116</v>
      </c>
      <c r="H693" s="26">
        <f t="shared" si="133"/>
        <v>7.8888888888888884</v>
      </c>
      <c r="I693" s="70"/>
      <c r="J693" s="26">
        <v>903.83333333333337</v>
      </c>
      <c r="K693" s="26">
        <f>'Car Specs and Assumptions'!$C$5*9.81*'Car Specs and Assumptions'!$F$5</f>
        <v>145.08990000000003</v>
      </c>
      <c r="L693" s="26">
        <v>26.507725092592594</v>
      </c>
      <c r="M693" s="26">
        <v>732.23570824074068</v>
      </c>
      <c r="N693" s="27">
        <v>5776.526142788065</v>
      </c>
      <c r="O693" s="27">
        <f t="shared" si="123"/>
        <v>5776.526142788065</v>
      </c>
      <c r="P693" s="27">
        <f>IF(F693&gt;0,(K693+L693)*F693,0)</f>
        <v>1353.7145979526751</v>
      </c>
      <c r="Q693" s="28">
        <f>IF(J693*-1&gt;(K693+L693),(((J693*-1)-K693-L693))*F693,0)</f>
        <v>0</v>
      </c>
      <c r="R693" s="27">
        <f t="shared" si="124"/>
        <v>767609.68519864045</v>
      </c>
      <c r="S693" s="27">
        <f t="shared" si="125"/>
        <v>887322.80631444894</v>
      </c>
      <c r="T693" s="27">
        <f t="shared" si="126"/>
        <v>0.21324197054818234</v>
      </c>
      <c r="U693" s="27">
        <f t="shared" si="127"/>
        <v>0.24649827559415394</v>
      </c>
      <c r="V693" s="29">
        <v>-0.24649827559415394</v>
      </c>
      <c r="W693" s="29">
        <f>0.5*'Car Specs and Assumptions'!$C$5*(F693*F693)</f>
        <v>46022.462962962956</v>
      </c>
      <c r="X693" s="29">
        <f t="shared" si="128"/>
        <v>46.022462962962955</v>
      </c>
      <c r="Y693" s="29">
        <f t="shared" si="129"/>
        <v>33.596397962962953</v>
      </c>
      <c r="Z693" s="29">
        <f>(H693*(K693+L693))/1000</f>
        <v>1.3537145979526752</v>
      </c>
      <c r="AA693" s="29">
        <f t="shared" si="130"/>
        <v>32.242683365010279</v>
      </c>
      <c r="AB693" s="18"/>
      <c r="AC693" s="24">
        <f t="shared" si="131"/>
        <v>0</v>
      </c>
      <c r="AD693" s="24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</row>
    <row r="694" spans="1:40" x14ac:dyDescent="0.35">
      <c r="A694" s="18"/>
      <c r="B694" s="2" t="s">
        <v>4</v>
      </c>
      <c r="C694" s="2">
        <v>690</v>
      </c>
      <c r="D694" s="2">
        <v>101</v>
      </c>
      <c r="E694" s="10">
        <v>30.3</v>
      </c>
      <c r="F694" s="26">
        <f t="shared" si="122"/>
        <v>8.4166666666666661</v>
      </c>
      <c r="G694" s="51">
        <f t="shared" si="132"/>
        <v>0.34722222222222188</v>
      </c>
      <c r="H694" s="26">
        <f t="shared" si="133"/>
        <v>8.4166666666666661</v>
      </c>
      <c r="I694" s="70"/>
      <c r="J694" s="26">
        <v>513.54166666666617</v>
      </c>
      <c r="K694" s="26">
        <f>'Car Specs and Assumptions'!$C$5*9.81*'Car Specs and Assumptions'!$F$5</f>
        <v>145.08990000000003</v>
      </c>
      <c r="L694" s="26">
        <v>30.173176614583333</v>
      </c>
      <c r="M694" s="26">
        <v>338.27859005208279</v>
      </c>
      <c r="N694" s="27">
        <v>2847.1781329383634</v>
      </c>
      <c r="O694" s="27">
        <f t="shared" si="123"/>
        <v>2847.1781329383634</v>
      </c>
      <c r="P694" s="27">
        <f>IF(F694&gt;0,(K694+L694)*F694,0)</f>
        <v>1475.1308948394098</v>
      </c>
      <c r="Q694" s="28">
        <f>IF(J694*-1&gt;(K694+L694),(((J694*-1)-K694-L694))*F694,0)</f>
        <v>0</v>
      </c>
      <c r="R694" s="27">
        <f t="shared" si="124"/>
        <v>769084.81609347987</v>
      </c>
      <c r="S694" s="27">
        <f t="shared" si="125"/>
        <v>887322.80631444894</v>
      </c>
      <c r="T694" s="27">
        <f t="shared" si="126"/>
        <v>0.21365176191076871</v>
      </c>
      <c r="U694" s="27">
        <f t="shared" si="127"/>
        <v>0.24649827559415394</v>
      </c>
      <c r="V694" s="29">
        <v>-0.24649827559415394</v>
      </c>
      <c r="W694" s="29">
        <f>0.5*'Car Specs and Assumptions'!$C$5*(F694*F694)</f>
        <v>52386.385416666664</v>
      </c>
      <c r="X694" s="29">
        <f t="shared" si="128"/>
        <v>52.386385416666663</v>
      </c>
      <c r="Y694" s="29">
        <f t="shared" si="129"/>
        <v>38.242061354166665</v>
      </c>
      <c r="Z694" s="29">
        <f>(H694*(K694+L694))/1000</f>
        <v>1.47513089483941</v>
      </c>
      <c r="AA694" s="29">
        <f t="shared" si="130"/>
        <v>36.766930459327256</v>
      </c>
      <c r="AB694" s="18"/>
      <c r="AC694" s="24">
        <f t="shared" si="131"/>
        <v>0</v>
      </c>
      <c r="AD694" s="24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</row>
    <row r="695" spans="1:40" x14ac:dyDescent="0.35">
      <c r="A695" s="18"/>
      <c r="B695" s="2" t="s">
        <v>4</v>
      </c>
      <c r="C695" s="2">
        <v>691</v>
      </c>
      <c r="D695" s="2">
        <v>102</v>
      </c>
      <c r="E695" s="10">
        <v>30.9</v>
      </c>
      <c r="F695" s="26">
        <f t="shared" si="122"/>
        <v>8.5833333333333321</v>
      </c>
      <c r="G695" s="51">
        <f t="shared" si="132"/>
        <v>0.1111111111111116</v>
      </c>
      <c r="H695" s="26">
        <f t="shared" si="133"/>
        <v>8.5833333333333321</v>
      </c>
      <c r="I695" s="70"/>
      <c r="J695" s="26">
        <v>164.33333333333405</v>
      </c>
      <c r="K695" s="26">
        <f>'Car Specs and Assumptions'!$C$5*9.81*'Car Specs and Assumptions'!$F$5</f>
        <v>145.08990000000003</v>
      </c>
      <c r="L695" s="26">
        <v>31.379985364583327</v>
      </c>
      <c r="M695" s="26">
        <v>-12.136552031249302</v>
      </c>
      <c r="N695" s="27">
        <v>-104.1720716015565</v>
      </c>
      <c r="O695" s="27">
        <f t="shared" si="123"/>
        <v>0</v>
      </c>
      <c r="P695" s="27">
        <f>IF(F695&gt;0,(K695+L695)*F695,0)</f>
        <v>1514.6998493793401</v>
      </c>
      <c r="Q695" s="28">
        <f>IF(J695*-1&gt;(K695+L695),(((J695*-1)-K695-L695))*F695,0)</f>
        <v>0</v>
      </c>
      <c r="R695" s="27">
        <f t="shared" si="124"/>
        <v>770599.51594285923</v>
      </c>
      <c r="S695" s="27">
        <f t="shared" si="125"/>
        <v>887322.80631444894</v>
      </c>
      <c r="T695" s="27">
        <f t="shared" si="126"/>
        <v>0.21407254552892629</v>
      </c>
      <c r="U695" s="27">
        <f t="shared" si="127"/>
        <v>0.24649827559415394</v>
      </c>
      <c r="V695" s="29">
        <v>-0.24649827559415394</v>
      </c>
      <c r="W695" s="29">
        <f>0.5*'Car Specs and Assumptions'!$C$5*(F695*F695)</f>
        <v>54481.63541666665</v>
      </c>
      <c r="X695" s="29">
        <f t="shared" si="128"/>
        <v>54.481635416666649</v>
      </c>
      <c r="Y695" s="29">
        <f t="shared" si="129"/>
        <v>39.771593854166653</v>
      </c>
      <c r="Z695" s="29">
        <f>(H695*(K695+L695))/1000</f>
        <v>1.51469984937934</v>
      </c>
      <c r="AA695" s="29">
        <f t="shared" si="130"/>
        <v>38.256894004787313</v>
      </c>
      <c r="AB695" s="18"/>
      <c r="AC695" s="24">
        <f t="shared" si="131"/>
        <v>0</v>
      </c>
      <c r="AD695" s="24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</row>
    <row r="696" spans="1:40" x14ac:dyDescent="0.35">
      <c r="A696" s="18"/>
      <c r="B696" s="2" t="s">
        <v>4</v>
      </c>
      <c r="C696" s="2">
        <v>692</v>
      </c>
      <c r="D696" s="2">
        <v>103</v>
      </c>
      <c r="E696" s="10">
        <v>31.1</v>
      </c>
      <c r="F696" s="26">
        <f t="shared" si="122"/>
        <v>8.6388888888888893</v>
      </c>
      <c r="G696" s="51">
        <f t="shared" si="132"/>
        <v>0.12500000000000089</v>
      </c>
      <c r="H696" s="26">
        <f t="shared" si="133"/>
        <v>8.6388888888888893</v>
      </c>
      <c r="I696" s="70"/>
      <c r="J696" s="26">
        <v>184.87500000000131</v>
      </c>
      <c r="K696" s="26">
        <f>'Car Specs and Assumptions'!$C$5*9.81*'Car Specs and Assumptions'!$F$5</f>
        <v>145.08990000000003</v>
      </c>
      <c r="L696" s="26">
        <v>31.7875133738426</v>
      </c>
      <c r="M696" s="26">
        <v>7.9975866261586788</v>
      </c>
      <c r="N696" s="27">
        <v>69.090262242648592</v>
      </c>
      <c r="O696" s="27">
        <f t="shared" si="123"/>
        <v>69.090262242648592</v>
      </c>
      <c r="P696" s="27">
        <f>IF(F696&gt;0,(K696+L696)*F696,0)</f>
        <v>1528.024321090696</v>
      </c>
      <c r="Q696" s="28">
        <f>IF(J696*-1&gt;(K696+L696),(((J696*-1)-K696-L696))*F696,0)</f>
        <v>0</v>
      </c>
      <c r="R696" s="27">
        <f t="shared" si="124"/>
        <v>772127.54026394989</v>
      </c>
      <c r="S696" s="27">
        <f t="shared" si="125"/>
        <v>887322.80631444894</v>
      </c>
      <c r="T696" s="27">
        <f t="shared" si="126"/>
        <v>0.2144970306853253</v>
      </c>
      <c r="U696" s="27">
        <f t="shared" si="127"/>
        <v>0.24649827559415394</v>
      </c>
      <c r="V696" s="29">
        <v>-0.24649827559415394</v>
      </c>
      <c r="W696" s="29">
        <f>0.5*'Car Specs and Assumptions'!$C$5*(F696*F696)</f>
        <v>55189.181712962971</v>
      </c>
      <c r="X696" s="29">
        <f t="shared" si="128"/>
        <v>55.18918171296297</v>
      </c>
      <c r="Y696" s="29">
        <f t="shared" si="129"/>
        <v>40.288102650462967</v>
      </c>
      <c r="Z696" s="29">
        <f>(H696*(K696+L696))/1000</f>
        <v>1.5280243210906961</v>
      </c>
      <c r="AA696" s="29">
        <f t="shared" si="130"/>
        <v>38.76007832937227</v>
      </c>
      <c r="AB696" s="18"/>
      <c r="AC696" s="24">
        <f t="shared" si="131"/>
        <v>0</v>
      </c>
      <c r="AD696" s="24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</row>
    <row r="697" spans="1:40" x14ac:dyDescent="0.35">
      <c r="A697" s="18"/>
      <c r="B697" s="2" t="s">
        <v>4</v>
      </c>
      <c r="C697" s="2">
        <v>693</v>
      </c>
      <c r="D697" s="2">
        <v>104</v>
      </c>
      <c r="E697" s="10">
        <v>31.8</v>
      </c>
      <c r="F697" s="26">
        <f t="shared" si="122"/>
        <v>8.8333333333333339</v>
      </c>
      <c r="G697" s="51">
        <f t="shared" si="132"/>
        <v>0.22222222222222232</v>
      </c>
      <c r="H697" s="26">
        <f t="shared" si="133"/>
        <v>8.8333333333333339</v>
      </c>
      <c r="I697" s="70"/>
      <c r="J697" s="26">
        <v>328.6666666666668</v>
      </c>
      <c r="K697" s="26">
        <f>'Car Specs and Assumptions'!$C$5*9.81*'Car Specs and Assumptions'!$F$5</f>
        <v>145.08990000000003</v>
      </c>
      <c r="L697" s="26">
        <v>33.23456645833334</v>
      </c>
      <c r="M697" s="26">
        <v>150.34220020833342</v>
      </c>
      <c r="N697" s="27">
        <v>1328.0227685069453</v>
      </c>
      <c r="O697" s="27">
        <f t="shared" si="123"/>
        <v>1328.0227685069453</v>
      </c>
      <c r="P697" s="27">
        <f>IF(F697&gt;0,(K697+L697)*F697,0)</f>
        <v>1575.1994537152782</v>
      </c>
      <c r="Q697" s="28">
        <f>IF(J697*-1&gt;(K697+L697),(((J697*-1)-K697-L697))*F697,0)</f>
        <v>0</v>
      </c>
      <c r="R697" s="27">
        <f t="shared" si="124"/>
        <v>773702.73971766513</v>
      </c>
      <c r="S697" s="27">
        <f t="shared" si="125"/>
        <v>887322.80631444894</v>
      </c>
      <c r="T697" s="27">
        <f t="shared" si="126"/>
        <v>0.2149346210935674</v>
      </c>
      <c r="U697" s="27">
        <f t="shared" si="127"/>
        <v>0.24649827559415394</v>
      </c>
      <c r="V697" s="29">
        <v>-0.24649827559415394</v>
      </c>
      <c r="W697" s="29">
        <f>0.5*'Car Specs and Assumptions'!$C$5*(F697*F697)</f>
        <v>57701.541666666672</v>
      </c>
      <c r="X697" s="29">
        <f t="shared" si="128"/>
        <v>57.701541666666671</v>
      </c>
      <c r="Y697" s="29">
        <f t="shared" si="129"/>
        <v>42.12212541666667</v>
      </c>
      <c r="Z697" s="29">
        <f>(H697*(K697+L697))/1000</f>
        <v>1.5751994537152783</v>
      </c>
      <c r="AA697" s="29">
        <f t="shared" si="130"/>
        <v>40.546925962951391</v>
      </c>
      <c r="AB697" s="18"/>
      <c r="AC697" s="24">
        <f t="shared" si="131"/>
        <v>0</v>
      </c>
      <c r="AD697" s="24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</row>
    <row r="698" spans="1:40" x14ac:dyDescent="0.35">
      <c r="A698" s="18"/>
      <c r="B698" s="2" t="s">
        <v>4</v>
      </c>
      <c r="C698" s="2">
        <v>694</v>
      </c>
      <c r="D698" s="2">
        <v>105</v>
      </c>
      <c r="E698" s="10">
        <v>32.700000000000003</v>
      </c>
      <c r="F698" s="26">
        <f t="shared" si="122"/>
        <v>9.0833333333333339</v>
      </c>
      <c r="G698" s="51">
        <f t="shared" si="132"/>
        <v>0.19444444444444464</v>
      </c>
      <c r="H698" s="26">
        <f t="shared" si="133"/>
        <v>9.0833333333333339</v>
      </c>
      <c r="I698" s="70"/>
      <c r="J698" s="26">
        <v>287.5833333333336</v>
      </c>
      <c r="K698" s="26">
        <f>'Car Specs and Assumptions'!$C$5*9.81*'Car Specs and Assumptions'!$F$5</f>
        <v>145.08990000000003</v>
      </c>
      <c r="L698" s="26">
        <v>35.142389114583345</v>
      </c>
      <c r="M698" s="26">
        <v>107.35104421875022</v>
      </c>
      <c r="N698" s="27">
        <v>975.1053183203145</v>
      </c>
      <c r="O698" s="27">
        <f t="shared" si="123"/>
        <v>975.1053183203145</v>
      </c>
      <c r="P698" s="27">
        <f>IF(F698&gt;0,(K698+L698)*F698,0)</f>
        <v>1637.1099594574657</v>
      </c>
      <c r="Q698" s="28">
        <f>IF(J698*-1&gt;(K698+L698),(((J698*-1)-K698-L698))*F698,0)</f>
        <v>0</v>
      </c>
      <c r="R698" s="27">
        <f t="shared" si="124"/>
        <v>775339.84967712255</v>
      </c>
      <c r="S698" s="27">
        <f t="shared" si="125"/>
        <v>887322.80631444894</v>
      </c>
      <c r="T698" s="27">
        <f t="shared" si="126"/>
        <v>0.21538941024030464</v>
      </c>
      <c r="U698" s="27">
        <f t="shared" si="127"/>
        <v>0.24649827559415394</v>
      </c>
      <c r="V698" s="29">
        <v>-0.24649827559415394</v>
      </c>
      <c r="W698" s="29">
        <f>0.5*'Car Specs and Assumptions'!$C$5*(F698*F698)</f>
        <v>61013.885416666679</v>
      </c>
      <c r="X698" s="29">
        <f t="shared" si="128"/>
        <v>61.013885416666682</v>
      </c>
      <c r="Y698" s="29">
        <f t="shared" si="129"/>
        <v>44.540136354166677</v>
      </c>
      <c r="Z698" s="29">
        <f>(H698*(K698+L698))/1000</f>
        <v>1.6371099594574656</v>
      </c>
      <c r="AA698" s="29">
        <f t="shared" si="130"/>
        <v>42.903026394709208</v>
      </c>
      <c r="AB698" s="18"/>
      <c r="AC698" s="24">
        <f t="shared" si="131"/>
        <v>0</v>
      </c>
      <c r="AD698" s="24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</row>
    <row r="699" spans="1:40" x14ac:dyDescent="0.35">
      <c r="A699" s="18"/>
      <c r="B699" s="2" t="s">
        <v>4</v>
      </c>
      <c r="C699" s="2">
        <v>695</v>
      </c>
      <c r="D699" s="2">
        <v>106</v>
      </c>
      <c r="E699" s="10">
        <v>33.200000000000003</v>
      </c>
      <c r="F699" s="26">
        <f t="shared" si="122"/>
        <v>9.2222222222222232</v>
      </c>
      <c r="G699" s="51">
        <f t="shared" si="132"/>
        <v>-4.1666666666666963E-2</v>
      </c>
      <c r="H699" s="26">
        <f t="shared" si="133"/>
        <v>9.2222222222222232</v>
      </c>
      <c r="I699" s="70"/>
      <c r="J699" s="26">
        <v>-61.625000000000441</v>
      </c>
      <c r="K699" s="26">
        <f>'Car Specs and Assumptions'!$C$5*9.81*'Car Specs and Assumptions'!$F$5</f>
        <v>145.08990000000003</v>
      </c>
      <c r="L699" s="26">
        <v>36.225296203703721</v>
      </c>
      <c r="M699" s="26">
        <v>-242.94019620370418</v>
      </c>
      <c r="N699" s="27">
        <v>-2240.4484761008275</v>
      </c>
      <c r="O699" s="27">
        <f t="shared" si="123"/>
        <v>0</v>
      </c>
      <c r="P699" s="27">
        <f>IF(F699&gt;0,(K699+L699)*F699,0)</f>
        <v>1672.1290316563793</v>
      </c>
      <c r="Q699" s="28">
        <f>IF(J699*-1&gt;(K699+L699),(((J699*-1)-K699-L699))*F699,0)</f>
        <v>0</v>
      </c>
      <c r="R699" s="27">
        <f t="shared" si="124"/>
        <v>777011.97870877897</v>
      </c>
      <c r="S699" s="27">
        <f t="shared" si="125"/>
        <v>887322.80631444894</v>
      </c>
      <c r="T699" s="27">
        <f t="shared" si="126"/>
        <v>0.21585392768529882</v>
      </c>
      <c r="U699" s="27">
        <f t="shared" si="127"/>
        <v>0.24649827559415394</v>
      </c>
      <c r="V699" s="29">
        <v>-0.24649827559415394</v>
      </c>
      <c r="W699" s="29">
        <f>0.5*'Car Specs and Assumptions'!$C$5*(F699*F699)</f>
        <v>62894.01851851854</v>
      </c>
      <c r="X699" s="29">
        <f t="shared" si="128"/>
        <v>62.894018518518543</v>
      </c>
      <c r="Y699" s="29">
        <f t="shared" si="129"/>
        <v>45.912633518518533</v>
      </c>
      <c r="Z699" s="29">
        <f>(H699*(K699+L699))/1000</f>
        <v>1.6721290316563793</v>
      </c>
      <c r="AA699" s="29">
        <f t="shared" si="130"/>
        <v>44.24050448686215</v>
      </c>
      <c r="AB699" s="18"/>
      <c r="AC699" s="24">
        <f t="shared" si="131"/>
        <v>0</v>
      </c>
      <c r="AD699" s="24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</row>
    <row r="700" spans="1:40" x14ac:dyDescent="0.35">
      <c r="A700" s="18"/>
      <c r="B700" s="2" t="s">
        <v>4</v>
      </c>
      <c r="C700" s="2">
        <v>696</v>
      </c>
      <c r="D700" s="2">
        <v>107</v>
      </c>
      <c r="E700" s="10">
        <v>32.4</v>
      </c>
      <c r="F700" s="26">
        <f t="shared" si="122"/>
        <v>9</v>
      </c>
      <c r="G700" s="51">
        <f t="shared" si="132"/>
        <v>-0.68055555555555625</v>
      </c>
      <c r="H700" s="26">
        <f t="shared" si="133"/>
        <v>9</v>
      </c>
      <c r="I700" s="70"/>
      <c r="J700" s="26">
        <v>-1006.5416666666677</v>
      </c>
      <c r="K700" s="26">
        <f>'Car Specs and Assumptions'!$C$5*9.81*'Car Specs and Assumptions'!$F$5</f>
        <v>145.08990000000003</v>
      </c>
      <c r="L700" s="26">
        <v>34.500532500000006</v>
      </c>
      <c r="M700" s="26">
        <v>-1186.1320991666676</v>
      </c>
      <c r="N700" s="27">
        <v>-10675.188892500008</v>
      </c>
      <c r="O700" s="27">
        <f t="shared" si="123"/>
        <v>0</v>
      </c>
      <c r="P700" s="27">
        <f>IF(F700&gt;0,(K700+L700)*F700,0)</f>
        <v>1616.3138925000003</v>
      </c>
      <c r="Q700" s="28">
        <f>IF(J700*-1&gt;(K700+L700),(((J700*-1)-K700-L700))*F700,0)</f>
        <v>7442.5611075000088</v>
      </c>
      <c r="R700" s="27">
        <f t="shared" si="124"/>
        <v>778628.29260127898</v>
      </c>
      <c r="S700" s="27">
        <f t="shared" si="125"/>
        <v>894765.36742194893</v>
      </c>
      <c r="T700" s="27">
        <f t="shared" si="126"/>
        <v>0.21630293968463532</v>
      </c>
      <c r="U700" s="27">
        <f t="shared" si="127"/>
        <v>0.24856581906981742</v>
      </c>
      <c r="V700" s="29">
        <v>-0.24856581906981742</v>
      </c>
      <c r="W700" s="29">
        <f>0.5*'Car Specs and Assumptions'!$C$5*(F700*F700)</f>
        <v>59899.5</v>
      </c>
      <c r="X700" s="29">
        <f t="shared" si="128"/>
        <v>59.899500000000003</v>
      </c>
      <c r="Y700" s="29">
        <f t="shared" si="129"/>
        <v>43.726635000000002</v>
      </c>
      <c r="Z700" s="29">
        <f>(H700*(K700+L700))/1000</f>
        <v>1.6163138925000002</v>
      </c>
      <c r="AA700" s="29">
        <f t="shared" si="130"/>
        <v>42.110321107499999</v>
      </c>
      <c r="AB700" s="18"/>
      <c r="AC700" s="24">
        <f t="shared" si="131"/>
        <v>0</v>
      </c>
      <c r="AD700" s="24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</row>
    <row r="701" spans="1:40" x14ac:dyDescent="0.35">
      <c r="A701" s="18"/>
      <c r="B701" s="2" t="s">
        <v>4</v>
      </c>
      <c r="C701" s="2">
        <v>697</v>
      </c>
      <c r="D701" s="2">
        <v>108</v>
      </c>
      <c r="E701" s="10">
        <v>28.3</v>
      </c>
      <c r="F701" s="26">
        <f t="shared" si="122"/>
        <v>7.8611111111111107</v>
      </c>
      <c r="G701" s="51">
        <f t="shared" si="132"/>
        <v>-0.91666666666666652</v>
      </c>
      <c r="H701" s="26">
        <f t="shared" si="133"/>
        <v>7.8611111111111107</v>
      </c>
      <c r="I701" s="70"/>
      <c r="J701" s="26">
        <v>-1355.7499999999998</v>
      </c>
      <c r="K701" s="26">
        <f>'Car Specs and Assumptions'!$C$5*9.81*'Car Specs and Assumptions'!$F$5</f>
        <v>145.08990000000003</v>
      </c>
      <c r="L701" s="26">
        <v>26.321379623842592</v>
      </c>
      <c r="M701" s="26">
        <v>-1527.1612796238423</v>
      </c>
      <c r="N701" s="27">
        <v>-12005.184503709648</v>
      </c>
      <c r="O701" s="27">
        <f t="shared" si="123"/>
        <v>0</v>
      </c>
      <c r="P701" s="27">
        <f>IF(F701&gt;0,(K701+L701)*F701,0)</f>
        <v>1347.4831148207629</v>
      </c>
      <c r="Q701" s="28">
        <f>IF(J701*-1&gt;(K701+L701),(((J701*-1)-K701-L701))*F701,0)</f>
        <v>9310.2182740681237</v>
      </c>
      <c r="R701" s="27">
        <f t="shared" si="124"/>
        <v>779975.77571609977</v>
      </c>
      <c r="S701" s="27">
        <f t="shared" si="125"/>
        <v>904075.58569601702</v>
      </c>
      <c r="T701" s="27">
        <f t="shared" si="126"/>
        <v>0.21667727049393254</v>
      </c>
      <c r="U701" s="27">
        <f t="shared" si="127"/>
        <v>0.25115219770635355</v>
      </c>
      <c r="V701" s="29">
        <v>-0.25115219770635355</v>
      </c>
      <c r="W701" s="29">
        <f>0.5*'Car Specs and Assumptions'!$C$5*(F701*F701)</f>
        <v>45698.931712962956</v>
      </c>
      <c r="X701" s="29">
        <f t="shared" si="128"/>
        <v>45.69893171296296</v>
      </c>
      <c r="Y701" s="29">
        <f t="shared" si="129"/>
        <v>33.360220150462958</v>
      </c>
      <c r="Z701" s="29">
        <f>(H701*(K701+L701))/1000</f>
        <v>1.3474831148207629</v>
      </c>
      <c r="AA701" s="29">
        <f t="shared" si="130"/>
        <v>32.012737035642196</v>
      </c>
      <c r="AB701" s="18"/>
      <c r="AC701" s="24">
        <f t="shared" si="131"/>
        <v>0</v>
      </c>
      <c r="AD701" s="24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</row>
    <row r="702" spans="1:40" x14ac:dyDescent="0.35">
      <c r="A702" s="18"/>
      <c r="B702" s="2" t="s">
        <v>4</v>
      </c>
      <c r="C702" s="2">
        <v>698</v>
      </c>
      <c r="D702" s="2">
        <v>109</v>
      </c>
      <c r="E702" s="10">
        <v>25.8</v>
      </c>
      <c r="F702" s="26">
        <f t="shared" si="122"/>
        <v>7.166666666666667</v>
      </c>
      <c r="G702" s="51">
        <f t="shared" si="132"/>
        <v>-0.72222222222222188</v>
      </c>
      <c r="H702" s="26">
        <f t="shared" si="133"/>
        <v>7.166666666666667</v>
      </c>
      <c r="I702" s="70"/>
      <c r="J702" s="26">
        <v>-1068.1666666666661</v>
      </c>
      <c r="K702" s="26">
        <f>'Car Specs and Assumptions'!$C$5*9.81*'Car Specs and Assumptions'!$F$5</f>
        <v>145.08990000000003</v>
      </c>
      <c r="L702" s="26">
        <v>21.876366458333337</v>
      </c>
      <c r="M702" s="26">
        <v>-1235.1329331249995</v>
      </c>
      <c r="N702" s="27">
        <v>-8851.7860207291633</v>
      </c>
      <c r="O702" s="27">
        <f t="shared" si="123"/>
        <v>0</v>
      </c>
      <c r="P702" s="27">
        <f>IF(F702&gt;0,(K702+L702)*F702,0)</f>
        <v>1196.5915762847226</v>
      </c>
      <c r="Q702" s="28">
        <f>IF(J702*-1&gt;(K702+L702),(((J702*-1)-K702-L702))*F702,0)</f>
        <v>6458.6028681597181</v>
      </c>
      <c r="R702" s="27">
        <f t="shared" si="124"/>
        <v>781172.3672923845</v>
      </c>
      <c r="S702" s="27">
        <f t="shared" si="125"/>
        <v>910534.18856417679</v>
      </c>
      <c r="T702" s="27">
        <f t="shared" si="126"/>
        <v>0.21700968363382442</v>
      </c>
      <c r="U702" s="27">
        <f t="shared" si="127"/>
        <v>0.25294639758312831</v>
      </c>
      <c r="V702" s="29">
        <v>-0.25294639758312831</v>
      </c>
      <c r="W702" s="29">
        <f>0.5*'Car Specs and Assumptions'!$C$5*(F702*F702)</f>
        <v>37981.541666666672</v>
      </c>
      <c r="X702" s="29">
        <f t="shared" si="128"/>
        <v>37.981541666666672</v>
      </c>
      <c r="Y702" s="29">
        <f t="shared" si="129"/>
        <v>27.726525416666671</v>
      </c>
      <c r="Z702" s="29">
        <f>(H702*(K702+L702))/1000</f>
        <v>1.1965915762847226</v>
      </c>
      <c r="AA702" s="29">
        <f t="shared" si="130"/>
        <v>26.52993384038195</v>
      </c>
      <c r="AB702" s="18"/>
      <c r="AC702" s="24">
        <f t="shared" si="131"/>
        <v>0</v>
      </c>
      <c r="AD702" s="24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</row>
    <row r="703" spans="1:40" x14ac:dyDescent="0.35">
      <c r="A703" s="18"/>
      <c r="B703" s="2" t="s">
        <v>4</v>
      </c>
      <c r="C703" s="2">
        <v>699</v>
      </c>
      <c r="D703" s="2">
        <v>110</v>
      </c>
      <c r="E703" s="10">
        <v>23.1</v>
      </c>
      <c r="F703" s="26">
        <f t="shared" si="122"/>
        <v>6.416666666666667</v>
      </c>
      <c r="G703" s="51">
        <f t="shared" si="132"/>
        <v>-0.5555555555555558</v>
      </c>
      <c r="H703" s="26">
        <f t="shared" si="133"/>
        <v>6.416666666666667</v>
      </c>
      <c r="I703" s="70"/>
      <c r="J703" s="26">
        <v>-821.66666666666708</v>
      </c>
      <c r="K703" s="26">
        <f>'Car Specs and Assumptions'!$C$5*9.81*'Car Specs and Assumptions'!$F$5</f>
        <v>145.08990000000003</v>
      </c>
      <c r="L703" s="26">
        <v>17.537179114583335</v>
      </c>
      <c r="M703" s="26">
        <v>-984.29374578125044</v>
      </c>
      <c r="N703" s="27">
        <v>-6315.8848687630243</v>
      </c>
      <c r="O703" s="27">
        <f t="shared" si="123"/>
        <v>0</v>
      </c>
      <c r="P703" s="27">
        <f>IF(F703&gt;0,(K703+L703)*F703,0)</f>
        <v>1043.5237576519098</v>
      </c>
      <c r="Q703" s="28">
        <f>IF(J703*-1&gt;(K703+L703),(((J703*-1)-K703-L703))*F703,0)</f>
        <v>4228.8373534592038</v>
      </c>
      <c r="R703" s="27">
        <f t="shared" si="124"/>
        <v>782215.89105003641</v>
      </c>
      <c r="S703" s="27">
        <f t="shared" si="125"/>
        <v>914763.025917636</v>
      </c>
      <c r="T703" s="27">
        <f t="shared" si="126"/>
        <v>0.21729957453370013</v>
      </c>
      <c r="U703" s="27">
        <f t="shared" si="127"/>
        <v>0.25412116859991929</v>
      </c>
      <c r="V703" s="29">
        <v>-0.25412116859991929</v>
      </c>
      <c r="W703" s="29">
        <f>0.5*'Car Specs and Assumptions'!$C$5*(F703*F703)</f>
        <v>30447.885416666668</v>
      </c>
      <c r="X703" s="29">
        <f t="shared" si="128"/>
        <v>30.447885416666669</v>
      </c>
      <c r="Y703" s="29">
        <f t="shared" si="129"/>
        <v>22.226956354166667</v>
      </c>
      <c r="Z703" s="29">
        <f>(H703*(K703+L703))/1000</f>
        <v>1.0435237576519099</v>
      </c>
      <c r="AA703" s="29">
        <f t="shared" si="130"/>
        <v>21.183432596514756</v>
      </c>
      <c r="AB703" s="18"/>
      <c r="AC703" s="24">
        <f t="shared" si="131"/>
        <v>0</v>
      </c>
      <c r="AD703" s="24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</row>
    <row r="704" spans="1:40" x14ac:dyDescent="0.35">
      <c r="A704" s="18"/>
      <c r="B704" s="2" t="s">
        <v>4</v>
      </c>
      <c r="C704" s="2">
        <v>700</v>
      </c>
      <c r="D704" s="2">
        <v>111</v>
      </c>
      <c r="E704" s="10">
        <v>21.8</v>
      </c>
      <c r="F704" s="26">
        <f t="shared" si="122"/>
        <v>6.0555555555555554</v>
      </c>
      <c r="G704" s="51">
        <f t="shared" si="132"/>
        <v>-0.26388888888888928</v>
      </c>
      <c r="H704" s="26">
        <f t="shared" si="133"/>
        <v>6.0555555555555554</v>
      </c>
      <c r="I704" s="70"/>
      <c r="J704" s="26">
        <v>-390.29166666666725</v>
      </c>
      <c r="K704" s="26">
        <f>'Car Specs and Assumptions'!$C$5*9.81*'Car Specs and Assumptions'!$F$5</f>
        <v>145.08990000000003</v>
      </c>
      <c r="L704" s="26">
        <v>15.618839606481483</v>
      </c>
      <c r="M704" s="26">
        <v>-551.00040627314877</v>
      </c>
      <c r="N704" s="27">
        <v>-3336.6135713207341</v>
      </c>
      <c r="O704" s="27">
        <f t="shared" si="123"/>
        <v>0</v>
      </c>
      <c r="P704" s="27">
        <f>IF(F704&gt;0,(K704+L704)*F704,0)</f>
        <v>973.18070095036023</v>
      </c>
      <c r="Q704" s="28">
        <f>IF(J704*-1&gt;(K704+L704),(((J704*-1)-K704-L704))*F704,0)</f>
        <v>1390.2521694200136</v>
      </c>
      <c r="R704" s="27">
        <f t="shared" si="124"/>
        <v>783189.07175098674</v>
      </c>
      <c r="S704" s="27">
        <f t="shared" si="125"/>
        <v>916153.27808705601</v>
      </c>
      <c r="T704" s="27">
        <f t="shared" si="126"/>
        <v>0.21756992413242413</v>
      </c>
      <c r="U704" s="27">
        <f t="shared" si="127"/>
        <v>0.25450738065258416</v>
      </c>
      <c r="V704" s="29">
        <v>-0.25450738065258416</v>
      </c>
      <c r="W704" s="29">
        <f>0.5*'Car Specs and Assumptions'!$C$5*(F704*F704)</f>
        <v>27117.282407407409</v>
      </c>
      <c r="X704" s="29">
        <f t="shared" si="128"/>
        <v>27.117282407407409</v>
      </c>
      <c r="Y704" s="29">
        <f t="shared" si="129"/>
        <v>19.795616157407409</v>
      </c>
      <c r="Z704" s="29">
        <f>(H704*(K704+L704))/1000</f>
        <v>0.97318070095036024</v>
      </c>
      <c r="AA704" s="29">
        <f t="shared" si="130"/>
        <v>18.822435456457047</v>
      </c>
      <c r="AB704" s="18"/>
      <c r="AC704" s="24">
        <f t="shared" si="131"/>
        <v>0</v>
      </c>
      <c r="AD704" s="24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</row>
    <row r="705" spans="1:40" x14ac:dyDescent="0.35">
      <c r="A705" s="18"/>
      <c r="B705" s="2" t="s">
        <v>4</v>
      </c>
      <c r="C705" s="2">
        <v>701</v>
      </c>
      <c r="D705" s="2">
        <v>112</v>
      </c>
      <c r="E705" s="10">
        <v>21.2</v>
      </c>
      <c r="F705" s="26">
        <f t="shared" si="122"/>
        <v>5.8888888888888884</v>
      </c>
      <c r="G705" s="51">
        <f t="shared" si="132"/>
        <v>-0.11111111111111116</v>
      </c>
      <c r="H705" s="26">
        <f t="shared" si="133"/>
        <v>5.8888888888888884</v>
      </c>
      <c r="I705" s="70"/>
      <c r="J705" s="26">
        <v>-164.3333333333334</v>
      </c>
      <c r="K705" s="26">
        <f>'Car Specs and Assumptions'!$C$5*9.81*'Car Specs and Assumptions'!$F$5</f>
        <v>145.08990000000003</v>
      </c>
      <c r="L705" s="26">
        <v>14.770918425925924</v>
      </c>
      <c r="M705" s="26">
        <v>-324.19415175925934</v>
      </c>
      <c r="N705" s="27">
        <v>-1909.1433381378604</v>
      </c>
      <c r="O705" s="27">
        <f t="shared" si="123"/>
        <v>0</v>
      </c>
      <c r="P705" s="27">
        <f>IF(F705&gt;0,(K705+L705)*F705,0)</f>
        <v>941.40259739711939</v>
      </c>
      <c r="Q705" s="28">
        <f>IF(J705*-1&gt;(K705+L705),(((J705*-1)-K705-L705))*F705,0)</f>
        <v>26.338143343621631</v>
      </c>
      <c r="R705" s="27">
        <f t="shared" si="124"/>
        <v>784130.47434838384</v>
      </c>
      <c r="S705" s="27">
        <f t="shared" si="125"/>
        <v>916179.61623039958</v>
      </c>
      <c r="T705" s="27">
        <f t="shared" si="126"/>
        <v>0.21783144577398103</v>
      </c>
      <c r="U705" s="27">
        <f t="shared" si="127"/>
        <v>0.254514697388805</v>
      </c>
      <c r="V705" s="29">
        <v>-0.254514697388805</v>
      </c>
      <c r="W705" s="29">
        <f>0.5*'Car Specs and Assumptions'!$C$5*(F705*F705)</f>
        <v>25645.129629629624</v>
      </c>
      <c r="X705" s="29">
        <f t="shared" si="128"/>
        <v>25.645129629629626</v>
      </c>
      <c r="Y705" s="29">
        <f t="shared" si="129"/>
        <v>18.720944629629628</v>
      </c>
      <c r="Z705" s="29">
        <f>(H705*(K705+L705))/1000</f>
        <v>0.9414025973971194</v>
      </c>
      <c r="AA705" s="29">
        <f t="shared" si="130"/>
        <v>17.779542032232509</v>
      </c>
      <c r="AB705" s="18"/>
      <c r="AC705" s="24">
        <f t="shared" si="131"/>
        <v>0</v>
      </c>
      <c r="AD705" s="24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</row>
    <row r="706" spans="1:40" x14ac:dyDescent="0.35">
      <c r="A706" s="18"/>
      <c r="B706" s="2" t="s">
        <v>4</v>
      </c>
      <c r="C706" s="2">
        <v>702</v>
      </c>
      <c r="D706" s="2">
        <v>113</v>
      </c>
      <c r="E706" s="10">
        <v>21</v>
      </c>
      <c r="F706" s="26">
        <f t="shared" si="122"/>
        <v>5.833333333333333</v>
      </c>
      <c r="G706" s="51">
        <f t="shared" si="132"/>
        <v>-2.7777777777777679E-2</v>
      </c>
      <c r="H706" s="26">
        <f t="shared" si="133"/>
        <v>5.833333333333333</v>
      </c>
      <c r="I706" s="70"/>
      <c r="J706" s="26">
        <v>-41.083333333333186</v>
      </c>
      <c r="K706" s="26">
        <f>'Car Specs and Assumptions'!$C$5*9.81*'Car Specs and Assumptions'!$F$5</f>
        <v>145.08990000000003</v>
      </c>
      <c r="L706" s="26">
        <v>14.493536458333333</v>
      </c>
      <c r="M706" s="26">
        <v>-200.66676979166652</v>
      </c>
      <c r="N706" s="27">
        <v>-1170.5561571180547</v>
      </c>
      <c r="O706" s="27">
        <f t="shared" si="123"/>
        <v>0</v>
      </c>
      <c r="P706" s="27">
        <f>IF(F706&gt;0,(K706+L706)*F706,0)</f>
        <v>930.90337934027787</v>
      </c>
      <c r="Q706" s="28">
        <f>IF(J706*-1&gt;(K706+L706),(((J706*-1)-K706-L706))*F706,0)</f>
        <v>0</v>
      </c>
      <c r="R706" s="27">
        <f t="shared" si="124"/>
        <v>785061.37772772415</v>
      </c>
      <c r="S706" s="27">
        <f t="shared" si="125"/>
        <v>916179.61623039958</v>
      </c>
      <c r="T706" s="27">
        <f t="shared" si="126"/>
        <v>0.21809005073276178</v>
      </c>
      <c r="U706" s="27">
        <f t="shared" si="127"/>
        <v>0.254514697388805</v>
      </c>
      <c r="V706" s="29">
        <v>-0.254514697388805</v>
      </c>
      <c r="W706" s="29">
        <f>0.5*'Car Specs and Assumptions'!$C$5*(F706*F706)</f>
        <v>25163.541666666661</v>
      </c>
      <c r="X706" s="29">
        <f t="shared" si="128"/>
        <v>25.16354166666666</v>
      </c>
      <c r="Y706" s="29">
        <f t="shared" si="129"/>
        <v>18.36938541666666</v>
      </c>
      <c r="Z706" s="29">
        <f>(H706*(K706+L706))/1000</f>
        <v>0.93090337934027789</v>
      </c>
      <c r="AA706" s="29">
        <f t="shared" si="130"/>
        <v>17.438482037326381</v>
      </c>
      <c r="AB706" s="18"/>
      <c r="AC706" s="24">
        <f t="shared" si="131"/>
        <v>0</v>
      </c>
      <c r="AD706" s="24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</row>
    <row r="707" spans="1:40" x14ac:dyDescent="0.35">
      <c r="A707" s="18"/>
      <c r="B707" s="2" t="s">
        <v>4</v>
      </c>
      <c r="C707" s="2">
        <v>703</v>
      </c>
      <c r="D707" s="2">
        <v>114</v>
      </c>
      <c r="E707" s="10">
        <v>21</v>
      </c>
      <c r="F707" s="26">
        <f t="shared" si="122"/>
        <v>5.833333333333333</v>
      </c>
      <c r="G707" s="51">
        <f t="shared" si="132"/>
        <v>-1.388888888888884E-2</v>
      </c>
      <c r="H707" s="26">
        <f t="shared" si="133"/>
        <v>5.833333333333333</v>
      </c>
      <c r="I707" s="70"/>
      <c r="J707" s="26">
        <v>-20.541666666666593</v>
      </c>
      <c r="K707" s="26">
        <f>'Car Specs and Assumptions'!$C$5*9.81*'Car Specs and Assumptions'!$F$5</f>
        <v>145.08990000000003</v>
      </c>
      <c r="L707" s="26">
        <v>14.493536458333333</v>
      </c>
      <c r="M707" s="26">
        <v>-180.12510312499995</v>
      </c>
      <c r="N707" s="27">
        <v>-1050.7297682291664</v>
      </c>
      <c r="O707" s="27">
        <f t="shared" si="123"/>
        <v>0</v>
      </c>
      <c r="P707" s="27">
        <f>IF(F707&gt;0,(K707+L707)*F707,0)</f>
        <v>930.90337934027787</v>
      </c>
      <c r="Q707" s="28">
        <f>IF(J707*-1&gt;(K707+L707),(((J707*-1)-K707-L707))*F707,0)</f>
        <v>0</v>
      </c>
      <c r="R707" s="27">
        <f t="shared" si="124"/>
        <v>785992.28110706445</v>
      </c>
      <c r="S707" s="27">
        <f t="shared" si="125"/>
        <v>916179.61623039958</v>
      </c>
      <c r="T707" s="27">
        <f t="shared" si="126"/>
        <v>0.21834865569154252</v>
      </c>
      <c r="U707" s="27">
        <f t="shared" si="127"/>
        <v>0.254514697388805</v>
      </c>
      <c r="V707" s="29">
        <v>-0.254514697388805</v>
      </c>
      <c r="W707" s="29">
        <f>0.5*'Car Specs and Assumptions'!$C$5*(F707*F707)</f>
        <v>25163.541666666661</v>
      </c>
      <c r="X707" s="29">
        <f t="shared" si="128"/>
        <v>25.16354166666666</v>
      </c>
      <c r="Y707" s="29">
        <f t="shared" si="129"/>
        <v>18.36938541666666</v>
      </c>
      <c r="Z707" s="29">
        <f>(H707*(K707+L707))/1000</f>
        <v>0.93090337934027789</v>
      </c>
      <c r="AA707" s="29">
        <f t="shared" si="130"/>
        <v>17.438482037326381</v>
      </c>
      <c r="AB707" s="18"/>
      <c r="AC707" s="24">
        <f t="shared" si="131"/>
        <v>0</v>
      </c>
      <c r="AD707" s="24"/>
      <c r="AE707" s="18"/>
      <c r="AF707" s="18"/>
      <c r="AG707" s="18"/>
      <c r="AH707" s="18"/>
      <c r="AI707" s="18"/>
      <c r="AJ707" s="18"/>
      <c r="AK707" s="18"/>
      <c r="AL707" s="18"/>
      <c r="AM707" s="18"/>
      <c r="AN707" s="18"/>
    </row>
    <row r="708" spans="1:40" x14ac:dyDescent="0.35">
      <c r="A708" s="18"/>
      <c r="B708" s="2" t="s">
        <v>4</v>
      </c>
      <c r="C708" s="2">
        <v>704</v>
      </c>
      <c r="D708" s="2">
        <v>115</v>
      </c>
      <c r="E708" s="10">
        <v>20.9</v>
      </c>
      <c r="F708" s="26">
        <f t="shared" si="122"/>
        <v>5.8055555555555554</v>
      </c>
      <c r="G708" s="51">
        <f t="shared" si="132"/>
        <v>-0.15277777777777768</v>
      </c>
      <c r="H708" s="26">
        <f t="shared" si="133"/>
        <v>5.8055555555555554</v>
      </c>
      <c r="I708" s="70"/>
      <c r="J708" s="26">
        <v>-225.9583333333332</v>
      </c>
      <c r="K708" s="26">
        <f>'Car Specs and Assumptions'!$C$5*9.81*'Car Specs and Assumptions'!$F$5</f>
        <v>145.08990000000003</v>
      </c>
      <c r="L708" s="26">
        <v>14.355831429398149</v>
      </c>
      <c r="M708" s="26">
        <v>-385.40406476273137</v>
      </c>
      <c r="N708" s="27">
        <v>-2237.4847093169683</v>
      </c>
      <c r="O708" s="27">
        <f t="shared" si="123"/>
        <v>0</v>
      </c>
      <c r="P708" s="27">
        <f>IF(F708&gt;0,(K708+L708)*F708,0)</f>
        <v>925.67105190956158</v>
      </c>
      <c r="Q708" s="28">
        <f>IF(J708*-1&gt;(K708+L708),(((J708*-1)-K708-L708))*F708,0)</f>
        <v>386.14260549784495</v>
      </c>
      <c r="R708" s="27">
        <f t="shared" si="124"/>
        <v>786917.95215897402</v>
      </c>
      <c r="S708" s="27">
        <f t="shared" si="125"/>
        <v>916565.75883589743</v>
      </c>
      <c r="T708" s="27">
        <f t="shared" si="126"/>
        <v>0.21860580710976299</v>
      </c>
      <c r="U708" s="27">
        <f t="shared" si="127"/>
        <v>0.25462196780461233</v>
      </c>
      <c r="V708" s="29">
        <v>-0.25462196780461233</v>
      </c>
      <c r="W708" s="29">
        <f>0.5*'Car Specs and Assumptions'!$C$5*(F708*F708)</f>
        <v>24924.459490740741</v>
      </c>
      <c r="X708" s="29">
        <f t="shared" si="128"/>
        <v>24.924459490740741</v>
      </c>
      <c r="Y708" s="29">
        <f t="shared" si="129"/>
        <v>18.194855428240739</v>
      </c>
      <c r="Z708" s="29">
        <f>(H708*(K708+L708))/1000</f>
        <v>0.92567105190956156</v>
      </c>
      <c r="AA708" s="29">
        <f t="shared" si="130"/>
        <v>17.269184376331179</v>
      </c>
      <c r="AB708" s="18"/>
      <c r="AC708" s="24">
        <f t="shared" si="131"/>
        <v>0</v>
      </c>
      <c r="AD708" s="24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</row>
    <row r="709" spans="1:40" x14ac:dyDescent="0.35">
      <c r="A709" s="18"/>
      <c r="B709" s="2" t="s">
        <v>4</v>
      </c>
      <c r="C709" s="2">
        <v>705</v>
      </c>
      <c r="D709" s="2">
        <v>116</v>
      </c>
      <c r="E709" s="10">
        <v>19.899999999999999</v>
      </c>
      <c r="F709" s="26">
        <f t="shared" ref="F709:F772" si="134">E709/3.6</f>
        <v>5.5277777777777777</v>
      </c>
      <c r="G709" s="51">
        <f t="shared" si="132"/>
        <v>-0.41666666666666696</v>
      </c>
      <c r="H709" s="26">
        <f t="shared" si="133"/>
        <v>5.5277777777777777</v>
      </c>
      <c r="I709" s="70"/>
      <c r="J709" s="26">
        <v>-616.25000000000045</v>
      </c>
      <c r="K709" s="26">
        <f>'Car Specs and Assumptions'!$C$5*9.81*'Car Specs and Assumptions'!$F$5</f>
        <v>145.08990000000003</v>
      </c>
      <c r="L709" s="26">
        <v>13.014932818287038</v>
      </c>
      <c r="M709" s="26">
        <v>-774.3548328182876</v>
      </c>
      <c r="N709" s="27">
        <v>-4280.4614369677565</v>
      </c>
      <c r="O709" s="27">
        <f t="shared" ref="O709:O772" si="135">IF(N709&gt;0,N709,0)</f>
        <v>0</v>
      </c>
      <c r="P709" s="27">
        <f>IF(F709&gt;0,(K709+L709)*F709,0)</f>
        <v>873.96838141219791</v>
      </c>
      <c r="Q709" s="28">
        <f>IF(J709*-1&gt;(K709+L709),(((J709*-1)-K709-L709))*F709,0)</f>
        <v>2532.5246741433598</v>
      </c>
      <c r="R709" s="27">
        <f t="shared" ref="R709:R772" si="136">R708+P709</f>
        <v>787791.92054038623</v>
      </c>
      <c r="S709" s="27">
        <f t="shared" ref="S709:S772" si="137">S708+Q709</f>
        <v>919098.28351004084</v>
      </c>
      <c r="T709" s="27">
        <f t="shared" ref="T709:T772" si="138">R709*0.0000002778</f>
        <v>0.21884859552611929</v>
      </c>
      <c r="U709" s="27">
        <f t="shared" ref="U709:U772" si="139">S709*0.0000002778</f>
        <v>0.25532550315908936</v>
      </c>
      <c r="V709" s="29">
        <v>-0.25532550315908936</v>
      </c>
      <c r="W709" s="29">
        <f>0.5*'Car Specs and Assumptions'!$C$5*(F709*F709)</f>
        <v>22596.403935185182</v>
      </c>
      <c r="X709" s="29">
        <f t="shared" ref="X709:X772" si="140">W709/1000</f>
        <v>22.596403935185183</v>
      </c>
      <c r="Y709" s="29">
        <f t="shared" ref="Y709:Y772" si="141">0.73*X709</f>
        <v>16.495374872685183</v>
      </c>
      <c r="Z709" s="29">
        <f>(H709*(K709+L709))/1000</f>
        <v>0.8739683814121979</v>
      </c>
      <c r="AA709" s="29">
        <f t="shared" ref="AA709:AA772" si="142">Y709-Z709</f>
        <v>15.621406491272985</v>
      </c>
      <c r="AB709" s="18"/>
      <c r="AC709" s="24">
        <f t="shared" ref="AC709:AC772" si="143">IF(Q709&gt;10000,Q709,0)</f>
        <v>0</v>
      </c>
      <c r="AD709" s="24"/>
      <c r="AE709" s="18"/>
      <c r="AF709" s="18"/>
      <c r="AG709" s="18"/>
      <c r="AH709" s="18"/>
      <c r="AI709" s="18"/>
      <c r="AJ709" s="18"/>
      <c r="AK709" s="18"/>
      <c r="AL709" s="18"/>
      <c r="AM709" s="18"/>
      <c r="AN709" s="18"/>
    </row>
    <row r="710" spans="1:40" x14ac:dyDescent="0.35">
      <c r="A710" s="18"/>
      <c r="B710" s="2" t="s">
        <v>4</v>
      </c>
      <c r="C710" s="2">
        <v>706</v>
      </c>
      <c r="D710" s="2">
        <v>117</v>
      </c>
      <c r="E710" s="10">
        <v>17.899999999999999</v>
      </c>
      <c r="F710" s="26">
        <f t="shared" si="134"/>
        <v>4.9722222222222214</v>
      </c>
      <c r="G710" s="51">
        <f t="shared" ref="G710:G773" si="144">($F711-$F709)/2</f>
        <v>-0.66666666666666652</v>
      </c>
      <c r="H710" s="26">
        <f t="shared" si="133"/>
        <v>4.9722222222222214</v>
      </c>
      <c r="I710" s="70"/>
      <c r="J710" s="26">
        <v>-985.99999999999977</v>
      </c>
      <c r="K710" s="26">
        <f>'Car Specs and Assumptions'!$C$5*9.81*'Car Specs and Assumptions'!$F$5</f>
        <v>145.08990000000003</v>
      </c>
      <c r="L710" s="26">
        <v>10.530326568287036</v>
      </c>
      <c r="M710" s="26">
        <v>-1141.6202265682869</v>
      </c>
      <c r="N710" s="27">
        <v>-5676.389459881203</v>
      </c>
      <c r="O710" s="27">
        <f t="shared" si="135"/>
        <v>0</v>
      </c>
      <c r="P710" s="27">
        <f>IF(F710&gt;0,(K710+L710)*F710,0)</f>
        <v>773.77834877009388</v>
      </c>
      <c r="Q710" s="28">
        <f>IF(J710*-1&gt;(K710+L710),(((J710*-1)-K710-L710))*F710,0)</f>
        <v>4128.832762341015</v>
      </c>
      <c r="R710" s="27">
        <f t="shared" si="136"/>
        <v>788565.69888915634</v>
      </c>
      <c r="S710" s="27">
        <f t="shared" si="137"/>
        <v>923227.11627238186</v>
      </c>
      <c r="T710" s="27">
        <f t="shared" si="138"/>
        <v>0.21906355115140763</v>
      </c>
      <c r="U710" s="27">
        <f t="shared" si="139"/>
        <v>0.2564724929004677</v>
      </c>
      <c r="V710" s="29">
        <v>-0.2564724929004677</v>
      </c>
      <c r="W710" s="29">
        <f>0.5*'Car Specs and Assumptions'!$C$5*(F710*F710)</f>
        <v>18282.653935185179</v>
      </c>
      <c r="X710" s="29">
        <f t="shared" si="140"/>
        <v>18.282653935185177</v>
      </c>
      <c r="Y710" s="29">
        <f t="shared" si="141"/>
        <v>13.346337372685179</v>
      </c>
      <c r="Z710" s="29">
        <f>(H710*(K710+L710))/1000</f>
        <v>0.77377834877009388</v>
      </c>
      <c r="AA710" s="29">
        <f t="shared" si="142"/>
        <v>12.572559023915085</v>
      </c>
      <c r="AB710" s="18"/>
      <c r="AC710" s="24">
        <f t="shared" si="143"/>
        <v>0</v>
      </c>
      <c r="AD710" s="24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</row>
    <row r="711" spans="1:40" x14ac:dyDescent="0.35">
      <c r="A711" s="18"/>
      <c r="B711" s="2" t="s">
        <v>4</v>
      </c>
      <c r="C711" s="2">
        <v>707</v>
      </c>
      <c r="D711" s="2">
        <v>118</v>
      </c>
      <c r="E711" s="10">
        <v>15.1</v>
      </c>
      <c r="F711" s="26">
        <f t="shared" si="134"/>
        <v>4.1944444444444446</v>
      </c>
      <c r="G711" s="51">
        <f t="shared" si="144"/>
        <v>-0.70833333333333282</v>
      </c>
      <c r="H711" s="26">
        <f t="shared" ref="H711:H774" si="145">F711*$C$5</f>
        <v>4.1944444444444446</v>
      </c>
      <c r="I711" s="70"/>
      <c r="J711" s="26">
        <v>-1047.6249999999993</v>
      </c>
      <c r="K711" s="26">
        <f>'Car Specs and Assumptions'!$C$5*9.81*'Car Specs and Assumptions'!$F$5</f>
        <v>145.08990000000003</v>
      </c>
      <c r="L711" s="26">
        <v>7.4935855960648174</v>
      </c>
      <c r="M711" s="26">
        <v>-1200.2084855960641</v>
      </c>
      <c r="N711" s="27">
        <v>-5034.2078145834912</v>
      </c>
      <c r="O711" s="27">
        <f t="shared" si="135"/>
        <v>0</v>
      </c>
      <c r="P711" s="27">
        <f>IF(F711&gt;0,(K711+L711)*F711,0)</f>
        <v>640.00295347238307</v>
      </c>
      <c r="Q711" s="28">
        <f>IF(J711*-1&gt;(K711+L711),(((J711*-1)-K711-L711))*F711,0)</f>
        <v>3754.2019076387251</v>
      </c>
      <c r="R711" s="27">
        <f t="shared" si="136"/>
        <v>789205.70184262877</v>
      </c>
      <c r="S711" s="27">
        <f t="shared" si="137"/>
        <v>926981.31818002055</v>
      </c>
      <c r="T711" s="27">
        <f t="shared" si="138"/>
        <v>0.21924134397188227</v>
      </c>
      <c r="U711" s="27">
        <f t="shared" si="139"/>
        <v>0.25751541019040974</v>
      </c>
      <c r="V711" s="29">
        <v>-0.25751541019040974</v>
      </c>
      <c r="W711" s="29">
        <f>0.5*'Car Specs and Assumptions'!$C$5*(F711*F711)</f>
        <v>13010.292824074077</v>
      </c>
      <c r="X711" s="29">
        <f t="shared" si="140"/>
        <v>13.010292824074076</v>
      </c>
      <c r="Y711" s="29">
        <f t="shared" si="141"/>
        <v>9.4975137615740763</v>
      </c>
      <c r="Z711" s="29">
        <f>(H711*(K711+L711))/1000</f>
        <v>0.64000295347238312</v>
      </c>
      <c r="AA711" s="29">
        <f t="shared" si="142"/>
        <v>8.8575108081016936</v>
      </c>
      <c r="AB711" s="18"/>
      <c r="AC711" s="24">
        <f t="shared" si="143"/>
        <v>0</v>
      </c>
      <c r="AD711" s="24"/>
      <c r="AE711" s="18"/>
      <c r="AF711" s="18"/>
      <c r="AG711" s="18"/>
      <c r="AH711" s="18"/>
      <c r="AI711" s="18"/>
      <c r="AJ711" s="18"/>
      <c r="AK711" s="18"/>
      <c r="AL711" s="18"/>
      <c r="AM711" s="18"/>
      <c r="AN711" s="18"/>
    </row>
    <row r="712" spans="1:40" x14ac:dyDescent="0.35">
      <c r="A712" s="18"/>
      <c r="B712" s="2" t="s">
        <v>4</v>
      </c>
      <c r="C712" s="2">
        <v>708</v>
      </c>
      <c r="D712" s="2">
        <v>119</v>
      </c>
      <c r="E712" s="10">
        <v>12.8</v>
      </c>
      <c r="F712" s="26">
        <f t="shared" si="134"/>
        <v>3.5555555555555558</v>
      </c>
      <c r="G712" s="51">
        <f t="shared" si="144"/>
        <v>-0.4305555555555558</v>
      </c>
      <c r="H712" s="26">
        <f t="shared" si="145"/>
        <v>3.5555555555555558</v>
      </c>
      <c r="I712" s="70"/>
      <c r="J712" s="26">
        <v>-636.79166666666708</v>
      </c>
      <c r="K712" s="26">
        <f>'Car Specs and Assumptions'!$C$5*9.81*'Car Specs and Assumptions'!$F$5</f>
        <v>145.08990000000003</v>
      </c>
      <c r="L712" s="26">
        <v>5.3846281481481491</v>
      </c>
      <c r="M712" s="26">
        <v>-787.26619481481532</v>
      </c>
      <c r="N712" s="27">
        <v>-2799.1686926748989</v>
      </c>
      <c r="O712" s="27">
        <f t="shared" si="135"/>
        <v>0</v>
      </c>
      <c r="P712" s="27">
        <f>IF(F712&gt;0,(K712+L712)*F712,0)</f>
        <v>535.02054452674918</v>
      </c>
      <c r="Q712" s="28">
        <f>IF(J712*-1&gt;(K712+L712),(((J712*-1)-K712-L712))*F712,0)</f>
        <v>1729.1276036214006</v>
      </c>
      <c r="R712" s="27">
        <f t="shared" si="136"/>
        <v>789740.72238715552</v>
      </c>
      <c r="S712" s="27">
        <f t="shared" si="137"/>
        <v>928710.445783642</v>
      </c>
      <c r="T712" s="27">
        <f t="shared" si="138"/>
        <v>0.21938997267915181</v>
      </c>
      <c r="U712" s="27">
        <f t="shared" si="139"/>
        <v>0.25799576183869577</v>
      </c>
      <c r="V712" s="29">
        <v>-0.25799576183869577</v>
      </c>
      <c r="W712" s="29">
        <f>0.5*'Car Specs and Assumptions'!$C$5*(F712*F712)</f>
        <v>9348.7407407407409</v>
      </c>
      <c r="X712" s="29">
        <f t="shared" si="140"/>
        <v>9.348740740740741</v>
      </c>
      <c r="Y712" s="29">
        <f t="shared" si="141"/>
        <v>6.8245807407407408</v>
      </c>
      <c r="Z712" s="29">
        <f>(H712*(K712+L712))/1000</f>
        <v>0.53502054452674919</v>
      </c>
      <c r="AA712" s="29">
        <f t="shared" si="142"/>
        <v>6.2895601962139915</v>
      </c>
      <c r="AB712" s="18"/>
      <c r="AC712" s="24">
        <f t="shared" si="143"/>
        <v>0</v>
      </c>
      <c r="AD712" s="24"/>
      <c r="AE712" s="18"/>
      <c r="AF712" s="18"/>
      <c r="AG712" s="18"/>
      <c r="AH712" s="18"/>
      <c r="AI712" s="18"/>
      <c r="AJ712" s="18"/>
      <c r="AK712" s="18"/>
      <c r="AL712" s="18"/>
      <c r="AM712" s="18"/>
      <c r="AN712" s="18"/>
    </row>
    <row r="713" spans="1:40" x14ac:dyDescent="0.35">
      <c r="A713" s="18"/>
      <c r="B713" s="2" t="s">
        <v>4</v>
      </c>
      <c r="C713" s="2">
        <v>709</v>
      </c>
      <c r="D713" s="2">
        <v>120</v>
      </c>
      <c r="E713" s="10">
        <v>12</v>
      </c>
      <c r="F713" s="26">
        <f t="shared" si="134"/>
        <v>3.333333333333333</v>
      </c>
      <c r="G713" s="51">
        <f t="shared" si="144"/>
        <v>5.5555555555555358E-2</v>
      </c>
      <c r="H713" s="26">
        <f t="shared" si="145"/>
        <v>3.333333333333333</v>
      </c>
      <c r="I713" s="70"/>
      <c r="J713" s="26">
        <v>82.166666666666373</v>
      </c>
      <c r="K713" s="26">
        <f>'Car Specs and Assumptions'!$C$5*9.81*'Car Specs and Assumptions'!$F$5</f>
        <v>145.08990000000003</v>
      </c>
      <c r="L713" s="26">
        <v>4.7325833333333334</v>
      </c>
      <c r="M713" s="26">
        <v>-67.655816666666993</v>
      </c>
      <c r="N713" s="27">
        <v>-225.51938888888995</v>
      </c>
      <c r="O713" s="27">
        <f t="shared" si="135"/>
        <v>0</v>
      </c>
      <c r="P713" s="27">
        <f>IF(F713&gt;0,(K713+L713)*F713,0)</f>
        <v>499.40827777777787</v>
      </c>
      <c r="Q713" s="28">
        <f>IF(J713*-1&gt;(K713+L713),(((J713*-1)-K713-L713))*F713,0)</f>
        <v>0</v>
      </c>
      <c r="R713" s="27">
        <f t="shared" si="136"/>
        <v>790240.13066493324</v>
      </c>
      <c r="S713" s="27">
        <f t="shared" si="137"/>
        <v>928710.445783642</v>
      </c>
      <c r="T713" s="27">
        <f t="shared" si="138"/>
        <v>0.21952870829871846</v>
      </c>
      <c r="U713" s="27">
        <f t="shared" si="139"/>
        <v>0.25799576183869577</v>
      </c>
      <c r="V713" s="29">
        <v>-0.25799576183869577</v>
      </c>
      <c r="W713" s="29">
        <f>0.5*'Car Specs and Assumptions'!$C$5*(F713*F713)</f>
        <v>8216.6666666666642</v>
      </c>
      <c r="X713" s="29">
        <f t="shared" si="140"/>
        <v>8.216666666666665</v>
      </c>
      <c r="Y713" s="29">
        <f t="shared" si="141"/>
        <v>5.9981666666666653</v>
      </c>
      <c r="Z713" s="29">
        <f>(H713*(K713+L713))/1000</f>
        <v>0.49940827777777785</v>
      </c>
      <c r="AA713" s="29">
        <f t="shared" si="142"/>
        <v>5.4987583888888878</v>
      </c>
      <c r="AB713" s="18"/>
      <c r="AC713" s="24">
        <f t="shared" si="143"/>
        <v>0</v>
      </c>
      <c r="AD713" s="24"/>
      <c r="AE713" s="18"/>
      <c r="AF713" s="18"/>
      <c r="AG713" s="18"/>
      <c r="AH713" s="18"/>
      <c r="AI713" s="18"/>
      <c r="AJ713" s="18"/>
      <c r="AK713" s="18"/>
      <c r="AL713" s="18"/>
      <c r="AM713" s="18"/>
      <c r="AN713" s="18"/>
    </row>
    <row r="714" spans="1:40" x14ac:dyDescent="0.35">
      <c r="A714" s="18"/>
      <c r="B714" s="2" t="s">
        <v>4</v>
      </c>
      <c r="C714" s="2">
        <v>710</v>
      </c>
      <c r="D714" s="2">
        <v>121</v>
      </c>
      <c r="E714" s="10">
        <v>13.2</v>
      </c>
      <c r="F714" s="26">
        <f t="shared" si="134"/>
        <v>3.6666666666666665</v>
      </c>
      <c r="G714" s="51">
        <f t="shared" si="144"/>
        <v>0.70833333333333348</v>
      </c>
      <c r="H714" s="26">
        <f t="shared" si="145"/>
        <v>3.6666666666666665</v>
      </c>
      <c r="I714" s="70"/>
      <c r="J714" s="26">
        <v>1047.6250000000002</v>
      </c>
      <c r="K714" s="26">
        <f>'Car Specs and Assumptions'!$C$5*9.81*'Car Specs and Assumptions'!$F$5</f>
        <v>145.08990000000003</v>
      </c>
      <c r="L714" s="26">
        <v>5.7264258333333329</v>
      </c>
      <c r="M714" s="26">
        <v>896.80867416666683</v>
      </c>
      <c r="N714" s="27">
        <v>3288.2984719444448</v>
      </c>
      <c r="O714" s="27">
        <f t="shared" si="135"/>
        <v>3288.2984719444448</v>
      </c>
      <c r="P714" s="27">
        <f>IF(F714&gt;0,(K714+L714)*F714,0)</f>
        <v>552.99319472222237</v>
      </c>
      <c r="Q714" s="28">
        <f>IF(J714*-1&gt;(K714+L714),(((J714*-1)-K714-L714))*F714,0)</f>
        <v>0</v>
      </c>
      <c r="R714" s="27">
        <f t="shared" si="136"/>
        <v>790793.12385965546</v>
      </c>
      <c r="S714" s="27">
        <f t="shared" si="137"/>
        <v>928710.445783642</v>
      </c>
      <c r="T714" s="27">
        <f t="shared" si="138"/>
        <v>0.21968232980821228</v>
      </c>
      <c r="U714" s="27">
        <f t="shared" si="139"/>
        <v>0.25799576183869577</v>
      </c>
      <c r="V714" s="29">
        <v>-0.25799576183869577</v>
      </c>
      <c r="W714" s="29">
        <f>0.5*'Car Specs and Assumptions'!$C$5*(F714*F714)</f>
        <v>9942.1666666666661</v>
      </c>
      <c r="X714" s="29">
        <f t="shared" si="140"/>
        <v>9.9421666666666653</v>
      </c>
      <c r="Y714" s="29">
        <f t="shared" si="141"/>
        <v>7.2577816666666655</v>
      </c>
      <c r="Z714" s="29">
        <f>(H714*(K714+L714))/1000</f>
        <v>0.55299319472222241</v>
      </c>
      <c r="AA714" s="29">
        <f t="shared" si="142"/>
        <v>6.7047884719444433</v>
      </c>
      <c r="AB714" s="18"/>
      <c r="AC714" s="24">
        <f t="shared" si="143"/>
        <v>0</v>
      </c>
      <c r="AD714" s="24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</row>
    <row r="715" spans="1:40" x14ac:dyDescent="0.35">
      <c r="A715" s="18"/>
      <c r="B715" s="2" t="s">
        <v>4</v>
      </c>
      <c r="C715" s="2">
        <v>711</v>
      </c>
      <c r="D715" s="2">
        <v>122</v>
      </c>
      <c r="E715" s="10">
        <v>17.100000000000001</v>
      </c>
      <c r="F715" s="26">
        <f t="shared" si="134"/>
        <v>4.75</v>
      </c>
      <c r="G715" s="51">
        <f t="shared" si="144"/>
        <v>1.0972222222222225</v>
      </c>
      <c r="H715" s="26">
        <f t="shared" si="145"/>
        <v>4.75</v>
      </c>
      <c r="I715" s="70"/>
      <c r="J715" s="26">
        <v>1622.7916666666672</v>
      </c>
      <c r="K715" s="26">
        <f>'Car Specs and Assumptions'!$C$5*9.81*'Car Specs and Assumptions'!$F$5</f>
        <v>145.08990000000003</v>
      </c>
      <c r="L715" s="26">
        <v>9.6101020312500012</v>
      </c>
      <c r="M715" s="26">
        <v>1468.0916646354171</v>
      </c>
      <c r="N715" s="27">
        <v>6973.4354070182317</v>
      </c>
      <c r="O715" s="27">
        <f t="shared" si="135"/>
        <v>6973.4354070182317</v>
      </c>
      <c r="P715" s="27">
        <f>IF(F715&gt;0,(K715+L715)*F715,0)</f>
        <v>734.82500964843757</v>
      </c>
      <c r="Q715" s="28">
        <f>IF(J715*-1&gt;(K715+L715),(((J715*-1)-K715-L715))*F715,0)</f>
        <v>0</v>
      </c>
      <c r="R715" s="27">
        <f t="shared" si="136"/>
        <v>791527.94886930392</v>
      </c>
      <c r="S715" s="27">
        <f t="shared" si="137"/>
        <v>928710.445783642</v>
      </c>
      <c r="T715" s="27">
        <f t="shared" si="138"/>
        <v>0.21988646419589264</v>
      </c>
      <c r="U715" s="27">
        <f t="shared" si="139"/>
        <v>0.25799576183869577</v>
      </c>
      <c r="V715" s="29">
        <v>-0.25799576183869577</v>
      </c>
      <c r="W715" s="29">
        <f>0.5*'Car Specs and Assumptions'!$C$5*(F715*F715)</f>
        <v>16684.96875</v>
      </c>
      <c r="X715" s="29">
        <f t="shared" si="140"/>
        <v>16.684968749999999</v>
      </c>
      <c r="Y715" s="29">
        <f t="shared" si="141"/>
        <v>12.180027187499999</v>
      </c>
      <c r="Z715" s="29">
        <f>(H715*(K715+L715))/1000</f>
        <v>0.73482500964843755</v>
      </c>
      <c r="AA715" s="29">
        <f t="shared" si="142"/>
        <v>11.445202177851561</v>
      </c>
      <c r="AB715" s="18"/>
      <c r="AC715" s="24">
        <f t="shared" si="143"/>
        <v>0</v>
      </c>
      <c r="AD715" s="24"/>
      <c r="AE715" s="18"/>
      <c r="AF715" s="18"/>
      <c r="AG715" s="18"/>
      <c r="AH715" s="18"/>
      <c r="AI715" s="18"/>
      <c r="AJ715" s="18"/>
      <c r="AK715" s="18"/>
      <c r="AL715" s="18"/>
      <c r="AM715" s="18"/>
      <c r="AN715" s="18"/>
    </row>
    <row r="716" spans="1:40" x14ac:dyDescent="0.35">
      <c r="A716" s="18"/>
      <c r="B716" s="2" t="s">
        <v>4</v>
      </c>
      <c r="C716" s="2">
        <v>712</v>
      </c>
      <c r="D716" s="2">
        <v>123</v>
      </c>
      <c r="E716" s="10">
        <v>21.1</v>
      </c>
      <c r="F716" s="26">
        <f t="shared" si="134"/>
        <v>5.8611111111111116</v>
      </c>
      <c r="G716" s="51">
        <f t="shared" si="144"/>
        <v>0.65277777777777768</v>
      </c>
      <c r="H716" s="26">
        <f t="shared" si="145"/>
        <v>5.8611111111111116</v>
      </c>
      <c r="I716" s="70"/>
      <c r="J716" s="26">
        <v>965.45833333333314</v>
      </c>
      <c r="K716" s="26">
        <f>'Car Specs and Assumptions'!$C$5*9.81*'Car Specs and Assumptions'!$F$5</f>
        <v>145.08990000000003</v>
      </c>
      <c r="L716" s="26">
        <v>14.631898790509263</v>
      </c>
      <c r="M716" s="26">
        <v>805.73653454282385</v>
      </c>
      <c r="N716" s="27">
        <v>4722.5113552371067</v>
      </c>
      <c r="O716" s="27">
        <f t="shared" si="135"/>
        <v>4722.5113552371067</v>
      </c>
      <c r="P716" s="27">
        <f>IF(F716&gt;0,(K716+L716)*F716,0)</f>
        <v>936.14720957770737</v>
      </c>
      <c r="Q716" s="28">
        <f>IF(J716*-1&gt;(K716+L716),(((J716*-1)-K716-L716))*F716,0)</f>
        <v>0</v>
      </c>
      <c r="R716" s="27">
        <f t="shared" si="136"/>
        <v>792464.09607888164</v>
      </c>
      <c r="S716" s="27">
        <f t="shared" si="137"/>
        <v>928710.445783642</v>
      </c>
      <c r="T716" s="27">
        <f t="shared" si="138"/>
        <v>0.22014652589071332</v>
      </c>
      <c r="U716" s="27">
        <f t="shared" si="139"/>
        <v>0.25799576183869577</v>
      </c>
      <c r="V716" s="29">
        <v>-0.25799576183869577</v>
      </c>
      <c r="W716" s="29">
        <f>0.5*'Car Specs and Assumptions'!$C$5*(F716*F716)</f>
        <v>25403.765046296299</v>
      </c>
      <c r="X716" s="29">
        <f t="shared" si="140"/>
        <v>25.4037650462963</v>
      </c>
      <c r="Y716" s="29">
        <f t="shared" si="141"/>
        <v>18.544748483796297</v>
      </c>
      <c r="Z716" s="29">
        <f>(H716*(K716+L716))/1000</f>
        <v>0.93614720957770736</v>
      </c>
      <c r="AA716" s="29">
        <f t="shared" si="142"/>
        <v>17.608601274218589</v>
      </c>
      <c r="AB716" s="18"/>
      <c r="AC716" s="24">
        <f t="shared" si="143"/>
        <v>0</v>
      </c>
      <c r="AD716" s="24"/>
      <c r="AE716" s="18"/>
      <c r="AF716" s="18"/>
      <c r="AG716" s="18"/>
      <c r="AH716" s="18"/>
      <c r="AI716" s="18"/>
      <c r="AJ716" s="18"/>
      <c r="AK716" s="18"/>
      <c r="AL716" s="18"/>
      <c r="AM716" s="18"/>
      <c r="AN716" s="18"/>
    </row>
    <row r="717" spans="1:40" x14ac:dyDescent="0.35">
      <c r="A717" s="18"/>
      <c r="B717" s="2" t="s">
        <v>4</v>
      </c>
      <c r="C717" s="2">
        <v>713</v>
      </c>
      <c r="D717" s="2">
        <v>124</v>
      </c>
      <c r="E717" s="10">
        <v>21.8</v>
      </c>
      <c r="F717" s="26">
        <f t="shared" si="134"/>
        <v>6.0555555555555554</v>
      </c>
      <c r="G717" s="51">
        <f t="shared" si="144"/>
        <v>1.3888888888888395E-2</v>
      </c>
      <c r="H717" s="26">
        <f t="shared" si="145"/>
        <v>6.0555555555555554</v>
      </c>
      <c r="I717" s="70"/>
      <c r="J717" s="26">
        <v>20.541666666665936</v>
      </c>
      <c r="K717" s="26">
        <f>'Car Specs and Assumptions'!$C$5*9.81*'Car Specs and Assumptions'!$F$5</f>
        <v>145.08990000000003</v>
      </c>
      <c r="L717" s="26">
        <v>15.618839606481483</v>
      </c>
      <c r="M717" s="26">
        <v>-140.16707293981557</v>
      </c>
      <c r="N717" s="27">
        <v>-848.78949724666097</v>
      </c>
      <c r="O717" s="27">
        <f t="shared" si="135"/>
        <v>0</v>
      </c>
      <c r="P717" s="27">
        <f>IF(F717&gt;0,(K717+L717)*F717,0)</f>
        <v>973.18070095036023</v>
      </c>
      <c r="Q717" s="28">
        <f>IF(J717*-1&gt;(K717+L717),(((J717*-1)-K717-L717))*F717,0)</f>
        <v>0</v>
      </c>
      <c r="R717" s="27">
        <f t="shared" si="136"/>
        <v>793437.27677983197</v>
      </c>
      <c r="S717" s="27">
        <f t="shared" si="137"/>
        <v>928710.445783642</v>
      </c>
      <c r="T717" s="27">
        <f t="shared" si="138"/>
        <v>0.22041687548943734</v>
      </c>
      <c r="U717" s="27">
        <f t="shared" si="139"/>
        <v>0.25799576183869577</v>
      </c>
      <c r="V717" s="29">
        <v>-0.25799576183869577</v>
      </c>
      <c r="W717" s="29">
        <f>0.5*'Car Specs and Assumptions'!$C$5*(F717*F717)</f>
        <v>27117.282407407409</v>
      </c>
      <c r="X717" s="29">
        <f t="shared" si="140"/>
        <v>27.117282407407409</v>
      </c>
      <c r="Y717" s="29">
        <f t="shared" si="141"/>
        <v>19.795616157407409</v>
      </c>
      <c r="Z717" s="29">
        <f>(H717*(K717+L717))/1000</f>
        <v>0.97318070095036024</v>
      </c>
      <c r="AA717" s="29">
        <f t="shared" si="142"/>
        <v>18.822435456457047</v>
      </c>
      <c r="AB717" s="18"/>
      <c r="AC717" s="24">
        <f t="shared" si="143"/>
        <v>0</v>
      </c>
      <c r="AD717" s="24"/>
      <c r="AE717" s="18"/>
      <c r="AF717" s="18"/>
      <c r="AG717" s="18"/>
      <c r="AH717" s="18"/>
      <c r="AI717" s="18"/>
      <c r="AJ717" s="18"/>
      <c r="AK717" s="18"/>
      <c r="AL717" s="18"/>
      <c r="AM717" s="18"/>
      <c r="AN717" s="18"/>
    </row>
    <row r="718" spans="1:40" x14ac:dyDescent="0.35">
      <c r="A718" s="18"/>
      <c r="B718" s="2" t="s">
        <v>4</v>
      </c>
      <c r="C718" s="2">
        <v>714</v>
      </c>
      <c r="D718" s="2">
        <v>125</v>
      </c>
      <c r="E718" s="10">
        <v>21.2</v>
      </c>
      <c r="F718" s="26">
        <f t="shared" si="134"/>
        <v>5.8888888888888884</v>
      </c>
      <c r="G718" s="51">
        <f t="shared" si="144"/>
        <v>-0.45833333333333348</v>
      </c>
      <c r="H718" s="26">
        <f t="shared" si="145"/>
        <v>5.8888888888888884</v>
      </c>
      <c r="I718" s="70"/>
      <c r="J718" s="26">
        <v>-677.87500000000023</v>
      </c>
      <c r="K718" s="26">
        <f>'Car Specs and Assumptions'!$C$5*9.81*'Car Specs and Assumptions'!$F$5</f>
        <v>145.08990000000003</v>
      </c>
      <c r="L718" s="26">
        <v>14.770918425925924</v>
      </c>
      <c r="M718" s="26">
        <v>-837.73581842592625</v>
      </c>
      <c r="N718" s="27">
        <v>-4933.3331529526768</v>
      </c>
      <c r="O718" s="27">
        <f t="shared" si="135"/>
        <v>0</v>
      </c>
      <c r="P718" s="27">
        <f>IF(F718&gt;0,(K718+L718)*F718,0)</f>
        <v>941.40259739711939</v>
      </c>
      <c r="Q718" s="28">
        <f>IF(J718*-1&gt;(K718+L718),(((J718*-1)-K718-L718))*F718,0)</f>
        <v>3050.5279581584368</v>
      </c>
      <c r="R718" s="27">
        <f t="shared" si="136"/>
        <v>794378.67937722907</v>
      </c>
      <c r="S718" s="27">
        <f t="shared" si="137"/>
        <v>931760.97374180041</v>
      </c>
      <c r="T718" s="27">
        <f t="shared" si="138"/>
        <v>0.22067839713099424</v>
      </c>
      <c r="U718" s="27">
        <f t="shared" si="139"/>
        <v>0.25884319850547216</v>
      </c>
      <c r="V718" s="29">
        <v>-0.25884319850547216</v>
      </c>
      <c r="W718" s="29">
        <f>0.5*'Car Specs and Assumptions'!$C$5*(F718*F718)</f>
        <v>25645.129629629624</v>
      </c>
      <c r="X718" s="29">
        <f t="shared" si="140"/>
        <v>25.645129629629626</v>
      </c>
      <c r="Y718" s="29">
        <f t="shared" si="141"/>
        <v>18.720944629629628</v>
      </c>
      <c r="Z718" s="29">
        <f>(H718*(K718+L718))/1000</f>
        <v>0.9414025973971194</v>
      </c>
      <c r="AA718" s="29">
        <f t="shared" si="142"/>
        <v>17.779542032232509</v>
      </c>
      <c r="AB718" s="18"/>
      <c r="AC718" s="24">
        <f t="shared" si="143"/>
        <v>0</v>
      </c>
      <c r="AD718" s="24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</row>
    <row r="719" spans="1:40" x14ac:dyDescent="0.35">
      <c r="A719" s="18"/>
      <c r="B719" s="2" t="s">
        <v>4</v>
      </c>
      <c r="C719" s="2">
        <v>715</v>
      </c>
      <c r="D719" s="2">
        <v>126</v>
      </c>
      <c r="E719" s="10">
        <v>18.5</v>
      </c>
      <c r="F719" s="26">
        <f t="shared" si="134"/>
        <v>5.1388888888888884</v>
      </c>
      <c r="G719" s="51">
        <f t="shared" si="144"/>
        <v>-1.0138888888888886</v>
      </c>
      <c r="H719" s="26">
        <f t="shared" si="145"/>
        <v>5.1388888888888884</v>
      </c>
      <c r="I719" s="70"/>
      <c r="J719" s="26">
        <v>-1499.5416666666663</v>
      </c>
      <c r="K719" s="26">
        <f>'Car Specs and Assumptions'!$C$5*9.81*'Car Specs and Assumptions'!$F$5</f>
        <v>145.08990000000003</v>
      </c>
      <c r="L719" s="26">
        <v>11.248101707175925</v>
      </c>
      <c r="M719" s="26">
        <v>-1655.8796683738422</v>
      </c>
      <c r="N719" s="27">
        <v>-8509.3816291433541</v>
      </c>
      <c r="O719" s="27">
        <f t="shared" si="135"/>
        <v>0</v>
      </c>
      <c r="P719" s="27">
        <f>IF(F719&gt;0,(K719+L719)*F719,0)</f>
        <v>803.40361988409859</v>
      </c>
      <c r="Q719" s="28">
        <f>IF(J719*-1&gt;(K719+L719),(((J719*-1)-K719-L719))*F719,0)</f>
        <v>6902.5743893751587</v>
      </c>
      <c r="R719" s="27">
        <f t="shared" si="136"/>
        <v>795182.08299711312</v>
      </c>
      <c r="S719" s="27">
        <f t="shared" si="137"/>
        <v>938663.54813117557</v>
      </c>
      <c r="T719" s="27">
        <f t="shared" si="138"/>
        <v>0.22090158265659804</v>
      </c>
      <c r="U719" s="27">
        <f t="shared" si="139"/>
        <v>0.26076073367084057</v>
      </c>
      <c r="V719" s="29">
        <v>-0.26076073367084057</v>
      </c>
      <c r="W719" s="29">
        <f>0.5*'Car Specs and Assumptions'!$C$5*(F719*F719)</f>
        <v>19528.848379629624</v>
      </c>
      <c r="X719" s="29">
        <f t="shared" si="140"/>
        <v>19.528848379629625</v>
      </c>
      <c r="Y719" s="29">
        <f t="shared" si="141"/>
        <v>14.256059317129626</v>
      </c>
      <c r="Z719" s="29">
        <f>(H719*(K719+L719))/1000</f>
        <v>0.80340361988409859</v>
      </c>
      <c r="AA719" s="29">
        <f t="shared" si="142"/>
        <v>13.452655697245527</v>
      </c>
      <c r="AB719" s="18"/>
      <c r="AC719" s="24">
        <f t="shared" si="143"/>
        <v>0</v>
      </c>
      <c r="AD719" s="24"/>
      <c r="AE719" s="18"/>
      <c r="AF719" s="18"/>
      <c r="AG719" s="18"/>
      <c r="AH719" s="18"/>
      <c r="AI719" s="18"/>
      <c r="AJ719" s="18"/>
      <c r="AK719" s="18"/>
      <c r="AL719" s="18"/>
      <c r="AM719" s="18"/>
      <c r="AN719" s="18"/>
    </row>
    <row r="720" spans="1:40" x14ac:dyDescent="0.35">
      <c r="A720" s="18"/>
      <c r="B720" s="2" t="s">
        <v>4</v>
      </c>
      <c r="C720" s="2">
        <v>716</v>
      </c>
      <c r="D720" s="2">
        <v>127</v>
      </c>
      <c r="E720" s="10">
        <v>13.9</v>
      </c>
      <c r="F720" s="26">
        <f t="shared" si="134"/>
        <v>3.8611111111111112</v>
      </c>
      <c r="G720" s="51">
        <f t="shared" si="144"/>
        <v>-0.90277777777777768</v>
      </c>
      <c r="H720" s="26">
        <f t="shared" si="145"/>
        <v>3.8611111111111112</v>
      </c>
      <c r="I720" s="70"/>
      <c r="J720" s="26">
        <v>-1335.2083333333333</v>
      </c>
      <c r="K720" s="26">
        <f>'Car Specs and Assumptions'!$C$5*9.81*'Car Specs and Assumptions'!$F$5</f>
        <v>145.08990000000003</v>
      </c>
      <c r="L720" s="26">
        <v>6.3498779571759263</v>
      </c>
      <c r="M720" s="26">
        <v>-1486.6481112905092</v>
      </c>
      <c r="N720" s="27">
        <v>-5740.1135408161326</v>
      </c>
      <c r="O720" s="27">
        <f t="shared" si="135"/>
        <v>0</v>
      </c>
      <c r="P720" s="27">
        <f>IF(F720&gt;0,(K720+L720)*F720,0)</f>
        <v>584.72580933465156</v>
      </c>
      <c r="Q720" s="28">
        <f>IF(J720*-1&gt;(K720+L720),(((J720*-1)-K720-L720))*F720,0)</f>
        <v>4570.66192214683</v>
      </c>
      <c r="R720" s="27">
        <f t="shared" si="136"/>
        <v>795766.80880644778</v>
      </c>
      <c r="S720" s="27">
        <f t="shared" si="137"/>
        <v>943234.21005332237</v>
      </c>
      <c r="T720" s="27">
        <f t="shared" si="138"/>
        <v>0.2210640194864312</v>
      </c>
      <c r="U720" s="27">
        <f t="shared" si="139"/>
        <v>0.26203046355281295</v>
      </c>
      <c r="V720" s="29">
        <v>-0.26203046355281295</v>
      </c>
      <c r="W720" s="29">
        <f>0.5*'Car Specs and Assumptions'!$C$5*(F720*F720)</f>
        <v>11024.59837962963</v>
      </c>
      <c r="X720" s="29">
        <f t="shared" si="140"/>
        <v>11.02459837962963</v>
      </c>
      <c r="Y720" s="29">
        <f t="shared" si="141"/>
        <v>8.047956817129629</v>
      </c>
      <c r="Z720" s="29">
        <f>(H720*(K720+L720))/1000</f>
        <v>0.58472580933465157</v>
      </c>
      <c r="AA720" s="29">
        <f t="shared" si="142"/>
        <v>7.4632310077949775</v>
      </c>
      <c r="AB720" s="18"/>
      <c r="AC720" s="24">
        <f t="shared" si="143"/>
        <v>0</v>
      </c>
      <c r="AD720" s="24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</row>
    <row r="721" spans="1:40" x14ac:dyDescent="0.35">
      <c r="A721" s="18"/>
      <c r="B721" s="2" t="s">
        <v>4</v>
      </c>
      <c r="C721" s="2">
        <v>717</v>
      </c>
      <c r="D721" s="2">
        <v>128</v>
      </c>
      <c r="E721" s="10">
        <v>12</v>
      </c>
      <c r="F721" s="26">
        <f t="shared" si="134"/>
        <v>3.333333333333333</v>
      </c>
      <c r="G721" s="51">
        <f t="shared" si="144"/>
        <v>-0.26388888888888906</v>
      </c>
      <c r="H721" s="26">
        <f t="shared" si="145"/>
        <v>3.333333333333333</v>
      </c>
      <c r="I721" s="70"/>
      <c r="J721" s="26">
        <v>-390.29166666666691</v>
      </c>
      <c r="K721" s="26">
        <f>'Car Specs and Assumptions'!$C$5*9.81*'Car Specs and Assumptions'!$F$5</f>
        <v>145.08990000000003</v>
      </c>
      <c r="L721" s="26">
        <v>4.7325833333333334</v>
      </c>
      <c r="M721" s="26">
        <v>-540.11415000000022</v>
      </c>
      <c r="N721" s="27">
        <v>-1800.3805000000007</v>
      </c>
      <c r="O721" s="27">
        <f t="shared" si="135"/>
        <v>0</v>
      </c>
      <c r="P721" s="27">
        <f>IF(F721&gt;0,(K721+L721)*F721,0)</f>
        <v>499.40827777777787</v>
      </c>
      <c r="Q721" s="28">
        <f>IF(J721*-1&gt;(K721+L721),(((J721*-1)-K721-L721))*F721,0)</f>
        <v>801.56394444444504</v>
      </c>
      <c r="R721" s="27">
        <f t="shared" si="136"/>
        <v>796266.2170842255</v>
      </c>
      <c r="S721" s="27">
        <f t="shared" si="137"/>
        <v>944035.77399776678</v>
      </c>
      <c r="T721" s="27">
        <f t="shared" si="138"/>
        <v>0.22120275510599785</v>
      </c>
      <c r="U721" s="27">
        <f t="shared" si="139"/>
        <v>0.26225313801657962</v>
      </c>
      <c r="V721" s="29">
        <v>-0.26225313801657962</v>
      </c>
      <c r="W721" s="29">
        <f>0.5*'Car Specs and Assumptions'!$C$5*(F721*F721)</f>
        <v>8216.6666666666642</v>
      </c>
      <c r="X721" s="29">
        <f t="shared" si="140"/>
        <v>8.216666666666665</v>
      </c>
      <c r="Y721" s="29">
        <f t="shared" si="141"/>
        <v>5.9981666666666653</v>
      </c>
      <c r="Z721" s="29">
        <f>(H721*(K721+L721))/1000</f>
        <v>0.49940827777777785</v>
      </c>
      <c r="AA721" s="29">
        <f t="shared" si="142"/>
        <v>5.4987583888888878</v>
      </c>
      <c r="AB721" s="18"/>
      <c r="AC721" s="24">
        <f t="shared" si="143"/>
        <v>0</v>
      </c>
      <c r="AD721" s="24"/>
      <c r="AE721" s="18"/>
      <c r="AF721" s="18"/>
      <c r="AG721" s="18"/>
      <c r="AH721" s="18"/>
      <c r="AI721" s="18"/>
      <c r="AJ721" s="18"/>
      <c r="AK721" s="18"/>
      <c r="AL721" s="18"/>
      <c r="AM721" s="18"/>
      <c r="AN721" s="18"/>
    </row>
    <row r="722" spans="1:40" x14ac:dyDescent="0.35">
      <c r="A722" s="18"/>
      <c r="B722" s="2" t="s">
        <v>4</v>
      </c>
      <c r="C722" s="2">
        <v>718</v>
      </c>
      <c r="D722" s="2">
        <v>129</v>
      </c>
      <c r="E722" s="10">
        <v>12</v>
      </c>
      <c r="F722" s="26">
        <f t="shared" si="134"/>
        <v>3.333333333333333</v>
      </c>
      <c r="G722" s="51">
        <f t="shared" si="144"/>
        <v>0.13888888888888906</v>
      </c>
      <c r="H722" s="26">
        <f t="shared" si="145"/>
        <v>3.333333333333333</v>
      </c>
      <c r="I722" s="70"/>
      <c r="J722" s="26">
        <v>205.41666666666691</v>
      </c>
      <c r="K722" s="26">
        <f>'Car Specs and Assumptions'!$C$5*9.81*'Car Specs and Assumptions'!$F$5</f>
        <v>145.08990000000003</v>
      </c>
      <c r="L722" s="26">
        <v>4.7325833333333334</v>
      </c>
      <c r="M722" s="26">
        <v>55.594183333333554</v>
      </c>
      <c r="N722" s="27">
        <v>185.31394444444516</v>
      </c>
      <c r="O722" s="27">
        <f t="shared" si="135"/>
        <v>185.31394444444516</v>
      </c>
      <c r="P722" s="27">
        <f>IF(F722&gt;0,(K722+L722)*F722,0)</f>
        <v>499.40827777777787</v>
      </c>
      <c r="Q722" s="28">
        <f>IF(J722*-1&gt;(K722+L722),(((J722*-1)-K722-L722))*F722,0)</f>
        <v>0</v>
      </c>
      <c r="R722" s="27">
        <f t="shared" si="136"/>
        <v>796765.62536200322</v>
      </c>
      <c r="S722" s="27">
        <f t="shared" si="137"/>
        <v>944035.77399776678</v>
      </c>
      <c r="T722" s="27">
        <f t="shared" si="138"/>
        <v>0.2213414907255645</v>
      </c>
      <c r="U722" s="27">
        <f t="shared" si="139"/>
        <v>0.26225313801657962</v>
      </c>
      <c r="V722" s="29">
        <v>-0.26225313801657962</v>
      </c>
      <c r="W722" s="29">
        <f>0.5*'Car Specs and Assumptions'!$C$5*(F722*F722)</f>
        <v>8216.6666666666642</v>
      </c>
      <c r="X722" s="29">
        <f t="shared" si="140"/>
        <v>8.216666666666665</v>
      </c>
      <c r="Y722" s="29">
        <f t="shared" si="141"/>
        <v>5.9981666666666653</v>
      </c>
      <c r="Z722" s="29">
        <f>(H722*(K722+L722))/1000</f>
        <v>0.49940827777777785</v>
      </c>
      <c r="AA722" s="29">
        <f t="shared" si="142"/>
        <v>5.4987583888888878</v>
      </c>
      <c r="AB722" s="18"/>
      <c r="AC722" s="24">
        <f t="shared" si="143"/>
        <v>0</v>
      </c>
      <c r="AD722" s="24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</row>
    <row r="723" spans="1:40" x14ac:dyDescent="0.35">
      <c r="A723" s="18"/>
      <c r="B723" s="2" t="s">
        <v>4</v>
      </c>
      <c r="C723" s="2">
        <v>719</v>
      </c>
      <c r="D723" s="2">
        <v>130</v>
      </c>
      <c r="E723" s="10">
        <v>13</v>
      </c>
      <c r="F723" s="26">
        <f t="shared" si="134"/>
        <v>3.6111111111111112</v>
      </c>
      <c r="G723" s="51">
        <f t="shared" si="144"/>
        <v>0.5555555555555558</v>
      </c>
      <c r="H723" s="26">
        <f t="shared" si="145"/>
        <v>3.6111111111111112</v>
      </c>
      <c r="I723" s="70"/>
      <c r="J723" s="26">
        <v>821.66666666666708</v>
      </c>
      <c r="K723" s="26">
        <f>'Car Specs and Assumptions'!$C$5*9.81*'Car Specs and Assumptions'!$F$5</f>
        <v>145.08990000000003</v>
      </c>
      <c r="L723" s="26">
        <v>5.5542123842592597</v>
      </c>
      <c r="M723" s="26">
        <v>671.02255428240778</v>
      </c>
      <c r="N723" s="27">
        <v>2423.1370015753614</v>
      </c>
      <c r="O723" s="27">
        <f t="shared" si="135"/>
        <v>2423.1370015753614</v>
      </c>
      <c r="P723" s="27">
        <f>IF(F723&gt;0,(K723+L723)*F723,0)</f>
        <v>543.99262805426974</v>
      </c>
      <c r="Q723" s="28">
        <f>IF(J723*-1&gt;(K723+L723),(((J723*-1)-K723-L723))*F723,0)</f>
        <v>0</v>
      </c>
      <c r="R723" s="27">
        <f t="shared" si="136"/>
        <v>797309.61799005745</v>
      </c>
      <c r="S723" s="27">
        <f t="shared" si="137"/>
        <v>944035.77399776678</v>
      </c>
      <c r="T723" s="27">
        <f t="shared" si="138"/>
        <v>0.22149261187763797</v>
      </c>
      <c r="U723" s="27">
        <f t="shared" si="139"/>
        <v>0.26225313801657962</v>
      </c>
      <c r="V723" s="29">
        <v>-0.26225313801657962</v>
      </c>
      <c r="W723" s="29">
        <f>0.5*'Car Specs and Assumptions'!$C$5*(F723*F723)</f>
        <v>9643.1712962962956</v>
      </c>
      <c r="X723" s="29">
        <f t="shared" si="140"/>
        <v>9.6431712962962948</v>
      </c>
      <c r="Y723" s="29">
        <f t="shared" si="141"/>
        <v>7.0395150462962954</v>
      </c>
      <c r="Z723" s="29">
        <f>(H723*(K723+L723))/1000</f>
        <v>0.54399262805426973</v>
      </c>
      <c r="AA723" s="29">
        <f t="shared" si="142"/>
        <v>6.4955224182420253</v>
      </c>
      <c r="AB723" s="18"/>
      <c r="AC723" s="24">
        <f t="shared" si="143"/>
        <v>0</v>
      </c>
      <c r="AD723" s="24"/>
      <c r="AE723" s="18"/>
      <c r="AF723" s="18"/>
      <c r="AG723" s="18"/>
      <c r="AH723" s="18"/>
      <c r="AI723" s="18"/>
      <c r="AJ723" s="18"/>
      <c r="AK723" s="18"/>
      <c r="AL723" s="18"/>
      <c r="AM723" s="18"/>
      <c r="AN723" s="18"/>
    </row>
    <row r="724" spans="1:40" x14ac:dyDescent="0.35">
      <c r="A724" s="18"/>
      <c r="B724" s="2" t="s">
        <v>4</v>
      </c>
      <c r="C724" s="2">
        <v>720</v>
      </c>
      <c r="D724" s="2">
        <v>131</v>
      </c>
      <c r="E724" s="10">
        <v>16</v>
      </c>
      <c r="F724" s="26">
        <f t="shared" si="134"/>
        <v>4.4444444444444446</v>
      </c>
      <c r="G724" s="51">
        <f t="shared" si="144"/>
        <v>0.76388888888888862</v>
      </c>
      <c r="H724" s="26">
        <f t="shared" si="145"/>
        <v>4.4444444444444446</v>
      </c>
      <c r="I724" s="70"/>
      <c r="J724" s="26">
        <v>1129.7916666666663</v>
      </c>
      <c r="K724" s="26">
        <f>'Car Specs and Assumptions'!$C$5*9.81*'Car Specs and Assumptions'!$F$5</f>
        <v>145.08990000000003</v>
      </c>
      <c r="L724" s="26">
        <v>8.4134814814814831</v>
      </c>
      <c r="M724" s="26">
        <v>976.2882851851848</v>
      </c>
      <c r="N724" s="27">
        <v>4339.0590452674878</v>
      </c>
      <c r="O724" s="27">
        <f t="shared" si="135"/>
        <v>4339.0590452674878</v>
      </c>
      <c r="P724" s="27">
        <f>IF(F724&gt;0,(K724+L724)*F724,0)</f>
        <v>682.23725102880678</v>
      </c>
      <c r="Q724" s="28">
        <f>IF(J724*-1&gt;(K724+L724),(((J724*-1)-K724-L724))*F724,0)</f>
        <v>0</v>
      </c>
      <c r="R724" s="27">
        <f t="shared" si="136"/>
        <v>797991.85524108622</v>
      </c>
      <c r="S724" s="27">
        <f t="shared" si="137"/>
        <v>944035.77399776678</v>
      </c>
      <c r="T724" s="27">
        <f t="shared" si="138"/>
        <v>0.22168213738597375</v>
      </c>
      <c r="U724" s="27">
        <f t="shared" si="139"/>
        <v>0.26225313801657962</v>
      </c>
      <c r="V724" s="29">
        <v>-0.26225313801657962</v>
      </c>
      <c r="W724" s="29">
        <f>0.5*'Car Specs and Assumptions'!$C$5*(F724*F724)</f>
        <v>14607.407407407409</v>
      </c>
      <c r="X724" s="29">
        <f t="shared" si="140"/>
        <v>14.607407407407409</v>
      </c>
      <c r="Y724" s="29">
        <f t="shared" si="141"/>
        <v>10.663407407407409</v>
      </c>
      <c r="Z724" s="29">
        <f>(H724*(K724+L724))/1000</f>
        <v>0.68223725102880683</v>
      </c>
      <c r="AA724" s="29">
        <f t="shared" si="142"/>
        <v>9.9811701563786013</v>
      </c>
      <c r="AB724" s="18"/>
      <c r="AC724" s="24">
        <f t="shared" si="143"/>
        <v>0</v>
      </c>
      <c r="AD724" s="24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</row>
    <row r="725" spans="1:40" x14ac:dyDescent="0.35">
      <c r="A725" s="18"/>
      <c r="B725" s="2" t="s">
        <v>4</v>
      </c>
      <c r="C725" s="2">
        <v>721</v>
      </c>
      <c r="D725" s="2">
        <v>132</v>
      </c>
      <c r="E725" s="10">
        <v>18.5</v>
      </c>
      <c r="F725" s="26">
        <f t="shared" si="134"/>
        <v>5.1388888888888884</v>
      </c>
      <c r="G725" s="51">
        <f t="shared" si="144"/>
        <v>0.63888888888888884</v>
      </c>
      <c r="H725" s="26">
        <f t="shared" si="145"/>
        <v>5.1388888888888884</v>
      </c>
      <c r="I725" s="70"/>
      <c r="J725" s="26">
        <v>944.91666666666663</v>
      </c>
      <c r="K725" s="26">
        <f>'Car Specs and Assumptions'!$C$5*9.81*'Car Specs and Assumptions'!$F$5</f>
        <v>145.08990000000003</v>
      </c>
      <c r="L725" s="26">
        <v>11.248101707175925</v>
      </c>
      <c r="M725" s="26">
        <v>788.57866495949065</v>
      </c>
      <c r="N725" s="27">
        <v>4052.4181393751601</v>
      </c>
      <c r="O725" s="27">
        <f t="shared" si="135"/>
        <v>4052.4181393751601</v>
      </c>
      <c r="P725" s="27">
        <f>IF(F725&gt;0,(K725+L725)*F725,0)</f>
        <v>803.40361988409859</v>
      </c>
      <c r="Q725" s="28">
        <f>IF(J725*-1&gt;(K725+L725),(((J725*-1)-K725-L725))*F725,0)</f>
        <v>0</v>
      </c>
      <c r="R725" s="27">
        <f t="shared" si="136"/>
        <v>798795.25886097027</v>
      </c>
      <c r="S725" s="27">
        <f t="shared" si="137"/>
        <v>944035.77399776678</v>
      </c>
      <c r="T725" s="27">
        <f t="shared" si="138"/>
        <v>0.22190532291157755</v>
      </c>
      <c r="U725" s="27">
        <f t="shared" si="139"/>
        <v>0.26225313801657962</v>
      </c>
      <c r="V725" s="29">
        <v>-0.26225313801657962</v>
      </c>
      <c r="W725" s="29">
        <f>0.5*'Car Specs and Assumptions'!$C$5*(F725*F725)</f>
        <v>19528.848379629624</v>
      </c>
      <c r="X725" s="29">
        <f t="shared" si="140"/>
        <v>19.528848379629625</v>
      </c>
      <c r="Y725" s="29">
        <f t="shared" si="141"/>
        <v>14.256059317129626</v>
      </c>
      <c r="Z725" s="29">
        <f>(H725*(K725+L725))/1000</f>
        <v>0.80340361988409859</v>
      </c>
      <c r="AA725" s="29">
        <f t="shared" si="142"/>
        <v>13.452655697245527</v>
      </c>
      <c r="AB725" s="18"/>
      <c r="AC725" s="24">
        <f t="shared" si="143"/>
        <v>0</v>
      </c>
      <c r="AD725" s="24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</row>
    <row r="726" spans="1:40" x14ac:dyDescent="0.35">
      <c r="A726" s="18"/>
      <c r="B726" s="2" t="s">
        <v>4</v>
      </c>
      <c r="C726" s="2">
        <v>722</v>
      </c>
      <c r="D726" s="2">
        <v>133</v>
      </c>
      <c r="E726" s="10">
        <v>20.6</v>
      </c>
      <c r="F726" s="26">
        <f t="shared" si="134"/>
        <v>5.7222222222222223</v>
      </c>
      <c r="G726" s="51">
        <f t="shared" si="144"/>
        <v>0.5555555555555558</v>
      </c>
      <c r="H726" s="26">
        <f t="shared" si="145"/>
        <v>5.7222222222222223</v>
      </c>
      <c r="I726" s="70"/>
      <c r="J726" s="26">
        <v>821.66666666666708</v>
      </c>
      <c r="K726" s="26">
        <f>'Car Specs and Assumptions'!$C$5*9.81*'Car Specs and Assumptions'!$F$5</f>
        <v>145.08990000000003</v>
      </c>
      <c r="L726" s="26">
        <v>13.946660162037039</v>
      </c>
      <c r="M726" s="26">
        <v>662.63010650463002</v>
      </c>
      <c r="N726" s="27">
        <v>3791.7167205542719</v>
      </c>
      <c r="O726" s="27">
        <f t="shared" si="135"/>
        <v>3791.7167205542719</v>
      </c>
      <c r="P726" s="27">
        <f>IF(F726&gt;0,(K726+L726)*F726,0)</f>
        <v>910.04253870498985</v>
      </c>
      <c r="Q726" s="28">
        <f>IF(J726*-1&gt;(K726+L726),(((J726*-1)-K726-L726))*F726,0)</f>
        <v>0</v>
      </c>
      <c r="R726" s="27">
        <f t="shared" si="136"/>
        <v>799705.3013996752</v>
      </c>
      <c r="S726" s="27">
        <f t="shared" si="137"/>
        <v>944035.77399776678</v>
      </c>
      <c r="T726" s="27">
        <f t="shared" si="138"/>
        <v>0.22215813272882978</v>
      </c>
      <c r="U726" s="27">
        <f t="shared" si="139"/>
        <v>0.26225313801657962</v>
      </c>
      <c r="V726" s="29">
        <v>-0.26225313801657962</v>
      </c>
      <c r="W726" s="29">
        <f>0.5*'Car Specs and Assumptions'!$C$5*(F726*F726)</f>
        <v>24214.060185185186</v>
      </c>
      <c r="X726" s="29">
        <f t="shared" si="140"/>
        <v>24.214060185185186</v>
      </c>
      <c r="Y726" s="29">
        <f t="shared" si="141"/>
        <v>17.676263935185187</v>
      </c>
      <c r="Z726" s="29">
        <f>(H726*(K726+L726))/1000</f>
        <v>0.91004253870498986</v>
      </c>
      <c r="AA726" s="29">
        <f t="shared" si="142"/>
        <v>16.766221396480198</v>
      </c>
      <c r="AB726" s="18"/>
      <c r="AC726" s="24">
        <f t="shared" si="143"/>
        <v>0</v>
      </c>
      <c r="AD726" s="24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</row>
    <row r="727" spans="1:40" x14ac:dyDescent="0.35">
      <c r="A727" s="18"/>
      <c r="B727" s="2" t="s">
        <v>4</v>
      </c>
      <c r="C727" s="2">
        <v>723</v>
      </c>
      <c r="D727" s="2">
        <v>134</v>
      </c>
      <c r="E727" s="10">
        <v>22.5</v>
      </c>
      <c r="F727" s="26">
        <f t="shared" si="134"/>
        <v>6.25</v>
      </c>
      <c r="G727" s="51">
        <f t="shared" si="144"/>
        <v>0.47222222222222188</v>
      </c>
      <c r="H727" s="26">
        <f t="shared" si="145"/>
        <v>6.25</v>
      </c>
      <c r="I727" s="70"/>
      <c r="J727" s="26">
        <v>698.41666666666617</v>
      </c>
      <c r="K727" s="26">
        <f>'Car Specs and Assumptions'!$C$5*9.81*'Car Specs and Assumptions'!$F$5</f>
        <v>145.08990000000003</v>
      </c>
      <c r="L727" s="26">
        <v>16.637988281250003</v>
      </c>
      <c r="M727" s="26">
        <v>536.68877838541607</v>
      </c>
      <c r="N727" s="27">
        <v>3354.3048649088505</v>
      </c>
      <c r="O727" s="27">
        <f t="shared" si="135"/>
        <v>3354.3048649088505</v>
      </c>
      <c r="P727" s="27">
        <f>IF(F727&gt;0,(K727+L727)*F727,0)</f>
        <v>1010.7993017578128</v>
      </c>
      <c r="Q727" s="28">
        <f>IF(J727*-1&gt;(K727+L727),(((J727*-1)-K727-L727))*F727,0)</f>
        <v>0</v>
      </c>
      <c r="R727" s="27">
        <f t="shared" si="136"/>
        <v>800716.10070143302</v>
      </c>
      <c r="S727" s="27">
        <f t="shared" si="137"/>
        <v>944035.77399776678</v>
      </c>
      <c r="T727" s="27">
        <f t="shared" si="138"/>
        <v>0.2224389327748581</v>
      </c>
      <c r="U727" s="27">
        <f t="shared" si="139"/>
        <v>0.26225313801657962</v>
      </c>
      <c r="V727" s="29">
        <v>-0.26225313801657962</v>
      </c>
      <c r="W727" s="29">
        <f>0.5*'Car Specs and Assumptions'!$C$5*(F727*F727)</f>
        <v>28886.71875</v>
      </c>
      <c r="X727" s="29">
        <f t="shared" si="140"/>
        <v>28.88671875</v>
      </c>
      <c r="Y727" s="29">
        <f t="shared" si="141"/>
        <v>21.087304687499998</v>
      </c>
      <c r="Z727" s="29">
        <f>(H727*(K727+L727))/1000</f>
        <v>1.0107993017578127</v>
      </c>
      <c r="AA727" s="29">
        <f t="shared" si="142"/>
        <v>20.076505385742184</v>
      </c>
      <c r="AB727" s="18"/>
      <c r="AC727" s="24">
        <f t="shared" si="143"/>
        <v>0</v>
      </c>
      <c r="AD727" s="24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</row>
    <row r="728" spans="1:40" x14ac:dyDescent="0.35">
      <c r="A728" s="18"/>
      <c r="B728" s="2" t="s">
        <v>4</v>
      </c>
      <c r="C728" s="2">
        <v>724</v>
      </c>
      <c r="D728" s="2">
        <v>135</v>
      </c>
      <c r="E728" s="10">
        <v>24</v>
      </c>
      <c r="F728" s="26">
        <f t="shared" si="134"/>
        <v>6.6666666666666661</v>
      </c>
      <c r="G728" s="51">
        <f t="shared" si="144"/>
        <v>0.56944444444444464</v>
      </c>
      <c r="H728" s="26">
        <f t="shared" si="145"/>
        <v>6.6666666666666661</v>
      </c>
      <c r="I728" s="70"/>
      <c r="J728" s="26">
        <v>842.2083333333336</v>
      </c>
      <c r="K728" s="26">
        <f>'Car Specs and Assumptions'!$C$5*9.81*'Car Specs and Assumptions'!$F$5</f>
        <v>145.08990000000003</v>
      </c>
      <c r="L728" s="26">
        <v>18.930333333333333</v>
      </c>
      <c r="M728" s="26">
        <v>678.18810000000019</v>
      </c>
      <c r="N728" s="27">
        <v>4521.2540000000008</v>
      </c>
      <c r="O728" s="27">
        <f t="shared" si="135"/>
        <v>4521.2540000000008</v>
      </c>
      <c r="P728" s="27">
        <f>IF(F728&gt;0,(K728+L728)*F728,0)</f>
        <v>1093.4682222222223</v>
      </c>
      <c r="Q728" s="28">
        <f>IF(J728*-1&gt;(K728+L728),(((J728*-1)-K728-L728))*F728,0)</f>
        <v>0</v>
      </c>
      <c r="R728" s="27">
        <f t="shared" si="136"/>
        <v>801809.5689236552</v>
      </c>
      <c r="S728" s="27">
        <f t="shared" si="137"/>
        <v>944035.77399776678</v>
      </c>
      <c r="T728" s="27">
        <f t="shared" si="138"/>
        <v>0.22274269824699142</v>
      </c>
      <c r="U728" s="27">
        <f t="shared" si="139"/>
        <v>0.26225313801657962</v>
      </c>
      <c r="V728" s="29">
        <v>-0.26225313801657962</v>
      </c>
      <c r="W728" s="29">
        <f>0.5*'Car Specs and Assumptions'!$C$5*(F728*F728)</f>
        <v>32866.666666666657</v>
      </c>
      <c r="X728" s="29">
        <f t="shared" si="140"/>
        <v>32.86666666666666</v>
      </c>
      <c r="Y728" s="29">
        <f t="shared" si="141"/>
        <v>23.992666666666661</v>
      </c>
      <c r="Z728" s="29">
        <f>(H728*(K728+L728))/1000</f>
        <v>1.0934682222222223</v>
      </c>
      <c r="AA728" s="29">
        <f t="shared" si="142"/>
        <v>22.899198444444441</v>
      </c>
      <c r="AB728" s="18"/>
      <c r="AC728" s="24">
        <f t="shared" si="143"/>
        <v>0</v>
      </c>
      <c r="AD728" s="24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</row>
    <row r="729" spans="1:40" x14ac:dyDescent="0.35">
      <c r="A729" s="18"/>
      <c r="B729" s="2" t="s">
        <v>4</v>
      </c>
      <c r="C729" s="2">
        <v>725</v>
      </c>
      <c r="D729" s="2">
        <v>136</v>
      </c>
      <c r="E729" s="10">
        <v>26.6</v>
      </c>
      <c r="F729" s="26">
        <f t="shared" si="134"/>
        <v>7.3888888888888893</v>
      </c>
      <c r="G729" s="51">
        <f t="shared" si="144"/>
        <v>0.81944444444444464</v>
      </c>
      <c r="H729" s="26">
        <f t="shared" si="145"/>
        <v>7.3888888888888893</v>
      </c>
      <c r="I729" s="70"/>
      <c r="J729" s="26">
        <v>1211.9583333333337</v>
      </c>
      <c r="K729" s="26">
        <f>'Car Specs and Assumptions'!$C$5*9.81*'Car Specs and Assumptions'!$F$5</f>
        <v>145.08990000000003</v>
      </c>
      <c r="L729" s="26">
        <v>23.254074050925929</v>
      </c>
      <c r="M729" s="26">
        <v>1043.6143592824078</v>
      </c>
      <c r="N729" s="27">
        <v>7711.1505435866802</v>
      </c>
      <c r="O729" s="27">
        <f t="shared" si="135"/>
        <v>7711.1505435866802</v>
      </c>
      <c r="P729" s="27">
        <f>IF(F729&gt;0,(K729+L729)*F729,0)</f>
        <v>1243.8749193762865</v>
      </c>
      <c r="Q729" s="28">
        <f>IF(J729*-1&gt;(K729+L729),(((J729*-1)-K729-L729))*F729,0)</f>
        <v>0</v>
      </c>
      <c r="R729" s="27">
        <f t="shared" si="136"/>
        <v>803053.44384303153</v>
      </c>
      <c r="S729" s="27">
        <f t="shared" si="137"/>
        <v>944035.77399776678</v>
      </c>
      <c r="T729" s="27">
        <f t="shared" si="138"/>
        <v>0.22308824669959418</v>
      </c>
      <c r="U729" s="27">
        <f t="shared" si="139"/>
        <v>0.26225313801657962</v>
      </c>
      <c r="V729" s="29">
        <v>-0.26225313801657962</v>
      </c>
      <c r="W729" s="29">
        <f>0.5*'Car Specs and Assumptions'!$C$5*(F729*F729)</f>
        <v>40373.504629629635</v>
      </c>
      <c r="X729" s="29">
        <f t="shared" si="140"/>
        <v>40.373504629629636</v>
      </c>
      <c r="Y729" s="29">
        <f t="shared" si="141"/>
        <v>29.472658379629635</v>
      </c>
      <c r="Z729" s="29">
        <f>(H729*(K729+L729))/1000</f>
        <v>1.2438749193762866</v>
      </c>
      <c r="AA729" s="29">
        <f t="shared" si="142"/>
        <v>28.22878346025335</v>
      </c>
      <c r="AB729" s="18"/>
      <c r="AC729" s="24">
        <f t="shared" si="143"/>
        <v>0</v>
      </c>
      <c r="AD729" s="24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</row>
    <row r="730" spans="1:40" x14ac:dyDescent="0.35">
      <c r="A730" s="18"/>
      <c r="B730" s="2" t="s">
        <v>4</v>
      </c>
      <c r="C730" s="2">
        <v>726</v>
      </c>
      <c r="D730" s="2">
        <v>137</v>
      </c>
      <c r="E730" s="10">
        <v>29.9</v>
      </c>
      <c r="F730" s="26">
        <f t="shared" si="134"/>
        <v>8.3055555555555554</v>
      </c>
      <c r="G730" s="51">
        <f t="shared" si="144"/>
        <v>1.1388888888888884</v>
      </c>
      <c r="H730" s="26">
        <f t="shared" si="145"/>
        <v>8.3055555555555554</v>
      </c>
      <c r="I730" s="70"/>
      <c r="J730" s="26">
        <v>1684.4166666666658</v>
      </c>
      <c r="K730" s="26">
        <f>'Car Specs and Assumptions'!$C$5*9.81*'Car Specs and Assumptions'!$F$5</f>
        <v>145.08990000000003</v>
      </c>
      <c r="L730" s="26">
        <v>29.381783512731481</v>
      </c>
      <c r="M730" s="26">
        <v>1509.9449831539343</v>
      </c>
      <c r="N730" s="27">
        <v>12540.931943417399</v>
      </c>
      <c r="O730" s="27">
        <f t="shared" si="135"/>
        <v>12540.931943417399</v>
      </c>
      <c r="P730" s="27">
        <f>IF(F730&gt;0,(K730+L730)*F730,0)</f>
        <v>1449.0842602862979</v>
      </c>
      <c r="Q730" s="28">
        <f>IF(J730*-1&gt;(K730+L730),(((J730*-1)-K730-L730))*F730,0)</f>
        <v>0</v>
      </c>
      <c r="R730" s="27">
        <f t="shared" si="136"/>
        <v>804502.52810331783</v>
      </c>
      <c r="S730" s="27">
        <f t="shared" si="137"/>
        <v>944035.77399776678</v>
      </c>
      <c r="T730" s="27">
        <f t="shared" si="138"/>
        <v>0.22349080230710169</v>
      </c>
      <c r="U730" s="27">
        <f t="shared" si="139"/>
        <v>0.26225313801657962</v>
      </c>
      <c r="V730" s="29">
        <v>-0.26225313801657962</v>
      </c>
      <c r="W730" s="29">
        <f>0.5*'Car Specs and Assumptions'!$C$5*(F730*F730)</f>
        <v>51012.376157407401</v>
      </c>
      <c r="X730" s="29">
        <f t="shared" si="140"/>
        <v>51.012376157407402</v>
      </c>
      <c r="Y730" s="29">
        <f t="shared" si="141"/>
        <v>37.239034594907402</v>
      </c>
      <c r="Z730" s="29">
        <f>(H730*(K730+L730))/1000</f>
        <v>1.4490842602862979</v>
      </c>
      <c r="AA730" s="29">
        <f t="shared" si="142"/>
        <v>35.789950334621103</v>
      </c>
      <c r="AB730" s="18"/>
      <c r="AC730" s="24">
        <f t="shared" si="143"/>
        <v>0</v>
      </c>
      <c r="AD730" s="24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</row>
    <row r="731" spans="1:40" x14ac:dyDescent="0.35">
      <c r="A731" s="18"/>
      <c r="B731" s="2" t="s">
        <v>4</v>
      </c>
      <c r="C731" s="2">
        <v>727</v>
      </c>
      <c r="D731" s="2">
        <v>138</v>
      </c>
      <c r="E731" s="10">
        <v>34.799999999999997</v>
      </c>
      <c r="F731" s="26">
        <f t="shared" si="134"/>
        <v>9.6666666666666661</v>
      </c>
      <c r="G731" s="51">
        <f t="shared" si="144"/>
        <v>1.0972222222222214</v>
      </c>
      <c r="H731" s="26">
        <f t="shared" si="145"/>
        <v>9.6666666666666661</v>
      </c>
      <c r="I731" s="70"/>
      <c r="J731" s="26">
        <v>1622.7916666666656</v>
      </c>
      <c r="K731" s="26">
        <f>'Car Specs and Assumptions'!$C$5*9.81*'Car Specs and Assumptions'!$F$5</f>
        <v>145.08990000000003</v>
      </c>
      <c r="L731" s="26">
        <v>39.801025833333334</v>
      </c>
      <c r="M731" s="26">
        <v>1437.9007408333323</v>
      </c>
      <c r="N731" s="27">
        <v>13899.707161388878</v>
      </c>
      <c r="O731" s="27">
        <f t="shared" si="135"/>
        <v>13899.707161388878</v>
      </c>
      <c r="P731" s="27">
        <f>IF(F731&gt;0,(K731+L731)*F731,0)</f>
        <v>1787.2789497222225</v>
      </c>
      <c r="Q731" s="28">
        <f>IF(J731*-1&gt;(K731+L731),(((J731*-1)-K731-L731))*F731,0)</f>
        <v>0</v>
      </c>
      <c r="R731" s="27">
        <f t="shared" si="136"/>
        <v>806289.80705304001</v>
      </c>
      <c r="S731" s="27">
        <f t="shared" si="137"/>
        <v>944035.77399776678</v>
      </c>
      <c r="T731" s="27">
        <f t="shared" si="138"/>
        <v>0.22398730839933453</v>
      </c>
      <c r="U731" s="27">
        <f t="shared" si="139"/>
        <v>0.26225313801657962</v>
      </c>
      <c r="V731" s="29">
        <v>-0.26225313801657962</v>
      </c>
      <c r="W731" s="29">
        <f>0.5*'Car Specs and Assumptions'!$C$5*(F731*F731)</f>
        <v>69102.166666666657</v>
      </c>
      <c r="X731" s="29">
        <f t="shared" si="140"/>
        <v>69.102166666666662</v>
      </c>
      <c r="Y731" s="29">
        <f t="shared" si="141"/>
        <v>50.444581666666664</v>
      </c>
      <c r="Z731" s="29">
        <f>(H731*(K731+L731))/1000</f>
        <v>1.7872789497222226</v>
      </c>
      <c r="AA731" s="29">
        <f t="shared" si="142"/>
        <v>48.657302716944443</v>
      </c>
      <c r="AB731" s="18"/>
      <c r="AC731" s="24">
        <f t="shared" si="143"/>
        <v>0</v>
      </c>
      <c r="AD731" s="24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</row>
    <row r="732" spans="1:40" x14ac:dyDescent="0.35">
      <c r="A732" s="18"/>
      <c r="B732" s="2" t="s">
        <v>4</v>
      </c>
      <c r="C732" s="2">
        <v>728</v>
      </c>
      <c r="D732" s="2">
        <v>139</v>
      </c>
      <c r="E732" s="10">
        <v>37.799999999999997</v>
      </c>
      <c r="F732" s="26">
        <f t="shared" si="134"/>
        <v>10.499999999999998</v>
      </c>
      <c r="G732" s="51">
        <f t="shared" si="144"/>
        <v>0.75000000000000089</v>
      </c>
      <c r="H732" s="26">
        <f t="shared" si="145"/>
        <v>10.499999999999998</v>
      </c>
      <c r="I732" s="70"/>
      <c r="J732" s="26">
        <v>1109.2500000000014</v>
      </c>
      <c r="K732" s="26">
        <f>'Car Specs and Assumptions'!$C$5*9.81*'Car Specs and Assumptions'!$F$5</f>
        <v>145.08990000000003</v>
      </c>
      <c r="L732" s="26">
        <v>46.959058124999984</v>
      </c>
      <c r="M732" s="26">
        <v>917.20104187500135</v>
      </c>
      <c r="N732" s="27">
        <v>9630.6109396875127</v>
      </c>
      <c r="O732" s="27">
        <f t="shared" si="135"/>
        <v>9630.6109396875127</v>
      </c>
      <c r="P732" s="27">
        <f>IF(F732&gt;0,(K732+L732)*F732,0)</f>
        <v>2016.5140603124999</v>
      </c>
      <c r="Q732" s="28">
        <f>IF(J732*-1&gt;(K732+L732),(((J732*-1)-K732-L732))*F732,0)</f>
        <v>0</v>
      </c>
      <c r="R732" s="27">
        <f t="shared" si="136"/>
        <v>808306.32111335255</v>
      </c>
      <c r="S732" s="27">
        <f t="shared" si="137"/>
        <v>944035.77399776678</v>
      </c>
      <c r="T732" s="27">
        <f t="shared" si="138"/>
        <v>0.22454749600528934</v>
      </c>
      <c r="U732" s="27">
        <f t="shared" si="139"/>
        <v>0.26225313801657962</v>
      </c>
      <c r="V732" s="29">
        <v>-0.26225313801657962</v>
      </c>
      <c r="W732" s="29">
        <f>0.5*'Car Specs and Assumptions'!$C$5*(F732*F732)</f>
        <v>81529.874999999971</v>
      </c>
      <c r="X732" s="29">
        <f t="shared" si="140"/>
        <v>81.529874999999976</v>
      </c>
      <c r="Y732" s="29">
        <f t="shared" si="141"/>
        <v>59.516808749999981</v>
      </c>
      <c r="Z732" s="29">
        <f>(H732*(K732+L732))/1000</f>
        <v>2.0165140603124998</v>
      </c>
      <c r="AA732" s="29">
        <f t="shared" si="142"/>
        <v>57.500294689687479</v>
      </c>
      <c r="AB732" s="18"/>
      <c r="AC732" s="24">
        <f t="shared" si="143"/>
        <v>0</v>
      </c>
      <c r="AD732" s="24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</row>
    <row r="733" spans="1:40" x14ac:dyDescent="0.35">
      <c r="A733" s="18"/>
      <c r="B733" s="2" t="s">
        <v>4</v>
      </c>
      <c r="C733" s="2">
        <v>729</v>
      </c>
      <c r="D733" s="2">
        <v>140</v>
      </c>
      <c r="E733" s="10">
        <v>40.200000000000003</v>
      </c>
      <c r="F733" s="26">
        <f t="shared" si="134"/>
        <v>11.166666666666668</v>
      </c>
      <c r="G733" s="51">
        <f t="shared" si="144"/>
        <v>0.52777777777777857</v>
      </c>
      <c r="H733" s="26">
        <f t="shared" si="145"/>
        <v>11.166666666666668</v>
      </c>
      <c r="I733" s="70"/>
      <c r="J733" s="26">
        <v>780.58333333333451</v>
      </c>
      <c r="K733" s="26">
        <f>'Car Specs and Assumptions'!$C$5*9.81*'Car Specs and Assumptions'!$F$5</f>
        <v>145.08990000000003</v>
      </c>
      <c r="L733" s="26">
        <v>53.111416458333352</v>
      </c>
      <c r="M733" s="26">
        <v>582.38201687500111</v>
      </c>
      <c r="N733" s="27">
        <v>6503.2658551041795</v>
      </c>
      <c r="O733" s="27">
        <f t="shared" si="135"/>
        <v>6503.2658551041795</v>
      </c>
      <c r="P733" s="27">
        <f>IF(F733&gt;0,(K733+L733)*F733,0)</f>
        <v>2213.2480337847232</v>
      </c>
      <c r="Q733" s="28">
        <f>IF(J733*-1&gt;(K733+L733),(((J733*-1)-K733-L733))*F733,0)</f>
        <v>0</v>
      </c>
      <c r="R733" s="27">
        <f t="shared" si="136"/>
        <v>810519.56914713723</v>
      </c>
      <c r="S733" s="27">
        <f t="shared" si="137"/>
        <v>944035.77399776678</v>
      </c>
      <c r="T733" s="27">
        <f t="shared" si="138"/>
        <v>0.22516233630907473</v>
      </c>
      <c r="U733" s="27">
        <f t="shared" si="139"/>
        <v>0.26225313801657962</v>
      </c>
      <c r="V733" s="29">
        <v>-0.26225313801657962</v>
      </c>
      <c r="W733" s="29">
        <f>0.5*'Car Specs and Assumptions'!$C$5*(F733*F733)</f>
        <v>92211.541666666686</v>
      </c>
      <c r="X733" s="29">
        <f t="shared" si="140"/>
        <v>92.21154166666669</v>
      </c>
      <c r="Y733" s="29">
        <f t="shared" si="141"/>
        <v>67.31442541666668</v>
      </c>
      <c r="Z733" s="29">
        <f>(H733*(K733+L733))/1000</f>
        <v>2.2132480337847231</v>
      </c>
      <c r="AA733" s="29">
        <f t="shared" si="142"/>
        <v>65.101177382881957</v>
      </c>
      <c r="AB733" s="18"/>
      <c r="AC733" s="24">
        <f t="shared" si="143"/>
        <v>0</v>
      </c>
      <c r="AD733" s="24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</row>
    <row r="734" spans="1:40" x14ac:dyDescent="0.35">
      <c r="A734" s="18"/>
      <c r="B734" s="2" t="s">
        <v>4</v>
      </c>
      <c r="C734" s="2">
        <v>730</v>
      </c>
      <c r="D734" s="2">
        <v>141</v>
      </c>
      <c r="E734" s="10">
        <v>41.6</v>
      </c>
      <c r="F734" s="26">
        <f t="shared" si="134"/>
        <v>11.555555555555555</v>
      </c>
      <c r="G734" s="51">
        <f t="shared" si="144"/>
        <v>0.23611111111110983</v>
      </c>
      <c r="H734" s="26">
        <f t="shared" si="145"/>
        <v>11.555555555555555</v>
      </c>
      <c r="I734" s="70"/>
      <c r="J734" s="26">
        <v>349.20833333333144</v>
      </c>
      <c r="K734" s="26">
        <f>'Car Specs and Assumptions'!$C$5*9.81*'Car Specs and Assumptions'!$F$5</f>
        <v>145.08990000000003</v>
      </c>
      <c r="L734" s="26">
        <v>56.875134814814821</v>
      </c>
      <c r="M734" s="26">
        <v>147.24329851851658</v>
      </c>
      <c r="N734" s="27">
        <v>1701.4781162139693</v>
      </c>
      <c r="O734" s="27">
        <f t="shared" si="135"/>
        <v>1701.4781162139693</v>
      </c>
      <c r="P734" s="27">
        <f>IF(F734&gt;0,(K734+L734)*F734,0)</f>
        <v>2333.8181800823049</v>
      </c>
      <c r="Q734" s="28">
        <f>IF(J734*-1&gt;(K734+L734),(((J734*-1)-K734-L734))*F734,0)</f>
        <v>0</v>
      </c>
      <c r="R734" s="27">
        <f t="shared" si="136"/>
        <v>812853.38732721948</v>
      </c>
      <c r="S734" s="27">
        <f t="shared" si="137"/>
        <v>944035.77399776678</v>
      </c>
      <c r="T734" s="27">
        <f t="shared" si="138"/>
        <v>0.22581067099950158</v>
      </c>
      <c r="U734" s="27">
        <f t="shared" si="139"/>
        <v>0.26225313801657962</v>
      </c>
      <c r="V734" s="29">
        <v>-0.26225313801657962</v>
      </c>
      <c r="W734" s="29">
        <f>0.5*'Car Specs and Assumptions'!$C$5*(F734*F734)</f>
        <v>98746.074074074073</v>
      </c>
      <c r="X734" s="29">
        <f t="shared" si="140"/>
        <v>98.746074074074073</v>
      </c>
      <c r="Y734" s="29">
        <f t="shared" si="141"/>
        <v>72.084634074074074</v>
      </c>
      <c r="Z734" s="29">
        <f>(H734*(K734+L734))/1000</f>
        <v>2.333818180082305</v>
      </c>
      <c r="AA734" s="29">
        <f t="shared" si="142"/>
        <v>69.750815893991771</v>
      </c>
      <c r="AB734" s="18"/>
      <c r="AC734" s="24">
        <f t="shared" si="143"/>
        <v>0</v>
      </c>
      <c r="AD734" s="24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</row>
    <row r="735" spans="1:40" x14ac:dyDescent="0.35">
      <c r="A735" s="18"/>
      <c r="B735" s="2" t="s">
        <v>4</v>
      </c>
      <c r="C735" s="2">
        <v>731</v>
      </c>
      <c r="D735" s="2">
        <v>142</v>
      </c>
      <c r="E735" s="10">
        <v>41.9</v>
      </c>
      <c r="F735" s="26">
        <f t="shared" si="134"/>
        <v>11.638888888888888</v>
      </c>
      <c r="G735" s="51">
        <f t="shared" si="144"/>
        <v>5.5555555555555358E-2</v>
      </c>
      <c r="H735" s="26">
        <f t="shared" si="145"/>
        <v>11.638888888888888</v>
      </c>
      <c r="I735" s="70"/>
      <c r="J735" s="26">
        <v>82.166666666666373</v>
      </c>
      <c r="K735" s="26">
        <f>'Car Specs and Assumptions'!$C$5*9.81*'Car Specs and Assumptions'!$F$5</f>
        <v>145.08990000000003</v>
      </c>
      <c r="L735" s="26">
        <v>57.698407123842593</v>
      </c>
      <c r="M735" s="26">
        <v>-120.62164045717626</v>
      </c>
      <c r="N735" s="27">
        <v>-1403.9018708765791</v>
      </c>
      <c r="O735" s="27">
        <f t="shared" si="135"/>
        <v>0</v>
      </c>
      <c r="P735" s="27">
        <f>IF(F735&gt;0,(K735+L735)*F735,0)</f>
        <v>2360.2305745802792</v>
      </c>
      <c r="Q735" s="28">
        <f>IF(J735*-1&gt;(K735+L735),(((J735*-1)-K735-L735))*F735,0)</f>
        <v>0</v>
      </c>
      <c r="R735" s="27">
        <f t="shared" si="136"/>
        <v>815213.61790179973</v>
      </c>
      <c r="S735" s="27">
        <f t="shared" si="137"/>
        <v>944035.77399776678</v>
      </c>
      <c r="T735" s="27">
        <f t="shared" si="138"/>
        <v>0.22646634305311997</v>
      </c>
      <c r="U735" s="27">
        <f t="shared" si="139"/>
        <v>0.26225313801657962</v>
      </c>
      <c r="V735" s="29">
        <v>-0.26225313801657962</v>
      </c>
      <c r="W735" s="29">
        <f>0.5*'Car Specs and Assumptions'!$C$5*(F735*F735)</f>
        <v>100175.43171296295</v>
      </c>
      <c r="X735" s="29">
        <f t="shared" si="140"/>
        <v>100.17543171296295</v>
      </c>
      <c r="Y735" s="29">
        <f t="shared" si="141"/>
        <v>73.128065150462945</v>
      </c>
      <c r="Z735" s="29">
        <f>(H735*(K735+L735))/1000</f>
        <v>2.360230574580279</v>
      </c>
      <c r="AA735" s="29">
        <f t="shared" si="142"/>
        <v>70.767834575882659</v>
      </c>
      <c r="AB735" s="18"/>
      <c r="AC735" s="24">
        <f t="shared" si="143"/>
        <v>0</v>
      </c>
      <c r="AD735" s="24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</row>
    <row r="736" spans="1:40" x14ac:dyDescent="0.35">
      <c r="A736" s="18"/>
      <c r="B736" s="2" t="s">
        <v>4</v>
      </c>
      <c r="C736" s="2">
        <v>732</v>
      </c>
      <c r="D736" s="2">
        <v>143</v>
      </c>
      <c r="E736" s="10">
        <v>42</v>
      </c>
      <c r="F736" s="26">
        <f t="shared" si="134"/>
        <v>11.666666666666666</v>
      </c>
      <c r="G736" s="51">
        <f t="shared" si="144"/>
        <v>4.1666666666667851E-2</v>
      </c>
      <c r="H736" s="26">
        <f t="shared" si="145"/>
        <v>11.666666666666666</v>
      </c>
      <c r="I736" s="70"/>
      <c r="J736" s="26">
        <v>61.625000000001748</v>
      </c>
      <c r="K736" s="26">
        <f>'Car Specs and Assumptions'!$C$5*9.81*'Car Specs and Assumptions'!$F$5</f>
        <v>145.08990000000003</v>
      </c>
      <c r="L736" s="26">
        <v>57.974145833333331</v>
      </c>
      <c r="M736" s="26">
        <v>-141.43904583333162</v>
      </c>
      <c r="N736" s="27">
        <v>-1650.1222013888689</v>
      </c>
      <c r="O736" s="27">
        <f t="shared" si="135"/>
        <v>0</v>
      </c>
      <c r="P736" s="27">
        <f>IF(F736&gt;0,(K736+L736)*F736,0)</f>
        <v>2369.0805347222222</v>
      </c>
      <c r="Q736" s="28">
        <f>IF(J736*-1&gt;(K736+L736),(((J736*-1)-K736-L736))*F736,0)</f>
        <v>0</v>
      </c>
      <c r="R736" s="27">
        <f t="shared" si="136"/>
        <v>817582.69843652193</v>
      </c>
      <c r="S736" s="27">
        <f t="shared" si="137"/>
        <v>944035.77399776678</v>
      </c>
      <c r="T736" s="27">
        <f t="shared" si="138"/>
        <v>0.22712447362566579</v>
      </c>
      <c r="U736" s="27">
        <f t="shared" si="139"/>
        <v>0.26225313801657962</v>
      </c>
      <c r="V736" s="29">
        <v>-0.26225313801657962</v>
      </c>
      <c r="W736" s="29">
        <f>0.5*'Car Specs and Assumptions'!$C$5*(F736*F736)</f>
        <v>100654.16666666664</v>
      </c>
      <c r="X736" s="29">
        <f t="shared" si="140"/>
        <v>100.65416666666664</v>
      </c>
      <c r="Y736" s="29">
        <f t="shared" si="141"/>
        <v>73.477541666666639</v>
      </c>
      <c r="Z736" s="29">
        <f>(H736*(K736+L736))/1000</f>
        <v>2.3690805347222224</v>
      </c>
      <c r="AA736" s="29">
        <f t="shared" si="142"/>
        <v>71.108461131944409</v>
      </c>
      <c r="AB736" s="18"/>
      <c r="AC736" s="24">
        <f t="shared" si="143"/>
        <v>0</v>
      </c>
      <c r="AD736" s="24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</row>
    <row r="737" spans="1:40" x14ac:dyDescent="0.35">
      <c r="A737" s="18"/>
      <c r="B737" s="2" t="s">
        <v>4</v>
      </c>
      <c r="C737" s="2">
        <v>733</v>
      </c>
      <c r="D737" s="2">
        <v>144</v>
      </c>
      <c r="E737" s="10">
        <v>42.2</v>
      </c>
      <c r="F737" s="26">
        <f t="shared" si="134"/>
        <v>11.722222222222223</v>
      </c>
      <c r="G737" s="51">
        <f t="shared" si="144"/>
        <v>5.5555555555555358E-2</v>
      </c>
      <c r="H737" s="26">
        <f t="shared" si="145"/>
        <v>11.722222222222223</v>
      </c>
      <c r="I737" s="70"/>
      <c r="J737" s="26">
        <v>82.166666666666373</v>
      </c>
      <c r="K737" s="26">
        <f>'Car Specs and Assumptions'!$C$5*9.81*'Car Specs and Assumptions'!$F$5</f>
        <v>145.08990000000003</v>
      </c>
      <c r="L737" s="26">
        <v>58.527595162037052</v>
      </c>
      <c r="M737" s="26">
        <v>-121.4508284953707</v>
      </c>
      <c r="N737" s="27">
        <v>-1423.6736006957344</v>
      </c>
      <c r="O737" s="27">
        <f t="shared" si="135"/>
        <v>0</v>
      </c>
      <c r="P737" s="27">
        <f>IF(F737&gt;0,(K737+L737)*F737,0)</f>
        <v>2386.8495266216569</v>
      </c>
      <c r="Q737" s="28">
        <f>IF(J737*-1&gt;(K737+L737),(((J737*-1)-K737-L737))*F737,0)</f>
        <v>0</v>
      </c>
      <c r="R737" s="27">
        <f t="shared" si="136"/>
        <v>819969.54796314356</v>
      </c>
      <c r="S737" s="27">
        <f t="shared" si="137"/>
        <v>944035.77399776678</v>
      </c>
      <c r="T737" s="27">
        <f t="shared" si="138"/>
        <v>0.2277875404241613</v>
      </c>
      <c r="U737" s="27">
        <f t="shared" si="139"/>
        <v>0.26225313801657962</v>
      </c>
      <c r="V737" s="29">
        <v>-0.26225313801657962</v>
      </c>
      <c r="W737" s="29">
        <f>0.5*'Car Specs and Assumptions'!$C$5*(F737*F737)</f>
        <v>101615.0601851852</v>
      </c>
      <c r="X737" s="29">
        <f t="shared" si="140"/>
        <v>101.6150601851852</v>
      </c>
      <c r="Y737" s="29">
        <f t="shared" si="141"/>
        <v>74.17899393518519</v>
      </c>
      <c r="Z737" s="29">
        <f>(H737*(K737+L737))/1000</f>
        <v>2.3868495266216567</v>
      </c>
      <c r="AA737" s="29">
        <f t="shared" si="142"/>
        <v>71.79214440856353</v>
      </c>
      <c r="AB737" s="18"/>
      <c r="AC737" s="24">
        <f t="shared" si="143"/>
        <v>0</v>
      </c>
      <c r="AD737" s="24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</row>
    <row r="738" spans="1:40" x14ac:dyDescent="0.35">
      <c r="A738" s="18"/>
      <c r="B738" s="2" t="s">
        <v>4</v>
      </c>
      <c r="C738" s="2">
        <v>734</v>
      </c>
      <c r="D738" s="2">
        <v>145</v>
      </c>
      <c r="E738" s="10">
        <v>42.4</v>
      </c>
      <c r="F738" s="26">
        <f t="shared" si="134"/>
        <v>11.777777777777777</v>
      </c>
      <c r="G738" s="51">
        <f t="shared" si="144"/>
        <v>6.9444444444444642E-2</v>
      </c>
      <c r="H738" s="26">
        <f t="shared" si="145"/>
        <v>11.777777777777777</v>
      </c>
      <c r="I738" s="70"/>
      <c r="J738" s="26">
        <v>102.70833333333363</v>
      </c>
      <c r="K738" s="26">
        <f>'Car Specs and Assumptions'!$C$5*9.81*'Car Specs and Assumptions'!$F$5</f>
        <v>145.08990000000003</v>
      </c>
      <c r="L738" s="26">
        <v>59.083673703703695</v>
      </c>
      <c r="M738" s="26">
        <v>-101.4652403703701</v>
      </c>
      <c r="N738" s="27">
        <v>-1195.0350532510254</v>
      </c>
      <c r="O738" s="27">
        <f t="shared" si="135"/>
        <v>0</v>
      </c>
      <c r="P738" s="27">
        <f>IF(F738&gt;0,(K738+L738)*F738,0)</f>
        <v>2404.7109791769544</v>
      </c>
      <c r="Q738" s="28">
        <f>IF(J738*-1&gt;(K738+L738),(((J738*-1)-K738-L738))*F738,0)</f>
        <v>0</v>
      </c>
      <c r="R738" s="27">
        <f t="shared" si="136"/>
        <v>822374.25894232048</v>
      </c>
      <c r="S738" s="27">
        <f t="shared" si="137"/>
        <v>944035.77399776678</v>
      </c>
      <c r="T738" s="27">
        <f t="shared" si="138"/>
        <v>0.22845556913417664</v>
      </c>
      <c r="U738" s="27">
        <f t="shared" si="139"/>
        <v>0.26225313801657962</v>
      </c>
      <c r="V738" s="29">
        <v>-0.26225313801657962</v>
      </c>
      <c r="W738" s="29">
        <f>0.5*'Car Specs and Assumptions'!$C$5*(F738*F738)</f>
        <v>102580.5185185185</v>
      </c>
      <c r="X738" s="29">
        <f t="shared" si="140"/>
        <v>102.5805185185185</v>
      </c>
      <c r="Y738" s="29">
        <f t="shared" si="141"/>
        <v>74.883778518518511</v>
      </c>
      <c r="Z738" s="29">
        <f>(H738*(K738+L738))/1000</f>
        <v>2.4047109791769543</v>
      </c>
      <c r="AA738" s="29">
        <f t="shared" si="142"/>
        <v>72.479067539341557</v>
      </c>
      <c r="AB738" s="18"/>
      <c r="AC738" s="24">
        <f t="shared" si="143"/>
        <v>0</v>
      </c>
      <c r="AD738" s="24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</row>
    <row r="739" spans="1:40" x14ac:dyDescent="0.35">
      <c r="A739" s="18"/>
      <c r="B739" s="2" t="s">
        <v>4</v>
      </c>
      <c r="C739" s="2">
        <v>735</v>
      </c>
      <c r="D739" s="2">
        <v>146</v>
      </c>
      <c r="E739" s="10">
        <v>42.7</v>
      </c>
      <c r="F739" s="26">
        <f t="shared" si="134"/>
        <v>11.861111111111112</v>
      </c>
      <c r="G739" s="51">
        <f t="shared" si="144"/>
        <v>9.7222222222223209E-2</v>
      </c>
      <c r="H739" s="26">
        <f t="shared" si="145"/>
        <v>11.861111111111112</v>
      </c>
      <c r="I739" s="70"/>
      <c r="J739" s="26">
        <v>143.79166666666814</v>
      </c>
      <c r="K739" s="26">
        <f>'Car Specs and Assumptions'!$C$5*9.81*'Car Specs and Assumptions'!$F$5</f>
        <v>145.08990000000003</v>
      </c>
      <c r="L739" s="26">
        <v>59.922721290509287</v>
      </c>
      <c r="M739" s="26">
        <v>-61.22095462384118</v>
      </c>
      <c r="N739" s="27">
        <v>-726.14854512167187</v>
      </c>
      <c r="O739" s="27">
        <f t="shared" si="135"/>
        <v>0</v>
      </c>
      <c r="P739" s="27">
        <f>IF(F739&gt;0,(K739+L739)*F739,0)</f>
        <v>2431.6774803068747</v>
      </c>
      <c r="Q739" s="28">
        <f>IF(J739*-1&gt;(K739+L739),(((J739*-1)-K739-L739))*F739,0)</f>
        <v>0</v>
      </c>
      <c r="R739" s="27">
        <f t="shared" si="136"/>
        <v>824805.9364226273</v>
      </c>
      <c r="S739" s="27">
        <f t="shared" si="137"/>
        <v>944035.77399776678</v>
      </c>
      <c r="T739" s="27">
        <f t="shared" si="138"/>
        <v>0.22913108913820587</v>
      </c>
      <c r="U739" s="27">
        <f t="shared" si="139"/>
        <v>0.26225313801657962</v>
      </c>
      <c r="V739" s="29">
        <v>-0.26225313801657962</v>
      </c>
      <c r="W739" s="29">
        <f>0.5*'Car Specs and Assumptions'!$C$5*(F739*F739)</f>
        <v>104037.26504629632</v>
      </c>
      <c r="X739" s="29">
        <f t="shared" si="140"/>
        <v>104.03726504629633</v>
      </c>
      <c r="Y739" s="29">
        <f t="shared" si="141"/>
        <v>75.947203483796315</v>
      </c>
      <c r="Z739" s="29">
        <f>(H739*(K739+L739))/1000</f>
        <v>2.4316774803068748</v>
      </c>
      <c r="AA739" s="29">
        <f t="shared" si="142"/>
        <v>73.515526003489441</v>
      </c>
      <c r="AB739" s="18"/>
      <c r="AC739" s="24">
        <f t="shared" si="143"/>
        <v>0</v>
      </c>
      <c r="AD739" s="24"/>
      <c r="AE739" s="18"/>
      <c r="AF739" s="18"/>
      <c r="AG739" s="18"/>
      <c r="AH739" s="18"/>
      <c r="AI739" s="18"/>
      <c r="AJ739" s="18"/>
      <c r="AK739" s="18"/>
      <c r="AL739" s="18"/>
      <c r="AM739" s="18"/>
      <c r="AN739" s="18"/>
    </row>
    <row r="740" spans="1:40" x14ac:dyDescent="0.35">
      <c r="A740" s="18"/>
      <c r="B740" s="2" t="s">
        <v>4</v>
      </c>
      <c r="C740" s="2">
        <v>736</v>
      </c>
      <c r="D740" s="2">
        <v>147</v>
      </c>
      <c r="E740" s="10">
        <v>43.1</v>
      </c>
      <c r="F740" s="26">
        <f t="shared" si="134"/>
        <v>11.972222222222223</v>
      </c>
      <c r="G740" s="51">
        <f t="shared" si="144"/>
        <v>0.1388888888888884</v>
      </c>
      <c r="H740" s="26">
        <f t="shared" si="145"/>
        <v>11.972222222222223</v>
      </c>
      <c r="I740" s="70"/>
      <c r="J740" s="26">
        <v>205.41666666666595</v>
      </c>
      <c r="K740" s="26">
        <f>'Car Specs and Assumptions'!$C$5*9.81*'Car Specs and Assumptions'!$F$5</f>
        <v>145.08990000000003</v>
      </c>
      <c r="L740" s="26">
        <v>61.050653651620387</v>
      </c>
      <c r="M740" s="26">
        <v>-0.72388698495446846</v>
      </c>
      <c r="N740" s="27">
        <v>-8.6665358476493317</v>
      </c>
      <c r="O740" s="27">
        <f t="shared" si="135"/>
        <v>0</v>
      </c>
      <c r="P740" s="27">
        <f>IF(F740&gt;0,(K740+L740)*F740,0)</f>
        <v>2467.9605173291225</v>
      </c>
      <c r="Q740" s="28">
        <f>IF(J740*-1&gt;(K740+L740),(((J740*-1)-K740-L740))*F740,0)</f>
        <v>0</v>
      </c>
      <c r="R740" s="27">
        <f t="shared" si="136"/>
        <v>827273.89693995647</v>
      </c>
      <c r="S740" s="27">
        <f t="shared" si="137"/>
        <v>944035.77399776678</v>
      </c>
      <c r="T740" s="27">
        <f t="shared" si="138"/>
        <v>0.22981668856991991</v>
      </c>
      <c r="U740" s="27">
        <f t="shared" si="139"/>
        <v>0.26225313801657962</v>
      </c>
      <c r="V740" s="29">
        <v>-0.26225313801657962</v>
      </c>
      <c r="W740" s="29">
        <f>0.5*'Car Specs and Assumptions'!$C$5*(F740*F740)</f>
        <v>105995.57060185187</v>
      </c>
      <c r="X740" s="29">
        <f t="shared" si="140"/>
        <v>105.99557060185187</v>
      </c>
      <c r="Y740" s="29">
        <f t="shared" si="141"/>
        <v>77.376766539351863</v>
      </c>
      <c r="Z740" s="29">
        <f>(H740*(K740+L740))/1000</f>
        <v>2.4679605173291224</v>
      </c>
      <c r="AA740" s="29">
        <f t="shared" si="142"/>
        <v>74.908806022022745</v>
      </c>
      <c r="AB740" s="18"/>
      <c r="AC740" s="24">
        <f t="shared" si="143"/>
        <v>0</v>
      </c>
      <c r="AD740" s="24"/>
      <c r="AE740" s="18"/>
      <c r="AF740" s="18"/>
      <c r="AG740" s="18"/>
      <c r="AH740" s="18"/>
      <c r="AI740" s="18"/>
      <c r="AJ740" s="18"/>
      <c r="AK740" s="18"/>
      <c r="AL740" s="18"/>
      <c r="AM740" s="18"/>
      <c r="AN740" s="18"/>
    </row>
    <row r="741" spans="1:40" x14ac:dyDescent="0.35">
      <c r="A741" s="18"/>
      <c r="B741" s="2" t="s">
        <v>4</v>
      </c>
      <c r="C741" s="2">
        <v>737</v>
      </c>
      <c r="D741" s="2">
        <v>148</v>
      </c>
      <c r="E741" s="10">
        <v>43.7</v>
      </c>
      <c r="F741" s="26">
        <f t="shared" si="134"/>
        <v>12.138888888888889</v>
      </c>
      <c r="G741" s="51">
        <f t="shared" si="144"/>
        <v>0.12499999999999911</v>
      </c>
      <c r="H741" s="26">
        <f t="shared" si="145"/>
        <v>12.138888888888889</v>
      </c>
      <c r="I741" s="70"/>
      <c r="J741" s="26">
        <v>184.87499999999869</v>
      </c>
      <c r="K741" s="26">
        <f>'Car Specs and Assumptions'!$C$5*9.81*'Car Specs and Assumptions'!$F$5</f>
        <v>145.08990000000003</v>
      </c>
      <c r="L741" s="26">
        <v>62.762271290509268</v>
      </c>
      <c r="M741" s="26">
        <v>-22.977171290510604</v>
      </c>
      <c r="N741" s="27">
        <v>-278.91732927647598</v>
      </c>
      <c r="O741" s="27">
        <f t="shared" si="135"/>
        <v>0</v>
      </c>
      <c r="P741" s="27">
        <f>IF(F741&gt;0,(K741+L741)*F741,0)</f>
        <v>2523.0944126097934</v>
      </c>
      <c r="Q741" s="28">
        <f>IF(J741*-1&gt;(K741+L741),(((J741*-1)-K741-L741))*F741,0)</f>
        <v>0</v>
      </c>
      <c r="R741" s="27">
        <f t="shared" si="136"/>
        <v>829796.99135256629</v>
      </c>
      <c r="S741" s="27">
        <f t="shared" si="137"/>
        <v>944035.77399776678</v>
      </c>
      <c r="T741" s="27">
        <f t="shared" si="138"/>
        <v>0.23051760419774292</v>
      </c>
      <c r="U741" s="27">
        <f t="shared" si="139"/>
        <v>0.26225313801657962</v>
      </c>
      <c r="V741" s="29">
        <v>-0.26225313801657962</v>
      </c>
      <c r="W741" s="29">
        <f>0.5*'Car Specs and Assumptions'!$C$5*(F741*F741)</f>
        <v>108967.26504629629</v>
      </c>
      <c r="X741" s="29">
        <f t="shared" si="140"/>
        <v>108.96726504629629</v>
      </c>
      <c r="Y741" s="29">
        <f t="shared" si="141"/>
        <v>79.546103483796287</v>
      </c>
      <c r="Z741" s="29">
        <f>(H741*(K741+L741))/1000</f>
        <v>2.5230944126097934</v>
      </c>
      <c r="AA741" s="29">
        <f t="shared" si="142"/>
        <v>77.023009071186493</v>
      </c>
      <c r="AB741" s="18"/>
      <c r="AC741" s="24">
        <f t="shared" si="143"/>
        <v>0</v>
      </c>
      <c r="AD741" s="24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</row>
    <row r="742" spans="1:40" x14ac:dyDescent="0.35">
      <c r="A742" s="18"/>
      <c r="B742" s="2" t="s">
        <v>4</v>
      </c>
      <c r="C742" s="2">
        <v>738</v>
      </c>
      <c r="D742" s="2">
        <v>149</v>
      </c>
      <c r="E742" s="10">
        <v>44</v>
      </c>
      <c r="F742" s="26">
        <f t="shared" si="134"/>
        <v>12.222222222222221</v>
      </c>
      <c r="G742" s="51">
        <f t="shared" si="144"/>
        <v>5.5555555555555358E-2</v>
      </c>
      <c r="H742" s="26">
        <f t="shared" si="145"/>
        <v>12.222222222222221</v>
      </c>
      <c r="I742" s="70"/>
      <c r="J742" s="26">
        <v>82.166666666666373</v>
      </c>
      <c r="K742" s="26">
        <f>'Car Specs and Assumptions'!$C$5*9.81*'Car Specs and Assumptions'!$F$5</f>
        <v>145.08990000000003</v>
      </c>
      <c r="L742" s="26">
        <v>63.626953703703705</v>
      </c>
      <c r="M742" s="26">
        <v>-126.55018703703736</v>
      </c>
      <c r="N742" s="27">
        <v>-1546.7245082304564</v>
      </c>
      <c r="O742" s="27">
        <f t="shared" si="135"/>
        <v>0</v>
      </c>
      <c r="P742" s="27">
        <f>IF(F742&gt;0,(K742+L742)*F742,0)</f>
        <v>2550.9837674897121</v>
      </c>
      <c r="Q742" s="28">
        <f>IF(J742*-1&gt;(K742+L742),(((J742*-1)-K742-L742))*F742,0)</f>
        <v>0</v>
      </c>
      <c r="R742" s="27">
        <f t="shared" si="136"/>
        <v>832347.97512005595</v>
      </c>
      <c r="S742" s="27">
        <f t="shared" si="137"/>
        <v>944035.77399776678</v>
      </c>
      <c r="T742" s="27">
        <f t="shared" si="138"/>
        <v>0.23122626748835157</v>
      </c>
      <c r="U742" s="27">
        <f t="shared" si="139"/>
        <v>0.26225313801657962</v>
      </c>
      <c r="V742" s="29">
        <v>-0.26225313801657962</v>
      </c>
      <c r="W742" s="29">
        <f>0.5*'Car Specs and Assumptions'!$C$5*(F742*F742)</f>
        <v>110468.51851851851</v>
      </c>
      <c r="X742" s="29">
        <f t="shared" si="140"/>
        <v>110.46851851851851</v>
      </c>
      <c r="Y742" s="29">
        <f t="shared" si="141"/>
        <v>80.642018518518512</v>
      </c>
      <c r="Z742" s="29">
        <f>(H742*(K742+L742))/1000</f>
        <v>2.5509837674897122</v>
      </c>
      <c r="AA742" s="29">
        <f t="shared" si="142"/>
        <v>78.091034751028801</v>
      </c>
      <c r="AB742" s="18"/>
      <c r="AC742" s="24">
        <f t="shared" si="143"/>
        <v>0</v>
      </c>
      <c r="AD742" s="24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</row>
    <row r="743" spans="1:40" x14ac:dyDescent="0.35">
      <c r="A743" s="18"/>
      <c r="B743" s="2" t="s">
        <v>4</v>
      </c>
      <c r="C743" s="2">
        <v>739</v>
      </c>
      <c r="D743" s="2">
        <v>150</v>
      </c>
      <c r="E743" s="10">
        <v>44.1</v>
      </c>
      <c r="F743" s="26">
        <f t="shared" si="134"/>
        <v>12.25</v>
      </c>
      <c r="G743" s="51">
        <f t="shared" si="144"/>
        <v>0.18055555555555536</v>
      </c>
      <c r="H743" s="26">
        <f t="shared" si="145"/>
        <v>12.25</v>
      </c>
      <c r="I743" s="70"/>
      <c r="J743" s="26">
        <v>267.0416666666664</v>
      </c>
      <c r="K743" s="26">
        <f>'Car Specs and Assumptions'!$C$5*9.81*'Car Specs and Assumptions'!$F$5</f>
        <v>145.08990000000003</v>
      </c>
      <c r="L743" s="26">
        <v>63.916495781250006</v>
      </c>
      <c r="M743" s="26">
        <v>58.035270885416367</v>
      </c>
      <c r="N743" s="27">
        <v>710.93206834635043</v>
      </c>
      <c r="O743" s="27">
        <f t="shared" si="135"/>
        <v>710.93206834635043</v>
      </c>
      <c r="P743" s="27">
        <f>IF(F743&gt;0,(K743+L743)*F743,0)</f>
        <v>2560.3283483203131</v>
      </c>
      <c r="Q743" s="28">
        <f>IF(J743*-1&gt;(K743+L743),(((J743*-1)-K743-L743))*F743,0)</f>
        <v>0</v>
      </c>
      <c r="R743" s="27">
        <f t="shared" si="136"/>
        <v>834908.30346837628</v>
      </c>
      <c r="S743" s="27">
        <f t="shared" si="137"/>
        <v>944035.77399776678</v>
      </c>
      <c r="T743" s="27">
        <f t="shared" si="138"/>
        <v>0.23193752670351495</v>
      </c>
      <c r="U743" s="27">
        <f t="shared" si="139"/>
        <v>0.26225313801657962</v>
      </c>
      <c r="V743" s="29">
        <v>-0.26225313801657962</v>
      </c>
      <c r="W743" s="29">
        <f>0.5*'Car Specs and Assumptions'!$C$5*(F743*F743)</f>
        <v>110971.21875</v>
      </c>
      <c r="X743" s="29">
        <f t="shared" si="140"/>
        <v>110.97121875000001</v>
      </c>
      <c r="Y743" s="29">
        <f t="shared" si="141"/>
        <v>81.008989687500005</v>
      </c>
      <c r="Z743" s="29">
        <f>(H743*(K743+L743))/1000</f>
        <v>2.5603283483203132</v>
      </c>
      <c r="AA743" s="29">
        <f t="shared" si="142"/>
        <v>78.448661339179694</v>
      </c>
      <c r="AB743" s="18"/>
      <c r="AC743" s="24">
        <f t="shared" si="143"/>
        <v>0</v>
      </c>
      <c r="AD743" s="24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</row>
    <row r="744" spans="1:40" x14ac:dyDescent="0.35">
      <c r="A744" s="18"/>
      <c r="B744" s="2" t="s">
        <v>4</v>
      </c>
      <c r="C744" s="2">
        <v>740</v>
      </c>
      <c r="D744" s="2">
        <v>151</v>
      </c>
      <c r="E744" s="10">
        <v>45.3</v>
      </c>
      <c r="F744" s="26">
        <f t="shared" si="134"/>
        <v>12.583333333333332</v>
      </c>
      <c r="G744" s="51">
        <f t="shared" si="144"/>
        <v>0.31944444444444375</v>
      </c>
      <c r="H744" s="26">
        <f t="shared" si="145"/>
        <v>12.583333333333332</v>
      </c>
      <c r="I744" s="70"/>
      <c r="J744" s="26">
        <v>472.45833333333229</v>
      </c>
      <c r="K744" s="26">
        <f>'Car Specs and Assumptions'!$C$5*9.81*'Car Specs and Assumptions'!$F$5</f>
        <v>145.08990000000003</v>
      </c>
      <c r="L744" s="26">
        <v>67.442270364583322</v>
      </c>
      <c r="M744" s="26">
        <v>259.92616296874894</v>
      </c>
      <c r="N744" s="27">
        <v>3270.7375506900903</v>
      </c>
      <c r="O744" s="27">
        <f t="shared" si="135"/>
        <v>3270.7375506900903</v>
      </c>
      <c r="P744" s="27">
        <f>IF(F744&gt;0,(K744+L744)*F744,0)</f>
        <v>2674.3631437543404</v>
      </c>
      <c r="Q744" s="28">
        <f>IF(J744*-1&gt;(K744+L744),(((J744*-1)-K744-L744))*F744,0)</f>
        <v>0</v>
      </c>
      <c r="R744" s="27">
        <f t="shared" si="136"/>
        <v>837582.66661213059</v>
      </c>
      <c r="S744" s="27">
        <f t="shared" si="137"/>
        <v>944035.77399776678</v>
      </c>
      <c r="T744" s="27">
        <f t="shared" si="138"/>
        <v>0.23268046478484988</v>
      </c>
      <c r="U744" s="27">
        <f t="shared" si="139"/>
        <v>0.26225313801657962</v>
      </c>
      <c r="V744" s="29">
        <v>-0.26225313801657962</v>
      </c>
      <c r="W744" s="29">
        <f>0.5*'Car Specs and Assumptions'!$C$5*(F744*F744)</f>
        <v>117092.63541666664</v>
      </c>
      <c r="X744" s="29">
        <f t="shared" si="140"/>
        <v>117.09263541666664</v>
      </c>
      <c r="Y744" s="29">
        <f t="shared" si="141"/>
        <v>85.477623854166637</v>
      </c>
      <c r="Z744" s="29">
        <f>(H744*(K744+L744))/1000</f>
        <v>2.6743631437543405</v>
      </c>
      <c r="AA744" s="29">
        <f t="shared" si="142"/>
        <v>82.803260710412303</v>
      </c>
      <c r="AB744" s="18"/>
      <c r="AC744" s="24">
        <f t="shared" si="143"/>
        <v>0</v>
      </c>
      <c r="AD744" s="24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</row>
    <row r="745" spans="1:40" x14ac:dyDescent="0.35">
      <c r="A745" s="18"/>
      <c r="B745" s="2" t="s">
        <v>4</v>
      </c>
      <c r="C745" s="2">
        <v>741</v>
      </c>
      <c r="D745" s="2">
        <v>152</v>
      </c>
      <c r="E745" s="10">
        <v>46.4</v>
      </c>
      <c r="F745" s="26">
        <f t="shared" si="134"/>
        <v>12.888888888888888</v>
      </c>
      <c r="G745" s="51">
        <f t="shared" si="144"/>
        <v>0.26388888888888928</v>
      </c>
      <c r="H745" s="26">
        <f t="shared" si="145"/>
        <v>12.888888888888888</v>
      </c>
      <c r="I745" s="70"/>
      <c r="J745" s="26">
        <v>390.29166666666725</v>
      </c>
      <c r="K745" s="26">
        <f>'Car Specs and Assumptions'!$C$5*9.81*'Car Specs and Assumptions'!$F$5</f>
        <v>145.08990000000003</v>
      </c>
      <c r="L745" s="26">
        <v>70.757379259259253</v>
      </c>
      <c r="M745" s="26">
        <v>174.44438740740799</v>
      </c>
      <c r="N745" s="27">
        <v>2248.3943265843695</v>
      </c>
      <c r="O745" s="27">
        <f t="shared" si="135"/>
        <v>2248.3943265843695</v>
      </c>
      <c r="P745" s="27">
        <f>IF(F745&gt;0,(K745+L745)*F745,0)</f>
        <v>2782.0315993415634</v>
      </c>
      <c r="Q745" s="28">
        <f>IF(J745*-1&gt;(K745+L745),(((J745*-1)-K745-L745))*F745,0)</f>
        <v>0</v>
      </c>
      <c r="R745" s="27">
        <f t="shared" si="136"/>
        <v>840364.69821147213</v>
      </c>
      <c r="S745" s="27">
        <f t="shared" si="137"/>
        <v>944035.77399776678</v>
      </c>
      <c r="T745" s="27">
        <f t="shared" si="138"/>
        <v>0.23345331316314696</v>
      </c>
      <c r="U745" s="27">
        <f t="shared" si="139"/>
        <v>0.26225313801657962</v>
      </c>
      <c r="V745" s="29">
        <v>-0.26225313801657962</v>
      </c>
      <c r="W745" s="29">
        <f>0.5*'Car Specs and Assumptions'!$C$5*(F745*F745)</f>
        <v>122848.29629629626</v>
      </c>
      <c r="X745" s="29">
        <f t="shared" si="140"/>
        <v>122.84829629629627</v>
      </c>
      <c r="Y745" s="29">
        <f t="shared" si="141"/>
        <v>89.679256296296273</v>
      </c>
      <c r="Z745" s="29">
        <f>(H745*(K745+L745))/1000</f>
        <v>2.7820315993415634</v>
      </c>
      <c r="AA745" s="29">
        <f t="shared" si="142"/>
        <v>86.897224696954709</v>
      </c>
      <c r="AB745" s="18"/>
      <c r="AC745" s="24">
        <f t="shared" si="143"/>
        <v>0</v>
      </c>
      <c r="AD745" s="24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</row>
    <row r="746" spans="1:40" x14ac:dyDescent="0.35">
      <c r="A746" s="18"/>
      <c r="B746" s="2" t="s">
        <v>4</v>
      </c>
      <c r="C746" s="2">
        <v>742</v>
      </c>
      <c r="D746" s="2">
        <v>153</v>
      </c>
      <c r="E746" s="10">
        <v>47.2</v>
      </c>
      <c r="F746" s="26">
        <f t="shared" si="134"/>
        <v>13.111111111111111</v>
      </c>
      <c r="G746" s="51">
        <f t="shared" si="144"/>
        <v>0.125</v>
      </c>
      <c r="H746" s="26">
        <f t="shared" si="145"/>
        <v>13.111111111111111</v>
      </c>
      <c r="I746" s="70"/>
      <c r="J746" s="26">
        <v>184.875</v>
      </c>
      <c r="K746" s="26">
        <f>'Car Specs and Assumptions'!$C$5*9.81*'Car Specs and Assumptions'!$F$5</f>
        <v>145.08990000000003</v>
      </c>
      <c r="L746" s="26">
        <v>73.218322592592585</v>
      </c>
      <c r="M746" s="26">
        <v>-33.433222592592614</v>
      </c>
      <c r="N746" s="27">
        <v>-438.34669621399206</v>
      </c>
      <c r="O746" s="27">
        <f t="shared" si="135"/>
        <v>0</v>
      </c>
      <c r="P746" s="27">
        <f>IF(F746&gt;0,(K746+L746)*F746,0)</f>
        <v>2862.2633628806584</v>
      </c>
      <c r="Q746" s="28">
        <f>IF(J746*-1&gt;(K746+L746),(((J746*-1)-K746-L746))*F746,0)</f>
        <v>0</v>
      </c>
      <c r="R746" s="27">
        <f t="shared" si="136"/>
        <v>843226.96157435281</v>
      </c>
      <c r="S746" s="27">
        <f t="shared" si="137"/>
        <v>944035.77399776678</v>
      </c>
      <c r="T746" s="27">
        <f t="shared" si="138"/>
        <v>0.23424844992535523</v>
      </c>
      <c r="U746" s="27">
        <f t="shared" si="139"/>
        <v>0.26225313801657962</v>
      </c>
      <c r="V746" s="29">
        <v>-0.26225313801657962</v>
      </c>
      <c r="W746" s="29">
        <f>0.5*'Car Specs and Assumptions'!$C$5*(F746*F746)</f>
        <v>127120.96296296295</v>
      </c>
      <c r="X746" s="29">
        <f t="shared" si="140"/>
        <v>127.12096296296295</v>
      </c>
      <c r="Y746" s="29">
        <f t="shared" si="141"/>
        <v>92.79830296296295</v>
      </c>
      <c r="Z746" s="29">
        <f>(H746*(K746+L746))/1000</f>
        <v>2.8622633628806584</v>
      </c>
      <c r="AA746" s="29">
        <f t="shared" si="142"/>
        <v>89.936039600082296</v>
      </c>
      <c r="AB746" s="18"/>
      <c r="AC746" s="24">
        <f t="shared" si="143"/>
        <v>0</v>
      </c>
      <c r="AD746" s="24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</row>
    <row r="747" spans="1:40" x14ac:dyDescent="0.35">
      <c r="A747" s="18"/>
      <c r="B747" s="2" t="s">
        <v>4</v>
      </c>
      <c r="C747" s="2">
        <v>743</v>
      </c>
      <c r="D747" s="2">
        <v>154</v>
      </c>
      <c r="E747" s="10">
        <v>47.3</v>
      </c>
      <c r="F747" s="26">
        <f t="shared" si="134"/>
        <v>13.138888888888888</v>
      </c>
      <c r="G747" s="51">
        <f t="shared" si="144"/>
        <v>2.7777777777777679E-2</v>
      </c>
      <c r="H747" s="26">
        <f t="shared" si="145"/>
        <v>13.138888888888888</v>
      </c>
      <c r="I747" s="70"/>
      <c r="J747" s="26">
        <v>41.083333333333186</v>
      </c>
      <c r="K747" s="26">
        <f>'Car Specs and Assumptions'!$C$5*9.81*'Car Specs and Assumptions'!$F$5</f>
        <v>145.08990000000003</v>
      </c>
      <c r="L747" s="26">
        <v>73.528898373842594</v>
      </c>
      <c r="M747" s="26">
        <v>-177.53546504050945</v>
      </c>
      <c r="N747" s="27">
        <v>-2332.6187490044713</v>
      </c>
      <c r="O747" s="27">
        <f t="shared" si="135"/>
        <v>0</v>
      </c>
      <c r="P747" s="27">
        <f>IF(F747&gt;0,(K747+L747)*F747,0)</f>
        <v>2872.4081008563207</v>
      </c>
      <c r="Q747" s="28">
        <f>IF(J747*-1&gt;(K747+L747),(((J747*-1)-K747-L747))*F747,0)</f>
        <v>0</v>
      </c>
      <c r="R747" s="27">
        <f t="shared" si="136"/>
        <v>846099.36967520916</v>
      </c>
      <c r="S747" s="27">
        <f t="shared" si="137"/>
        <v>944035.77399776678</v>
      </c>
      <c r="T747" s="27">
        <f t="shared" si="138"/>
        <v>0.23504640489577311</v>
      </c>
      <c r="U747" s="27">
        <f t="shared" si="139"/>
        <v>0.26225313801657962</v>
      </c>
      <c r="V747" s="29">
        <v>-0.26225313801657962</v>
      </c>
      <c r="W747" s="29">
        <f>0.5*'Car Specs and Assumptions'!$C$5*(F747*F747)</f>
        <v>127660.18171296293</v>
      </c>
      <c r="X747" s="29">
        <f t="shared" si="140"/>
        <v>127.66018171296294</v>
      </c>
      <c r="Y747" s="29">
        <f t="shared" si="141"/>
        <v>93.191932650462945</v>
      </c>
      <c r="Z747" s="29">
        <f>(H747*(K747+L747))/1000</f>
        <v>2.8724081008563207</v>
      </c>
      <c r="AA747" s="29">
        <f t="shared" si="142"/>
        <v>90.319524549606626</v>
      </c>
      <c r="AB747" s="18"/>
      <c r="AC747" s="24">
        <f t="shared" si="143"/>
        <v>0</v>
      </c>
      <c r="AD747" s="24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</row>
    <row r="748" spans="1:40" x14ac:dyDescent="0.35">
      <c r="A748" s="18"/>
      <c r="B748" s="2" t="s">
        <v>4</v>
      </c>
      <c r="C748" s="2">
        <v>744</v>
      </c>
      <c r="D748" s="2">
        <v>155</v>
      </c>
      <c r="E748" s="10">
        <v>47.4</v>
      </c>
      <c r="F748" s="26">
        <f t="shared" si="134"/>
        <v>13.166666666666666</v>
      </c>
      <c r="G748" s="51">
        <f t="shared" si="144"/>
        <v>1.3888888888889284E-2</v>
      </c>
      <c r="H748" s="26">
        <f t="shared" si="145"/>
        <v>13.166666666666666</v>
      </c>
      <c r="I748" s="70"/>
      <c r="J748" s="26">
        <v>20.54166666666725</v>
      </c>
      <c r="K748" s="26">
        <f>'Car Specs and Assumptions'!$C$5*9.81*'Car Specs and Assumptions'!$F$5</f>
        <v>145.08990000000003</v>
      </c>
      <c r="L748" s="26">
        <v>73.840131458333332</v>
      </c>
      <c r="M748" s="26">
        <v>-198.38836479166611</v>
      </c>
      <c r="N748" s="27">
        <v>-2612.1134697569369</v>
      </c>
      <c r="O748" s="27">
        <f t="shared" si="135"/>
        <v>0</v>
      </c>
      <c r="P748" s="27">
        <f>IF(F748&gt;0,(K748+L748)*F748,0)</f>
        <v>2882.5787475347224</v>
      </c>
      <c r="Q748" s="28">
        <f>IF(J748*-1&gt;(K748+L748),(((J748*-1)-K748-L748))*F748,0)</f>
        <v>0</v>
      </c>
      <c r="R748" s="27">
        <f t="shared" si="136"/>
        <v>848981.94842274394</v>
      </c>
      <c r="S748" s="27">
        <f t="shared" si="137"/>
        <v>944035.77399776678</v>
      </c>
      <c r="T748" s="27">
        <f t="shared" si="138"/>
        <v>0.23584718527183829</v>
      </c>
      <c r="U748" s="27">
        <f t="shared" si="139"/>
        <v>0.26225313801657962</v>
      </c>
      <c r="V748" s="29">
        <v>-0.26225313801657962</v>
      </c>
      <c r="W748" s="29">
        <f>0.5*'Car Specs and Assumptions'!$C$5*(F748*F748)</f>
        <v>128200.54166666664</v>
      </c>
      <c r="X748" s="29">
        <f t="shared" si="140"/>
        <v>128.20054166666665</v>
      </c>
      <c r="Y748" s="29">
        <f t="shared" si="141"/>
        <v>93.586395416666647</v>
      </c>
      <c r="Z748" s="29">
        <f>(H748*(K748+L748))/1000</f>
        <v>2.8825787475347222</v>
      </c>
      <c r="AA748" s="29">
        <f t="shared" si="142"/>
        <v>90.703816669131925</v>
      </c>
      <c r="AB748" s="18"/>
      <c r="AC748" s="24">
        <f t="shared" si="143"/>
        <v>0</v>
      </c>
      <c r="AD748" s="24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</row>
    <row r="749" spans="1:40" x14ac:dyDescent="0.35">
      <c r="A749" s="18"/>
      <c r="B749" s="2" t="s">
        <v>4</v>
      </c>
      <c r="C749" s="2">
        <v>745</v>
      </c>
      <c r="D749" s="2">
        <v>156</v>
      </c>
      <c r="E749" s="10">
        <v>47.4</v>
      </c>
      <c r="F749" s="26">
        <f t="shared" si="134"/>
        <v>13.166666666666666</v>
      </c>
      <c r="G749" s="51">
        <f t="shared" si="144"/>
        <v>1.3888888888889284E-2</v>
      </c>
      <c r="H749" s="26">
        <f t="shared" si="145"/>
        <v>13.166666666666666</v>
      </c>
      <c r="I749" s="70"/>
      <c r="J749" s="26">
        <v>20.54166666666725</v>
      </c>
      <c r="K749" s="26">
        <f>'Car Specs and Assumptions'!$C$5*9.81*'Car Specs and Assumptions'!$F$5</f>
        <v>145.08990000000003</v>
      </c>
      <c r="L749" s="26">
        <v>73.840131458333332</v>
      </c>
      <c r="M749" s="26">
        <v>-198.38836479166611</v>
      </c>
      <c r="N749" s="27">
        <v>-2612.1134697569369</v>
      </c>
      <c r="O749" s="27">
        <f t="shared" si="135"/>
        <v>0</v>
      </c>
      <c r="P749" s="27">
        <f>IF(F749&gt;0,(K749+L749)*F749,0)</f>
        <v>2882.5787475347224</v>
      </c>
      <c r="Q749" s="28">
        <f>IF(J749*-1&gt;(K749+L749),(((J749*-1)-K749-L749))*F749,0)</f>
        <v>0</v>
      </c>
      <c r="R749" s="27">
        <f t="shared" si="136"/>
        <v>851864.52717027871</v>
      </c>
      <c r="S749" s="27">
        <f t="shared" si="137"/>
        <v>944035.77399776678</v>
      </c>
      <c r="T749" s="27">
        <f t="shared" si="138"/>
        <v>0.23664796564790344</v>
      </c>
      <c r="U749" s="27">
        <f t="shared" si="139"/>
        <v>0.26225313801657962</v>
      </c>
      <c r="V749" s="29">
        <v>-0.26225313801657962</v>
      </c>
      <c r="W749" s="29">
        <f>0.5*'Car Specs and Assumptions'!$C$5*(F749*F749)</f>
        <v>128200.54166666664</v>
      </c>
      <c r="X749" s="29">
        <f t="shared" si="140"/>
        <v>128.20054166666665</v>
      </c>
      <c r="Y749" s="29">
        <f t="shared" si="141"/>
        <v>93.586395416666647</v>
      </c>
      <c r="Z749" s="29">
        <f>(H749*(K749+L749))/1000</f>
        <v>2.8825787475347222</v>
      </c>
      <c r="AA749" s="29">
        <f t="shared" si="142"/>
        <v>90.703816669131925</v>
      </c>
      <c r="AB749" s="18"/>
      <c r="AC749" s="24">
        <f t="shared" si="143"/>
        <v>0</v>
      </c>
      <c r="AD749" s="24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</row>
    <row r="750" spans="1:40" x14ac:dyDescent="0.35">
      <c r="A750" s="18"/>
      <c r="B750" s="2" t="s">
        <v>4</v>
      </c>
      <c r="C750" s="2">
        <v>746</v>
      </c>
      <c r="D750" s="2">
        <v>157</v>
      </c>
      <c r="E750" s="10">
        <v>47.5</v>
      </c>
      <c r="F750" s="26">
        <f t="shared" si="134"/>
        <v>13.194444444444445</v>
      </c>
      <c r="G750" s="51">
        <f t="shared" si="144"/>
        <v>6.9444444444444642E-2</v>
      </c>
      <c r="H750" s="26">
        <f t="shared" si="145"/>
        <v>13.194444444444445</v>
      </c>
      <c r="I750" s="70"/>
      <c r="J750" s="26">
        <v>102.70833333333363</v>
      </c>
      <c r="K750" s="26">
        <f>'Car Specs and Assumptions'!$C$5*9.81*'Car Specs and Assumptions'!$F$5</f>
        <v>145.08990000000003</v>
      </c>
      <c r="L750" s="26">
        <v>74.152021846064827</v>
      </c>
      <c r="M750" s="26">
        <v>-116.53358851273123</v>
      </c>
      <c r="N750" s="27">
        <v>-1537.5959595429815</v>
      </c>
      <c r="O750" s="27">
        <f t="shared" si="135"/>
        <v>0</v>
      </c>
      <c r="P750" s="27">
        <f>IF(F750&gt;0,(K750+L750)*F750,0)</f>
        <v>2892.7753576911336</v>
      </c>
      <c r="Q750" s="28">
        <f>IF(J750*-1&gt;(K750+L750),(((J750*-1)-K750-L750))*F750,0)</f>
        <v>0</v>
      </c>
      <c r="R750" s="27">
        <f t="shared" si="136"/>
        <v>854757.30252796982</v>
      </c>
      <c r="S750" s="27">
        <f t="shared" si="137"/>
        <v>944035.77399776678</v>
      </c>
      <c r="T750" s="27">
        <f t="shared" si="138"/>
        <v>0.23745157864227004</v>
      </c>
      <c r="U750" s="27">
        <f t="shared" si="139"/>
        <v>0.26225313801657962</v>
      </c>
      <c r="V750" s="29">
        <v>-0.26225313801657962</v>
      </c>
      <c r="W750" s="29">
        <f>0.5*'Car Specs and Assumptions'!$C$5*(F750*F750)</f>
        <v>128742.04282407407</v>
      </c>
      <c r="X750" s="29">
        <f t="shared" si="140"/>
        <v>128.74204282407408</v>
      </c>
      <c r="Y750" s="29">
        <f t="shared" si="141"/>
        <v>93.98169126157407</v>
      </c>
      <c r="Z750" s="29">
        <f>(H750*(K750+L750))/1000</f>
        <v>2.8927753576911335</v>
      </c>
      <c r="AA750" s="29">
        <f t="shared" si="142"/>
        <v>91.088915903882935</v>
      </c>
      <c r="AB750" s="18"/>
      <c r="AC750" s="24">
        <f t="shared" si="143"/>
        <v>0</v>
      </c>
      <c r="AD750" s="24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</row>
    <row r="751" spans="1:40" x14ac:dyDescent="0.35">
      <c r="A751" s="18"/>
      <c r="B751" s="2" t="s">
        <v>4</v>
      </c>
      <c r="C751" s="2">
        <v>747</v>
      </c>
      <c r="D751" s="2">
        <v>158</v>
      </c>
      <c r="E751" s="10">
        <v>47.9</v>
      </c>
      <c r="F751" s="26">
        <f t="shared" si="134"/>
        <v>13.305555555555555</v>
      </c>
      <c r="G751" s="51">
        <f t="shared" si="144"/>
        <v>0.15277777777777768</v>
      </c>
      <c r="H751" s="26">
        <f t="shared" si="145"/>
        <v>13.305555555555555</v>
      </c>
      <c r="I751" s="70"/>
      <c r="J751" s="26">
        <v>225.9583333333332</v>
      </c>
      <c r="K751" s="26">
        <f>'Car Specs and Assumptions'!$C$5*9.81*'Car Specs and Assumptions'!$F$5</f>
        <v>145.08990000000003</v>
      </c>
      <c r="L751" s="26">
        <v>75.406156429398166</v>
      </c>
      <c r="M751" s="26">
        <v>5.4622769039350061</v>
      </c>
      <c r="N751" s="27">
        <v>72.678628805135219</v>
      </c>
      <c r="O751" s="27">
        <f t="shared" si="135"/>
        <v>72.678628805135219</v>
      </c>
      <c r="P751" s="27">
        <f>IF(F751&gt;0,(K751+L751)*F751,0)</f>
        <v>2933.8225286022707</v>
      </c>
      <c r="Q751" s="28">
        <f>IF(J751*-1&gt;(K751+L751),(((J751*-1)-K751-L751))*F751,0)</f>
        <v>0</v>
      </c>
      <c r="R751" s="27">
        <f t="shared" si="136"/>
        <v>857691.12505657214</v>
      </c>
      <c r="S751" s="27">
        <f t="shared" si="137"/>
        <v>944035.77399776678</v>
      </c>
      <c r="T751" s="27">
        <f t="shared" si="138"/>
        <v>0.23826659454071575</v>
      </c>
      <c r="U751" s="27">
        <f t="shared" si="139"/>
        <v>0.26225313801657962</v>
      </c>
      <c r="V751" s="29">
        <v>-0.26225313801657962</v>
      </c>
      <c r="W751" s="29">
        <f>0.5*'Car Specs and Assumptions'!$C$5*(F751*F751)</f>
        <v>130919.45949074074</v>
      </c>
      <c r="X751" s="29">
        <f t="shared" si="140"/>
        <v>130.91945949074073</v>
      </c>
      <c r="Y751" s="29">
        <f t="shared" si="141"/>
        <v>95.571205428240731</v>
      </c>
      <c r="Z751" s="29">
        <f>(H751*(K751+L751))/1000</f>
        <v>2.9338225286022706</v>
      </c>
      <c r="AA751" s="29">
        <f t="shared" si="142"/>
        <v>92.637382899638453</v>
      </c>
      <c r="AB751" s="18"/>
      <c r="AC751" s="24">
        <f t="shared" si="143"/>
        <v>0</v>
      </c>
      <c r="AD751" s="24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</row>
    <row r="752" spans="1:40" x14ac:dyDescent="0.35">
      <c r="A752" s="18"/>
      <c r="B752" s="2" t="s">
        <v>4</v>
      </c>
      <c r="C752" s="2">
        <v>748</v>
      </c>
      <c r="D752" s="2">
        <v>159</v>
      </c>
      <c r="E752" s="10">
        <v>48.6</v>
      </c>
      <c r="F752" s="26">
        <f t="shared" si="134"/>
        <v>13.5</v>
      </c>
      <c r="G752" s="51">
        <f t="shared" si="144"/>
        <v>0.20833333333333304</v>
      </c>
      <c r="H752" s="26">
        <f t="shared" si="145"/>
        <v>13.5</v>
      </c>
      <c r="I752" s="70"/>
      <c r="J752" s="26">
        <v>308.12499999999955</v>
      </c>
      <c r="K752" s="26">
        <f>'Car Specs and Assumptions'!$C$5*9.81*'Car Specs and Assumptions'!$F$5</f>
        <v>145.08990000000003</v>
      </c>
      <c r="L752" s="26">
        <v>77.626198125000002</v>
      </c>
      <c r="M752" s="26">
        <v>85.408901874999515</v>
      </c>
      <c r="N752" s="27">
        <v>1153.0201753124934</v>
      </c>
      <c r="O752" s="27">
        <f t="shared" si="135"/>
        <v>1153.0201753124934</v>
      </c>
      <c r="P752" s="27">
        <f>IF(F752&gt;0,(K752+L752)*F752,0)</f>
        <v>3006.6673246875002</v>
      </c>
      <c r="Q752" s="28">
        <f>IF(J752*-1&gt;(K752+L752),(((J752*-1)-K752-L752))*F752,0)</f>
        <v>0</v>
      </c>
      <c r="R752" s="27">
        <f t="shared" si="136"/>
        <v>860697.79238125961</v>
      </c>
      <c r="S752" s="27">
        <f t="shared" si="137"/>
        <v>944035.77399776678</v>
      </c>
      <c r="T752" s="27">
        <f t="shared" si="138"/>
        <v>0.23910184672351392</v>
      </c>
      <c r="U752" s="27">
        <f t="shared" si="139"/>
        <v>0.26225313801657962</v>
      </c>
      <c r="V752" s="29">
        <v>-0.26225313801657962</v>
      </c>
      <c r="W752" s="29">
        <f>0.5*'Car Specs and Assumptions'!$C$5*(F752*F752)</f>
        <v>134773.875</v>
      </c>
      <c r="X752" s="29">
        <f t="shared" si="140"/>
        <v>134.773875</v>
      </c>
      <c r="Y752" s="29">
        <f t="shared" si="141"/>
        <v>98.38492875</v>
      </c>
      <c r="Z752" s="29">
        <f>(H752*(K752+L752))/1000</f>
        <v>3.0066673246875002</v>
      </c>
      <c r="AA752" s="29">
        <f t="shared" si="142"/>
        <v>95.378261425312502</v>
      </c>
      <c r="AB752" s="18"/>
      <c r="AC752" s="24">
        <f t="shared" si="143"/>
        <v>0</v>
      </c>
      <c r="AD752" s="24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</row>
    <row r="753" spans="1:40" x14ac:dyDescent="0.35">
      <c r="A753" s="18"/>
      <c r="B753" s="2" t="s">
        <v>4</v>
      </c>
      <c r="C753" s="2">
        <v>749</v>
      </c>
      <c r="D753" s="2">
        <v>160</v>
      </c>
      <c r="E753" s="10">
        <v>49.4</v>
      </c>
      <c r="F753" s="26">
        <f t="shared" si="134"/>
        <v>13.722222222222221</v>
      </c>
      <c r="G753" s="51">
        <f t="shared" si="144"/>
        <v>0.16666666666666607</v>
      </c>
      <c r="H753" s="26">
        <f t="shared" si="145"/>
        <v>13.722222222222221</v>
      </c>
      <c r="I753" s="70"/>
      <c r="J753" s="26">
        <v>246.49999999999912</v>
      </c>
      <c r="K753" s="26">
        <f>'Car Specs and Assumptions'!$C$5*9.81*'Car Specs and Assumptions'!$F$5</f>
        <v>145.08990000000003</v>
      </c>
      <c r="L753" s="26">
        <v>80.202826828703706</v>
      </c>
      <c r="M753" s="26">
        <v>21.207273171295384</v>
      </c>
      <c r="N753" s="27">
        <v>291.01091518388665</v>
      </c>
      <c r="O753" s="27">
        <f t="shared" si="135"/>
        <v>291.01091518388665</v>
      </c>
      <c r="P753" s="27">
        <f>IF(F753&gt;0,(K753+L753)*F753,0)</f>
        <v>3091.5168625938791</v>
      </c>
      <c r="Q753" s="28">
        <f>IF(J753*-1&gt;(K753+L753),(((J753*-1)-K753-L753))*F753,0)</f>
        <v>0</v>
      </c>
      <c r="R753" s="27">
        <f t="shared" si="136"/>
        <v>863789.30924385344</v>
      </c>
      <c r="S753" s="27">
        <f t="shared" si="137"/>
        <v>944035.77399776678</v>
      </c>
      <c r="T753" s="27">
        <f t="shared" si="138"/>
        <v>0.2399606701079425</v>
      </c>
      <c r="U753" s="27">
        <f t="shared" si="139"/>
        <v>0.26225313801657962</v>
      </c>
      <c r="V753" s="29">
        <v>-0.26225313801657962</v>
      </c>
      <c r="W753" s="29">
        <f>0.5*'Car Specs and Assumptions'!$C$5*(F753*F753)</f>
        <v>139247.39351851851</v>
      </c>
      <c r="X753" s="29">
        <f t="shared" si="140"/>
        <v>139.24739351851852</v>
      </c>
      <c r="Y753" s="29">
        <f t="shared" si="141"/>
        <v>101.65059726851852</v>
      </c>
      <c r="Z753" s="29">
        <f>(H753*(K753+L753))/1000</f>
        <v>3.0915168625938789</v>
      </c>
      <c r="AA753" s="29">
        <f t="shared" si="142"/>
        <v>98.559080405924647</v>
      </c>
      <c r="AB753" s="18"/>
      <c r="AC753" s="24">
        <f t="shared" si="143"/>
        <v>0</v>
      </c>
      <c r="AD753" s="24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</row>
    <row r="754" spans="1:40" x14ac:dyDescent="0.35">
      <c r="A754" s="18"/>
      <c r="B754" s="2" t="s">
        <v>4</v>
      </c>
      <c r="C754" s="2">
        <v>750</v>
      </c>
      <c r="D754" s="2">
        <v>161</v>
      </c>
      <c r="E754" s="10">
        <v>49.8</v>
      </c>
      <c r="F754" s="26">
        <f t="shared" si="134"/>
        <v>13.833333333333332</v>
      </c>
      <c r="G754" s="51">
        <f t="shared" si="144"/>
        <v>5.5555555555555358E-2</v>
      </c>
      <c r="H754" s="26">
        <f t="shared" si="145"/>
        <v>13.833333333333332</v>
      </c>
      <c r="I754" s="70"/>
      <c r="J754" s="26">
        <v>82.166666666666373</v>
      </c>
      <c r="K754" s="26">
        <f>'Car Specs and Assumptions'!$C$5*9.81*'Car Specs and Assumptions'!$F$5</f>
        <v>145.08990000000003</v>
      </c>
      <c r="L754" s="26">
        <v>81.506916458333336</v>
      </c>
      <c r="M754" s="26">
        <v>-144.43014979166699</v>
      </c>
      <c r="N754" s="27">
        <v>-1997.9504054513932</v>
      </c>
      <c r="O754" s="27">
        <f t="shared" si="135"/>
        <v>0</v>
      </c>
      <c r="P754" s="27">
        <f>IF(F754&gt;0,(K754+L754)*F754,0)</f>
        <v>3134.5892943402778</v>
      </c>
      <c r="Q754" s="28">
        <f>IF(J754*-1&gt;(K754+L754),(((J754*-1)-K754-L754))*F754,0)</f>
        <v>0</v>
      </c>
      <c r="R754" s="27">
        <f t="shared" si="136"/>
        <v>866923.89853819367</v>
      </c>
      <c r="S754" s="27">
        <f t="shared" si="137"/>
        <v>944035.77399776678</v>
      </c>
      <c r="T754" s="27">
        <f t="shared" si="138"/>
        <v>0.2408314590139102</v>
      </c>
      <c r="U754" s="27">
        <f t="shared" si="139"/>
        <v>0.26225313801657962</v>
      </c>
      <c r="V754" s="29">
        <v>-0.26225313801657962</v>
      </c>
      <c r="W754" s="29">
        <f>0.5*'Car Specs and Assumptions'!$C$5*(F754*F754)</f>
        <v>141511.54166666666</v>
      </c>
      <c r="X754" s="29">
        <f t="shared" si="140"/>
        <v>141.51154166666666</v>
      </c>
      <c r="Y754" s="29">
        <f t="shared" si="141"/>
        <v>103.30342541666666</v>
      </c>
      <c r="Z754" s="29">
        <f>(H754*(K754+L754))/1000</f>
        <v>3.1345892943402776</v>
      </c>
      <c r="AA754" s="29">
        <f t="shared" si="142"/>
        <v>100.16883612232638</v>
      </c>
      <c r="AB754" s="18"/>
      <c r="AC754" s="24">
        <f t="shared" si="143"/>
        <v>0</v>
      </c>
      <c r="AD754" s="24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</row>
    <row r="755" spans="1:40" x14ac:dyDescent="0.35">
      <c r="A755" s="18"/>
      <c r="B755" s="2" t="s">
        <v>4</v>
      </c>
      <c r="C755" s="2">
        <v>751</v>
      </c>
      <c r="D755" s="2">
        <v>162</v>
      </c>
      <c r="E755" s="10">
        <v>49.8</v>
      </c>
      <c r="F755" s="26">
        <f t="shared" si="134"/>
        <v>13.833333333333332</v>
      </c>
      <c r="G755" s="51">
        <f t="shared" si="144"/>
        <v>-1.3888888888888395E-2</v>
      </c>
      <c r="H755" s="26">
        <f t="shared" si="145"/>
        <v>13.833333333333332</v>
      </c>
      <c r="I755" s="70"/>
      <c r="J755" s="26">
        <v>-20.541666666665936</v>
      </c>
      <c r="K755" s="26">
        <f>'Car Specs and Assumptions'!$C$5*9.81*'Car Specs and Assumptions'!$F$5</f>
        <v>145.08990000000003</v>
      </c>
      <c r="L755" s="26">
        <v>81.506916458333336</v>
      </c>
      <c r="M755" s="26">
        <v>-247.13848312499931</v>
      </c>
      <c r="N755" s="27">
        <v>-3418.7490165624904</v>
      </c>
      <c r="O755" s="27">
        <f t="shared" si="135"/>
        <v>0</v>
      </c>
      <c r="P755" s="27">
        <f>IF(F755&gt;0,(K755+L755)*F755,0)</f>
        <v>3134.5892943402778</v>
      </c>
      <c r="Q755" s="28">
        <f>IF(J755*-1&gt;(K755+L755),(((J755*-1)-K755-L755))*F755,0)</f>
        <v>0</v>
      </c>
      <c r="R755" s="27">
        <f t="shared" si="136"/>
        <v>870058.48783253389</v>
      </c>
      <c r="S755" s="27">
        <f t="shared" si="137"/>
        <v>944035.77399776678</v>
      </c>
      <c r="T755" s="27">
        <f t="shared" si="138"/>
        <v>0.24170224791987793</v>
      </c>
      <c r="U755" s="27">
        <f t="shared" si="139"/>
        <v>0.26225313801657962</v>
      </c>
      <c r="V755" s="29">
        <v>-0.26225313801657962</v>
      </c>
      <c r="W755" s="29">
        <f>0.5*'Car Specs and Assumptions'!$C$5*(F755*F755)</f>
        <v>141511.54166666666</v>
      </c>
      <c r="X755" s="29">
        <f t="shared" si="140"/>
        <v>141.51154166666666</v>
      </c>
      <c r="Y755" s="29">
        <f t="shared" si="141"/>
        <v>103.30342541666666</v>
      </c>
      <c r="Z755" s="29">
        <f>(H755*(K755+L755))/1000</f>
        <v>3.1345892943402776</v>
      </c>
      <c r="AA755" s="29">
        <f t="shared" si="142"/>
        <v>100.16883612232638</v>
      </c>
      <c r="AB755" s="18"/>
      <c r="AC755" s="24">
        <f t="shared" si="143"/>
        <v>0</v>
      </c>
      <c r="AD755" s="24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</row>
    <row r="756" spans="1:40" x14ac:dyDescent="0.35">
      <c r="A756" s="18"/>
      <c r="B756" s="2" t="s">
        <v>4</v>
      </c>
      <c r="C756" s="2">
        <v>752</v>
      </c>
      <c r="D756" s="2">
        <v>163</v>
      </c>
      <c r="E756" s="10">
        <v>49.7</v>
      </c>
      <c r="F756" s="26">
        <f t="shared" si="134"/>
        <v>13.805555555555555</v>
      </c>
      <c r="G756" s="51">
        <f t="shared" si="144"/>
        <v>-6.9444444444444642E-2</v>
      </c>
      <c r="H756" s="26">
        <f t="shared" si="145"/>
        <v>13.805555555555555</v>
      </c>
      <c r="I756" s="70"/>
      <c r="J756" s="26">
        <v>-102.70833333333363</v>
      </c>
      <c r="K756" s="26">
        <f>'Car Specs and Assumptions'!$C$5*9.81*'Car Specs and Assumptions'!$F$5</f>
        <v>145.08990000000003</v>
      </c>
      <c r="L756" s="26">
        <v>81.179908096064821</v>
      </c>
      <c r="M756" s="26">
        <v>-328.97814142939848</v>
      </c>
      <c r="N756" s="27">
        <v>-4541.726008066973</v>
      </c>
      <c r="O756" s="27">
        <f t="shared" si="135"/>
        <v>0</v>
      </c>
      <c r="P756" s="27">
        <f>IF(F756&gt;0,(K756+L756)*F756,0)</f>
        <v>3123.7804062151176</v>
      </c>
      <c r="Q756" s="28">
        <f>IF(J756*-1&gt;(K756+L756),(((J756*-1)-K756-L756))*F756,0)</f>
        <v>0</v>
      </c>
      <c r="R756" s="27">
        <f t="shared" si="136"/>
        <v>873182.26823874901</v>
      </c>
      <c r="S756" s="27">
        <f t="shared" si="137"/>
        <v>944035.77399776678</v>
      </c>
      <c r="T756" s="27">
        <f t="shared" si="138"/>
        <v>0.24257003411672448</v>
      </c>
      <c r="U756" s="27">
        <f t="shared" si="139"/>
        <v>0.26225313801657962</v>
      </c>
      <c r="V756" s="29">
        <v>-0.26225313801657962</v>
      </c>
      <c r="W756" s="29">
        <f>0.5*'Car Specs and Assumptions'!$C$5*(F756*F756)</f>
        <v>140943.79282407407</v>
      </c>
      <c r="X756" s="29">
        <f t="shared" si="140"/>
        <v>140.94379282407408</v>
      </c>
      <c r="Y756" s="29">
        <f t="shared" si="141"/>
        <v>102.88896876157408</v>
      </c>
      <c r="Z756" s="29">
        <f>(H756*(K756+L756))/1000</f>
        <v>3.1237804062151175</v>
      </c>
      <c r="AA756" s="29">
        <f t="shared" si="142"/>
        <v>99.765188355358958</v>
      </c>
      <c r="AB756" s="18"/>
      <c r="AC756" s="24">
        <f t="shared" si="143"/>
        <v>0</v>
      </c>
      <c r="AD756" s="24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</row>
    <row r="757" spans="1:40" x14ac:dyDescent="0.35">
      <c r="A757" s="18"/>
      <c r="B757" s="2" t="s">
        <v>4</v>
      </c>
      <c r="C757" s="2">
        <v>753</v>
      </c>
      <c r="D757" s="2">
        <v>164</v>
      </c>
      <c r="E757" s="10">
        <v>49.3</v>
      </c>
      <c r="F757" s="26">
        <f t="shared" si="134"/>
        <v>13.694444444444443</v>
      </c>
      <c r="G757" s="51">
        <f t="shared" si="144"/>
        <v>-0.16666666666666696</v>
      </c>
      <c r="H757" s="26">
        <f t="shared" si="145"/>
        <v>13.694444444444443</v>
      </c>
      <c r="I757" s="70"/>
      <c r="J757" s="26">
        <v>-246.50000000000043</v>
      </c>
      <c r="K757" s="26">
        <f>'Car Specs and Assumptions'!$C$5*9.81*'Car Specs and Assumptions'!$F$5</f>
        <v>145.08990000000003</v>
      </c>
      <c r="L757" s="26">
        <v>79.878447679398136</v>
      </c>
      <c r="M757" s="26">
        <v>-471.46834767939856</v>
      </c>
      <c r="N757" s="27">
        <v>-6456.4970946095409</v>
      </c>
      <c r="O757" s="27">
        <f t="shared" si="135"/>
        <v>0</v>
      </c>
      <c r="P757" s="27">
        <f>IF(F757&gt;0,(K757+L757)*F757,0)</f>
        <v>3080.8165390539803</v>
      </c>
      <c r="Q757" s="28">
        <f>IF(J757*-1&gt;(K757+L757),(((J757*-1)-K757-L757))*F757,0)</f>
        <v>294.86401650158092</v>
      </c>
      <c r="R757" s="27">
        <f t="shared" si="136"/>
        <v>876263.08477780304</v>
      </c>
      <c r="S757" s="27">
        <f t="shared" si="137"/>
        <v>944330.63801426836</v>
      </c>
      <c r="T757" s="27">
        <f t="shared" si="138"/>
        <v>0.24342588495127371</v>
      </c>
      <c r="U757" s="27">
        <f t="shared" si="139"/>
        <v>0.26233505124036377</v>
      </c>
      <c r="V757" s="29">
        <v>-0.26233505124036377</v>
      </c>
      <c r="W757" s="29">
        <f>0.5*'Car Specs and Assumptions'!$C$5*(F757*F757)</f>
        <v>138684.2094907407</v>
      </c>
      <c r="X757" s="29">
        <f t="shared" si="140"/>
        <v>138.6842094907407</v>
      </c>
      <c r="Y757" s="29">
        <f t="shared" si="141"/>
        <v>101.2394729282407</v>
      </c>
      <c r="Z757" s="29">
        <f>(H757*(K757+L757))/1000</f>
        <v>3.0808165390539801</v>
      </c>
      <c r="AA757" s="29">
        <f t="shared" si="142"/>
        <v>98.158656389186717</v>
      </c>
      <c r="AB757" s="18"/>
      <c r="AC757" s="24">
        <f t="shared" si="143"/>
        <v>0</v>
      </c>
      <c r="AD757" s="24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</row>
    <row r="758" spans="1:40" x14ac:dyDescent="0.35">
      <c r="A758" s="18"/>
      <c r="B758" s="2" t="s">
        <v>4</v>
      </c>
      <c r="C758" s="2">
        <v>754</v>
      </c>
      <c r="D758" s="2">
        <v>165</v>
      </c>
      <c r="E758" s="10">
        <v>48.5</v>
      </c>
      <c r="F758" s="26">
        <f t="shared" si="134"/>
        <v>13.472222222222221</v>
      </c>
      <c r="G758" s="51">
        <f t="shared" si="144"/>
        <v>-0.23611111111111072</v>
      </c>
      <c r="H758" s="26">
        <f t="shared" si="145"/>
        <v>13.472222222222221</v>
      </c>
      <c r="I758" s="70"/>
      <c r="J758" s="26">
        <v>-349.20833333333275</v>
      </c>
      <c r="K758" s="26">
        <f>'Car Specs and Assumptions'!$C$5*9.81*'Car Specs and Assumptions'!$F$5</f>
        <v>145.08990000000003</v>
      </c>
      <c r="L758" s="26">
        <v>77.307077401620376</v>
      </c>
      <c r="M758" s="26">
        <v>-571.60531073495315</v>
      </c>
      <c r="N758" s="27">
        <v>-7700.7937696236741</v>
      </c>
      <c r="O758" s="27">
        <f t="shared" si="135"/>
        <v>0</v>
      </c>
      <c r="P758" s="27">
        <f>IF(F758&gt;0,(K758+L758)*F758,0)</f>
        <v>2996.1815011051635</v>
      </c>
      <c r="Q758" s="28">
        <f>IF(J758*-1&gt;(K758+L758),(((J758*-1)-K758-L758))*F758,0)</f>
        <v>1708.4307674133468</v>
      </c>
      <c r="R758" s="27">
        <f t="shared" si="136"/>
        <v>879259.26627890824</v>
      </c>
      <c r="S758" s="27">
        <f t="shared" si="137"/>
        <v>946039.06878168171</v>
      </c>
      <c r="T758" s="27">
        <f t="shared" si="138"/>
        <v>0.24425822417228071</v>
      </c>
      <c r="U758" s="27">
        <f t="shared" si="139"/>
        <v>0.26280965330755118</v>
      </c>
      <c r="V758" s="29">
        <v>-0.26280965330755118</v>
      </c>
      <c r="W758" s="29">
        <f>0.5*'Car Specs and Assumptions'!$C$5*(F758*F758)</f>
        <v>134219.82060185182</v>
      </c>
      <c r="X758" s="29">
        <f t="shared" si="140"/>
        <v>134.21982060185184</v>
      </c>
      <c r="Y758" s="29">
        <f t="shared" si="141"/>
        <v>97.980469039351831</v>
      </c>
      <c r="Z758" s="29">
        <f>(H758*(K758+L758))/1000</f>
        <v>2.9961815011051636</v>
      </c>
      <c r="AA758" s="29">
        <f t="shared" si="142"/>
        <v>94.984287538246662</v>
      </c>
      <c r="AB758" s="18"/>
      <c r="AC758" s="24">
        <f t="shared" si="143"/>
        <v>0</v>
      </c>
      <c r="AD758" s="24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</row>
    <row r="759" spans="1:40" x14ac:dyDescent="0.35">
      <c r="A759" s="18"/>
      <c r="B759" s="2" t="s">
        <v>4</v>
      </c>
      <c r="C759" s="2">
        <v>755</v>
      </c>
      <c r="D759" s="2">
        <v>166</v>
      </c>
      <c r="E759" s="10">
        <v>47.6</v>
      </c>
      <c r="F759" s="26">
        <f t="shared" si="134"/>
        <v>13.222222222222221</v>
      </c>
      <c r="G759" s="51">
        <f t="shared" si="144"/>
        <v>-0.30555555555555536</v>
      </c>
      <c r="H759" s="26">
        <f t="shared" si="145"/>
        <v>13.222222222222221</v>
      </c>
      <c r="I759" s="70"/>
      <c r="J759" s="26">
        <v>-451.9166666666664</v>
      </c>
      <c r="K759" s="26">
        <f>'Car Specs and Assumptions'!$C$5*9.81*'Car Specs and Assumptions'!$F$5</f>
        <v>145.08990000000003</v>
      </c>
      <c r="L759" s="26">
        <v>74.464569537037036</v>
      </c>
      <c r="M759" s="26">
        <v>-671.47113620370351</v>
      </c>
      <c r="N759" s="27">
        <v>-8878.3405786934127</v>
      </c>
      <c r="O759" s="27">
        <f t="shared" si="135"/>
        <v>0</v>
      </c>
      <c r="P759" s="27">
        <f>IF(F759&gt;0,(K759+L759)*F759,0)</f>
        <v>2902.9979861008233</v>
      </c>
      <c r="Q759" s="28">
        <f>IF(J759*-1&gt;(K759+L759),(((J759*-1)-K759-L759))*F759,0)</f>
        <v>3072.3446064917648</v>
      </c>
      <c r="R759" s="27">
        <f t="shared" si="136"/>
        <v>882162.26426500909</v>
      </c>
      <c r="S759" s="27">
        <f t="shared" si="137"/>
        <v>949111.41338817345</v>
      </c>
      <c r="T759" s="27">
        <f t="shared" si="138"/>
        <v>0.24506467701281953</v>
      </c>
      <c r="U759" s="27">
        <f t="shared" si="139"/>
        <v>0.26366315063923462</v>
      </c>
      <c r="V759" s="29">
        <v>-0.26366315063923462</v>
      </c>
      <c r="W759" s="29">
        <f>0.5*'Car Specs and Assumptions'!$C$5*(F759*F759)</f>
        <v>129284.68518518517</v>
      </c>
      <c r="X759" s="29">
        <f t="shared" si="140"/>
        <v>129.28468518518517</v>
      </c>
      <c r="Y759" s="29">
        <f t="shared" si="141"/>
        <v>94.377820185185172</v>
      </c>
      <c r="Z759" s="29">
        <f>(H759*(K759+L759))/1000</f>
        <v>2.9029979861008233</v>
      </c>
      <c r="AA759" s="29">
        <f t="shared" si="142"/>
        <v>91.474822199084343</v>
      </c>
      <c r="AB759" s="18"/>
      <c r="AC759" s="24">
        <f t="shared" si="143"/>
        <v>0</v>
      </c>
      <c r="AD759" s="24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</row>
    <row r="760" spans="1:40" x14ac:dyDescent="0.35">
      <c r="A760" s="18"/>
      <c r="B760" s="2" t="s">
        <v>4</v>
      </c>
      <c r="C760" s="2">
        <v>756</v>
      </c>
      <c r="D760" s="2">
        <v>167</v>
      </c>
      <c r="E760" s="10">
        <v>46.3</v>
      </c>
      <c r="F760" s="26">
        <f t="shared" si="134"/>
        <v>12.861111111111111</v>
      </c>
      <c r="G760" s="51">
        <f t="shared" si="144"/>
        <v>-0.54166666666666607</v>
      </c>
      <c r="H760" s="26">
        <f t="shared" si="145"/>
        <v>12.861111111111111</v>
      </c>
      <c r="I760" s="70"/>
      <c r="J760" s="26">
        <v>-801.12499999999909</v>
      </c>
      <c r="K760" s="26">
        <f>'Car Specs and Assumptions'!$C$5*9.81*'Car Specs and Assumptions'!$F$5</f>
        <v>145.08990000000003</v>
      </c>
      <c r="L760" s="26">
        <v>70.452719207175932</v>
      </c>
      <c r="M760" s="26">
        <v>-1016.6676192071751</v>
      </c>
      <c r="N760" s="27">
        <v>-13075.47521369228</v>
      </c>
      <c r="O760" s="27">
        <f t="shared" si="135"/>
        <v>0</v>
      </c>
      <c r="P760" s="27">
        <f>IF(F760&gt;0,(K760+L760)*F760,0)</f>
        <v>2772.117574803402</v>
      </c>
      <c r="Q760" s="28">
        <f>IF(J760*-1&gt;(K760+L760),(((J760*-1)-K760-L760))*F760,0)</f>
        <v>7531.2400640854739</v>
      </c>
      <c r="R760" s="27">
        <f t="shared" si="136"/>
        <v>884934.3818398125</v>
      </c>
      <c r="S760" s="27">
        <f t="shared" si="137"/>
        <v>956642.65345225891</v>
      </c>
      <c r="T760" s="27">
        <f t="shared" si="138"/>
        <v>0.24583477127509992</v>
      </c>
      <c r="U760" s="27">
        <f t="shared" si="139"/>
        <v>0.26575532912903754</v>
      </c>
      <c r="V760" s="29">
        <v>-0.26575532912903754</v>
      </c>
      <c r="W760" s="29">
        <f>0.5*'Car Specs and Assumptions'!$C$5*(F760*F760)</f>
        <v>122319.34837962962</v>
      </c>
      <c r="X760" s="29">
        <f t="shared" si="140"/>
        <v>122.31934837962962</v>
      </c>
      <c r="Y760" s="29">
        <f t="shared" si="141"/>
        <v>89.293124317129625</v>
      </c>
      <c r="Z760" s="29">
        <f>(H760*(K760+L760))/1000</f>
        <v>2.7721175748034019</v>
      </c>
      <c r="AA760" s="29">
        <f t="shared" si="142"/>
        <v>86.521006742326222</v>
      </c>
      <c r="AB760" s="18"/>
      <c r="AC760" s="24">
        <f t="shared" si="143"/>
        <v>0</v>
      </c>
      <c r="AD760" s="24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</row>
    <row r="761" spans="1:40" x14ac:dyDescent="0.35">
      <c r="A761" s="18"/>
      <c r="B761" s="2" t="s">
        <v>4</v>
      </c>
      <c r="C761" s="2">
        <v>757</v>
      </c>
      <c r="D761" s="2">
        <v>168</v>
      </c>
      <c r="E761" s="10">
        <v>43.7</v>
      </c>
      <c r="F761" s="26">
        <f t="shared" si="134"/>
        <v>12.138888888888889</v>
      </c>
      <c r="G761" s="51">
        <f t="shared" si="144"/>
        <v>-0.97222222222222232</v>
      </c>
      <c r="H761" s="26">
        <f t="shared" si="145"/>
        <v>12.138888888888889</v>
      </c>
      <c r="I761" s="70"/>
      <c r="J761" s="26">
        <v>-1437.9166666666667</v>
      </c>
      <c r="K761" s="26">
        <f>'Car Specs and Assumptions'!$C$5*9.81*'Car Specs and Assumptions'!$F$5</f>
        <v>145.08990000000003</v>
      </c>
      <c r="L761" s="26">
        <v>62.762271290509268</v>
      </c>
      <c r="M761" s="26">
        <v>-1645.7688379571759</v>
      </c>
      <c r="N761" s="27">
        <v>-19977.805060757943</v>
      </c>
      <c r="O761" s="27">
        <f t="shared" si="135"/>
        <v>0</v>
      </c>
      <c r="P761" s="27">
        <f>IF(F761&gt;0,(K761+L761)*F761,0)</f>
        <v>2523.0944126097934</v>
      </c>
      <c r="Q761" s="28">
        <f>IF(J761*-1&gt;(K761+L761),(((J761*-1)-K761-L761))*F761,0)</f>
        <v>14931.616235538357</v>
      </c>
      <c r="R761" s="27">
        <f t="shared" si="136"/>
        <v>887457.47625242232</v>
      </c>
      <c r="S761" s="27">
        <f t="shared" si="137"/>
        <v>971574.26968779729</v>
      </c>
      <c r="T761" s="27">
        <f t="shared" si="138"/>
        <v>0.24653568690292293</v>
      </c>
      <c r="U761" s="27">
        <f t="shared" si="139"/>
        <v>0.26990333211927009</v>
      </c>
      <c r="V761" s="29">
        <v>-0.26990333211927009</v>
      </c>
      <c r="W761" s="29">
        <f>0.5*'Car Specs and Assumptions'!$C$5*(F761*F761)</f>
        <v>108967.26504629629</v>
      </c>
      <c r="X761" s="29">
        <f t="shared" si="140"/>
        <v>108.96726504629629</v>
      </c>
      <c r="Y761" s="29">
        <f t="shared" si="141"/>
        <v>79.546103483796287</v>
      </c>
      <c r="Z761" s="29">
        <f>(H761*(K761+L761))/1000</f>
        <v>2.5230944126097934</v>
      </c>
      <c r="AA761" s="29">
        <f t="shared" si="142"/>
        <v>77.023009071186493</v>
      </c>
      <c r="AB761" s="18"/>
      <c r="AC761" s="24">
        <f t="shared" si="143"/>
        <v>14931.616235538357</v>
      </c>
      <c r="AD761" s="24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</row>
    <row r="762" spans="1:40" x14ac:dyDescent="0.35">
      <c r="A762" s="18"/>
      <c r="B762" s="2" t="s">
        <v>4</v>
      </c>
      <c r="C762" s="2">
        <v>758</v>
      </c>
      <c r="D762" s="2">
        <v>169</v>
      </c>
      <c r="E762" s="10">
        <v>39.299999999999997</v>
      </c>
      <c r="F762" s="26">
        <f t="shared" si="134"/>
        <v>10.916666666666666</v>
      </c>
      <c r="G762" s="51">
        <f t="shared" si="144"/>
        <v>-1.333333333333333</v>
      </c>
      <c r="H762" s="26">
        <f t="shared" si="145"/>
        <v>10.916666666666666</v>
      </c>
      <c r="I762" s="70"/>
      <c r="J762" s="26">
        <v>-1971.9999999999995</v>
      </c>
      <c r="K762" s="26">
        <f>'Car Specs and Assumptions'!$C$5*9.81*'Car Specs and Assumptions'!$F$5</f>
        <v>145.08990000000003</v>
      </c>
      <c r="L762" s="26">
        <v>50.759914114583331</v>
      </c>
      <c r="M762" s="26">
        <v>-2167.8498141145828</v>
      </c>
      <c r="N762" s="27">
        <v>-23665.693804084196</v>
      </c>
      <c r="O762" s="27">
        <f t="shared" si="135"/>
        <v>0</v>
      </c>
      <c r="P762" s="27">
        <f>IF(F762&gt;0,(K762+L762)*F762,0)</f>
        <v>2138.027137417535</v>
      </c>
      <c r="Q762" s="28">
        <f>IF(J762*-1&gt;(K762+L762),(((J762*-1)-K762-L762))*F762,0)</f>
        <v>19389.639529249125</v>
      </c>
      <c r="R762" s="27">
        <f t="shared" si="136"/>
        <v>889595.5033898399</v>
      </c>
      <c r="S762" s="27">
        <f t="shared" si="137"/>
        <v>990963.90921704646</v>
      </c>
      <c r="T762" s="27">
        <f t="shared" si="138"/>
        <v>0.24712963084169753</v>
      </c>
      <c r="U762" s="27">
        <f t="shared" si="139"/>
        <v>0.27528977398049553</v>
      </c>
      <c r="V762" s="29">
        <v>-0.27528977398049553</v>
      </c>
      <c r="W762" s="29">
        <f>0.5*'Car Specs and Assumptions'!$C$5*(F762*F762)</f>
        <v>88128.885416666657</v>
      </c>
      <c r="X762" s="29">
        <f t="shared" si="140"/>
        <v>88.128885416666662</v>
      </c>
      <c r="Y762" s="29">
        <f t="shared" si="141"/>
        <v>64.334086354166658</v>
      </c>
      <c r="Z762" s="29">
        <f>(H762*(K762+L762))/1000</f>
        <v>2.1380271374175348</v>
      </c>
      <c r="AA762" s="29">
        <f t="shared" si="142"/>
        <v>62.19605921674912</v>
      </c>
      <c r="AB762" s="18"/>
      <c r="AC762" s="24">
        <f t="shared" si="143"/>
        <v>19389.639529249125</v>
      </c>
      <c r="AD762" s="24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</row>
    <row r="763" spans="1:40" x14ac:dyDescent="0.35">
      <c r="A763" s="18"/>
      <c r="B763" s="2" t="s">
        <v>4</v>
      </c>
      <c r="C763" s="2">
        <v>759</v>
      </c>
      <c r="D763" s="2">
        <v>170</v>
      </c>
      <c r="E763" s="10">
        <v>34.1</v>
      </c>
      <c r="F763" s="26">
        <f t="shared" si="134"/>
        <v>9.4722222222222232</v>
      </c>
      <c r="G763" s="51">
        <f t="shared" si="144"/>
        <v>-1.4305555555555554</v>
      </c>
      <c r="H763" s="26">
        <f t="shared" si="145"/>
        <v>9.4722222222222232</v>
      </c>
      <c r="I763" s="70"/>
      <c r="J763" s="26">
        <v>-2115.7916666666665</v>
      </c>
      <c r="K763" s="26">
        <f>'Car Specs and Assumptions'!$C$5*9.81*'Car Specs and Assumptions'!$F$5</f>
        <v>145.08990000000003</v>
      </c>
      <c r="L763" s="26">
        <v>38.215939068287049</v>
      </c>
      <c r="M763" s="26">
        <v>-2299.0975057349533</v>
      </c>
      <c r="N763" s="27">
        <v>-21777.562484878308</v>
      </c>
      <c r="O763" s="27">
        <f t="shared" si="135"/>
        <v>0</v>
      </c>
      <c r="P763" s="27">
        <f>IF(F763&gt;0,(K763+L763)*F763,0)</f>
        <v>1736.3136422857194</v>
      </c>
      <c r="Q763" s="28">
        <f>IF(J763*-1&gt;(K763+L763),(((J763*-1)-K763-L763))*F763,0)</f>
        <v>18304.935200306874</v>
      </c>
      <c r="R763" s="27">
        <f t="shared" si="136"/>
        <v>891331.81703212566</v>
      </c>
      <c r="S763" s="27">
        <f t="shared" si="137"/>
        <v>1009268.8444173533</v>
      </c>
      <c r="T763" s="27">
        <f t="shared" si="138"/>
        <v>0.24761197877152452</v>
      </c>
      <c r="U763" s="27">
        <f t="shared" si="139"/>
        <v>0.28037488497914076</v>
      </c>
      <c r="V763" s="29">
        <v>-0.28037488497914076</v>
      </c>
      <c r="W763" s="29">
        <f>0.5*'Car Specs and Assumptions'!$C$5*(F763*F763)</f>
        <v>66350.153935185197</v>
      </c>
      <c r="X763" s="29">
        <f t="shared" si="140"/>
        <v>66.35015393518519</v>
      </c>
      <c r="Y763" s="29">
        <f t="shared" si="141"/>
        <v>48.435612372685185</v>
      </c>
      <c r="Z763" s="29">
        <f>(H763*(K763+L763))/1000</f>
        <v>1.7363136422857195</v>
      </c>
      <c r="AA763" s="29">
        <f t="shared" si="142"/>
        <v>46.699298730399462</v>
      </c>
      <c r="AB763" s="18"/>
      <c r="AC763" s="24">
        <f t="shared" si="143"/>
        <v>18304.935200306874</v>
      </c>
      <c r="AD763" s="24">
        <f>SUM(AC760:AC766)</f>
        <v>81702.066720887349</v>
      </c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</row>
    <row r="764" spans="1:40" x14ac:dyDescent="0.35">
      <c r="A764" s="18"/>
      <c r="B764" s="2" t="s">
        <v>4</v>
      </c>
      <c r="C764" s="2">
        <v>760</v>
      </c>
      <c r="D764" s="2">
        <v>171</v>
      </c>
      <c r="E764" s="10">
        <v>29</v>
      </c>
      <c r="F764" s="26">
        <f t="shared" si="134"/>
        <v>8.0555555555555554</v>
      </c>
      <c r="G764" s="51">
        <f t="shared" si="144"/>
        <v>-1.4444444444444451</v>
      </c>
      <c r="H764" s="26">
        <f t="shared" si="145"/>
        <v>8.0555555555555554</v>
      </c>
      <c r="I764" s="70"/>
      <c r="J764" s="26">
        <v>-2136.3333333333344</v>
      </c>
      <c r="K764" s="26">
        <f>'Car Specs and Assumptions'!$C$5*9.81*'Car Specs and Assumptions'!$F$5</f>
        <v>145.08990000000003</v>
      </c>
      <c r="L764" s="26">
        <v>27.639601273148152</v>
      </c>
      <c r="M764" s="26">
        <v>-2309.0628346064823</v>
      </c>
      <c r="N764" s="27">
        <v>-18600.783945441108</v>
      </c>
      <c r="O764" s="27">
        <f t="shared" si="135"/>
        <v>0</v>
      </c>
      <c r="P764" s="27">
        <f>IF(F764&gt;0,(K764+L764)*F764,0)</f>
        <v>1391.4320935892492</v>
      </c>
      <c r="Q764" s="28">
        <f>IF(J764*-1&gt;(K764+L764),(((J764*-1)-K764-L764))*F764,0)</f>
        <v>15817.919758262611</v>
      </c>
      <c r="R764" s="27">
        <f t="shared" si="136"/>
        <v>892723.24912571488</v>
      </c>
      <c r="S764" s="27">
        <f t="shared" si="137"/>
        <v>1025086.7641756159</v>
      </c>
      <c r="T764" s="27">
        <f t="shared" si="138"/>
        <v>0.2479985186071236</v>
      </c>
      <c r="U764" s="27">
        <f t="shared" si="139"/>
        <v>0.28476910308798609</v>
      </c>
      <c r="V764" s="29">
        <v>-0.28476910308798609</v>
      </c>
      <c r="W764" s="29">
        <f>0.5*'Car Specs and Assumptions'!$C$5*(F764*F764)</f>
        <v>47987.615740740737</v>
      </c>
      <c r="X764" s="29">
        <f t="shared" si="140"/>
        <v>47.987615740740736</v>
      </c>
      <c r="Y764" s="29">
        <f t="shared" si="141"/>
        <v>35.030959490740734</v>
      </c>
      <c r="Z764" s="29">
        <f>(H764*(K764+L764))/1000</f>
        <v>1.3914320935892492</v>
      </c>
      <c r="AA764" s="29">
        <f t="shared" si="142"/>
        <v>33.639527397151483</v>
      </c>
      <c r="AB764" s="18"/>
      <c r="AC764" s="24">
        <f t="shared" si="143"/>
        <v>15817.919758262611</v>
      </c>
      <c r="AD764" s="24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</row>
    <row r="765" spans="1:40" x14ac:dyDescent="0.35">
      <c r="A765" s="18"/>
      <c r="B765" s="2" t="s">
        <v>4</v>
      </c>
      <c r="C765" s="2">
        <v>761</v>
      </c>
      <c r="D765" s="2">
        <v>172</v>
      </c>
      <c r="E765" s="10">
        <v>23.7</v>
      </c>
      <c r="F765" s="26">
        <f t="shared" si="134"/>
        <v>6.583333333333333</v>
      </c>
      <c r="G765" s="51">
        <f t="shared" si="144"/>
        <v>-1.4722222222222223</v>
      </c>
      <c r="H765" s="26">
        <f t="shared" si="145"/>
        <v>6.583333333333333</v>
      </c>
      <c r="I765" s="70"/>
      <c r="J765" s="26">
        <v>-2177.416666666667</v>
      </c>
      <c r="K765" s="26">
        <f>'Car Specs and Assumptions'!$C$5*9.81*'Car Specs and Assumptions'!$F$5</f>
        <v>145.08990000000003</v>
      </c>
      <c r="L765" s="26">
        <v>18.460032864583333</v>
      </c>
      <c r="M765" s="26">
        <v>-2340.9665995312503</v>
      </c>
      <c r="N765" s="27">
        <v>-15411.363446914063</v>
      </c>
      <c r="O765" s="27">
        <f t="shared" si="135"/>
        <v>0</v>
      </c>
      <c r="P765" s="27">
        <f>IF(F765&gt;0,(K765+L765)*F765,0)</f>
        <v>1076.7037246918403</v>
      </c>
      <c r="Q765" s="28">
        <f>IF(J765*-1&gt;(K765+L765),(((J765*-1)-K765-L765))*F765,0)</f>
        <v>13257.955997530384</v>
      </c>
      <c r="R765" s="27">
        <f t="shared" si="136"/>
        <v>893799.95285040676</v>
      </c>
      <c r="S765" s="27">
        <f t="shared" si="137"/>
        <v>1038344.7201731462</v>
      </c>
      <c r="T765" s="27">
        <f t="shared" si="138"/>
        <v>0.24829762690184301</v>
      </c>
      <c r="U765" s="27">
        <f t="shared" si="139"/>
        <v>0.28845216326410006</v>
      </c>
      <c r="V765" s="29">
        <v>-0.28845216326410006</v>
      </c>
      <c r="W765" s="29">
        <f>0.5*'Car Specs and Assumptions'!$C$5*(F765*F765)</f>
        <v>32050.135416666661</v>
      </c>
      <c r="X765" s="29">
        <f t="shared" si="140"/>
        <v>32.050135416666663</v>
      </c>
      <c r="Y765" s="29">
        <f t="shared" si="141"/>
        <v>23.396598854166662</v>
      </c>
      <c r="Z765" s="29">
        <f>(H765*(K765+L765))/1000</f>
        <v>1.0767037246918403</v>
      </c>
      <c r="AA765" s="29">
        <f t="shared" si="142"/>
        <v>22.319895129474823</v>
      </c>
      <c r="AB765" s="18"/>
      <c r="AC765" s="24">
        <f t="shared" si="143"/>
        <v>13257.955997530384</v>
      </c>
      <c r="AD765" s="24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</row>
    <row r="766" spans="1:40" x14ac:dyDescent="0.35">
      <c r="A766" s="18"/>
      <c r="B766" s="2" t="s">
        <v>4</v>
      </c>
      <c r="C766" s="2">
        <v>762</v>
      </c>
      <c r="D766" s="2">
        <v>173</v>
      </c>
      <c r="E766" s="10">
        <v>18.399999999999999</v>
      </c>
      <c r="F766" s="26">
        <f t="shared" si="134"/>
        <v>5.1111111111111107</v>
      </c>
      <c r="G766" s="51">
        <f t="shared" si="144"/>
        <v>-1.3055555555555554</v>
      </c>
      <c r="H766" s="26">
        <f t="shared" si="145"/>
        <v>5.1111111111111107</v>
      </c>
      <c r="I766" s="70"/>
      <c r="J766" s="26">
        <v>-1930.9166666666663</v>
      </c>
      <c r="K766" s="26">
        <f>'Car Specs and Assumptions'!$C$5*9.81*'Car Specs and Assumptions'!$F$5</f>
        <v>145.08990000000003</v>
      </c>
      <c r="L766" s="26">
        <v>11.126829259259258</v>
      </c>
      <c r="M766" s="26">
        <v>-2087.1333959259259</v>
      </c>
      <c r="N766" s="27">
        <v>-10667.570690288065</v>
      </c>
      <c r="O766" s="27">
        <f t="shared" si="135"/>
        <v>0</v>
      </c>
      <c r="P766" s="27">
        <f>IF(F766&gt;0,(K766+L766)*F766,0)</f>
        <v>798.4410606584363</v>
      </c>
      <c r="Q766" s="28">
        <f>IF(J766*-1&gt;(K766+L766),(((J766*-1)-K766-L766))*F766,0)</f>
        <v>9070.6885689711908</v>
      </c>
      <c r="R766" s="27">
        <f t="shared" si="136"/>
        <v>894598.39391106518</v>
      </c>
      <c r="S766" s="27">
        <f t="shared" si="137"/>
        <v>1047415.4087421175</v>
      </c>
      <c r="T766" s="27">
        <f t="shared" si="138"/>
        <v>0.24851943382849392</v>
      </c>
      <c r="U766" s="27">
        <f t="shared" si="139"/>
        <v>0.29097200054856026</v>
      </c>
      <c r="V766" s="29">
        <v>-0.29097200054856026</v>
      </c>
      <c r="W766" s="29">
        <f>0.5*'Car Specs and Assumptions'!$C$5*(F766*F766)</f>
        <v>19318.296296296292</v>
      </c>
      <c r="X766" s="29">
        <f t="shared" si="140"/>
        <v>19.318296296296293</v>
      </c>
      <c r="Y766" s="29">
        <f t="shared" si="141"/>
        <v>14.102356296296293</v>
      </c>
      <c r="Z766" s="29">
        <f>(H766*(K766+L766))/1000</f>
        <v>0.79844106065843634</v>
      </c>
      <c r="AA766" s="29">
        <f t="shared" si="142"/>
        <v>13.303915235637856</v>
      </c>
      <c r="AB766" s="18"/>
      <c r="AC766" s="24">
        <f t="shared" si="143"/>
        <v>0</v>
      </c>
      <c r="AD766" s="24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</row>
    <row r="767" spans="1:40" x14ac:dyDescent="0.35">
      <c r="A767" s="18"/>
      <c r="B767" s="2" t="s">
        <v>4</v>
      </c>
      <c r="C767" s="2">
        <v>763</v>
      </c>
      <c r="D767" s="2">
        <v>174</v>
      </c>
      <c r="E767" s="10">
        <v>14.3</v>
      </c>
      <c r="F767" s="26">
        <f t="shared" si="134"/>
        <v>3.9722222222222223</v>
      </c>
      <c r="G767" s="51">
        <f t="shared" si="144"/>
        <v>-0.88888888888888884</v>
      </c>
      <c r="H767" s="26">
        <f t="shared" si="145"/>
        <v>3.9722222222222223</v>
      </c>
      <c r="I767" s="70"/>
      <c r="J767" s="26">
        <v>-1314.6666666666665</v>
      </c>
      <c r="K767" s="26">
        <f>'Car Specs and Assumptions'!$C$5*9.81*'Car Specs and Assumptions'!$F$5</f>
        <v>145.08990000000003</v>
      </c>
      <c r="L767" s="26">
        <v>6.7205969849537048</v>
      </c>
      <c r="M767" s="26">
        <v>-1466.4771636516202</v>
      </c>
      <c r="N767" s="27">
        <v>-5825.1731778383801</v>
      </c>
      <c r="O767" s="27">
        <f t="shared" si="135"/>
        <v>0</v>
      </c>
      <c r="P767" s="27">
        <f>IF(F767&gt;0,(K767+L767)*F767,0)</f>
        <v>603.02502969023294</v>
      </c>
      <c r="Q767" s="28">
        <f>IF(J767*-1&gt;(K767+L767),(((J767*-1)-K767-L767))*F767,0)</f>
        <v>4619.1231184579146</v>
      </c>
      <c r="R767" s="27">
        <f t="shared" si="136"/>
        <v>895201.41894075542</v>
      </c>
      <c r="S767" s="27">
        <f t="shared" si="137"/>
        <v>1052034.5318605753</v>
      </c>
      <c r="T767" s="27">
        <f t="shared" si="138"/>
        <v>0.24868695418174186</v>
      </c>
      <c r="U767" s="27">
        <f t="shared" si="139"/>
        <v>0.29225519295086783</v>
      </c>
      <c r="V767" s="29">
        <v>-0.29225519295086783</v>
      </c>
      <c r="W767" s="29">
        <f>0.5*'Car Specs and Assumptions'!$C$5*(F767*F767)</f>
        <v>11668.23726851852</v>
      </c>
      <c r="X767" s="29">
        <f t="shared" si="140"/>
        <v>11.668237268518521</v>
      </c>
      <c r="Y767" s="29">
        <f t="shared" si="141"/>
        <v>8.5178132060185199</v>
      </c>
      <c r="Z767" s="29">
        <f>(H767*(K767+L767))/1000</f>
        <v>0.60302502969023297</v>
      </c>
      <c r="AA767" s="29">
        <f t="shared" si="142"/>
        <v>7.9147881763282868</v>
      </c>
      <c r="AB767" s="18"/>
      <c r="AC767" s="24">
        <f t="shared" si="143"/>
        <v>0</v>
      </c>
      <c r="AD767" s="24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</row>
    <row r="768" spans="1:40" x14ac:dyDescent="0.35">
      <c r="A768" s="18"/>
      <c r="B768" s="2" t="s">
        <v>4</v>
      </c>
      <c r="C768" s="2">
        <v>764</v>
      </c>
      <c r="D768" s="2">
        <v>175</v>
      </c>
      <c r="E768" s="10">
        <v>12</v>
      </c>
      <c r="F768" s="26">
        <f t="shared" si="134"/>
        <v>3.333333333333333</v>
      </c>
      <c r="G768" s="51">
        <f t="shared" si="144"/>
        <v>-0.20833333333333326</v>
      </c>
      <c r="H768" s="26">
        <f t="shared" si="145"/>
        <v>3.333333333333333</v>
      </c>
      <c r="I768" s="70"/>
      <c r="J768" s="26">
        <v>-308.12499999999989</v>
      </c>
      <c r="K768" s="26">
        <f>'Car Specs and Assumptions'!$C$5*9.81*'Car Specs and Assumptions'!$F$5</f>
        <v>145.08990000000003</v>
      </c>
      <c r="L768" s="26">
        <v>4.7325833333333334</v>
      </c>
      <c r="M768" s="26">
        <v>-457.94748333333325</v>
      </c>
      <c r="N768" s="27">
        <v>-1526.4916111111106</v>
      </c>
      <c r="O768" s="27">
        <f t="shared" si="135"/>
        <v>0</v>
      </c>
      <c r="P768" s="27">
        <f>IF(F768&gt;0,(K768+L768)*F768,0)</f>
        <v>499.40827777777787</v>
      </c>
      <c r="Q768" s="28">
        <f>IF(J768*-1&gt;(K768+L768),(((J768*-1)-K768-L768))*F768,0)</f>
        <v>527.67505555555499</v>
      </c>
      <c r="R768" s="27">
        <f t="shared" si="136"/>
        <v>895700.82721853314</v>
      </c>
      <c r="S768" s="27">
        <f t="shared" si="137"/>
        <v>1052562.2069161308</v>
      </c>
      <c r="T768" s="27">
        <f t="shared" si="138"/>
        <v>0.24882568980130851</v>
      </c>
      <c r="U768" s="27">
        <f t="shared" si="139"/>
        <v>0.29240178108130116</v>
      </c>
      <c r="V768" s="29">
        <v>-0.29240178108130116</v>
      </c>
      <c r="W768" s="29">
        <f>0.5*'Car Specs and Assumptions'!$C$5*(F768*F768)</f>
        <v>8216.6666666666642</v>
      </c>
      <c r="X768" s="29">
        <f t="shared" si="140"/>
        <v>8.216666666666665</v>
      </c>
      <c r="Y768" s="29">
        <f t="shared" si="141"/>
        <v>5.9981666666666653</v>
      </c>
      <c r="Z768" s="29">
        <f>(H768*(K768+L768))/1000</f>
        <v>0.49940827777777785</v>
      </c>
      <c r="AA768" s="29">
        <f t="shared" si="142"/>
        <v>5.4987583888888878</v>
      </c>
      <c r="AB768" s="18"/>
      <c r="AC768" s="24">
        <f t="shared" si="143"/>
        <v>0</v>
      </c>
      <c r="AD768" s="24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</row>
    <row r="769" spans="1:40" x14ac:dyDescent="0.35">
      <c r="A769" s="18"/>
      <c r="B769" s="2" t="s">
        <v>4</v>
      </c>
      <c r="C769" s="2">
        <v>765</v>
      </c>
      <c r="D769" s="2">
        <v>176</v>
      </c>
      <c r="E769" s="10">
        <v>12.8</v>
      </c>
      <c r="F769" s="26">
        <f t="shared" si="134"/>
        <v>3.5555555555555558</v>
      </c>
      <c r="G769" s="51">
        <f t="shared" si="144"/>
        <v>0.5555555555555558</v>
      </c>
      <c r="H769" s="26">
        <f t="shared" si="145"/>
        <v>3.5555555555555558</v>
      </c>
      <c r="I769" s="70"/>
      <c r="J769" s="26">
        <v>821.66666666666708</v>
      </c>
      <c r="K769" s="26">
        <f>'Car Specs and Assumptions'!$C$5*9.81*'Car Specs and Assumptions'!$F$5</f>
        <v>145.08990000000003</v>
      </c>
      <c r="L769" s="26">
        <v>5.3846281481481491</v>
      </c>
      <c r="M769" s="26">
        <v>671.19213851851885</v>
      </c>
      <c r="N769" s="27">
        <v>2386.4609369547338</v>
      </c>
      <c r="O769" s="27">
        <f t="shared" si="135"/>
        <v>2386.4609369547338</v>
      </c>
      <c r="P769" s="27">
        <f>IF(F769&gt;0,(K769+L769)*F769,0)</f>
        <v>535.02054452674918</v>
      </c>
      <c r="Q769" s="28">
        <f>IF(J769*-1&gt;(K769+L769),(((J769*-1)-K769-L769))*F769,0)</f>
        <v>0</v>
      </c>
      <c r="R769" s="27">
        <f t="shared" si="136"/>
        <v>896235.84776305989</v>
      </c>
      <c r="S769" s="27">
        <f t="shared" si="137"/>
        <v>1052562.2069161308</v>
      </c>
      <c r="T769" s="27">
        <f t="shared" si="138"/>
        <v>0.24897431850857804</v>
      </c>
      <c r="U769" s="27">
        <f t="shared" si="139"/>
        <v>0.29240178108130116</v>
      </c>
      <c r="V769" s="29">
        <v>-0.29240178108130116</v>
      </c>
      <c r="W769" s="29">
        <f>0.5*'Car Specs and Assumptions'!$C$5*(F769*F769)</f>
        <v>9348.7407407407409</v>
      </c>
      <c r="X769" s="29">
        <f t="shared" si="140"/>
        <v>9.348740740740741</v>
      </c>
      <c r="Y769" s="29">
        <f t="shared" si="141"/>
        <v>6.8245807407407408</v>
      </c>
      <c r="Z769" s="29">
        <f>(H769*(K769+L769))/1000</f>
        <v>0.53502054452674919</v>
      </c>
      <c r="AA769" s="29">
        <f t="shared" si="142"/>
        <v>6.2895601962139915</v>
      </c>
      <c r="AB769" s="18"/>
      <c r="AC769" s="24">
        <f t="shared" si="143"/>
        <v>0</v>
      </c>
      <c r="AD769" s="24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</row>
    <row r="770" spans="1:40" x14ac:dyDescent="0.35">
      <c r="A770" s="18"/>
      <c r="B770" s="2" t="s">
        <v>4</v>
      </c>
      <c r="C770" s="2">
        <v>766</v>
      </c>
      <c r="D770" s="2">
        <v>177</v>
      </c>
      <c r="E770" s="10">
        <v>16</v>
      </c>
      <c r="F770" s="26">
        <f t="shared" si="134"/>
        <v>4.4444444444444446</v>
      </c>
      <c r="G770" s="51">
        <f t="shared" si="144"/>
        <v>0.87500000000000022</v>
      </c>
      <c r="H770" s="26">
        <f t="shared" si="145"/>
        <v>4.4444444444444446</v>
      </c>
      <c r="I770" s="70"/>
      <c r="J770" s="26">
        <v>1294.1250000000002</v>
      </c>
      <c r="K770" s="26">
        <f>'Car Specs and Assumptions'!$C$5*9.81*'Car Specs and Assumptions'!$F$5</f>
        <v>145.08990000000003</v>
      </c>
      <c r="L770" s="26">
        <v>8.4134814814814831</v>
      </c>
      <c r="M770" s="26">
        <v>1140.6216185185187</v>
      </c>
      <c r="N770" s="27">
        <v>5069.429415637861</v>
      </c>
      <c r="O770" s="27">
        <f t="shared" si="135"/>
        <v>5069.429415637861</v>
      </c>
      <c r="P770" s="27">
        <f>IF(F770&gt;0,(K770+L770)*F770,0)</f>
        <v>682.23725102880678</v>
      </c>
      <c r="Q770" s="28">
        <f>IF(J770*-1&gt;(K770+L770),(((J770*-1)-K770-L770))*F770,0)</f>
        <v>0</v>
      </c>
      <c r="R770" s="27">
        <f t="shared" si="136"/>
        <v>896918.08501408866</v>
      </c>
      <c r="S770" s="27">
        <f t="shared" si="137"/>
        <v>1052562.2069161308</v>
      </c>
      <c r="T770" s="27">
        <f t="shared" si="138"/>
        <v>0.24916384401691385</v>
      </c>
      <c r="U770" s="27">
        <f t="shared" si="139"/>
        <v>0.29240178108130116</v>
      </c>
      <c r="V770" s="29">
        <v>-0.29240178108130116</v>
      </c>
      <c r="W770" s="29">
        <f>0.5*'Car Specs and Assumptions'!$C$5*(F770*F770)</f>
        <v>14607.407407407409</v>
      </c>
      <c r="X770" s="29">
        <f t="shared" si="140"/>
        <v>14.607407407407409</v>
      </c>
      <c r="Y770" s="29">
        <f t="shared" si="141"/>
        <v>10.663407407407409</v>
      </c>
      <c r="Z770" s="29">
        <f>(H770*(K770+L770))/1000</f>
        <v>0.68223725102880683</v>
      </c>
      <c r="AA770" s="29">
        <f t="shared" si="142"/>
        <v>9.9811701563786013</v>
      </c>
      <c r="AB770" s="18"/>
      <c r="AC770" s="24">
        <f t="shared" si="143"/>
        <v>0</v>
      </c>
      <c r="AD770" s="24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</row>
    <row r="771" spans="1:40" x14ac:dyDescent="0.35">
      <c r="A771" s="18"/>
      <c r="B771" s="2" t="s">
        <v>4</v>
      </c>
      <c r="C771" s="2">
        <v>767</v>
      </c>
      <c r="D771" s="2">
        <v>178</v>
      </c>
      <c r="E771" s="10">
        <v>19.100000000000001</v>
      </c>
      <c r="F771" s="26">
        <f t="shared" si="134"/>
        <v>5.3055555555555562</v>
      </c>
      <c r="G771" s="51">
        <f t="shared" si="144"/>
        <v>0.8888888888888884</v>
      </c>
      <c r="H771" s="26">
        <f t="shared" si="145"/>
        <v>5.3055555555555562</v>
      </c>
      <c r="I771" s="70"/>
      <c r="J771" s="26">
        <v>1314.6666666666658</v>
      </c>
      <c r="K771" s="26">
        <f>'Car Specs and Assumptions'!$C$5*9.81*'Car Specs and Assumptions'!$F$5</f>
        <v>145.08990000000003</v>
      </c>
      <c r="L771" s="26">
        <v>11.989539762731486</v>
      </c>
      <c r="M771" s="26">
        <v>1157.5872269039344</v>
      </c>
      <c r="N771" s="27">
        <v>6141.643342740319</v>
      </c>
      <c r="O771" s="27">
        <f t="shared" si="135"/>
        <v>6141.643342740319</v>
      </c>
      <c r="P771" s="27">
        <f>IF(F771&gt;0,(K771+L771)*F771,0)</f>
        <v>833.39369429671456</v>
      </c>
      <c r="Q771" s="28">
        <f>IF(J771*-1&gt;(K771+L771),(((J771*-1)-K771-L771))*F771,0)</f>
        <v>0</v>
      </c>
      <c r="R771" s="27">
        <f t="shared" si="136"/>
        <v>897751.47870838537</v>
      </c>
      <c r="S771" s="27">
        <f t="shared" si="137"/>
        <v>1052562.2069161308</v>
      </c>
      <c r="T771" s="27">
        <f t="shared" si="138"/>
        <v>0.24939536078518948</v>
      </c>
      <c r="U771" s="27">
        <f t="shared" si="139"/>
        <v>0.29240178108130116</v>
      </c>
      <c r="V771" s="29">
        <v>-0.29240178108130116</v>
      </c>
      <c r="W771" s="29">
        <f>0.5*'Car Specs and Assumptions'!$C$5*(F771*F771)</f>
        <v>20816.126157407412</v>
      </c>
      <c r="X771" s="29">
        <f t="shared" si="140"/>
        <v>20.816126157407414</v>
      </c>
      <c r="Y771" s="29">
        <f t="shared" si="141"/>
        <v>15.195772094907412</v>
      </c>
      <c r="Z771" s="29">
        <f>(H771*(K771+L771))/1000</f>
        <v>0.8333936942967145</v>
      </c>
      <c r="AA771" s="29">
        <f t="shared" si="142"/>
        <v>14.362378400610696</v>
      </c>
      <c r="AB771" s="18"/>
      <c r="AC771" s="24">
        <f t="shared" si="143"/>
        <v>0</v>
      </c>
      <c r="AD771" s="24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</row>
    <row r="772" spans="1:40" x14ac:dyDescent="0.35">
      <c r="A772" s="18"/>
      <c r="B772" s="2" t="s">
        <v>4</v>
      </c>
      <c r="C772" s="2">
        <v>768</v>
      </c>
      <c r="D772" s="2">
        <v>179</v>
      </c>
      <c r="E772" s="10">
        <v>22.4</v>
      </c>
      <c r="F772" s="26">
        <f t="shared" si="134"/>
        <v>6.2222222222222214</v>
      </c>
      <c r="G772" s="51">
        <f t="shared" si="144"/>
        <v>0.90277777777777768</v>
      </c>
      <c r="H772" s="26">
        <f t="shared" si="145"/>
        <v>6.2222222222222214</v>
      </c>
      <c r="I772" s="70"/>
      <c r="J772" s="26">
        <v>1335.2083333333333</v>
      </c>
      <c r="K772" s="26">
        <f>'Car Specs and Assumptions'!$C$5*9.81*'Car Specs and Assumptions'!$F$5</f>
        <v>145.08990000000003</v>
      </c>
      <c r="L772" s="26">
        <v>16.490423703703701</v>
      </c>
      <c r="M772" s="26">
        <v>1173.6280096296296</v>
      </c>
      <c r="N772" s="27">
        <v>7302.5742821399162</v>
      </c>
      <c r="O772" s="27">
        <f t="shared" si="135"/>
        <v>7302.5742821399162</v>
      </c>
      <c r="P772" s="27">
        <f>IF(F772&gt;0,(K772+L772)*F772,0)</f>
        <v>1005.3886808230453</v>
      </c>
      <c r="Q772" s="28">
        <f>IF(J772*-1&gt;(K772+L772),(((J772*-1)-K772-L772))*F772,0)</f>
        <v>0</v>
      </c>
      <c r="R772" s="27">
        <f t="shared" si="136"/>
        <v>898756.8673892084</v>
      </c>
      <c r="S772" s="27">
        <f t="shared" si="137"/>
        <v>1052562.2069161308</v>
      </c>
      <c r="T772" s="27">
        <f t="shared" si="138"/>
        <v>0.24967465776072212</v>
      </c>
      <c r="U772" s="27">
        <f t="shared" si="139"/>
        <v>0.29240178108130116</v>
      </c>
      <c r="V772" s="29">
        <v>-0.29240178108130116</v>
      </c>
      <c r="W772" s="29">
        <f>0.5*'Car Specs and Assumptions'!$C$5*(F772*F772)</f>
        <v>28630.518518518507</v>
      </c>
      <c r="X772" s="29">
        <f t="shared" si="140"/>
        <v>28.630518518518507</v>
      </c>
      <c r="Y772" s="29">
        <f t="shared" si="141"/>
        <v>20.900278518518508</v>
      </c>
      <c r="Z772" s="29">
        <f>(H772*(K772+L772))/1000</f>
        <v>1.0053886808230452</v>
      </c>
      <c r="AA772" s="29">
        <f t="shared" si="142"/>
        <v>19.894889837695462</v>
      </c>
      <c r="AB772" s="18"/>
      <c r="AC772" s="24">
        <f t="shared" si="143"/>
        <v>0</v>
      </c>
      <c r="AD772" s="24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</row>
    <row r="773" spans="1:40" x14ac:dyDescent="0.35">
      <c r="A773" s="18"/>
      <c r="B773" s="2" t="s">
        <v>4</v>
      </c>
      <c r="C773" s="2">
        <v>769</v>
      </c>
      <c r="D773" s="2">
        <v>180</v>
      </c>
      <c r="E773" s="10">
        <v>25.6</v>
      </c>
      <c r="F773" s="26">
        <f t="shared" ref="F773:F836" si="146">E773/3.6</f>
        <v>7.1111111111111116</v>
      </c>
      <c r="G773" s="51">
        <f t="shared" si="144"/>
        <v>1.0694444444444446</v>
      </c>
      <c r="H773" s="26">
        <f t="shared" si="145"/>
        <v>7.1111111111111116</v>
      </c>
      <c r="I773" s="70"/>
      <c r="J773" s="26">
        <v>1581.7083333333337</v>
      </c>
      <c r="K773" s="26">
        <f>'Car Specs and Assumptions'!$C$5*9.81*'Car Specs and Assumptions'!$F$5</f>
        <v>145.08990000000003</v>
      </c>
      <c r="L773" s="26">
        <v>21.538512592592596</v>
      </c>
      <c r="M773" s="26">
        <v>1415.0799207407413</v>
      </c>
      <c r="N773" s="27">
        <v>10062.790547489716</v>
      </c>
      <c r="O773" s="27">
        <f t="shared" ref="O773:O836" si="147">IF(N773&gt;0,N773,0)</f>
        <v>10062.790547489716</v>
      </c>
      <c r="P773" s="27">
        <f>IF(F773&gt;0,(K773+L773)*F773,0)</f>
        <v>1184.9131562139919</v>
      </c>
      <c r="Q773" s="28">
        <f>IF(J773*-1&gt;(K773+L773),(((J773*-1)-K773-L773))*F773,0)</f>
        <v>0</v>
      </c>
      <c r="R773" s="27">
        <f t="shared" ref="R773:R836" si="148">R772+P773</f>
        <v>899941.78054542234</v>
      </c>
      <c r="S773" s="27">
        <f t="shared" ref="S773:S836" si="149">S772+Q773</f>
        <v>1052562.2069161308</v>
      </c>
      <c r="T773" s="27">
        <f t="shared" ref="T773:T836" si="150">R773*0.0000002778</f>
        <v>0.25000382663551834</v>
      </c>
      <c r="U773" s="27">
        <f t="shared" ref="U773:U836" si="151">S773*0.0000002778</f>
        <v>0.29240178108130116</v>
      </c>
      <c r="V773" s="29">
        <v>-0.29240178108130116</v>
      </c>
      <c r="W773" s="29">
        <f>0.5*'Car Specs and Assumptions'!$C$5*(F773*F773)</f>
        <v>37394.962962962964</v>
      </c>
      <c r="X773" s="29">
        <f t="shared" ref="X773:X836" si="152">W773/1000</f>
        <v>37.394962962962964</v>
      </c>
      <c r="Y773" s="29">
        <f t="shared" ref="Y773:Y836" si="153">0.73*X773</f>
        <v>27.298322962962963</v>
      </c>
      <c r="Z773" s="29">
        <f>(H773*(K773+L773))/1000</f>
        <v>1.1849131562139918</v>
      </c>
      <c r="AA773" s="29">
        <f t="shared" ref="AA773:AA836" si="154">Y773-Z773</f>
        <v>26.113409806748972</v>
      </c>
      <c r="AB773" s="18"/>
      <c r="AC773" s="24">
        <f t="shared" ref="AC773:AC836" si="155">IF(Q773&gt;10000,Q773,0)</f>
        <v>0</v>
      </c>
      <c r="AD773" s="24"/>
      <c r="AE773" s="18"/>
      <c r="AF773" s="18"/>
      <c r="AG773" s="18"/>
      <c r="AH773" s="18"/>
      <c r="AI773" s="18"/>
      <c r="AJ773" s="18"/>
      <c r="AK773" s="18"/>
      <c r="AL773" s="18"/>
      <c r="AM773" s="18"/>
      <c r="AN773" s="18"/>
    </row>
    <row r="774" spans="1:40" x14ac:dyDescent="0.35">
      <c r="A774" s="18"/>
      <c r="B774" s="2" t="s">
        <v>4</v>
      </c>
      <c r="C774" s="2">
        <v>770</v>
      </c>
      <c r="D774" s="2">
        <v>181</v>
      </c>
      <c r="E774" s="10">
        <v>30.1</v>
      </c>
      <c r="F774" s="26">
        <f t="shared" si="146"/>
        <v>8.3611111111111107</v>
      </c>
      <c r="G774" s="51">
        <f t="shared" ref="G774:G837" si="156">($F775-$F773)/2</f>
        <v>1.3472222222222219</v>
      </c>
      <c r="H774" s="26">
        <f t="shared" si="145"/>
        <v>8.3611111111111107</v>
      </c>
      <c r="I774" s="70"/>
      <c r="J774" s="26">
        <v>1992.5416666666661</v>
      </c>
      <c r="K774" s="26">
        <f>'Car Specs and Assumptions'!$C$5*9.81*'Car Specs and Assumptions'!$F$5</f>
        <v>145.08990000000003</v>
      </c>
      <c r="L774" s="26">
        <v>29.776165457175924</v>
      </c>
      <c r="M774" s="26">
        <v>1817.6756012094902</v>
      </c>
      <c r="N774" s="27">
        <v>15197.787665668237</v>
      </c>
      <c r="O774" s="27">
        <f t="shared" si="147"/>
        <v>15197.787665668237</v>
      </c>
      <c r="P774" s="27">
        <f>IF(F774&gt;0,(K774+L774)*F774,0)</f>
        <v>1462.0746028502765</v>
      </c>
      <c r="Q774" s="28">
        <f>IF(J774*-1&gt;(K774+L774),(((J774*-1)-K774-L774))*F774,0)</f>
        <v>0</v>
      </c>
      <c r="R774" s="27">
        <f t="shared" si="148"/>
        <v>901403.85514827259</v>
      </c>
      <c r="S774" s="27">
        <f t="shared" si="149"/>
        <v>1052562.2069161308</v>
      </c>
      <c r="T774" s="27">
        <f t="shared" si="150"/>
        <v>0.25040999096019012</v>
      </c>
      <c r="U774" s="27">
        <f t="shared" si="151"/>
        <v>0.29240178108130116</v>
      </c>
      <c r="V774" s="29">
        <v>-0.29240178108130116</v>
      </c>
      <c r="W774" s="29">
        <f>0.5*'Car Specs and Assumptions'!$C$5*(F774*F774)</f>
        <v>51697.09837962962</v>
      </c>
      <c r="X774" s="29">
        <f t="shared" si="152"/>
        <v>51.697098379629622</v>
      </c>
      <c r="Y774" s="29">
        <f t="shared" si="153"/>
        <v>37.738881817129624</v>
      </c>
      <c r="Z774" s="29">
        <f>(H774*(K774+L774))/1000</f>
        <v>1.4620746028502765</v>
      </c>
      <c r="AA774" s="29">
        <f t="shared" si="154"/>
        <v>36.276807214279344</v>
      </c>
      <c r="AB774" s="18"/>
      <c r="AC774" s="24">
        <f t="shared" si="155"/>
        <v>0</v>
      </c>
      <c r="AD774" s="24"/>
      <c r="AE774" s="18"/>
      <c r="AF774" s="18"/>
      <c r="AG774" s="18"/>
      <c r="AH774" s="18"/>
      <c r="AI774" s="18"/>
      <c r="AJ774" s="18"/>
      <c r="AK774" s="18"/>
      <c r="AL774" s="18"/>
      <c r="AM774" s="18"/>
      <c r="AN774" s="18"/>
    </row>
    <row r="775" spans="1:40" x14ac:dyDescent="0.35">
      <c r="A775" s="18"/>
      <c r="B775" s="2" t="s">
        <v>4</v>
      </c>
      <c r="C775" s="2">
        <v>771</v>
      </c>
      <c r="D775" s="2">
        <v>182</v>
      </c>
      <c r="E775" s="10">
        <v>35.299999999999997</v>
      </c>
      <c r="F775" s="26">
        <f t="shared" si="146"/>
        <v>9.8055555555555554</v>
      </c>
      <c r="G775" s="51">
        <f t="shared" si="156"/>
        <v>1.3611111111111107</v>
      </c>
      <c r="H775" s="26">
        <f t="shared" ref="H775:H838" si="157">F775*$C$5</f>
        <v>9.8055555555555554</v>
      </c>
      <c r="I775" s="70"/>
      <c r="J775" s="26">
        <v>2013.0833333333328</v>
      </c>
      <c r="K775" s="26">
        <f>'Car Specs and Assumptions'!$C$5*9.81*'Car Specs and Assumptions'!$F$5</f>
        <v>145.08990000000003</v>
      </c>
      <c r="L775" s="26">
        <v>40.952949762731485</v>
      </c>
      <c r="M775" s="26">
        <v>1827.0404835706013</v>
      </c>
      <c r="N775" s="27">
        <v>17915.146963900617</v>
      </c>
      <c r="O775" s="27">
        <f t="shared" si="147"/>
        <v>17915.146963900617</v>
      </c>
      <c r="P775" s="27">
        <f>IF(F775&gt;0,(K775+L775)*F775,0)</f>
        <v>1824.2534990623396</v>
      </c>
      <c r="Q775" s="28">
        <f>IF(J775*-1&gt;(K775+L775),(((J775*-1)-K775-L775))*F775,0)</f>
        <v>0</v>
      </c>
      <c r="R775" s="27">
        <f t="shared" si="148"/>
        <v>903228.10864733497</v>
      </c>
      <c r="S775" s="27">
        <f t="shared" si="149"/>
        <v>1052562.2069161308</v>
      </c>
      <c r="T775" s="27">
        <f t="shared" si="150"/>
        <v>0.25091676858222967</v>
      </c>
      <c r="U775" s="27">
        <f t="shared" si="151"/>
        <v>0.29240178108130116</v>
      </c>
      <c r="V775" s="29">
        <v>-0.29240178108130116</v>
      </c>
      <c r="W775" s="29">
        <f>0.5*'Car Specs and Assumptions'!$C$5*(F775*F775)</f>
        <v>71102.126157407401</v>
      </c>
      <c r="X775" s="29">
        <f t="shared" si="152"/>
        <v>71.102126157407397</v>
      </c>
      <c r="Y775" s="29">
        <f t="shared" si="153"/>
        <v>51.904552094907402</v>
      </c>
      <c r="Z775" s="29">
        <f>(H775*(K775+L775))/1000</f>
        <v>1.8242534990623396</v>
      </c>
      <c r="AA775" s="29">
        <f t="shared" si="154"/>
        <v>50.080298595845065</v>
      </c>
      <c r="AB775" s="18"/>
      <c r="AC775" s="24">
        <f t="shared" si="155"/>
        <v>0</v>
      </c>
      <c r="AD775" s="24"/>
      <c r="AE775" s="18"/>
      <c r="AF775" s="18"/>
      <c r="AG775" s="18"/>
      <c r="AH775" s="18"/>
      <c r="AI775" s="18"/>
      <c r="AJ775" s="18"/>
      <c r="AK775" s="18"/>
      <c r="AL775" s="18"/>
      <c r="AM775" s="18"/>
      <c r="AN775" s="18"/>
    </row>
    <row r="776" spans="1:40" x14ac:dyDescent="0.35">
      <c r="A776" s="18"/>
      <c r="B776" s="2" t="s">
        <v>4</v>
      </c>
      <c r="C776" s="2">
        <v>772</v>
      </c>
      <c r="D776" s="2">
        <v>183</v>
      </c>
      <c r="E776" s="10">
        <v>39.9</v>
      </c>
      <c r="F776" s="26">
        <f t="shared" si="146"/>
        <v>11.083333333333332</v>
      </c>
      <c r="G776" s="51">
        <f t="shared" si="156"/>
        <v>1.2777777777777777</v>
      </c>
      <c r="H776" s="26">
        <f t="shared" si="157"/>
        <v>11.083333333333332</v>
      </c>
      <c r="I776" s="70"/>
      <c r="J776" s="26">
        <v>1889.8333333333333</v>
      </c>
      <c r="K776" s="26">
        <f>'Car Specs and Assumptions'!$C$5*9.81*'Car Specs and Assumptions'!$F$5</f>
        <v>145.08990000000003</v>
      </c>
      <c r="L776" s="26">
        <v>52.321666614583329</v>
      </c>
      <c r="M776" s="26">
        <v>1692.42176671875</v>
      </c>
      <c r="N776" s="27">
        <v>18757.674581132811</v>
      </c>
      <c r="O776" s="27">
        <f t="shared" si="147"/>
        <v>18757.674581132811</v>
      </c>
      <c r="P776" s="27">
        <f>IF(F776&gt;0,(K776+L776)*F776,0)</f>
        <v>2187.9781966449655</v>
      </c>
      <c r="Q776" s="28">
        <f>IF(J776*-1&gt;(K776+L776),(((J776*-1)-K776-L776))*F776,0)</f>
        <v>0</v>
      </c>
      <c r="R776" s="27">
        <f t="shared" si="148"/>
        <v>905416.08684397989</v>
      </c>
      <c r="S776" s="27">
        <f t="shared" si="149"/>
        <v>1052562.2069161308</v>
      </c>
      <c r="T776" s="27">
        <f t="shared" si="150"/>
        <v>0.25152458892525764</v>
      </c>
      <c r="U776" s="27">
        <f t="shared" si="151"/>
        <v>0.29240178108130116</v>
      </c>
      <c r="V776" s="29">
        <v>-0.29240178108130116</v>
      </c>
      <c r="W776" s="29">
        <f>0.5*'Car Specs and Assumptions'!$C$5*(F776*F776)</f>
        <v>90840.385416666657</v>
      </c>
      <c r="X776" s="29">
        <f t="shared" si="152"/>
        <v>90.840385416666663</v>
      </c>
      <c r="Y776" s="29">
        <f t="shared" si="153"/>
        <v>66.313481354166669</v>
      </c>
      <c r="Z776" s="29">
        <f>(H776*(K776+L776))/1000</f>
        <v>2.1879781966449654</v>
      </c>
      <c r="AA776" s="29">
        <f t="shared" si="154"/>
        <v>64.125503157521706</v>
      </c>
      <c r="AB776" s="18"/>
      <c r="AC776" s="24">
        <f t="shared" si="155"/>
        <v>0</v>
      </c>
      <c r="AD776" s="24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</row>
    <row r="777" spans="1:40" x14ac:dyDescent="0.35">
      <c r="A777" s="18"/>
      <c r="B777" s="2" t="s">
        <v>4</v>
      </c>
      <c r="C777" s="2">
        <v>773</v>
      </c>
      <c r="D777" s="2">
        <v>184</v>
      </c>
      <c r="E777" s="10">
        <v>44.5</v>
      </c>
      <c r="F777" s="26">
        <f t="shared" si="146"/>
        <v>12.361111111111111</v>
      </c>
      <c r="G777" s="51">
        <f t="shared" si="156"/>
        <v>1.0555555555555562</v>
      </c>
      <c r="H777" s="26">
        <f t="shared" si="157"/>
        <v>12.361111111111111</v>
      </c>
      <c r="I777" s="70"/>
      <c r="J777" s="26">
        <v>1561.1666666666677</v>
      </c>
      <c r="K777" s="26">
        <f>'Car Specs and Assumptions'!$C$5*9.81*'Car Specs and Assumptions'!$F$5</f>
        <v>145.08990000000003</v>
      </c>
      <c r="L777" s="26">
        <v>65.081237123842598</v>
      </c>
      <c r="M777" s="26">
        <v>1350.9955295428251</v>
      </c>
      <c r="N777" s="27">
        <v>16699.805851293255</v>
      </c>
      <c r="O777" s="27">
        <f t="shared" si="147"/>
        <v>16699.805851293255</v>
      </c>
      <c r="P777" s="27">
        <f>IF(F777&gt;0,(K777+L777)*F777,0)</f>
        <v>2597.9487783363879</v>
      </c>
      <c r="Q777" s="28">
        <f>IF(J777*-1&gt;(K777+L777),(((J777*-1)-K777-L777))*F777,0)</f>
        <v>0</v>
      </c>
      <c r="R777" s="27">
        <f t="shared" si="148"/>
        <v>908014.0356223163</v>
      </c>
      <c r="S777" s="27">
        <f t="shared" si="149"/>
        <v>1052562.2069161308</v>
      </c>
      <c r="T777" s="27">
        <f t="shared" si="150"/>
        <v>0.25224629909587948</v>
      </c>
      <c r="U777" s="27">
        <f t="shared" si="151"/>
        <v>0.29240178108130116</v>
      </c>
      <c r="V777" s="29">
        <v>-0.29240178108130116</v>
      </c>
      <c r="W777" s="29">
        <f>0.5*'Car Specs and Assumptions'!$C$5*(F777*F777)</f>
        <v>112993.43171296295</v>
      </c>
      <c r="X777" s="29">
        <f t="shared" si="152"/>
        <v>112.99343171296294</v>
      </c>
      <c r="Y777" s="29">
        <f t="shared" si="153"/>
        <v>82.485205150462946</v>
      </c>
      <c r="Z777" s="29">
        <f>(H777*(K777+L777))/1000</f>
        <v>2.5979487783363879</v>
      </c>
      <c r="AA777" s="29">
        <f t="shared" si="154"/>
        <v>79.887256372126558</v>
      </c>
      <c r="AB777" s="18"/>
      <c r="AC777" s="24">
        <f t="shared" si="155"/>
        <v>0</v>
      </c>
      <c r="AD777" s="24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</row>
    <row r="778" spans="1:40" x14ac:dyDescent="0.35">
      <c r="A778" s="18"/>
      <c r="B778" s="2" t="s">
        <v>4</v>
      </c>
      <c r="C778" s="2">
        <v>774</v>
      </c>
      <c r="D778" s="2">
        <v>185</v>
      </c>
      <c r="E778" s="10">
        <v>47.5</v>
      </c>
      <c r="F778" s="26">
        <f t="shared" si="146"/>
        <v>13.194444444444445</v>
      </c>
      <c r="G778" s="51">
        <f t="shared" si="156"/>
        <v>0.8888888888888884</v>
      </c>
      <c r="H778" s="26">
        <f t="shared" si="157"/>
        <v>13.194444444444445</v>
      </c>
      <c r="I778" s="70"/>
      <c r="J778" s="26">
        <v>1314.6666666666658</v>
      </c>
      <c r="K778" s="26">
        <f>'Car Specs and Assumptions'!$C$5*9.81*'Car Specs and Assumptions'!$F$5</f>
        <v>145.08990000000003</v>
      </c>
      <c r="L778" s="26">
        <v>74.152021846064827</v>
      </c>
      <c r="M778" s="26">
        <v>1095.4247448206011</v>
      </c>
      <c r="N778" s="27">
        <v>14453.520938605154</v>
      </c>
      <c r="O778" s="27">
        <f t="shared" si="147"/>
        <v>14453.520938605154</v>
      </c>
      <c r="P778" s="27">
        <f>IF(F778&gt;0,(K778+L778)*F778,0)</f>
        <v>2892.7753576911336</v>
      </c>
      <c r="Q778" s="28">
        <f>IF(J778*-1&gt;(K778+L778),(((J778*-1)-K778-L778))*F778,0)</f>
        <v>0</v>
      </c>
      <c r="R778" s="27">
        <f t="shared" si="148"/>
        <v>910906.8109800074</v>
      </c>
      <c r="S778" s="27">
        <f t="shared" si="149"/>
        <v>1052562.2069161308</v>
      </c>
      <c r="T778" s="27">
        <f t="shared" si="150"/>
        <v>0.25304991209024608</v>
      </c>
      <c r="U778" s="27">
        <f t="shared" si="151"/>
        <v>0.29240178108130116</v>
      </c>
      <c r="V778" s="29">
        <v>-0.29240178108130116</v>
      </c>
      <c r="W778" s="29">
        <f>0.5*'Car Specs and Assumptions'!$C$5*(F778*F778)</f>
        <v>128742.04282407407</v>
      </c>
      <c r="X778" s="29">
        <f t="shared" si="152"/>
        <v>128.74204282407408</v>
      </c>
      <c r="Y778" s="29">
        <f t="shared" si="153"/>
        <v>93.98169126157407</v>
      </c>
      <c r="Z778" s="29">
        <f>(H778*(K778+L778))/1000</f>
        <v>2.8927753576911335</v>
      </c>
      <c r="AA778" s="29">
        <f t="shared" si="154"/>
        <v>91.088915903882935</v>
      </c>
      <c r="AB778" s="18"/>
      <c r="AC778" s="24">
        <f t="shared" si="155"/>
        <v>0</v>
      </c>
      <c r="AD778" s="24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</row>
    <row r="779" spans="1:40" x14ac:dyDescent="0.35">
      <c r="A779" s="18"/>
      <c r="B779" s="2" t="s">
        <v>4</v>
      </c>
      <c r="C779" s="2">
        <v>775</v>
      </c>
      <c r="D779" s="2">
        <v>186</v>
      </c>
      <c r="E779" s="10">
        <v>50.9</v>
      </c>
      <c r="F779" s="26">
        <f t="shared" si="146"/>
        <v>14.138888888888888</v>
      </c>
      <c r="G779" s="51">
        <f t="shared" si="156"/>
        <v>0.91666666666666696</v>
      </c>
      <c r="H779" s="26">
        <f t="shared" si="157"/>
        <v>14.138888888888888</v>
      </c>
      <c r="I779" s="70"/>
      <c r="J779" s="26">
        <v>1355.7500000000005</v>
      </c>
      <c r="K779" s="26">
        <f>'Car Specs and Assumptions'!$C$5*9.81*'Car Specs and Assumptions'!$F$5</f>
        <v>145.08990000000003</v>
      </c>
      <c r="L779" s="26">
        <v>85.147390457175916</v>
      </c>
      <c r="M779" s="26">
        <v>1125.5127095428245</v>
      </c>
      <c r="N779" s="27">
        <v>15913.499143258266</v>
      </c>
      <c r="O779" s="27">
        <f t="shared" si="147"/>
        <v>15913.499143258266</v>
      </c>
      <c r="P779" s="27">
        <f>IF(F779&gt;0,(K779+L779)*F779,0)</f>
        <v>3255.2994678528485</v>
      </c>
      <c r="Q779" s="28">
        <f>IF(J779*-1&gt;(K779+L779),(((J779*-1)-K779-L779))*F779,0)</f>
        <v>0</v>
      </c>
      <c r="R779" s="27">
        <f t="shared" si="148"/>
        <v>914162.11044786021</v>
      </c>
      <c r="S779" s="27">
        <f t="shared" si="149"/>
        <v>1052562.2069161308</v>
      </c>
      <c r="T779" s="27">
        <f t="shared" si="150"/>
        <v>0.25395423428241559</v>
      </c>
      <c r="U779" s="27">
        <f t="shared" si="151"/>
        <v>0.29240178108130116</v>
      </c>
      <c r="V779" s="29">
        <v>-0.29240178108130116</v>
      </c>
      <c r="W779" s="29">
        <f>0.5*'Car Specs and Assumptions'!$C$5*(F779*F779)</f>
        <v>147832.09837962961</v>
      </c>
      <c r="X779" s="29">
        <f t="shared" si="152"/>
        <v>147.8320983796296</v>
      </c>
      <c r="Y779" s="29">
        <f t="shared" si="153"/>
        <v>107.91743181712961</v>
      </c>
      <c r="Z779" s="29">
        <f>(H779*(K779+L779))/1000</f>
        <v>3.2552994678528484</v>
      </c>
      <c r="AA779" s="29">
        <f t="shared" si="154"/>
        <v>104.66213234927676</v>
      </c>
      <c r="AB779" s="18"/>
      <c r="AC779" s="24">
        <f t="shared" si="155"/>
        <v>0</v>
      </c>
      <c r="AD779" s="24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</row>
    <row r="780" spans="1:40" x14ac:dyDescent="0.35">
      <c r="A780" s="18"/>
      <c r="B780" s="2" t="s">
        <v>4</v>
      </c>
      <c r="C780" s="2">
        <v>776</v>
      </c>
      <c r="D780" s="2">
        <v>187</v>
      </c>
      <c r="E780" s="10">
        <v>54.1</v>
      </c>
      <c r="F780" s="26">
        <f t="shared" si="146"/>
        <v>15.027777777777779</v>
      </c>
      <c r="G780" s="51">
        <f t="shared" si="156"/>
        <v>0.75</v>
      </c>
      <c r="H780" s="26">
        <f t="shared" si="157"/>
        <v>15.027777777777779</v>
      </c>
      <c r="I780" s="70"/>
      <c r="J780" s="26">
        <v>1109.25</v>
      </c>
      <c r="K780" s="26">
        <f>'Car Specs and Assumptions'!$C$5*9.81*'Car Specs and Assumptions'!$F$5</f>
        <v>145.08990000000003</v>
      </c>
      <c r="L780" s="26">
        <v>96.190084901620395</v>
      </c>
      <c r="M780" s="26">
        <v>867.97001509837958</v>
      </c>
      <c r="N780" s="27">
        <v>13043.660504672871</v>
      </c>
      <c r="O780" s="27">
        <f t="shared" si="147"/>
        <v>13043.660504672871</v>
      </c>
      <c r="P780" s="27">
        <f>IF(F780&gt;0,(K780+L780)*F780,0)</f>
        <v>3625.9019953271295</v>
      </c>
      <c r="Q780" s="28">
        <f>IF(J780*-1&gt;(K780+L780),(((J780*-1)-K780-L780))*F780,0)</f>
        <v>0</v>
      </c>
      <c r="R780" s="27">
        <f t="shared" si="148"/>
        <v>917788.0124431873</v>
      </c>
      <c r="S780" s="27">
        <f t="shared" si="149"/>
        <v>1052562.2069161308</v>
      </c>
      <c r="T780" s="27">
        <f t="shared" si="150"/>
        <v>0.25496150985671745</v>
      </c>
      <c r="U780" s="27">
        <f t="shared" si="151"/>
        <v>0.29240178108130116</v>
      </c>
      <c r="V780" s="29">
        <v>-0.29240178108130116</v>
      </c>
      <c r="W780" s="29">
        <f>0.5*'Car Specs and Assumptions'!$C$5*(F780*F780)</f>
        <v>167004.32060185185</v>
      </c>
      <c r="X780" s="29">
        <f t="shared" si="152"/>
        <v>167.00432060185184</v>
      </c>
      <c r="Y780" s="29">
        <f t="shared" si="153"/>
        <v>121.91315403935184</v>
      </c>
      <c r="Z780" s="29">
        <f>(H780*(K780+L780))/1000</f>
        <v>3.6259019953271294</v>
      </c>
      <c r="AA780" s="29">
        <f t="shared" si="154"/>
        <v>118.28725204402471</v>
      </c>
      <c r="AB780" s="18"/>
      <c r="AC780" s="24">
        <f t="shared" si="155"/>
        <v>0</v>
      </c>
      <c r="AD780" s="24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</row>
    <row r="781" spans="1:40" x14ac:dyDescent="0.35">
      <c r="A781" s="18"/>
      <c r="B781" s="2" t="s">
        <v>4</v>
      </c>
      <c r="C781" s="2">
        <v>777</v>
      </c>
      <c r="D781" s="2">
        <v>188</v>
      </c>
      <c r="E781" s="10">
        <v>56.3</v>
      </c>
      <c r="F781" s="26">
        <f t="shared" si="146"/>
        <v>15.638888888888888</v>
      </c>
      <c r="G781" s="51">
        <f t="shared" si="156"/>
        <v>0.55555555555555536</v>
      </c>
      <c r="H781" s="26">
        <f t="shared" si="157"/>
        <v>15.638888888888888</v>
      </c>
      <c r="I781" s="70"/>
      <c r="J781" s="26">
        <v>821.6666666666664</v>
      </c>
      <c r="K781" s="26">
        <f>'Car Specs and Assumptions'!$C$5*9.81*'Car Specs and Assumptions'!$F$5</f>
        <v>145.08990000000003</v>
      </c>
      <c r="L781" s="26">
        <v>104.17237545717592</v>
      </c>
      <c r="M781" s="26">
        <v>572.40439120949043</v>
      </c>
      <c r="N781" s="27">
        <v>8951.7686736373071</v>
      </c>
      <c r="O781" s="27">
        <f t="shared" si="147"/>
        <v>8951.7686736373071</v>
      </c>
      <c r="P781" s="27">
        <f>IF(F781&gt;0,(K781+L781)*F781,0)</f>
        <v>3898.18503006639</v>
      </c>
      <c r="Q781" s="28">
        <f>IF(J781*-1&gt;(K781+L781),(((J781*-1)-K781-L781))*F781,0)</f>
        <v>0</v>
      </c>
      <c r="R781" s="27">
        <f t="shared" si="148"/>
        <v>921686.19747325371</v>
      </c>
      <c r="S781" s="27">
        <f t="shared" si="149"/>
        <v>1052562.2069161308</v>
      </c>
      <c r="T781" s="27">
        <f t="shared" si="150"/>
        <v>0.2560444256580699</v>
      </c>
      <c r="U781" s="27">
        <f t="shared" si="151"/>
        <v>0.29240178108130116</v>
      </c>
      <c r="V781" s="29">
        <v>-0.29240178108130116</v>
      </c>
      <c r="W781" s="29">
        <f>0.5*'Car Specs and Assumptions'!$C$5*(F781*F781)</f>
        <v>180863.09837962961</v>
      </c>
      <c r="X781" s="29">
        <f t="shared" si="152"/>
        <v>180.86309837962961</v>
      </c>
      <c r="Y781" s="29">
        <f t="shared" si="153"/>
        <v>132.03006181712962</v>
      </c>
      <c r="Z781" s="29">
        <f>(H781*(K781+L781))/1000</f>
        <v>3.8981850300663901</v>
      </c>
      <c r="AA781" s="29">
        <f t="shared" si="154"/>
        <v>128.13187678706322</v>
      </c>
      <c r="AB781" s="18"/>
      <c r="AC781" s="24">
        <f t="shared" si="155"/>
        <v>0</v>
      </c>
      <c r="AD781" s="24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</row>
    <row r="782" spans="1:40" x14ac:dyDescent="0.35">
      <c r="A782" s="18"/>
      <c r="B782" s="2" t="s">
        <v>4</v>
      </c>
      <c r="C782" s="2">
        <v>778</v>
      </c>
      <c r="D782" s="2">
        <v>189</v>
      </c>
      <c r="E782" s="10">
        <v>58.1</v>
      </c>
      <c r="F782" s="26">
        <f t="shared" si="146"/>
        <v>16.138888888888889</v>
      </c>
      <c r="G782" s="51">
        <f t="shared" si="156"/>
        <v>0.4861111111111116</v>
      </c>
      <c r="H782" s="26">
        <f t="shared" si="157"/>
        <v>16.138888888888889</v>
      </c>
      <c r="I782" s="70"/>
      <c r="J782" s="26">
        <v>718.95833333333405</v>
      </c>
      <c r="K782" s="26">
        <f>'Car Specs and Assumptions'!$C$5*9.81*'Car Specs and Assumptions'!$F$5</f>
        <v>145.08990000000003</v>
      </c>
      <c r="L782" s="26">
        <v>110.93996962384261</v>
      </c>
      <c r="M782" s="26">
        <v>462.92846370949138</v>
      </c>
      <c r="N782" s="27">
        <v>7471.1510393115141</v>
      </c>
      <c r="O782" s="27">
        <f t="shared" si="147"/>
        <v>7471.1510393115141</v>
      </c>
      <c r="P782" s="27">
        <f>IF(F782&gt;0,(K782+L782)*F782,0)</f>
        <v>4132.0376180959047</v>
      </c>
      <c r="Q782" s="28">
        <f>IF(J782*-1&gt;(K782+L782),(((J782*-1)-K782-L782))*F782,0)</f>
        <v>0</v>
      </c>
      <c r="R782" s="27">
        <f t="shared" si="148"/>
        <v>925818.23509134958</v>
      </c>
      <c r="S782" s="27">
        <f t="shared" si="149"/>
        <v>1052562.2069161308</v>
      </c>
      <c r="T782" s="27">
        <f t="shared" si="150"/>
        <v>0.25719230570837692</v>
      </c>
      <c r="U782" s="27">
        <f t="shared" si="151"/>
        <v>0.29240178108130116</v>
      </c>
      <c r="V782" s="29">
        <v>-0.29240178108130116</v>
      </c>
      <c r="W782" s="29">
        <f>0.5*'Car Specs and Assumptions'!$C$5*(F782*F782)</f>
        <v>192612.93171296298</v>
      </c>
      <c r="X782" s="29">
        <f t="shared" si="152"/>
        <v>192.61293171296299</v>
      </c>
      <c r="Y782" s="29">
        <f t="shared" si="153"/>
        <v>140.60744015046299</v>
      </c>
      <c r="Z782" s="29">
        <f>(H782*(K782+L782))/1000</f>
        <v>4.1320376180959046</v>
      </c>
      <c r="AA782" s="29">
        <f t="shared" si="154"/>
        <v>136.4754025323671</v>
      </c>
      <c r="AB782" s="18"/>
      <c r="AC782" s="24">
        <f t="shared" si="155"/>
        <v>0</v>
      </c>
      <c r="AD782" s="24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</row>
    <row r="783" spans="1:40" x14ac:dyDescent="0.35">
      <c r="A783" s="18"/>
      <c r="B783" s="2" t="s">
        <v>4</v>
      </c>
      <c r="C783" s="2">
        <v>779</v>
      </c>
      <c r="D783" s="2">
        <v>190</v>
      </c>
      <c r="E783" s="10">
        <v>59.8</v>
      </c>
      <c r="F783" s="26">
        <f t="shared" si="146"/>
        <v>16.611111111111111</v>
      </c>
      <c r="G783" s="51">
        <f t="shared" si="156"/>
        <v>0.41666666666666607</v>
      </c>
      <c r="H783" s="26">
        <f t="shared" si="157"/>
        <v>16.611111111111111</v>
      </c>
      <c r="I783" s="70"/>
      <c r="J783" s="26">
        <v>616.24999999999909</v>
      </c>
      <c r="K783" s="26">
        <f>'Car Specs and Assumptions'!$C$5*9.81*'Car Specs and Assumptions'!$F$5</f>
        <v>145.08990000000003</v>
      </c>
      <c r="L783" s="26">
        <v>117.52713405092592</v>
      </c>
      <c r="M783" s="26">
        <v>353.63296594907308</v>
      </c>
      <c r="N783" s="27">
        <v>5874.2364899318245</v>
      </c>
      <c r="O783" s="27">
        <f t="shared" si="147"/>
        <v>5874.2364899318245</v>
      </c>
      <c r="P783" s="27">
        <f>IF(F783&gt;0,(K783+L783)*F783,0)</f>
        <v>4362.3607322903808</v>
      </c>
      <c r="Q783" s="28">
        <f>IF(J783*-1&gt;(K783+L783),(((J783*-1)-K783-L783))*F783,0)</f>
        <v>0</v>
      </c>
      <c r="R783" s="27">
        <f t="shared" si="148"/>
        <v>930180.59582364</v>
      </c>
      <c r="S783" s="27">
        <f t="shared" si="149"/>
        <v>1052562.2069161308</v>
      </c>
      <c r="T783" s="27">
        <f t="shared" si="150"/>
        <v>0.25840416951980721</v>
      </c>
      <c r="U783" s="27">
        <f t="shared" si="151"/>
        <v>0.29240178108130116</v>
      </c>
      <c r="V783" s="29">
        <v>-0.29240178108130116</v>
      </c>
      <c r="W783" s="29">
        <f>0.5*'Car Specs and Assumptions'!$C$5*(F783*F783)</f>
        <v>204049.50462962961</v>
      </c>
      <c r="X783" s="29">
        <f t="shared" si="152"/>
        <v>204.04950462962961</v>
      </c>
      <c r="Y783" s="29">
        <f t="shared" si="153"/>
        <v>148.95613837962961</v>
      </c>
      <c r="Z783" s="29">
        <f>(H783*(K783+L783))/1000</f>
        <v>4.362360732290381</v>
      </c>
      <c r="AA783" s="29">
        <f t="shared" si="154"/>
        <v>144.59377764733924</v>
      </c>
      <c r="AB783" s="18"/>
      <c r="AC783" s="24">
        <f t="shared" si="155"/>
        <v>0</v>
      </c>
      <c r="AD783" s="24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</row>
    <row r="784" spans="1:40" x14ac:dyDescent="0.35">
      <c r="A784" s="18"/>
      <c r="B784" s="2" t="s">
        <v>4</v>
      </c>
      <c r="C784" s="2">
        <v>780</v>
      </c>
      <c r="D784" s="2">
        <v>191</v>
      </c>
      <c r="E784" s="10">
        <v>61.1</v>
      </c>
      <c r="F784" s="26">
        <f t="shared" si="146"/>
        <v>16.972222222222221</v>
      </c>
      <c r="G784" s="51">
        <f t="shared" si="156"/>
        <v>0.31944444444444464</v>
      </c>
      <c r="H784" s="26">
        <f t="shared" si="157"/>
        <v>16.972222222222221</v>
      </c>
      <c r="I784" s="70"/>
      <c r="J784" s="26">
        <v>472.4583333333336</v>
      </c>
      <c r="K784" s="26">
        <f>'Car Specs and Assumptions'!$C$5*9.81*'Car Specs and Assumptions'!$F$5</f>
        <v>145.08990000000003</v>
      </c>
      <c r="L784" s="26">
        <v>122.69255156828704</v>
      </c>
      <c r="M784" s="26">
        <v>204.67588176504648</v>
      </c>
      <c r="N784" s="27">
        <v>3473.8045488456501</v>
      </c>
      <c r="O784" s="27">
        <f t="shared" si="147"/>
        <v>3473.8045488456501</v>
      </c>
      <c r="P784" s="27">
        <f>IF(F784&gt;0,(K784+L784)*F784,0)</f>
        <v>4544.8632752284275</v>
      </c>
      <c r="Q784" s="28">
        <f>IF(J784*-1&gt;(K784+L784),(((J784*-1)-K784-L784))*F784,0)</f>
        <v>0</v>
      </c>
      <c r="R784" s="27">
        <f t="shared" si="148"/>
        <v>934725.45909886842</v>
      </c>
      <c r="S784" s="27">
        <f t="shared" si="149"/>
        <v>1052562.2069161308</v>
      </c>
      <c r="T784" s="27">
        <f t="shared" si="150"/>
        <v>0.25966673253766565</v>
      </c>
      <c r="U784" s="27">
        <f t="shared" si="151"/>
        <v>0.29240178108130116</v>
      </c>
      <c r="V784" s="29">
        <v>-0.29240178108130116</v>
      </c>
      <c r="W784" s="29">
        <f>0.5*'Car Specs and Assumptions'!$C$5*(F784*F784)</f>
        <v>213017.65393518517</v>
      </c>
      <c r="X784" s="29">
        <f t="shared" si="152"/>
        <v>213.01765393518517</v>
      </c>
      <c r="Y784" s="29">
        <f t="shared" si="153"/>
        <v>155.50288737268517</v>
      </c>
      <c r="Z784" s="29">
        <f>(H784*(K784+L784))/1000</f>
        <v>4.5448632752284279</v>
      </c>
      <c r="AA784" s="29">
        <f t="shared" si="154"/>
        <v>150.95802409745673</v>
      </c>
      <c r="AB784" s="18"/>
      <c r="AC784" s="24">
        <f t="shared" si="155"/>
        <v>0</v>
      </c>
      <c r="AD784" s="24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/>
    </row>
    <row r="785" spans="1:40" x14ac:dyDescent="0.35">
      <c r="A785" s="18"/>
      <c r="B785" s="2" t="s">
        <v>4</v>
      </c>
      <c r="C785" s="2">
        <v>781</v>
      </c>
      <c r="D785" s="2">
        <v>192</v>
      </c>
      <c r="E785" s="10">
        <v>62.1</v>
      </c>
      <c r="F785" s="26">
        <f t="shared" si="146"/>
        <v>17.25</v>
      </c>
      <c r="G785" s="51">
        <f t="shared" si="156"/>
        <v>0.23611111111111072</v>
      </c>
      <c r="H785" s="26">
        <f t="shared" si="157"/>
        <v>17.25</v>
      </c>
      <c r="I785" s="70"/>
      <c r="J785" s="26">
        <v>349.20833333333275</v>
      </c>
      <c r="K785" s="26">
        <f>'Car Specs and Assumptions'!$C$5*9.81*'Car Specs and Assumptions'!$F$5</f>
        <v>145.08990000000003</v>
      </c>
      <c r="L785" s="26">
        <v>126.74153953125001</v>
      </c>
      <c r="M785" s="26">
        <v>77.376893802082705</v>
      </c>
      <c r="N785" s="27">
        <v>1334.7514180859266</v>
      </c>
      <c r="O785" s="27">
        <f t="shared" si="147"/>
        <v>1334.7514180859266</v>
      </c>
      <c r="P785" s="27">
        <f>IF(F785&gt;0,(K785+L785)*F785,0)</f>
        <v>4689.0923319140638</v>
      </c>
      <c r="Q785" s="28">
        <f>IF(J785*-1&gt;(K785+L785),(((J785*-1)-K785-L785))*F785,0)</f>
        <v>0</v>
      </c>
      <c r="R785" s="27">
        <f t="shared" si="148"/>
        <v>939414.55143078254</v>
      </c>
      <c r="S785" s="27">
        <f t="shared" si="149"/>
        <v>1052562.2069161308</v>
      </c>
      <c r="T785" s="27">
        <f t="shared" si="150"/>
        <v>0.26096936238747143</v>
      </c>
      <c r="U785" s="27">
        <f t="shared" si="151"/>
        <v>0.29240178108130116</v>
      </c>
      <c r="V785" s="29">
        <v>-0.29240178108130116</v>
      </c>
      <c r="W785" s="29">
        <f>0.5*'Car Specs and Assumptions'!$C$5*(F785*F785)</f>
        <v>220047.46875</v>
      </c>
      <c r="X785" s="29">
        <f t="shared" si="152"/>
        <v>220.04746875000001</v>
      </c>
      <c r="Y785" s="29">
        <f t="shared" si="153"/>
        <v>160.6346521875</v>
      </c>
      <c r="Z785" s="29">
        <f>(H785*(K785+L785))/1000</f>
        <v>4.6890923319140638</v>
      </c>
      <c r="AA785" s="29">
        <f t="shared" si="154"/>
        <v>155.94555985558594</v>
      </c>
      <c r="AB785" s="18"/>
      <c r="AC785" s="24">
        <f t="shared" si="155"/>
        <v>0</v>
      </c>
      <c r="AD785" s="24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</row>
    <row r="786" spans="1:40" x14ac:dyDescent="0.35">
      <c r="A786" s="18"/>
      <c r="B786" s="2" t="s">
        <v>4</v>
      </c>
      <c r="C786" s="2">
        <v>782</v>
      </c>
      <c r="D786" s="2">
        <v>193</v>
      </c>
      <c r="E786" s="10">
        <v>62.8</v>
      </c>
      <c r="F786" s="26">
        <f t="shared" si="146"/>
        <v>17.444444444444443</v>
      </c>
      <c r="G786" s="51">
        <f t="shared" si="156"/>
        <v>0.16666666666666607</v>
      </c>
      <c r="H786" s="26">
        <f t="shared" si="157"/>
        <v>17.444444444444443</v>
      </c>
      <c r="I786" s="70"/>
      <c r="J786" s="26">
        <v>246.49999999999912</v>
      </c>
      <c r="K786" s="26">
        <f>'Car Specs and Assumptions'!$C$5*9.81*'Car Specs and Assumptions'!$F$5</f>
        <v>145.08990000000003</v>
      </c>
      <c r="L786" s="26">
        <v>129.61494064814815</v>
      </c>
      <c r="M786" s="26">
        <v>-28.204840648149059</v>
      </c>
      <c r="N786" s="27">
        <v>-492.01777575104467</v>
      </c>
      <c r="O786" s="27">
        <f t="shared" si="147"/>
        <v>0</v>
      </c>
      <c r="P786" s="27">
        <f>IF(F786&gt;0,(K786+L786)*F786,0)</f>
        <v>4792.0733313065848</v>
      </c>
      <c r="Q786" s="28">
        <f>IF(J786*-1&gt;(K786+L786),(((J786*-1)-K786-L786))*F786,0)</f>
        <v>0</v>
      </c>
      <c r="R786" s="27">
        <f t="shared" si="148"/>
        <v>944206.62476208911</v>
      </c>
      <c r="S786" s="27">
        <f t="shared" si="149"/>
        <v>1052562.2069161308</v>
      </c>
      <c r="T786" s="27">
        <f t="shared" si="150"/>
        <v>0.26230060035890834</v>
      </c>
      <c r="U786" s="27">
        <f t="shared" si="151"/>
        <v>0.29240178108130116</v>
      </c>
      <c r="V786" s="29">
        <v>-0.29240178108130116</v>
      </c>
      <c r="W786" s="29">
        <f>0.5*'Car Specs and Assumptions'!$C$5*(F786*F786)</f>
        <v>225036.2407407407</v>
      </c>
      <c r="X786" s="29">
        <f t="shared" si="152"/>
        <v>225.03624074074071</v>
      </c>
      <c r="Y786" s="29">
        <f t="shared" si="153"/>
        <v>164.27645574074072</v>
      </c>
      <c r="Z786" s="29">
        <f>(H786*(K786+L786))/1000</f>
        <v>4.7920733313065851</v>
      </c>
      <c r="AA786" s="29">
        <f t="shared" si="154"/>
        <v>159.48438240943412</v>
      </c>
      <c r="AB786" s="18"/>
      <c r="AC786" s="24">
        <f t="shared" si="155"/>
        <v>0</v>
      </c>
      <c r="AD786" s="24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</row>
    <row r="787" spans="1:40" x14ac:dyDescent="0.35">
      <c r="A787" s="18"/>
      <c r="B787" s="2" t="s">
        <v>4</v>
      </c>
      <c r="C787" s="2">
        <v>783</v>
      </c>
      <c r="D787" s="2">
        <v>194</v>
      </c>
      <c r="E787" s="10">
        <v>63.3</v>
      </c>
      <c r="F787" s="26">
        <f t="shared" si="146"/>
        <v>17.583333333333332</v>
      </c>
      <c r="G787" s="51">
        <f t="shared" si="156"/>
        <v>0.11111111111111249</v>
      </c>
      <c r="H787" s="26">
        <f t="shared" si="157"/>
        <v>17.583333333333332</v>
      </c>
      <c r="I787" s="70"/>
      <c r="J787" s="26">
        <v>164.33333333333539</v>
      </c>
      <c r="K787" s="26">
        <f>'Car Specs and Assumptions'!$C$5*9.81*'Car Specs and Assumptions'!$F$5</f>
        <v>145.08990000000003</v>
      </c>
      <c r="L787" s="26">
        <v>131.68708911458333</v>
      </c>
      <c r="M787" s="26">
        <v>-112.44365578124797</v>
      </c>
      <c r="N787" s="27">
        <v>-1977.1342808202767</v>
      </c>
      <c r="O787" s="27">
        <f t="shared" si="147"/>
        <v>0</v>
      </c>
      <c r="P787" s="27">
        <f>IF(F787&gt;0,(K787+L787)*F787,0)</f>
        <v>4866.66205859809</v>
      </c>
      <c r="Q787" s="28">
        <f>IF(J787*-1&gt;(K787+L787),(((J787*-1)-K787-L787))*F787,0)</f>
        <v>0</v>
      </c>
      <c r="R787" s="27">
        <f t="shared" si="148"/>
        <v>949073.28682068724</v>
      </c>
      <c r="S787" s="27">
        <f t="shared" si="149"/>
        <v>1052562.2069161308</v>
      </c>
      <c r="T787" s="27">
        <f t="shared" si="150"/>
        <v>0.26365255907878693</v>
      </c>
      <c r="U787" s="27">
        <f t="shared" si="151"/>
        <v>0.29240178108130116</v>
      </c>
      <c r="V787" s="29">
        <v>-0.29240178108130116</v>
      </c>
      <c r="W787" s="29">
        <f>0.5*'Car Specs and Assumptions'!$C$5*(F787*F787)</f>
        <v>228633.88541666666</v>
      </c>
      <c r="X787" s="29">
        <f t="shared" si="152"/>
        <v>228.63388541666666</v>
      </c>
      <c r="Y787" s="29">
        <f t="shared" si="153"/>
        <v>166.90273635416665</v>
      </c>
      <c r="Z787" s="29">
        <f>(H787*(K787+L787))/1000</f>
        <v>4.8666620585980898</v>
      </c>
      <c r="AA787" s="29">
        <f t="shared" si="154"/>
        <v>162.03607429556857</v>
      </c>
      <c r="AB787" s="18"/>
      <c r="AC787" s="24">
        <f t="shared" si="155"/>
        <v>0</v>
      </c>
      <c r="AD787" s="24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</row>
    <row r="788" spans="1:40" x14ac:dyDescent="0.35">
      <c r="A788" s="18"/>
      <c r="B788" s="2" t="s">
        <v>4</v>
      </c>
      <c r="C788" s="2">
        <v>784</v>
      </c>
      <c r="D788" s="2">
        <v>195</v>
      </c>
      <c r="E788" s="10">
        <v>63.6</v>
      </c>
      <c r="F788" s="26">
        <f t="shared" si="146"/>
        <v>17.666666666666668</v>
      </c>
      <c r="G788" s="51">
        <f t="shared" si="156"/>
        <v>9.7222222222223209E-2</v>
      </c>
      <c r="H788" s="26">
        <f t="shared" si="157"/>
        <v>17.666666666666668</v>
      </c>
      <c r="I788" s="70"/>
      <c r="J788" s="26">
        <v>143.79166666666814</v>
      </c>
      <c r="K788" s="26">
        <f>'Car Specs and Assumptions'!$C$5*9.81*'Car Specs and Assumptions'!$F$5</f>
        <v>145.08990000000003</v>
      </c>
      <c r="L788" s="26">
        <v>132.93826583333336</v>
      </c>
      <c r="M788" s="26">
        <v>-134.23649916666525</v>
      </c>
      <c r="N788" s="27">
        <v>-2371.5114852777529</v>
      </c>
      <c r="O788" s="27">
        <f t="shared" si="147"/>
        <v>0</v>
      </c>
      <c r="P788" s="27">
        <f>IF(F788&gt;0,(K788+L788)*F788,0)</f>
        <v>4911.8309297222231</v>
      </c>
      <c r="Q788" s="28">
        <f>IF(J788*-1&gt;(K788+L788),(((J788*-1)-K788-L788))*F788,0)</f>
        <v>0</v>
      </c>
      <c r="R788" s="27">
        <f t="shared" si="148"/>
        <v>953985.11775040941</v>
      </c>
      <c r="S788" s="27">
        <f t="shared" si="149"/>
        <v>1052562.2069161308</v>
      </c>
      <c r="T788" s="27">
        <f t="shared" si="150"/>
        <v>0.26501706571106376</v>
      </c>
      <c r="U788" s="27">
        <f t="shared" si="151"/>
        <v>0.29240178108130116</v>
      </c>
      <c r="V788" s="29">
        <v>-0.29240178108130116</v>
      </c>
      <c r="W788" s="29">
        <f>0.5*'Car Specs and Assumptions'!$C$5*(F788*F788)</f>
        <v>230806.16666666669</v>
      </c>
      <c r="X788" s="29">
        <f t="shared" si="152"/>
        <v>230.80616666666668</v>
      </c>
      <c r="Y788" s="29">
        <f t="shared" si="153"/>
        <v>168.48850166666668</v>
      </c>
      <c r="Z788" s="29">
        <f>(H788*(K788+L788))/1000</f>
        <v>4.9118309297222229</v>
      </c>
      <c r="AA788" s="29">
        <f t="shared" si="154"/>
        <v>163.57667073694446</v>
      </c>
      <c r="AB788" s="18"/>
      <c r="AC788" s="24">
        <f t="shared" si="155"/>
        <v>0</v>
      </c>
      <c r="AD788" s="24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</row>
    <row r="789" spans="1:40" x14ac:dyDescent="0.35">
      <c r="A789" s="18"/>
      <c r="B789" s="2" t="s">
        <v>4</v>
      </c>
      <c r="C789" s="2">
        <v>785</v>
      </c>
      <c r="D789" s="2">
        <v>196</v>
      </c>
      <c r="E789" s="10">
        <v>64</v>
      </c>
      <c r="F789" s="26">
        <f t="shared" si="146"/>
        <v>17.777777777777779</v>
      </c>
      <c r="G789" s="51">
        <f t="shared" si="156"/>
        <v>0.15277777777777679</v>
      </c>
      <c r="H789" s="26">
        <f t="shared" si="157"/>
        <v>17.777777777777779</v>
      </c>
      <c r="I789" s="70"/>
      <c r="J789" s="26">
        <v>225.95833333333186</v>
      </c>
      <c r="K789" s="26">
        <f>'Car Specs and Assumptions'!$C$5*9.81*'Car Specs and Assumptions'!$F$5</f>
        <v>145.08990000000003</v>
      </c>
      <c r="L789" s="26">
        <v>134.61570370370373</v>
      </c>
      <c r="M789" s="26">
        <v>-53.747270370371893</v>
      </c>
      <c r="N789" s="27">
        <v>-955.50702880661152</v>
      </c>
      <c r="O789" s="27">
        <f t="shared" si="147"/>
        <v>0</v>
      </c>
      <c r="P789" s="27">
        <f>IF(F789&gt;0,(K789+L789)*F789,0)</f>
        <v>4972.5440658436228</v>
      </c>
      <c r="Q789" s="28">
        <f>IF(J789*-1&gt;(K789+L789),(((J789*-1)-K789-L789))*F789,0)</f>
        <v>0</v>
      </c>
      <c r="R789" s="27">
        <f t="shared" si="148"/>
        <v>958957.66181625298</v>
      </c>
      <c r="S789" s="27">
        <f t="shared" si="149"/>
        <v>1052562.2069161308</v>
      </c>
      <c r="T789" s="27">
        <f t="shared" si="150"/>
        <v>0.26639843845255506</v>
      </c>
      <c r="U789" s="27">
        <f t="shared" si="151"/>
        <v>0.29240178108130116</v>
      </c>
      <c r="V789" s="29">
        <v>-0.29240178108130116</v>
      </c>
      <c r="W789" s="29">
        <f>0.5*'Car Specs and Assumptions'!$C$5*(F789*F789)</f>
        <v>233718.51851851854</v>
      </c>
      <c r="X789" s="29">
        <f t="shared" si="152"/>
        <v>233.71851851851855</v>
      </c>
      <c r="Y789" s="29">
        <f t="shared" si="153"/>
        <v>170.61451851851854</v>
      </c>
      <c r="Z789" s="29">
        <f>(H789*(K789+L789))/1000</f>
        <v>4.9725440658436231</v>
      </c>
      <c r="AA789" s="29">
        <f t="shared" si="154"/>
        <v>165.6419744526749</v>
      </c>
      <c r="AB789" s="18"/>
      <c r="AC789" s="24">
        <f t="shared" si="155"/>
        <v>0</v>
      </c>
      <c r="AD789" s="24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</row>
    <row r="790" spans="1:40" x14ac:dyDescent="0.35">
      <c r="A790" s="18"/>
      <c r="B790" s="2" t="s">
        <v>4</v>
      </c>
      <c r="C790" s="2">
        <v>786</v>
      </c>
      <c r="D790" s="2">
        <v>197</v>
      </c>
      <c r="E790" s="10">
        <v>64.7</v>
      </c>
      <c r="F790" s="26">
        <f t="shared" si="146"/>
        <v>17.972222222222221</v>
      </c>
      <c r="G790" s="51">
        <f t="shared" si="156"/>
        <v>0.16666666666666607</v>
      </c>
      <c r="H790" s="26">
        <f t="shared" si="157"/>
        <v>17.972222222222221</v>
      </c>
      <c r="I790" s="70"/>
      <c r="J790" s="26">
        <v>246.49999999999912</v>
      </c>
      <c r="K790" s="26">
        <f>'Car Specs and Assumptions'!$C$5*9.81*'Car Specs and Assumptions'!$F$5</f>
        <v>145.08990000000003</v>
      </c>
      <c r="L790" s="26">
        <v>137.57652615162036</v>
      </c>
      <c r="M790" s="26">
        <v>-36.166426151621266</v>
      </c>
      <c r="N790" s="27">
        <v>-649.99104778052663</v>
      </c>
      <c r="O790" s="27">
        <f t="shared" si="147"/>
        <v>0</v>
      </c>
      <c r="P790" s="27">
        <f>IF(F790&gt;0,(K790+L790)*F790,0)</f>
        <v>5080.143825558288</v>
      </c>
      <c r="Q790" s="28">
        <f>IF(J790*-1&gt;(K790+L790),(((J790*-1)-K790-L790))*F790,0)</f>
        <v>0</v>
      </c>
      <c r="R790" s="27">
        <f t="shared" si="148"/>
        <v>964037.80564181122</v>
      </c>
      <c r="S790" s="27">
        <f t="shared" si="149"/>
        <v>1052562.2069161308</v>
      </c>
      <c r="T790" s="27">
        <f t="shared" si="150"/>
        <v>0.26780970240729518</v>
      </c>
      <c r="U790" s="27">
        <f t="shared" si="151"/>
        <v>0.29240178108130116</v>
      </c>
      <c r="V790" s="29">
        <v>-0.29240178108130116</v>
      </c>
      <c r="W790" s="29">
        <f>0.5*'Car Specs and Assumptions'!$C$5*(F790*F790)</f>
        <v>238859.07060185182</v>
      </c>
      <c r="X790" s="29">
        <f t="shared" si="152"/>
        <v>238.85907060185181</v>
      </c>
      <c r="Y790" s="29">
        <f t="shared" si="153"/>
        <v>174.36712153935181</v>
      </c>
      <c r="Z790" s="29">
        <f>(H790*(K790+L790))/1000</f>
        <v>5.080143825558288</v>
      </c>
      <c r="AA790" s="29">
        <f t="shared" si="154"/>
        <v>169.28697771379353</v>
      </c>
      <c r="AB790" s="18"/>
      <c r="AC790" s="24">
        <f t="shared" si="155"/>
        <v>0</v>
      </c>
      <c r="AD790" s="24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</row>
    <row r="791" spans="1:40" x14ac:dyDescent="0.35">
      <c r="A791" s="18"/>
      <c r="B791" s="2" t="s">
        <v>4</v>
      </c>
      <c r="C791" s="2">
        <v>787</v>
      </c>
      <c r="D791" s="2">
        <v>198</v>
      </c>
      <c r="E791" s="10">
        <v>65.2</v>
      </c>
      <c r="F791" s="26">
        <f t="shared" si="146"/>
        <v>18.111111111111111</v>
      </c>
      <c r="G791" s="51">
        <f t="shared" si="156"/>
        <v>8.3333333333333925E-2</v>
      </c>
      <c r="H791" s="26">
        <f t="shared" si="157"/>
        <v>18.111111111111111</v>
      </c>
      <c r="I791" s="70"/>
      <c r="J791" s="26">
        <v>123.25000000000088</v>
      </c>
      <c r="K791" s="26">
        <f>'Car Specs and Assumptions'!$C$5*9.81*'Car Specs and Assumptions'!$F$5</f>
        <v>145.08990000000003</v>
      </c>
      <c r="L791" s="26">
        <v>139.71111842592595</v>
      </c>
      <c r="M791" s="26">
        <v>-161.55101842592509</v>
      </c>
      <c r="N791" s="27">
        <v>-2925.8684448250879</v>
      </c>
      <c r="O791" s="27">
        <f t="shared" si="147"/>
        <v>0</v>
      </c>
      <c r="P791" s="27">
        <f>IF(F791&gt;0,(K791+L791)*F791,0)</f>
        <v>5158.0628892695477</v>
      </c>
      <c r="Q791" s="28">
        <f>IF(J791*-1&gt;(K791+L791),(((J791*-1)-K791-L791))*F791,0)</f>
        <v>0</v>
      </c>
      <c r="R791" s="27">
        <f t="shared" si="148"/>
        <v>969195.86853108078</v>
      </c>
      <c r="S791" s="27">
        <f t="shared" si="149"/>
        <v>1052562.2069161308</v>
      </c>
      <c r="T791" s="27">
        <f t="shared" si="150"/>
        <v>0.26924261227793428</v>
      </c>
      <c r="U791" s="27">
        <f t="shared" si="151"/>
        <v>0.29240178108130116</v>
      </c>
      <c r="V791" s="29">
        <v>-0.29240178108130116</v>
      </c>
      <c r="W791" s="29">
        <f>0.5*'Car Specs and Assumptions'!$C$5*(F791*F791)</f>
        <v>242565.12962962964</v>
      </c>
      <c r="X791" s="29">
        <f t="shared" si="152"/>
        <v>242.56512962962964</v>
      </c>
      <c r="Y791" s="29">
        <f t="shared" si="153"/>
        <v>177.07254462962962</v>
      </c>
      <c r="Z791" s="29">
        <f>(H791*(K791+L791))/1000</f>
        <v>5.1580628892695479</v>
      </c>
      <c r="AA791" s="29">
        <f t="shared" si="154"/>
        <v>171.91448174036006</v>
      </c>
      <c r="AB791" s="18"/>
      <c r="AC791" s="24">
        <f t="shared" si="155"/>
        <v>0</v>
      </c>
      <c r="AD791" s="24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</row>
    <row r="792" spans="1:40" x14ac:dyDescent="0.35">
      <c r="A792" s="18"/>
      <c r="B792" s="2" t="s">
        <v>4</v>
      </c>
      <c r="C792" s="2">
        <v>788</v>
      </c>
      <c r="D792" s="2">
        <v>199</v>
      </c>
      <c r="E792" s="10">
        <v>65.3</v>
      </c>
      <c r="F792" s="26">
        <f t="shared" si="146"/>
        <v>18.138888888888889</v>
      </c>
      <c r="G792" s="51">
        <f t="shared" si="156"/>
        <v>1.3888888888889284E-2</v>
      </c>
      <c r="H792" s="26">
        <f t="shared" si="157"/>
        <v>18.138888888888889</v>
      </c>
      <c r="I792" s="70"/>
      <c r="J792" s="26">
        <v>20.54166666666725</v>
      </c>
      <c r="K792" s="26">
        <f>'Car Specs and Assumptions'!$C$5*9.81*'Car Specs and Assumptions'!$F$5</f>
        <v>145.08990000000003</v>
      </c>
      <c r="L792" s="26">
        <v>140.14000879050928</v>
      </c>
      <c r="M792" s="26">
        <v>-264.68824212384209</v>
      </c>
      <c r="N792" s="27">
        <v>-4801.150614079691</v>
      </c>
      <c r="O792" s="27">
        <f t="shared" si="147"/>
        <v>0</v>
      </c>
      <c r="P792" s="27">
        <f>IF(F792&gt;0,(K792+L792)*F792,0)</f>
        <v>5173.7536233389601</v>
      </c>
      <c r="Q792" s="28">
        <f>IF(J792*-1&gt;(K792+L792),(((J792*-1)-K792-L792))*F792,0)</f>
        <v>0</v>
      </c>
      <c r="R792" s="27">
        <f t="shared" si="148"/>
        <v>974369.62215441978</v>
      </c>
      <c r="S792" s="27">
        <f t="shared" si="149"/>
        <v>1052562.2069161308</v>
      </c>
      <c r="T792" s="27">
        <f t="shared" si="150"/>
        <v>0.2706798810344978</v>
      </c>
      <c r="U792" s="27">
        <f t="shared" si="151"/>
        <v>0.29240178108130116</v>
      </c>
      <c r="V792" s="29">
        <v>-0.29240178108130116</v>
      </c>
      <c r="W792" s="29">
        <f>0.5*'Car Specs and Assumptions'!$C$5*(F792*F792)</f>
        <v>243309.76504629632</v>
      </c>
      <c r="X792" s="29">
        <f t="shared" si="152"/>
        <v>243.30976504629632</v>
      </c>
      <c r="Y792" s="29">
        <f t="shared" si="153"/>
        <v>177.6161284837963</v>
      </c>
      <c r="Z792" s="29">
        <f>(H792*(K792+L792))/1000</f>
        <v>5.1737536233389605</v>
      </c>
      <c r="AA792" s="29">
        <f t="shared" si="154"/>
        <v>172.44237486045733</v>
      </c>
      <c r="AB792" s="18"/>
      <c r="AC792" s="24">
        <f t="shared" si="155"/>
        <v>0</v>
      </c>
      <c r="AD792" s="24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</row>
    <row r="793" spans="1:40" x14ac:dyDescent="0.35">
      <c r="A793" s="18"/>
      <c r="B793" s="2" t="s">
        <v>4</v>
      </c>
      <c r="C793" s="2">
        <v>789</v>
      </c>
      <c r="D793" s="2">
        <v>200</v>
      </c>
      <c r="E793" s="10">
        <v>65.3</v>
      </c>
      <c r="F793" s="26">
        <f t="shared" si="146"/>
        <v>18.138888888888889</v>
      </c>
      <c r="G793" s="51">
        <f t="shared" si="156"/>
        <v>1.3888888888889284E-2</v>
      </c>
      <c r="H793" s="26">
        <f t="shared" si="157"/>
        <v>18.138888888888889</v>
      </c>
      <c r="I793" s="70"/>
      <c r="J793" s="26">
        <v>20.54166666666725</v>
      </c>
      <c r="K793" s="26">
        <f>'Car Specs and Assumptions'!$C$5*9.81*'Car Specs and Assumptions'!$F$5</f>
        <v>145.08990000000003</v>
      </c>
      <c r="L793" s="26">
        <v>140.14000879050928</v>
      </c>
      <c r="M793" s="26">
        <v>-264.68824212384209</v>
      </c>
      <c r="N793" s="27">
        <v>-4801.150614079691</v>
      </c>
      <c r="O793" s="27">
        <f t="shared" si="147"/>
        <v>0</v>
      </c>
      <c r="P793" s="27">
        <f>IF(F793&gt;0,(K793+L793)*F793,0)</f>
        <v>5173.7536233389601</v>
      </c>
      <c r="Q793" s="28">
        <f>IF(J793*-1&gt;(K793+L793),(((J793*-1)-K793-L793))*F793,0)</f>
        <v>0</v>
      </c>
      <c r="R793" s="27">
        <f t="shared" si="148"/>
        <v>979543.37577775877</v>
      </c>
      <c r="S793" s="27">
        <f t="shared" si="149"/>
        <v>1052562.2069161308</v>
      </c>
      <c r="T793" s="27">
        <f t="shared" si="150"/>
        <v>0.27211714979106139</v>
      </c>
      <c r="U793" s="27">
        <f t="shared" si="151"/>
        <v>0.29240178108130116</v>
      </c>
      <c r="V793" s="29">
        <v>-0.29240178108130116</v>
      </c>
      <c r="W793" s="29">
        <f>0.5*'Car Specs and Assumptions'!$C$5*(F793*F793)</f>
        <v>243309.76504629632</v>
      </c>
      <c r="X793" s="29">
        <f t="shared" si="152"/>
        <v>243.30976504629632</v>
      </c>
      <c r="Y793" s="29">
        <f t="shared" si="153"/>
        <v>177.6161284837963</v>
      </c>
      <c r="Z793" s="29">
        <f>(H793*(K793+L793))/1000</f>
        <v>5.1737536233389605</v>
      </c>
      <c r="AA793" s="29">
        <f t="shared" si="154"/>
        <v>172.44237486045733</v>
      </c>
      <c r="AB793" s="18"/>
      <c r="AC793" s="24">
        <f t="shared" si="155"/>
        <v>0</v>
      </c>
      <c r="AD793" s="24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</row>
    <row r="794" spans="1:40" x14ac:dyDescent="0.35">
      <c r="A794" s="18"/>
      <c r="B794" s="2" t="s">
        <v>4</v>
      </c>
      <c r="C794" s="2">
        <v>790</v>
      </c>
      <c r="D794" s="2">
        <v>201</v>
      </c>
      <c r="E794" s="10">
        <v>65.400000000000006</v>
      </c>
      <c r="F794" s="26">
        <f t="shared" si="146"/>
        <v>18.166666666666668</v>
      </c>
      <c r="G794" s="51">
        <f t="shared" si="156"/>
        <v>5.5555555555555358E-2</v>
      </c>
      <c r="H794" s="26">
        <f t="shared" si="157"/>
        <v>18.166666666666668</v>
      </c>
      <c r="I794" s="70"/>
      <c r="J794" s="26">
        <v>82.166666666666373</v>
      </c>
      <c r="K794" s="26">
        <f>'Car Specs and Assumptions'!$C$5*9.81*'Car Specs and Assumptions'!$F$5</f>
        <v>145.08990000000003</v>
      </c>
      <c r="L794" s="26">
        <v>140.56955645833338</v>
      </c>
      <c r="M794" s="26">
        <v>-203.49278979166704</v>
      </c>
      <c r="N794" s="27">
        <v>-3696.7856812152845</v>
      </c>
      <c r="O794" s="27">
        <f t="shared" si="147"/>
        <v>0</v>
      </c>
      <c r="P794" s="27">
        <f>IF(F794&gt;0,(K794+L794)*F794,0)</f>
        <v>5189.4801256597239</v>
      </c>
      <c r="Q794" s="28">
        <f>IF(J794*-1&gt;(K794+L794),(((J794*-1)-K794-L794))*F794,0)</f>
        <v>0</v>
      </c>
      <c r="R794" s="27">
        <f t="shared" si="148"/>
        <v>984732.8559034185</v>
      </c>
      <c r="S794" s="27">
        <f t="shared" si="149"/>
        <v>1052562.2069161308</v>
      </c>
      <c r="T794" s="27">
        <f t="shared" si="150"/>
        <v>0.27355878736996969</v>
      </c>
      <c r="U794" s="27">
        <f t="shared" si="151"/>
        <v>0.29240178108130116</v>
      </c>
      <c r="V794" s="29">
        <v>-0.29240178108130116</v>
      </c>
      <c r="W794" s="29">
        <f>0.5*'Car Specs and Assumptions'!$C$5*(F794*F794)</f>
        <v>244055.54166666672</v>
      </c>
      <c r="X794" s="29">
        <f t="shared" si="152"/>
        <v>244.05554166666673</v>
      </c>
      <c r="Y794" s="29">
        <f t="shared" si="153"/>
        <v>178.16054541666671</v>
      </c>
      <c r="Z794" s="29">
        <f>(H794*(K794+L794))/1000</f>
        <v>5.1894801256597241</v>
      </c>
      <c r="AA794" s="29">
        <f t="shared" si="154"/>
        <v>172.97106529100699</v>
      </c>
      <c r="AB794" s="18"/>
      <c r="AC794" s="24">
        <f t="shared" si="155"/>
        <v>0</v>
      </c>
      <c r="AD794" s="24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</row>
    <row r="795" spans="1:40" x14ac:dyDescent="0.35">
      <c r="A795" s="18"/>
      <c r="B795" s="2" t="s">
        <v>4</v>
      </c>
      <c r="C795" s="2">
        <v>791</v>
      </c>
      <c r="D795" s="2">
        <v>202</v>
      </c>
      <c r="E795" s="10">
        <v>65.7</v>
      </c>
      <c r="F795" s="26">
        <f t="shared" si="146"/>
        <v>18.25</v>
      </c>
      <c r="G795" s="51">
        <f t="shared" si="156"/>
        <v>8.3333333333332149E-2</v>
      </c>
      <c r="H795" s="26">
        <f t="shared" si="157"/>
        <v>18.25</v>
      </c>
      <c r="I795" s="70"/>
      <c r="J795" s="26">
        <v>123.24999999999825</v>
      </c>
      <c r="K795" s="26">
        <f>'Car Specs and Assumptions'!$C$5*9.81*'Car Specs and Assumptions'!$F$5</f>
        <v>145.08990000000003</v>
      </c>
      <c r="L795" s="26">
        <v>141.86214328125001</v>
      </c>
      <c r="M795" s="26">
        <v>-163.7020432812518</v>
      </c>
      <c r="N795" s="27">
        <v>-2987.5622898828456</v>
      </c>
      <c r="O795" s="27">
        <f t="shared" si="147"/>
        <v>0</v>
      </c>
      <c r="P795" s="27">
        <f>IF(F795&gt;0,(K795+L795)*F795,0)</f>
        <v>5236.8747898828133</v>
      </c>
      <c r="Q795" s="28">
        <f>IF(J795*-1&gt;(K795+L795),(((J795*-1)-K795-L795))*F795,0)</f>
        <v>0</v>
      </c>
      <c r="R795" s="27">
        <f t="shared" si="148"/>
        <v>989969.7306933013</v>
      </c>
      <c r="S795" s="27">
        <f t="shared" si="149"/>
        <v>1052562.2069161308</v>
      </c>
      <c r="T795" s="27">
        <f t="shared" si="150"/>
        <v>0.27501359118659913</v>
      </c>
      <c r="U795" s="27">
        <f t="shared" si="151"/>
        <v>0.29240178108130116</v>
      </c>
      <c r="V795" s="29">
        <v>-0.29240178108130116</v>
      </c>
      <c r="W795" s="29">
        <f>0.5*'Car Specs and Assumptions'!$C$5*(F795*F795)</f>
        <v>246299.71875</v>
      </c>
      <c r="X795" s="29">
        <f t="shared" si="152"/>
        <v>246.29971875000001</v>
      </c>
      <c r="Y795" s="29">
        <f t="shared" si="153"/>
        <v>179.79879468749999</v>
      </c>
      <c r="Z795" s="29">
        <f>(H795*(K795+L795))/1000</f>
        <v>5.2368747898828136</v>
      </c>
      <c r="AA795" s="29">
        <f t="shared" si="154"/>
        <v>174.56191989761717</v>
      </c>
      <c r="AB795" s="18"/>
      <c r="AC795" s="24">
        <f t="shared" si="155"/>
        <v>0</v>
      </c>
      <c r="AD795" s="24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</row>
    <row r="796" spans="1:40" x14ac:dyDescent="0.35">
      <c r="A796" s="18"/>
      <c r="B796" s="2" t="s">
        <v>4</v>
      </c>
      <c r="C796" s="2">
        <v>792</v>
      </c>
      <c r="D796" s="2">
        <v>203</v>
      </c>
      <c r="E796" s="10">
        <v>66</v>
      </c>
      <c r="F796" s="26">
        <f t="shared" si="146"/>
        <v>18.333333333333332</v>
      </c>
      <c r="G796" s="51">
        <f t="shared" si="156"/>
        <v>-1.3888888888889284E-2</v>
      </c>
      <c r="H796" s="26">
        <f t="shared" si="157"/>
        <v>18.333333333333332</v>
      </c>
      <c r="I796" s="70"/>
      <c r="J796" s="26">
        <v>-20.54166666666725</v>
      </c>
      <c r="K796" s="26">
        <f>'Car Specs and Assumptions'!$C$5*9.81*'Car Specs and Assumptions'!$F$5</f>
        <v>145.08990000000003</v>
      </c>
      <c r="L796" s="26">
        <v>143.16064583333335</v>
      </c>
      <c r="M796" s="26">
        <v>-308.79221250000063</v>
      </c>
      <c r="N796" s="27">
        <v>-5661.1905625000109</v>
      </c>
      <c r="O796" s="27">
        <f t="shared" si="147"/>
        <v>0</v>
      </c>
      <c r="P796" s="27">
        <f>IF(F796&gt;0,(K796+L796)*F796,0)</f>
        <v>5284.5933402777782</v>
      </c>
      <c r="Q796" s="28">
        <f>IF(J796*-1&gt;(K796+L796),(((J796*-1)-K796-L796))*F796,0)</f>
        <v>0</v>
      </c>
      <c r="R796" s="27">
        <f t="shared" si="148"/>
        <v>995254.32403357909</v>
      </c>
      <c r="S796" s="27">
        <f t="shared" si="149"/>
        <v>1052562.2069161308</v>
      </c>
      <c r="T796" s="27">
        <f t="shared" si="150"/>
        <v>0.27648165121652829</v>
      </c>
      <c r="U796" s="27">
        <f t="shared" si="151"/>
        <v>0.29240178108130116</v>
      </c>
      <c r="V796" s="29">
        <v>-0.29240178108130116</v>
      </c>
      <c r="W796" s="29">
        <f>0.5*'Car Specs and Assumptions'!$C$5*(F796*F796)</f>
        <v>248554.16666666666</v>
      </c>
      <c r="X796" s="29">
        <f t="shared" si="152"/>
        <v>248.55416666666665</v>
      </c>
      <c r="Y796" s="29">
        <f t="shared" si="153"/>
        <v>181.44454166666665</v>
      </c>
      <c r="Z796" s="29">
        <f>(H796*(K796+L796))/1000</f>
        <v>5.2845933402777785</v>
      </c>
      <c r="AA796" s="29">
        <f t="shared" si="154"/>
        <v>176.15994832638887</v>
      </c>
      <c r="AB796" s="18"/>
      <c r="AC796" s="24">
        <f t="shared" si="155"/>
        <v>0</v>
      </c>
      <c r="AD796" s="24"/>
      <c r="AE796" s="18"/>
      <c r="AF796" s="18"/>
      <c r="AG796" s="18"/>
      <c r="AH796" s="18"/>
      <c r="AI796" s="18"/>
      <c r="AJ796" s="18"/>
      <c r="AK796" s="18"/>
      <c r="AL796" s="18"/>
      <c r="AM796" s="18"/>
      <c r="AN796" s="18"/>
    </row>
    <row r="797" spans="1:40" x14ac:dyDescent="0.35">
      <c r="A797" s="18"/>
      <c r="B797" s="2" t="s">
        <v>4</v>
      </c>
      <c r="C797" s="2">
        <v>793</v>
      </c>
      <c r="D797" s="2">
        <v>204</v>
      </c>
      <c r="E797" s="10">
        <v>65.599999999999994</v>
      </c>
      <c r="F797" s="26">
        <f t="shared" si="146"/>
        <v>18.222222222222221</v>
      </c>
      <c r="G797" s="51">
        <f t="shared" si="156"/>
        <v>-0.34722222222222143</v>
      </c>
      <c r="H797" s="26">
        <f t="shared" si="157"/>
        <v>18.222222222222221</v>
      </c>
      <c r="I797" s="70"/>
      <c r="J797" s="26">
        <v>-513.54166666666549</v>
      </c>
      <c r="K797" s="26">
        <f>'Car Specs and Assumptions'!$C$5*9.81*'Car Specs and Assumptions'!$F$5</f>
        <v>145.08990000000003</v>
      </c>
      <c r="L797" s="26">
        <v>141.4306237037037</v>
      </c>
      <c r="M797" s="26">
        <v>-800.06219037036931</v>
      </c>
      <c r="N797" s="27">
        <v>-14578.911024526729</v>
      </c>
      <c r="O797" s="27">
        <f t="shared" si="147"/>
        <v>0</v>
      </c>
      <c r="P797" s="27">
        <f>IF(F797&gt;0,(K797+L797)*F797,0)</f>
        <v>5221.040654156378</v>
      </c>
      <c r="Q797" s="28">
        <f>IF(J797*-1&gt;(K797+L797),(((J797*-1)-K797-L797))*F797,0)</f>
        <v>4136.8297162139688</v>
      </c>
      <c r="R797" s="27">
        <f t="shared" si="148"/>
        <v>1000475.3646877354</v>
      </c>
      <c r="S797" s="27">
        <f t="shared" si="149"/>
        <v>1056699.0366323448</v>
      </c>
      <c r="T797" s="27">
        <f t="shared" si="150"/>
        <v>0.27793205631025292</v>
      </c>
      <c r="U797" s="27">
        <f t="shared" si="151"/>
        <v>0.29355099237646542</v>
      </c>
      <c r="V797" s="29">
        <v>-0.29355099237646542</v>
      </c>
      <c r="W797" s="29">
        <f>0.5*'Car Specs and Assumptions'!$C$5*(F797*F797)</f>
        <v>245550.51851851851</v>
      </c>
      <c r="X797" s="29">
        <f t="shared" si="152"/>
        <v>245.55051851851852</v>
      </c>
      <c r="Y797" s="29">
        <f t="shared" si="153"/>
        <v>179.25187851851851</v>
      </c>
      <c r="Z797" s="29">
        <f>(H797*(K797+L797))/1000</f>
        <v>5.2210406541563783</v>
      </c>
      <c r="AA797" s="29">
        <f t="shared" si="154"/>
        <v>174.03083786436213</v>
      </c>
      <c r="AB797" s="18"/>
      <c r="AC797" s="24">
        <f t="shared" si="155"/>
        <v>0</v>
      </c>
      <c r="AD797" s="24"/>
      <c r="AE797" s="18"/>
      <c r="AF797" s="18"/>
      <c r="AG797" s="18"/>
      <c r="AH797" s="18"/>
      <c r="AI797" s="18"/>
      <c r="AJ797" s="18"/>
      <c r="AK797" s="18"/>
      <c r="AL797" s="18"/>
      <c r="AM797" s="18"/>
      <c r="AN797" s="18"/>
    </row>
    <row r="798" spans="1:40" x14ac:dyDescent="0.35">
      <c r="A798" s="18"/>
      <c r="B798" s="2" t="s">
        <v>4</v>
      </c>
      <c r="C798" s="2">
        <v>794</v>
      </c>
      <c r="D798" s="2">
        <v>205</v>
      </c>
      <c r="E798" s="10">
        <v>63.5</v>
      </c>
      <c r="F798" s="26">
        <f t="shared" si="146"/>
        <v>17.638888888888889</v>
      </c>
      <c r="G798" s="51">
        <f t="shared" si="156"/>
        <v>-0.81944444444444464</v>
      </c>
      <c r="H798" s="26">
        <f t="shared" si="157"/>
        <v>17.638888888888889</v>
      </c>
      <c r="I798" s="70"/>
      <c r="J798" s="26">
        <v>-1211.9583333333337</v>
      </c>
      <c r="K798" s="26">
        <f>'Car Specs and Assumptions'!$C$5*9.81*'Car Specs and Assumptions'!$F$5</f>
        <v>145.08990000000003</v>
      </c>
      <c r="L798" s="26">
        <v>132.52054962384261</v>
      </c>
      <c r="M798" s="26">
        <v>-1489.5687829571762</v>
      </c>
      <c r="N798" s="27">
        <v>-26274.338254939081</v>
      </c>
      <c r="O798" s="27">
        <f t="shared" si="147"/>
        <v>0</v>
      </c>
      <c r="P798" s="27">
        <f>IF(F798&gt;0,(K798+L798)*F798,0)</f>
        <v>4896.7398753094476</v>
      </c>
      <c r="Q798" s="28">
        <f>IF(J798*-1&gt;(K798+L798),(((J798*-1)-K798-L798))*F798,0)</f>
        <v>16480.858504320193</v>
      </c>
      <c r="R798" s="27">
        <f t="shared" si="148"/>
        <v>1005372.1045630448</v>
      </c>
      <c r="S798" s="27">
        <f t="shared" si="149"/>
        <v>1073179.8951366651</v>
      </c>
      <c r="T798" s="27">
        <f t="shared" si="150"/>
        <v>0.27929237064761386</v>
      </c>
      <c r="U798" s="27">
        <f t="shared" si="151"/>
        <v>0.29812937486896557</v>
      </c>
      <c r="V798" s="29">
        <v>-0.29812937486896557</v>
      </c>
      <c r="W798" s="29">
        <f>0.5*'Car Specs and Assumptions'!$C$5*(F798*F798)</f>
        <v>230080.93171296295</v>
      </c>
      <c r="X798" s="29">
        <f t="shared" si="152"/>
        <v>230.08093171296295</v>
      </c>
      <c r="Y798" s="29">
        <f t="shared" si="153"/>
        <v>167.95908015046294</v>
      </c>
      <c r="Z798" s="29">
        <f>(H798*(K798+L798))/1000</f>
        <v>4.8967398753094473</v>
      </c>
      <c r="AA798" s="29">
        <f t="shared" si="154"/>
        <v>163.0623402751535</v>
      </c>
      <c r="AB798" s="18"/>
      <c r="AC798" s="24">
        <f t="shared" si="155"/>
        <v>16480.858504320193</v>
      </c>
      <c r="AD798" s="24"/>
      <c r="AE798" s="18"/>
      <c r="AF798" s="18"/>
      <c r="AG798" s="18"/>
      <c r="AH798" s="18"/>
      <c r="AI798" s="18"/>
      <c r="AJ798" s="18"/>
      <c r="AK798" s="18"/>
      <c r="AL798" s="18"/>
      <c r="AM798" s="18"/>
      <c r="AN798" s="18"/>
    </row>
    <row r="799" spans="1:40" x14ac:dyDescent="0.35">
      <c r="A799" s="18"/>
      <c r="B799" s="2" t="s">
        <v>4</v>
      </c>
      <c r="C799" s="2">
        <v>795</v>
      </c>
      <c r="D799" s="2">
        <v>206</v>
      </c>
      <c r="E799" s="10">
        <v>59.7</v>
      </c>
      <c r="F799" s="26">
        <f t="shared" si="146"/>
        <v>16.583333333333332</v>
      </c>
      <c r="G799" s="51">
        <f t="shared" si="156"/>
        <v>-1.2361111111111116</v>
      </c>
      <c r="H799" s="26">
        <f t="shared" si="157"/>
        <v>16.583333333333332</v>
      </c>
      <c r="I799" s="70"/>
      <c r="J799" s="26">
        <v>-1828.2083333333342</v>
      </c>
      <c r="K799" s="26">
        <f>'Car Specs and Assumptions'!$C$5*9.81*'Car Specs and Assumptions'!$F$5</f>
        <v>145.08990000000003</v>
      </c>
      <c r="L799" s="26">
        <v>117.13439536458333</v>
      </c>
      <c r="M799" s="26">
        <v>-2090.4326286979176</v>
      </c>
      <c r="N799" s="27">
        <v>-34666.341092573799</v>
      </c>
      <c r="O799" s="27">
        <f t="shared" si="147"/>
        <v>0</v>
      </c>
      <c r="P799" s="27">
        <f>IF(F799&gt;0,(K799+L799)*F799,0)</f>
        <v>4348.5528981293401</v>
      </c>
      <c r="Q799" s="28">
        <f>IF(J799*-1&gt;(K799+L799),(((J799*-1)-K799-L799))*F799,0)</f>
        <v>25969.235296315117</v>
      </c>
      <c r="R799" s="27">
        <f t="shared" si="148"/>
        <v>1009720.6574611742</v>
      </c>
      <c r="S799" s="27">
        <f t="shared" si="149"/>
        <v>1099149.1304329801</v>
      </c>
      <c r="T799" s="27">
        <f t="shared" si="150"/>
        <v>0.2805003986427142</v>
      </c>
      <c r="U799" s="27">
        <f t="shared" si="151"/>
        <v>0.30534362843428192</v>
      </c>
      <c r="V799" s="29">
        <v>-0.30534362843428192</v>
      </c>
      <c r="W799" s="29">
        <f>0.5*'Car Specs and Assumptions'!$C$5*(F799*F799)</f>
        <v>203367.63541666663</v>
      </c>
      <c r="X799" s="29">
        <f t="shared" si="152"/>
        <v>203.36763541666662</v>
      </c>
      <c r="Y799" s="29">
        <f t="shared" si="153"/>
        <v>148.45837385416664</v>
      </c>
      <c r="Z799" s="29">
        <f>(H799*(K799+L799))/1000</f>
        <v>4.3485528981293404</v>
      </c>
      <c r="AA799" s="29">
        <f t="shared" si="154"/>
        <v>144.10982095603731</v>
      </c>
      <c r="AB799" s="18"/>
      <c r="AC799" s="24">
        <f t="shared" si="155"/>
        <v>25969.235296315117</v>
      </c>
      <c r="AD799" s="24"/>
      <c r="AE799" s="18"/>
      <c r="AF799" s="18"/>
      <c r="AG799" s="18"/>
      <c r="AH799" s="18"/>
      <c r="AI799" s="18"/>
      <c r="AJ799" s="18"/>
      <c r="AK799" s="18"/>
      <c r="AL799" s="18"/>
      <c r="AM799" s="18"/>
      <c r="AN799" s="18"/>
    </row>
    <row r="800" spans="1:40" x14ac:dyDescent="0.35">
      <c r="A800" s="18"/>
      <c r="B800" s="2" t="s">
        <v>4</v>
      </c>
      <c r="C800" s="2">
        <v>796</v>
      </c>
      <c r="D800" s="2">
        <v>207</v>
      </c>
      <c r="E800" s="10">
        <v>54.6</v>
      </c>
      <c r="F800" s="26">
        <f t="shared" si="146"/>
        <v>15.166666666666666</v>
      </c>
      <c r="G800" s="51">
        <f t="shared" si="156"/>
        <v>-1.4444444444444446</v>
      </c>
      <c r="H800" s="26">
        <f t="shared" si="157"/>
        <v>15.166666666666666</v>
      </c>
      <c r="I800" s="70"/>
      <c r="J800" s="26">
        <v>-2136.3333333333335</v>
      </c>
      <c r="K800" s="26">
        <f>'Car Specs and Assumptions'!$C$5*9.81*'Car Specs and Assumptions'!$F$5</f>
        <v>145.08990000000003</v>
      </c>
      <c r="L800" s="26">
        <v>97.97630645833334</v>
      </c>
      <c r="M800" s="26">
        <v>-2379.3995397916669</v>
      </c>
      <c r="N800" s="27">
        <v>-36087.559686840279</v>
      </c>
      <c r="O800" s="27">
        <f t="shared" si="147"/>
        <v>0</v>
      </c>
      <c r="P800" s="27">
        <f>IF(F800&gt;0,(K800+L800)*F800,0)</f>
        <v>3686.5041312847225</v>
      </c>
      <c r="Q800" s="28">
        <f>IF(J800*-1&gt;(K800+L800),(((J800*-1)-K800-L800))*F800,0)</f>
        <v>28714.551424270838</v>
      </c>
      <c r="R800" s="27">
        <f t="shared" si="148"/>
        <v>1013407.161592459</v>
      </c>
      <c r="S800" s="27">
        <f t="shared" si="149"/>
        <v>1127863.6818572509</v>
      </c>
      <c r="T800" s="27">
        <f t="shared" si="150"/>
        <v>0.2815245094903851</v>
      </c>
      <c r="U800" s="27">
        <f t="shared" si="151"/>
        <v>0.31332053081994432</v>
      </c>
      <c r="V800" s="29">
        <v>-0.31332053081994432</v>
      </c>
      <c r="W800" s="29">
        <f>0.5*'Car Specs and Assumptions'!$C$5*(F800*F800)</f>
        <v>170105.54166666666</v>
      </c>
      <c r="X800" s="29">
        <f t="shared" si="152"/>
        <v>170.10554166666665</v>
      </c>
      <c r="Y800" s="29">
        <f t="shared" si="153"/>
        <v>124.17704541666666</v>
      </c>
      <c r="Z800" s="29">
        <f>(H800*(K800+L800))/1000</f>
        <v>3.6865041312847224</v>
      </c>
      <c r="AA800" s="29">
        <f t="shared" si="154"/>
        <v>120.49054128538194</v>
      </c>
      <c r="AB800" s="18"/>
      <c r="AC800" s="24">
        <f t="shared" si="155"/>
        <v>28714.551424270838</v>
      </c>
      <c r="AD800" s="24">
        <f>SUM(AC798:AC802)</f>
        <v>110668.63683868799</v>
      </c>
      <c r="AE800" s="18"/>
      <c r="AF800" s="18"/>
      <c r="AG800" s="18"/>
      <c r="AH800" s="18"/>
      <c r="AI800" s="18"/>
      <c r="AJ800" s="18"/>
      <c r="AK800" s="18"/>
      <c r="AL800" s="18"/>
      <c r="AM800" s="18"/>
      <c r="AN800" s="18"/>
    </row>
    <row r="801" spans="1:40" x14ac:dyDescent="0.35">
      <c r="A801" s="18"/>
      <c r="B801" s="2" t="s">
        <v>4</v>
      </c>
      <c r="C801" s="2">
        <v>797</v>
      </c>
      <c r="D801" s="2">
        <v>208</v>
      </c>
      <c r="E801" s="10">
        <v>49.3</v>
      </c>
      <c r="F801" s="26">
        <f t="shared" si="146"/>
        <v>13.694444444444443</v>
      </c>
      <c r="G801" s="51">
        <f t="shared" si="156"/>
        <v>-1.3472222222222223</v>
      </c>
      <c r="H801" s="26">
        <f t="shared" si="157"/>
        <v>13.694444444444443</v>
      </c>
      <c r="I801" s="70"/>
      <c r="J801" s="26">
        <v>-1992.5416666666667</v>
      </c>
      <c r="K801" s="26">
        <f>'Car Specs and Assumptions'!$C$5*9.81*'Car Specs and Assumptions'!$F$5</f>
        <v>145.08990000000003</v>
      </c>
      <c r="L801" s="26">
        <v>79.878447679398136</v>
      </c>
      <c r="M801" s="26">
        <v>-2217.510014346065</v>
      </c>
      <c r="N801" s="27">
        <v>-30367.567696461385</v>
      </c>
      <c r="O801" s="27">
        <f t="shared" si="147"/>
        <v>0</v>
      </c>
      <c r="P801" s="27">
        <f>IF(F801&gt;0,(K801+L801)*F801,0)</f>
        <v>3080.8165390539803</v>
      </c>
      <c r="Q801" s="28">
        <f>IF(J801*-1&gt;(K801+L801),(((J801*-1)-K801-L801))*F801,0)</f>
        <v>24205.934618353429</v>
      </c>
      <c r="R801" s="27">
        <f t="shared" si="148"/>
        <v>1016487.978131513</v>
      </c>
      <c r="S801" s="27">
        <f t="shared" si="149"/>
        <v>1152069.6164756042</v>
      </c>
      <c r="T801" s="27">
        <f t="shared" si="150"/>
        <v>0.2823803603249343</v>
      </c>
      <c r="U801" s="27">
        <f t="shared" si="151"/>
        <v>0.32004493945692286</v>
      </c>
      <c r="V801" s="29">
        <v>-0.32004493945692286</v>
      </c>
      <c r="W801" s="29">
        <f>0.5*'Car Specs and Assumptions'!$C$5*(F801*F801)</f>
        <v>138684.2094907407</v>
      </c>
      <c r="X801" s="29">
        <f t="shared" si="152"/>
        <v>138.6842094907407</v>
      </c>
      <c r="Y801" s="29">
        <f t="shared" si="153"/>
        <v>101.2394729282407</v>
      </c>
      <c r="Z801" s="29">
        <f>(H801*(K801+L801))/1000</f>
        <v>3.0808165390539801</v>
      </c>
      <c r="AA801" s="29">
        <f t="shared" si="154"/>
        <v>98.158656389186717</v>
      </c>
      <c r="AB801" s="18"/>
      <c r="AC801" s="24">
        <f t="shared" si="155"/>
        <v>24205.934618353429</v>
      </c>
      <c r="AD801" s="24"/>
      <c r="AE801" s="18"/>
      <c r="AF801" s="18"/>
      <c r="AG801" s="18"/>
      <c r="AH801" s="18"/>
      <c r="AI801" s="18"/>
      <c r="AJ801" s="18"/>
      <c r="AK801" s="18"/>
      <c r="AL801" s="18"/>
      <c r="AM801" s="18"/>
      <c r="AN801" s="18"/>
    </row>
    <row r="802" spans="1:40" x14ac:dyDescent="0.35">
      <c r="A802" s="18"/>
      <c r="B802" s="2" t="s">
        <v>4</v>
      </c>
      <c r="C802" s="2">
        <v>798</v>
      </c>
      <c r="D802" s="2">
        <v>209</v>
      </c>
      <c r="E802" s="10">
        <v>44.9</v>
      </c>
      <c r="F802" s="26">
        <f t="shared" si="146"/>
        <v>12.472222222222221</v>
      </c>
      <c r="G802" s="51">
        <f t="shared" si="156"/>
        <v>-0.97222222222222232</v>
      </c>
      <c r="H802" s="26">
        <f t="shared" si="157"/>
        <v>12.472222222222221</v>
      </c>
      <c r="I802" s="70"/>
      <c r="J802" s="26">
        <v>-1437.9166666666667</v>
      </c>
      <c r="K802" s="26">
        <f>'Car Specs and Assumptions'!$C$5*9.81*'Car Specs and Assumptions'!$F$5</f>
        <v>145.08990000000003</v>
      </c>
      <c r="L802" s="26">
        <v>66.256495318287037</v>
      </c>
      <c r="M802" s="26">
        <v>-1649.2630619849538</v>
      </c>
      <c r="N802" s="27">
        <v>-20569.975411979005</v>
      </c>
      <c r="O802" s="27">
        <f t="shared" si="147"/>
        <v>0</v>
      </c>
      <c r="P802" s="27">
        <f>IF(F802&gt;0,(K802+L802)*F802,0)</f>
        <v>2635.9592082753024</v>
      </c>
      <c r="Q802" s="28">
        <f>IF(J802*-1&gt;(K802+L802),(((J802*-1)-K802-L802))*F802,0)</f>
        <v>15298.056995428402</v>
      </c>
      <c r="R802" s="27">
        <f t="shared" si="148"/>
        <v>1019123.9373397883</v>
      </c>
      <c r="S802" s="27">
        <f t="shared" si="149"/>
        <v>1167367.6734710326</v>
      </c>
      <c r="T802" s="27">
        <f t="shared" si="150"/>
        <v>0.28311262979299318</v>
      </c>
      <c r="U802" s="27">
        <f t="shared" si="151"/>
        <v>0.32429473969025291</v>
      </c>
      <c r="V802" s="29">
        <v>-0.32429473969025291</v>
      </c>
      <c r="W802" s="29">
        <f>0.5*'Car Specs and Assumptions'!$C$5*(F802*F802)</f>
        <v>115033.90393518515</v>
      </c>
      <c r="X802" s="29">
        <f t="shared" si="152"/>
        <v>115.03390393518515</v>
      </c>
      <c r="Y802" s="29">
        <f t="shared" si="153"/>
        <v>83.974749872685152</v>
      </c>
      <c r="Z802" s="29">
        <f>(H802*(K802+L802))/1000</f>
        <v>2.6359592082753025</v>
      </c>
      <c r="AA802" s="29">
        <f t="shared" si="154"/>
        <v>81.338790664409856</v>
      </c>
      <c r="AB802" s="18"/>
      <c r="AC802" s="24">
        <f t="shared" si="155"/>
        <v>15298.056995428402</v>
      </c>
      <c r="AD802" s="24"/>
      <c r="AE802" s="18"/>
      <c r="AF802" s="18"/>
      <c r="AG802" s="18"/>
      <c r="AH802" s="18"/>
      <c r="AI802" s="18"/>
      <c r="AJ802" s="18"/>
      <c r="AK802" s="18"/>
      <c r="AL802" s="18"/>
      <c r="AM802" s="18"/>
      <c r="AN802" s="18"/>
    </row>
    <row r="803" spans="1:40" x14ac:dyDescent="0.35">
      <c r="A803" s="18"/>
      <c r="B803" s="2" t="s">
        <v>4</v>
      </c>
      <c r="C803" s="2">
        <v>799</v>
      </c>
      <c r="D803" s="2">
        <v>210</v>
      </c>
      <c r="E803" s="10">
        <v>42.3</v>
      </c>
      <c r="F803" s="26">
        <f t="shared" si="146"/>
        <v>11.749999999999998</v>
      </c>
      <c r="G803" s="51">
        <f t="shared" si="156"/>
        <v>-0.48611111111111072</v>
      </c>
      <c r="H803" s="26">
        <f t="shared" si="157"/>
        <v>11.749999999999998</v>
      </c>
      <c r="I803" s="70"/>
      <c r="J803" s="26">
        <v>-718.9583333333328</v>
      </c>
      <c r="K803" s="26">
        <f>'Car Specs and Assumptions'!$C$5*9.81*'Car Specs and Assumptions'!$F$5</f>
        <v>145.08990000000003</v>
      </c>
      <c r="L803" s="26">
        <v>58.805305781249992</v>
      </c>
      <c r="M803" s="26">
        <v>-922.85353911458287</v>
      </c>
      <c r="N803" s="27">
        <v>-10843.529084596346</v>
      </c>
      <c r="O803" s="27">
        <f t="shared" si="147"/>
        <v>0</v>
      </c>
      <c r="P803" s="27">
        <f>IF(F803&gt;0,(K803+L803)*F803,0)</f>
        <v>2395.7686679296871</v>
      </c>
      <c r="Q803" s="28">
        <f>IF(J803*-1&gt;(K803+L803),(((J803*-1)-K803-L803))*F803,0)</f>
        <v>6051.9917487369712</v>
      </c>
      <c r="R803" s="27">
        <f t="shared" si="148"/>
        <v>1021519.706007718</v>
      </c>
      <c r="S803" s="27">
        <f t="shared" si="149"/>
        <v>1173419.6652197696</v>
      </c>
      <c r="T803" s="27">
        <f t="shared" si="150"/>
        <v>0.28377817432894409</v>
      </c>
      <c r="U803" s="27">
        <f t="shared" si="151"/>
        <v>0.32597598299805203</v>
      </c>
      <c r="V803" s="29">
        <v>-0.32597598299805203</v>
      </c>
      <c r="W803" s="29">
        <f>0.5*'Car Specs and Assumptions'!$C$5*(F803*F803)</f>
        <v>102097.21874999999</v>
      </c>
      <c r="X803" s="29">
        <f t="shared" si="152"/>
        <v>102.09721874999998</v>
      </c>
      <c r="Y803" s="29">
        <f t="shared" si="153"/>
        <v>74.53096968749999</v>
      </c>
      <c r="Z803" s="29">
        <f>(H803*(K803+L803))/1000</f>
        <v>2.395768667929687</v>
      </c>
      <c r="AA803" s="29">
        <f t="shared" si="154"/>
        <v>72.135201019570303</v>
      </c>
      <c r="AB803" s="18"/>
      <c r="AC803" s="24">
        <f t="shared" si="155"/>
        <v>0</v>
      </c>
      <c r="AD803" s="24"/>
      <c r="AE803" s="18"/>
      <c r="AF803" s="18"/>
      <c r="AG803" s="18"/>
      <c r="AH803" s="18"/>
      <c r="AI803" s="18"/>
      <c r="AJ803" s="18"/>
      <c r="AK803" s="18"/>
      <c r="AL803" s="18"/>
      <c r="AM803" s="18"/>
      <c r="AN803" s="18"/>
    </row>
    <row r="804" spans="1:40" x14ac:dyDescent="0.35">
      <c r="A804" s="18"/>
      <c r="B804" s="2" t="s">
        <v>4</v>
      </c>
      <c r="C804" s="2">
        <v>800</v>
      </c>
      <c r="D804" s="2">
        <v>211</v>
      </c>
      <c r="E804" s="10">
        <v>41.4</v>
      </c>
      <c r="F804" s="26">
        <f t="shared" si="146"/>
        <v>11.5</v>
      </c>
      <c r="G804" s="51">
        <f t="shared" si="156"/>
        <v>-0.1388888888888884</v>
      </c>
      <c r="H804" s="26">
        <f t="shared" si="157"/>
        <v>11.5</v>
      </c>
      <c r="I804" s="70"/>
      <c r="J804" s="26">
        <v>-205.41666666666595</v>
      </c>
      <c r="K804" s="26">
        <f>'Car Specs and Assumptions'!$C$5*9.81*'Car Specs and Assumptions'!$F$5</f>
        <v>145.08990000000003</v>
      </c>
      <c r="L804" s="26">
        <v>56.329573125000003</v>
      </c>
      <c r="M804" s="26">
        <v>-406.83613979166603</v>
      </c>
      <c r="N804" s="27">
        <v>-4678.6156076041589</v>
      </c>
      <c r="O804" s="27">
        <f t="shared" si="147"/>
        <v>0</v>
      </c>
      <c r="P804" s="27">
        <f>IF(F804&gt;0,(K804+L804)*F804,0)</f>
        <v>2316.3239409375001</v>
      </c>
      <c r="Q804" s="28">
        <f>IF(J804*-1&gt;(K804+L804),(((J804*-1)-K804-L804))*F804,0)</f>
        <v>45.967725729158019</v>
      </c>
      <c r="R804" s="27">
        <f t="shared" si="148"/>
        <v>1023836.0299486555</v>
      </c>
      <c r="S804" s="27">
        <f t="shared" si="149"/>
        <v>1173465.6329454987</v>
      </c>
      <c r="T804" s="27">
        <f t="shared" si="150"/>
        <v>0.2844216491197365</v>
      </c>
      <c r="U804" s="27">
        <f t="shared" si="151"/>
        <v>0.32598875283225953</v>
      </c>
      <c r="V804" s="29">
        <v>-0.32598875283225953</v>
      </c>
      <c r="W804" s="29">
        <f>0.5*'Car Specs and Assumptions'!$C$5*(F804*F804)</f>
        <v>97798.875</v>
      </c>
      <c r="X804" s="29">
        <f t="shared" si="152"/>
        <v>97.798874999999995</v>
      </c>
      <c r="Y804" s="29">
        <f t="shared" si="153"/>
        <v>71.39317874999999</v>
      </c>
      <c r="Z804" s="29">
        <f>(H804*(K804+L804))/1000</f>
        <v>2.3163239409375</v>
      </c>
      <c r="AA804" s="29">
        <f t="shared" si="154"/>
        <v>69.076854809062496</v>
      </c>
      <c r="AB804" s="18"/>
      <c r="AC804" s="24">
        <f t="shared" si="155"/>
        <v>0</v>
      </c>
      <c r="AD804" s="24"/>
      <c r="AE804" s="18"/>
      <c r="AF804" s="18"/>
      <c r="AG804" s="18"/>
      <c r="AH804" s="18"/>
      <c r="AI804" s="18"/>
      <c r="AJ804" s="18"/>
      <c r="AK804" s="18"/>
      <c r="AL804" s="18"/>
      <c r="AM804" s="18"/>
      <c r="AN804" s="18"/>
    </row>
    <row r="805" spans="1:40" x14ac:dyDescent="0.35">
      <c r="A805" s="18"/>
      <c r="B805" s="2" t="s">
        <v>4</v>
      </c>
      <c r="C805" s="2">
        <v>801</v>
      </c>
      <c r="D805" s="2">
        <v>212</v>
      </c>
      <c r="E805" s="10">
        <v>41.3</v>
      </c>
      <c r="F805" s="26">
        <f t="shared" si="146"/>
        <v>11.472222222222221</v>
      </c>
      <c r="G805" s="51">
        <f t="shared" si="156"/>
        <v>9.7222222222222321E-2</v>
      </c>
      <c r="H805" s="26">
        <f t="shared" si="157"/>
        <v>11.472222222222221</v>
      </c>
      <c r="I805" s="70"/>
      <c r="J805" s="26">
        <v>143.7916666666668</v>
      </c>
      <c r="K805" s="26">
        <f>'Car Specs and Assumptions'!$C$5*9.81*'Car Specs and Assumptions'!$F$5</f>
        <v>145.08990000000003</v>
      </c>
      <c r="L805" s="26">
        <v>56.057778234953702</v>
      </c>
      <c r="M805" s="26">
        <v>-57.356011568286931</v>
      </c>
      <c r="N805" s="27">
        <v>-658.00091049173614</v>
      </c>
      <c r="O805" s="27">
        <f t="shared" si="147"/>
        <v>0</v>
      </c>
      <c r="P805" s="27">
        <f>IF(F805&gt;0,(K805+L805)*F805,0)</f>
        <v>2307.6108641954411</v>
      </c>
      <c r="Q805" s="28">
        <f>IF(J805*-1&gt;(K805+L805),(((J805*-1)-K805-L805))*F805,0)</f>
        <v>0</v>
      </c>
      <c r="R805" s="27">
        <f t="shared" si="148"/>
        <v>1026143.6408128509</v>
      </c>
      <c r="S805" s="27">
        <f t="shared" si="149"/>
        <v>1173465.6329454987</v>
      </c>
      <c r="T805" s="27">
        <f t="shared" si="150"/>
        <v>0.28506270341780998</v>
      </c>
      <c r="U805" s="27">
        <f t="shared" si="151"/>
        <v>0.32598875283225953</v>
      </c>
      <c r="V805" s="29">
        <v>-0.32598875283225953</v>
      </c>
      <c r="W805" s="29">
        <f>0.5*'Car Specs and Assumptions'!$C$5*(F805*F805)</f>
        <v>97326.987268518511</v>
      </c>
      <c r="X805" s="29">
        <f t="shared" si="152"/>
        <v>97.326987268518508</v>
      </c>
      <c r="Y805" s="29">
        <f t="shared" si="153"/>
        <v>71.048700706018508</v>
      </c>
      <c r="Z805" s="29">
        <f>(H805*(K805+L805))/1000</f>
        <v>2.3076108641954409</v>
      </c>
      <c r="AA805" s="29">
        <f t="shared" si="154"/>
        <v>68.741089841823069</v>
      </c>
      <c r="AB805" s="18"/>
      <c r="AC805" s="24">
        <f t="shared" si="155"/>
        <v>0</v>
      </c>
      <c r="AD805" s="24"/>
      <c r="AE805" s="18"/>
      <c r="AF805" s="18"/>
      <c r="AG805" s="18"/>
      <c r="AH805" s="18"/>
      <c r="AI805" s="18"/>
      <c r="AJ805" s="18"/>
      <c r="AK805" s="18"/>
      <c r="AL805" s="18"/>
      <c r="AM805" s="18"/>
      <c r="AN805" s="18"/>
    </row>
    <row r="806" spans="1:40" x14ac:dyDescent="0.35">
      <c r="A806" s="18"/>
      <c r="B806" s="2" t="s">
        <v>4</v>
      </c>
      <c r="C806" s="2">
        <v>802</v>
      </c>
      <c r="D806" s="2">
        <v>213</v>
      </c>
      <c r="E806" s="10">
        <v>42.1</v>
      </c>
      <c r="F806" s="26">
        <f t="shared" si="146"/>
        <v>11.694444444444445</v>
      </c>
      <c r="G806" s="51">
        <f t="shared" si="156"/>
        <v>0.47222222222222321</v>
      </c>
      <c r="H806" s="26">
        <f t="shared" si="157"/>
        <v>11.694444444444445</v>
      </c>
      <c r="I806" s="70"/>
      <c r="J806" s="26">
        <v>698.41666666666811</v>
      </c>
      <c r="K806" s="26">
        <f>'Car Specs and Assumptions'!$C$5*9.81*'Car Specs and Assumptions'!$F$5</f>
        <v>145.08990000000003</v>
      </c>
      <c r="L806" s="26">
        <v>58.250541846064827</v>
      </c>
      <c r="M806" s="26">
        <v>495.07622482060322</v>
      </c>
      <c r="N806" s="27">
        <v>5789.6414069298326</v>
      </c>
      <c r="O806" s="27">
        <f t="shared" si="147"/>
        <v>5789.6414069298326</v>
      </c>
      <c r="P806" s="27">
        <f>IF(F806&gt;0,(K806+L806)*F806,0)</f>
        <v>2377.9535004775921</v>
      </c>
      <c r="Q806" s="28">
        <f>IF(J806*-1&gt;(K806+L806),(((J806*-1)-K806-L806))*F806,0)</f>
        <v>0</v>
      </c>
      <c r="R806" s="27">
        <f t="shared" si="148"/>
        <v>1028521.5943133285</v>
      </c>
      <c r="S806" s="27">
        <f t="shared" si="149"/>
        <v>1173465.6329454987</v>
      </c>
      <c r="T806" s="27">
        <f t="shared" si="150"/>
        <v>0.28572329890024267</v>
      </c>
      <c r="U806" s="27">
        <f t="shared" si="151"/>
        <v>0.32598875283225953</v>
      </c>
      <c r="V806" s="29">
        <v>-0.32598875283225953</v>
      </c>
      <c r="W806" s="29">
        <f>0.5*'Car Specs and Assumptions'!$C$5*(F806*F806)</f>
        <v>101134.04282407409</v>
      </c>
      <c r="X806" s="29">
        <f t="shared" si="152"/>
        <v>101.13404282407409</v>
      </c>
      <c r="Y806" s="29">
        <f t="shared" si="153"/>
        <v>73.827851261574082</v>
      </c>
      <c r="Z806" s="29">
        <f>(H806*(K806+L806))/1000</f>
        <v>2.377953500477592</v>
      </c>
      <c r="AA806" s="29">
        <f t="shared" si="154"/>
        <v>71.449897761096494</v>
      </c>
      <c r="AB806" s="18"/>
      <c r="AC806" s="24">
        <f t="shared" si="155"/>
        <v>0</v>
      </c>
      <c r="AD806" s="24"/>
      <c r="AE806" s="18"/>
      <c r="AF806" s="18"/>
      <c r="AG806" s="18"/>
      <c r="AH806" s="18"/>
      <c r="AI806" s="18"/>
      <c r="AJ806" s="18"/>
      <c r="AK806" s="18"/>
      <c r="AL806" s="18"/>
      <c r="AM806" s="18"/>
      <c r="AN806" s="18"/>
    </row>
    <row r="807" spans="1:40" x14ac:dyDescent="0.35">
      <c r="A807" s="18"/>
      <c r="B807" s="2" t="s">
        <v>4</v>
      </c>
      <c r="C807" s="2">
        <v>803</v>
      </c>
      <c r="D807" s="2">
        <v>214</v>
      </c>
      <c r="E807" s="10">
        <v>44.7</v>
      </c>
      <c r="F807" s="26">
        <f t="shared" si="146"/>
        <v>12.416666666666668</v>
      </c>
      <c r="G807" s="51">
        <f t="shared" si="156"/>
        <v>0.87499999999999911</v>
      </c>
      <c r="H807" s="26">
        <f t="shared" si="157"/>
        <v>12.416666666666668</v>
      </c>
      <c r="I807" s="70"/>
      <c r="J807" s="26">
        <v>1294.1249999999986</v>
      </c>
      <c r="K807" s="26">
        <f>'Car Specs and Assumptions'!$C$5*9.81*'Car Specs and Assumptions'!$F$5</f>
        <v>145.08990000000003</v>
      </c>
      <c r="L807" s="26">
        <v>65.66755161458336</v>
      </c>
      <c r="M807" s="26">
        <v>1083.3675483854154</v>
      </c>
      <c r="N807" s="27">
        <v>13451.813725785576</v>
      </c>
      <c r="O807" s="27">
        <f t="shared" si="147"/>
        <v>13451.813725785576</v>
      </c>
      <c r="P807" s="27">
        <f>IF(F807&gt;0,(K807+L807)*F807,0)</f>
        <v>2616.9050242144103</v>
      </c>
      <c r="Q807" s="28">
        <f>IF(J807*-1&gt;(K807+L807),(((J807*-1)-K807-L807))*F807,0)</f>
        <v>0</v>
      </c>
      <c r="R807" s="27">
        <f t="shared" si="148"/>
        <v>1031138.4993375429</v>
      </c>
      <c r="S807" s="27">
        <f t="shared" si="149"/>
        <v>1173465.6329454987</v>
      </c>
      <c r="T807" s="27">
        <f t="shared" si="150"/>
        <v>0.28645027511596943</v>
      </c>
      <c r="U807" s="27">
        <f t="shared" si="151"/>
        <v>0.32598875283225953</v>
      </c>
      <c r="V807" s="29">
        <v>-0.32598875283225953</v>
      </c>
      <c r="W807" s="29">
        <f>0.5*'Car Specs and Assumptions'!$C$5*(F807*F807)</f>
        <v>114011.38541666669</v>
      </c>
      <c r="X807" s="29">
        <f t="shared" si="152"/>
        <v>114.01138541666668</v>
      </c>
      <c r="Y807" s="29">
        <f t="shared" si="153"/>
        <v>83.228311354166678</v>
      </c>
      <c r="Z807" s="29">
        <f>(H807*(K807+L807))/1000</f>
        <v>2.6169050242144105</v>
      </c>
      <c r="AA807" s="29">
        <f t="shared" si="154"/>
        <v>80.611406329952274</v>
      </c>
      <c r="AB807" s="18"/>
      <c r="AC807" s="24">
        <f t="shared" si="155"/>
        <v>0</v>
      </c>
      <c r="AD807" s="24"/>
      <c r="AE807" s="18"/>
      <c r="AF807" s="18"/>
      <c r="AG807" s="18"/>
      <c r="AH807" s="18"/>
      <c r="AI807" s="18"/>
      <c r="AJ807" s="18"/>
      <c r="AK807" s="18"/>
      <c r="AL807" s="18"/>
      <c r="AM807" s="18"/>
      <c r="AN807" s="18"/>
    </row>
    <row r="808" spans="1:40" x14ac:dyDescent="0.35">
      <c r="A808" s="18"/>
      <c r="B808" s="2" t="s">
        <v>4</v>
      </c>
      <c r="C808" s="2">
        <v>804</v>
      </c>
      <c r="D808" s="2">
        <v>215</v>
      </c>
      <c r="E808" s="10">
        <v>48.4</v>
      </c>
      <c r="F808" s="26">
        <f t="shared" si="146"/>
        <v>13.444444444444443</v>
      </c>
      <c r="G808" s="51">
        <f t="shared" si="156"/>
        <v>0.93055555555555447</v>
      </c>
      <c r="H808" s="26">
        <f t="shared" si="157"/>
        <v>13.444444444444443</v>
      </c>
      <c r="I808" s="70"/>
      <c r="J808" s="26">
        <v>1376.2916666666652</v>
      </c>
      <c r="K808" s="26">
        <f>'Car Specs and Assumptions'!$C$5*9.81*'Car Specs and Assumptions'!$F$5</f>
        <v>145.08990000000003</v>
      </c>
      <c r="L808" s="26">
        <v>76.988613981481464</v>
      </c>
      <c r="M808" s="26">
        <v>1154.2131526851838</v>
      </c>
      <c r="N808" s="27">
        <v>15517.754608323025</v>
      </c>
      <c r="O808" s="27">
        <f t="shared" si="147"/>
        <v>15517.754608323025</v>
      </c>
      <c r="P808" s="27">
        <f>IF(F808&gt;0,(K808+L808)*F808,0)</f>
        <v>2985.7222435288063</v>
      </c>
      <c r="Q808" s="28">
        <f>IF(J808*-1&gt;(K808+L808),(((J808*-1)-K808-L808))*F808,0)</f>
        <v>0</v>
      </c>
      <c r="R808" s="27">
        <f t="shared" si="148"/>
        <v>1034124.2215810717</v>
      </c>
      <c r="S808" s="27">
        <f t="shared" si="149"/>
        <v>1173465.6329454987</v>
      </c>
      <c r="T808" s="27">
        <f t="shared" si="150"/>
        <v>0.28727970875522174</v>
      </c>
      <c r="U808" s="27">
        <f t="shared" si="151"/>
        <v>0.32598875283225953</v>
      </c>
      <c r="V808" s="29">
        <v>-0.32598875283225953</v>
      </c>
      <c r="W808" s="29">
        <f>0.5*'Car Specs and Assumptions'!$C$5*(F808*F808)</f>
        <v>133666.90740740736</v>
      </c>
      <c r="X808" s="29">
        <f t="shared" si="152"/>
        <v>133.66690740740736</v>
      </c>
      <c r="Y808" s="29">
        <f t="shared" si="153"/>
        <v>97.576842407407369</v>
      </c>
      <c r="Z808" s="29">
        <f>(H808*(K808+L808))/1000</f>
        <v>2.9857222435288064</v>
      </c>
      <c r="AA808" s="29">
        <f t="shared" si="154"/>
        <v>94.591120163878557</v>
      </c>
      <c r="AB808" s="18"/>
      <c r="AC808" s="24">
        <f t="shared" si="155"/>
        <v>0</v>
      </c>
      <c r="AD808" s="24"/>
      <c r="AE808" s="18"/>
      <c r="AF808" s="18"/>
      <c r="AG808" s="18"/>
      <c r="AH808" s="18"/>
      <c r="AI808" s="18"/>
      <c r="AJ808" s="18"/>
      <c r="AK808" s="18"/>
      <c r="AL808" s="18"/>
      <c r="AM808" s="18"/>
      <c r="AN808" s="18"/>
    </row>
    <row r="809" spans="1:40" x14ac:dyDescent="0.35">
      <c r="A809" s="18"/>
      <c r="B809" s="2" t="s">
        <v>4</v>
      </c>
      <c r="C809" s="2">
        <v>805</v>
      </c>
      <c r="D809" s="2">
        <v>216</v>
      </c>
      <c r="E809" s="10">
        <v>51.4</v>
      </c>
      <c r="F809" s="26">
        <f t="shared" si="146"/>
        <v>14.277777777777777</v>
      </c>
      <c r="G809" s="51">
        <f t="shared" si="156"/>
        <v>0.59722222222222321</v>
      </c>
      <c r="H809" s="26">
        <f t="shared" si="157"/>
        <v>14.277777777777777</v>
      </c>
      <c r="I809" s="70"/>
      <c r="J809" s="26">
        <v>883.29166666666811</v>
      </c>
      <c r="K809" s="26">
        <f>'Car Specs and Assumptions'!$C$5*9.81*'Car Specs and Assumptions'!$F$5</f>
        <v>145.08990000000003</v>
      </c>
      <c r="L809" s="26">
        <v>86.828443495370365</v>
      </c>
      <c r="M809" s="26">
        <v>651.37332317129767</v>
      </c>
      <c r="N809" s="27">
        <v>9300.1635586124157</v>
      </c>
      <c r="O809" s="27">
        <f t="shared" si="147"/>
        <v>9300.1635586124157</v>
      </c>
      <c r="P809" s="27">
        <f>IF(F809&gt;0,(K809+L809)*F809,0)</f>
        <v>3311.2785710172325</v>
      </c>
      <c r="Q809" s="28">
        <f>IF(J809*-1&gt;(K809+L809),(((J809*-1)-K809-L809))*F809,0)</f>
        <v>0</v>
      </c>
      <c r="R809" s="27">
        <f t="shared" si="148"/>
        <v>1037435.5001520889</v>
      </c>
      <c r="S809" s="27">
        <f t="shared" si="149"/>
        <v>1173465.6329454987</v>
      </c>
      <c r="T809" s="27">
        <f t="shared" si="150"/>
        <v>0.28819958194225032</v>
      </c>
      <c r="U809" s="27">
        <f t="shared" si="151"/>
        <v>0.32598875283225953</v>
      </c>
      <c r="V809" s="29">
        <v>-0.32598875283225953</v>
      </c>
      <c r="W809" s="29">
        <f>0.5*'Car Specs and Assumptions'!$C$5*(F809*F809)</f>
        <v>150750.72685185182</v>
      </c>
      <c r="X809" s="29">
        <f t="shared" si="152"/>
        <v>150.75072685185182</v>
      </c>
      <c r="Y809" s="29">
        <f t="shared" si="153"/>
        <v>110.04803060185183</v>
      </c>
      <c r="Z809" s="29">
        <f>(H809*(K809+L809))/1000</f>
        <v>3.3112785710172323</v>
      </c>
      <c r="AA809" s="29">
        <f t="shared" si="154"/>
        <v>106.73675203083461</v>
      </c>
      <c r="AB809" s="18"/>
      <c r="AC809" s="24">
        <f t="shared" si="155"/>
        <v>0</v>
      </c>
      <c r="AD809" s="24"/>
      <c r="AE809" s="18"/>
      <c r="AF809" s="18"/>
      <c r="AG809" s="18"/>
      <c r="AH809" s="18"/>
      <c r="AI809" s="18"/>
      <c r="AJ809" s="18"/>
      <c r="AK809" s="18"/>
      <c r="AL809" s="18"/>
      <c r="AM809" s="18"/>
      <c r="AN809" s="18"/>
    </row>
    <row r="810" spans="1:40" x14ac:dyDescent="0.35">
      <c r="A810" s="18"/>
      <c r="B810" s="2" t="s">
        <v>4</v>
      </c>
      <c r="C810" s="2">
        <v>806</v>
      </c>
      <c r="D810" s="2">
        <v>217</v>
      </c>
      <c r="E810" s="10">
        <v>52.7</v>
      </c>
      <c r="F810" s="26">
        <f t="shared" si="146"/>
        <v>14.638888888888889</v>
      </c>
      <c r="G810" s="51">
        <f t="shared" si="156"/>
        <v>0.22222222222222232</v>
      </c>
      <c r="H810" s="26">
        <f t="shared" si="157"/>
        <v>14.638888888888889</v>
      </c>
      <c r="I810" s="70"/>
      <c r="J810" s="26">
        <v>328.6666666666668</v>
      </c>
      <c r="K810" s="26">
        <f>'Car Specs and Assumptions'!$C$5*9.81*'Car Specs and Assumptions'!$F$5</f>
        <v>145.08990000000003</v>
      </c>
      <c r="L810" s="26">
        <v>91.276085873842604</v>
      </c>
      <c r="M810" s="26">
        <v>92.300680792824167</v>
      </c>
      <c r="N810" s="27">
        <v>1351.1794104949538</v>
      </c>
      <c r="O810" s="27">
        <f t="shared" si="147"/>
        <v>1351.1794104949538</v>
      </c>
      <c r="P810" s="27">
        <f>IF(F810&gt;0,(K810+L810)*F810,0)</f>
        <v>3460.1354043198635</v>
      </c>
      <c r="Q810" s="28">
        <f>IF(J810*-1&gt;(K810+L810),(((J810*-1)-K810-L810))*F810,0)</f>
        <v>0</v>
      </c>
      <c r="R810" s="27">
        <f t="shared" si="148"/>
        <v>1040895.6355564088</v>
      </c>
      <c r="S810" s="27">
        <f t="shared" si="149"/>
        <v>1173465.6329454987</v>
      </c>
      <c r="T810" s="27">
        <f t="shared" si="150"/>
        <v>0.2891608075575704</v>
      </c>
      <c r="U810" s="27">
        <f t="shared" si="151"/>
        <v>0.32598875283225953</v>
      </c>
      <c r="V810" s="29">
        <v>-0.32598875283225953</v>
      </c>
      <c r="W810" s="29">
        <f>0.5*'Car Specs and Assumptions'!$C$5*(F810*F810)</f>
        <v>158472.68171296298</v>
      </c>
      <c r="X810" s="29">
        <f t="shared" si="152"/>
        <v>158.47268171296298</v>
      </c>
      <c r="Y810" s="29">
        <f t="shared" si="153"/>
        <v>115.68505765046298</v>
      </c>
      <c r="Z810" s="29">
        <f>(H810*(K810+L810))/1000</f>
        <v>3.4601354043198636</v>
      </c>
      <c r="AA810" s="29">
        <f t="shared" si="154"/>
        <v>112.22492224614312</v>
      </c>
      <c r="AB810" s="18"/>
      <c r="AC810" s="24">
        <f t="shared" si="155"/>
        <v>0</v>
      </c>
      <c r="AD810" s="24"/>
      <c r="AE810" s="18"/>
      <c r="AF810" s="18"/>
      <c r="AG810" s="18"/>
      <c r="AH810" s="18"/>
      <c r="AI810" s="18"/>
      <c r="AJ810" s="18"/>
      <c r="AK810" s="18"/>
      <c r="AL810" s="18"/>
      <c r="AM810" s="18"/>
      <c r="AN810" s="18"/>
    </row>
    <row r="811" spans="1:40" x14ac:dyDescent="0.35">
      <c r="A811" s="18"/>
      <c r="B811" s="2" t="s">
        <v>4</v>
      </c>
      <c r="C811" s="2">
        <v>807</v>
      </c>
      <c r="D811" s="2">
        <v>218</v>
      </c>
      <c r="E811" s="10">
        <v>53</v>
      </c>
      <c r="F811" s="26">
        <f t="shared" si="146"/>
        <v>14.722222222222221</v>
      </c>
      <c r="G811" s="51">
        <f t="shared" si="156"/>
        <v>-2.7777777777778567E-2</v>
      </c>
      <c r="H811" s="26">
        <f t="shared" si="157"/>
        <v>14.722222222222221</v>
      </c>
      <c r="I811" s="70"/>
      <c r="J811" s="26">
        <v>-41.083333333334501</v>
      </c>
      <c r="K811" s="26">
        <f>'Car Specs and Assumptions'!$C$5*9.81*'Car Specs and Assumptions'!$F$5</f>
        <v>145.08990000000003</v>
      </c>
      <c r="L811" s="26">
        <v>92.318240162037029</v>
      </c>
      <c r="M811" s="26">
        <v>-278.49147349537157</v>
      </c>
      <c r="N811" s="27">
        <v>-4100.0133597929698</v>
      </c>
      <c r="O811" s="27">
        <f t="shared" si="147"/>
        <v>0</v>
      </c>
      <c r="P811" s="27">
        <f>IF(F811&gt;0,(K811+L811)*F811,0)</f>
        <v>3495.1753968299899</v>
      </c>
      <c r="Q811" s="28">
        <f>IF(J811*-1&gt;(K811+L811),(((J811*-1)-K811-L811))*F811,0)</f>
        <v>0</v>
      </c>
      <c r="R811" s="27">
        <f t="shared" si="148"/>
        <v>1044390.8109532387</v>
      </c>
      <c r="S811" s="27">
        <f t="shared" si="149"/>
        <v>1173465.6329454987</v>
      </c>
      <c r="T811" s="27">
        <f t="shared" si="150"/>
        <v>0.29013176728280976</v>
      </c>
      <c r="U811" s="27">
        <f t="shared" si="151"/>
        <v>0.32598875283225953</v>
      </c>
      <c r="V811" s="29">
        <v>-0.32598875283225953</v>
      </c>
      <c r="W811" s="29">
        <f>0.5*'Car Specs and Assumptions'!$C$5*(F811*F811)</f>
        <v>160282.06018518517</v>
      </c>
      <c r="X811" s="29">
        <f t="shared" si="152"/>
        <v>160.28206018518517</v>
      </c>
      <c r="Y811" s="29">
        <f t="shared" si="153"/>
        <v>117.00590393518517</v>
      </c>
      <c r="Z811" s="29">
        <f>(H811*(K811+L811))/1000</f>
        <v>3.4951753968299899</v>
      </c>
      <c r="AA811" s="29">
        <f t="shared" si="154"/>
        <v>113.51072853835518</v>
      </c>
      <c r="AB811" s="18"/>
      <c r="AC811" s="24">
        <f t="shared" si="155"/>
        <v>0</v>
      </c>
      <c r="AD811" s="24"/>
      <c r="AE811" s="18"/>
      <c r="AF811" s="18"/>
      <c r="AG811" s="18"/>
      <c r="AH811" s="18"/>
      <c r="AI811" s="18"/>
      <c r="AJ811" s="18"/>
      <c r="AK811" s="18"/>
      <c r="AL811" s="18"/>
      <c r="AM811" s="18"/>
      <c r="AN811" s="18"/>
    </row>
    <row r="812" spans="1:40" x14ac:dyDescent="0.35">
      <c r="A812" s="18"/>
      <c r="B812" s="2" t="s">
        <v>4</v>
      </c>
      <c r="C812" s="2">
        <v>808</v>
      </c>
      <c r="D812" s="2">
        <v>219</v>
      </c>
      <c r="E812" s="10">
        <v>52.5</v>
      </c>
      <c r="F812" s="26">
        <f t="shared" si="146"/>
        <v>14.583333333333332</v>
      </c>
      <c r="G812" s="51">
        <f t="shared" si="156"/>
        <v>-0.2361111111111116</v>
      </c>
      <c r="H812" s="26">
        <f t="shared" si="157"/>
        <v>14.583333333333332</v>
      </c>
      <c r="I812" s="70"/>
      <c r="J812" s="26">
        <v>-349.20833333333405</v>
      </c>
      <c r="K812" s="26">
        <f>'Car Specs and Assumptions'!$C$5*9.81*'Car Specs and Assumptions'!$F$5</f>
        <v>145.08990000000003</v>
      </c>
      <c r="L812" s="26">
        <v>90.584602864583331</v>
      </c>
      <c r="M812" s="26">
        <v>-584.88283619791741</v>
      </c>
      <c r="N812" s="27">
        <v>-8529.541361219628</v>
      </c>
      <c r="O812" s="27">
        <f t="shared" si="147"/>
        <v>0</v>
      </c>
      <c r="P812" s="27">
        <f>IF(F812&gt;0,(K812+L812)*F812,0)</f>
        <v>3436.9198334418402</v>
      </c>
      <c r="Q812" s="28">
        <f>IF(J812*-1&gt;(K812+L812),(((J812*-1)-K812-L812))*F812,0)</f>
        <v>1655.7016943359474</v>
      </c>
      <c r="R812" s="27">
        <f t="shared" si="148"/>
        <v>1047827.7307866806</v>
      </c>
      <c r="S812" s="27">
        <f t="shared" si="149"/>
        <v>1175121.3346398347</v>
      </c>
      <c r="T812" s="27">
        <f t="shared" si="150"/>
        <v>0.29108654361253988</v>
      </c>
      <c r="U812" s="27">
        <f t="shared" si="151"/>
        <v>0.32644870676294607</v>
      </c>
      <c r="V812" s="29">
        <v>-0.32644870676294607</v>
      </c>
      <c r="W812" s="29">
        <f>0.5*'Car Specs and Assumptions'!$C$5*(F812*F812)</f>
        <v>157272.13541666666</v>
      </c>
      <c r="X812" s="29">
        <f t="shared" si="152"/>
        <v>157.27213541666666</v>
      </c>
      <c r="Y812" s="29">
        <f t="shared" si="153"/>
        <v>114.80865885416665</v>
      </c>
      <c r="Z812" s="29">
        <f>(H812*(K812+L812))/1000</f>
        <v>3.43691983344184</v>
      </c>
      <c r="AA812" s="29">
        <f t="shared" si="154"/>
        <v>111.37173902072482</v>
      </c>
      <c r="AB812" s="18"/>
      <c r="AC812" s="24">
        <f t="shared" si="155"/>
        <v>0</v>
      </c>
      <c r="AD812" s="24"/>
      <c r="AE812" s="18"/>
      <c r="AF812" s="18"/>
      <c r="AG812" s="18"/>
      <c r="AH812" s="18"/>
      <c r="AI812" s="18"/>
      <c r="AJ812" s="18"/>
      <c r="AK812" s="18"/>
      <c r="AL812" s="18"/>
      <c r="AM812" s="18"/>
      <c r="AN812" s="18"/>
    </row>
    <row r="813" spans="1:40" x14ac:dyDescent="0.35">
      <c r="A813" s="18"/>
      <c r="B813" s="2" t="s">
        <v>4</v>
      </c>
      <c r="C813" s="2">
        <v>809</v>
      </c>
      <c r="D813" s="2">
        <v>220</v>
      </c>
      <c r="E813" s="10">
        <v>51.3</v>
      </c>
      <c r="F813" s="26">
        <f t="shared" si="146"/>
        <v>14.249999999999998</v>
      </c>
      <c r="G813" s="51">
        <f t="shared" si="156"/>
        <v>-0.3888888888888884</v>
      </c>
      <c r="H813" s="26">
        <f t="shared" si="157"/>
        <v>14.249999999999998</v>
      </c>
      <c r="I813" s="70"/>
      <c r="J813" s="26">
        <v>-575.16666666666595</v>
      </c>
      <c r="K813" s="26">
        <f>'Car Specs and Assumptions'!$C$5*9.81*'Car Specs and Assumptions'!$F$5</f>
        <v>145.08990000000003</v>
      </c>
      <c r="L813" s="26">
        <v>86.490918281249989</v>
      </c>
      <c r="M813" s="26">
        <v>-806.74748494791595</v>
      </c>
      <c r="N813" s="27">
        <v>-11496.151660507801</v>
      </c>
      <c r="O813" s="27">
        <f t="shared" si="147"/>
        <v>0</v>
      </c>
      <c r="P813" s="27">
        <f>IF(F813&gt;0,(K813+L813)*F813,0)</f>
        <v>3300.0266605078123</v>
      </c>
      <c r="Q813" s="28">
        <f>IF(J813*-1&gt;(K813+L813),(((J813*-1)-K813-L813))*F813,0)</f>
        <v>4896.0983394921759</v>
      </c>
      <c r="R813" s="27">
        <f t="shared" si="148"/>
        <v>1051127.7574471885</v>
      </c>
      <c r="S813" s="27">
        <f t="shared" si="149"/>
        <v>1180017.4329793269</v>
      </c>
      <c r="T813" s="27">
        <f t="shared" si="150"/>
        <v>0.29200329101882899</v>
      </c>
      <c r="U813" s="27">
        <f t="shared" si="151"/>
        <v>0.32780884288165701</v>
      </c>
      <c r="V813" s="29">
        <v>-0.32780884288165701</v>
      </c>
      <c r="W813" s="29">
        <f>0.5*'Car Specs and Assumptions'!$C$5*(F813*F813)</f>
        <v>150164.71874999997</v>
      </c>
      <c r="X813" s="29">
        <f t="shared" si="152"/>
        <v>150.16471874999996</v>
      </c>
      <c r="Y813" s="29">
        <f t="shared" si="153"/>
        <v>109.62024468749998</v>
      </c>
      <c r="Z813" s="29">
        <f>(H813*(K813+L813))/1000</f>
        <v>3.3000266605078123</v>
      </c>
      <c r="AA813" s="29">
        <f t="shared" si="154"/>
        <v>106.32021802699217</v>
      </c>
      <c r="AB813" s="18"/>
      <c r="AC813" s="24">
        <f t="shared" si="155"/>
        <v>0</v>
      </c>
      <c r="AD813" s="24"/>
      <c r="AE813" s="18"/>
      <c r="AF813" s="18"/>
      <c r="AG813" s="18"/>
      <c r="AH813" s="18"/>
      <c r="AI813" s="18"/>
      <c r="AJ813" s="18"/>
      <c r="AK813" s="18"/>
      <c r="AL813" s="18"/>
      <c r="AM813" s="18"/>
      <c r="AN813" s="18"/>
    </row>
    <row r="814" spans="1:40" x14ac:dyDescent="0.35">
      <c r="A814" s="18"/>
      <c r="B814" s="2" t="s">
        <v>4</v>
      </c>
      <c r="C814" s="2">
        <v>810</v>
      </c>
      <c r="D814" s="2">
        <v>221</v>
      </c>
      <c r="E814" s="10">
        <v>49.7</v>
      </c>
      <c r="F814" s="26">
        <f t="shared" si="146"/>
        <v>13.805555555555555</v>
      </c>
      <c r="G814" s="51">
        <f t="shared" si="156"/>
        <v>-0.54166666666666607</v>
      </c>
      <c r="H814" s="26">
        <f t="shared" si="157"/>
        <v>13.805555555555555</v>
      </c>
      <c r="I814" s="70"/>
      <c r="J814" s="26">
        <v>-801.12499999999909</v>
      </c>
      <c r="K814" s="26">
        <f>'Car Specs and Assumptions'!$C$5*9.81*'Car Specs and Assumptions'!$F$5</f>
        <v>145.08990000000003</v>
      </c>
      <c r="L814" s="26">
        <v>81.179908096064821</v>
      </c>
      <c r="M814" s="26">
        <v>-1027.394808096064</v>
      </c>
      <c r="N814" s="27">
        <v>-14183.75610065955</v>
      </c>
      <c r="O814" s="27">
        <f t="shared" si="147"/>
        <v>0</v>
      </c>
      <c r="P814" s="27">
        <f>IF(F814&gt;0,(K814+L814)*F814,0)</f>
        <v>3123.7804062151176</v>
      </c>
      <c r="Q814" s="28">
        <f>IF(J814*-1&gt;(K814+L814),(((J814*-1)-K814-L814))*F814,0)</f>
        <v>7936.1952882293135</v>
      </c>
      <c r="R814" s="27">
        <f t="shared" si="148"/>
        <v>1054251.5378534037</v>
      </c>
      <c r="S814" s="27">
        <f t="shared" si="149"/>
        <v>1187953.6282675562</v>
      </c>
      <c r="T814" s="27">
        <f t="shared" si="150"/>
        <v>0.29287107721567557</v>
      </c>
      <c r="U814" s="27">
        <f t="shared" si="151"/>
        <v>0.33001351793272715</v>
      </c>
      <c r="V814" s="29">
        <v>-0.33001351793272715</v>
      </c>
      <c r="W814" s="29">
        <f>0.5*'Car Specs and Assumptions'!$C$5*(F814*F814)</f>
        <v>140943.79282407407</v>
      </c>
      <c r="X814" s="29">
        <f t="shared" si="152"/>
        <v>140.94379282407408</v>
      </c>
      <c r="Y814" s="29">
        <f t="shared" si="153"/>
        <v>102.88896876157408</v>
      </c>
      <c r="Z814" s="29">
        <f>(H814*(K814+L814))/1000</f>
        <v>3.1237804062151175</v>
      </c>
      <c r="AA814" s="29">
        <f t="shared" si="154"/>
        <v>99.765188355358958</v>
      </c>
      <c r="AB814" s="18"/>
      <c r="AC814" s="24">
        <f t="shared" si="155"/>
        <v>0</v>
      </c>
      <c r="AD814" s="24"/>
      <c r="AE814" s="18"/>
      <c r="AF814" s="18"/>
      <c r="AG814" s="18"/>
      <c r="AH814" s="18"/>
      <c r="AI814" s="18"/>
      <c r="AJ814" s="18"/>
      <c r="AK814" s="18"/>
      <c r="AL814" s="18"/>
      <c r="AM814" s="18"/>
      <c r="AN814" s="18"/>
    </row>
    <row r="815" spans="1:40" x14ac:dyDescent="0.35">
      <c r="A815" s="18"/>
      <c r="B815" s="2" t="s">
        <v>4</v>
      </c>
      <c r="C815" s="2">
        <v>811</v>
      </c>
      <c r="D815" s="2">
        <v>222</v>
      </c>
      <c r="E815" s="10">
        <v>47.4</v>
      </c>
      <c r="F815" s="26">
        <f t="shared" si="146"/>
        <v>13.166666666666666</v>
      </c>
      <c r="G815" s="51">
        <f t="shared" si="156"/>
        <v>-0.83333333333333304</v>
      </c>
      <c r="H815" s="26">
        <f t="shared" si="157"/>
        <v>13.166666666666666</v>
      </c>
      <c r="I815" s="70"/>
      <c r="J815" s="26">
        <v>-1232.4999999999995</v>
      </c>
      <c r="K815" s="26">
        <f>'Car Specs and Assumptions'!$C$5*9.81*'Car Specs and Assumptions'!$F$5</f>
        <v>145.08990000000003</v>
      </c>
      <c r="L815" s="26">
        <v>73.840131458333332</v>
      </c>
      <c r="M815" s="26">
        <v>-1451.4300314583329</v>
      </c>
      <c r="N815" s="27">
        <v>-19110.495414201381</v>
      </c>
      <c r="O815" s="27">
        <f t="shared" si="147"/>
        <v>0</v>
      </c>
      <c r="P815" s="27">
        <f>IF(F815&gt;0,(K815+L815)*F815,0)</f>
        <v>2882.5787475347224</v>
      </c>
      <c r="Q815" s="28">
        <f>IF(J815*-1&gt;(K815+L815),(((J815*-1)-K815-L815))*F815,0)</f>
        <v>13345.337919131938</v>
      </c>
      <c r="R815" s="27">
        <f t="shared" si="148"/>
        <v>1057134.1166009384</v>
      </c>
      <c r="S815" s="27">
        <f t="shared" si="149"/>
        <v>1201298.966186688</v>
      </c>
      <c r="T815" s="27">
        <f t="shared" si="150"/>
        <v>0.29367185759174069</v>
      </c>
      <c r="U815" s="27">
        <f t="shared" si="151"/>
        <v>0.33372085280666197</v>
      </c>
      <c r="V815" s="29">
        <v>-0.33372085280666197</v>
      </c>
      <c r="W815" s="29">
        <f>0.5*'Car Specs and Assumptions'!$C$5*(F815*F815)</f>
        <v>128200.54166666664</v>
      </c>
      <c r="X815" s="29">
        <f t="shared" si="152"/>
        <v>128.20054166666665</v>
      </c>
      <c r="Y815" s="29">
        <f t="shared" si="153"/>
        <v>93.586395416666647</v>
      </c>
      <c r="Z815" s="29">
        <f>(H815*(K815+L815))/1000</f>
        <v>2.8825787475347222</v>
      </c>
      <c r="AA815" s="29">
        <f t="shared" si="154"/>
        <v>90.703816669131925</v>
      </c>
      <c r="AB815" s="18"/>
      <c r="AC815" s="24">
        <f t="shared" si="155"/>
        <v>13345.337919131938</v>
      </c>
      <c r="AD815" s="24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</row>
    <row r="816" spans="1:40" x14ac:dyDescent="0.35">
      <c r="A816" s="18"/>
      <c r="B816" s="2" t="s">
        <v>4</v>
      </c>
      <c r="C816" s="2">
        <v>812</v>
      </c>
      <c r="D816" s="2">
        <v>223</v>
      </c>
      <c r="E816" s="10">
        <v>43.7</v>
      </c>
      <c r="F816" s="26">
        <f t="shared" si="146"/>
        <v>12.138888888888889</v>
      </c>
      <c r="G816" s="51">
        <f t="shared" si="156"/>
        <v>-1.0694444444444438</v>
      </c>
      <c r="H816" s="26">
        <f t="shared" si="157"/>
        <v>12.138888888888889</v>
      </c>
      <c r="I816" s="70"/>
      <c r="J816" s="26">
        <v>-1581.7083333333323</v>
      </c>
      <c r="K816" s="26">
        <f>'Car Specs and Assumptions'!$C$5*9.81*'Car Specs and Assumptions'!$F$5</f>
        <v>145.08990000000003</v>
      </c>
      <c r="L816" s="26">
        <v>62.762271290509268</v>
      </c>
      <c r="M816" s="26">
        <v>-1789.5605046238416</v>
      </c>
      <c r="N816" s="27">
        <v>-21723.276125572746</v>
      </c>
      <c r="O816" s="27">
        <f t="shared" si="147"/>
        <v>0</v>
      </c>
      <c r="P816" s="27">
        <f>IF(F816&gt;0,(K816+L816)*F816,0)</f>
        <v>2523.0944126097934</v>
      </c>
      <c r="Q816" s="28">
        <f>IF(J816*-1&gt;(K816+L816),(((J816*-1)-K816-L816))*F816,0)</f>
        <v>16677.08730035316</v>
      </c>
      <c r="R816" s="27">
        <f t="shared" si="148"/>
        <v>1059657.2110135481</v>
      </c>
      <c r="S816" s="27">
        <f t="shared" si="149"/>
        <v>1217976.0534870413</v>
      </c>
      <c r="T816" s="27">
        <f t="shared" si="150"/>
        <v>0.29437277321956368</v>
      </c>
      <c r="U816" s="27">
        <f t="shared" si="151"/>
        <v>0.33835374765870008</v>
      </c>
      <c r="V816" s="29">
        <v>-0.33835374765870008</v>
      </c>
      <c r="W816" s="29">
        <f>0.5*'Car Specs and Assumptions'!$C$5*(F816*F816)</f>
        <v>108967.26504629629</v>
      </c>
      <c r="X816" s="29">
        <f t="shared" si="152"/>
        <v>108.96726504629629</v>
      </c>
      <c r="Y816" s="29">
        <f t="shared" si="153"/>
        <v>79.546103483796287</v>
      </c>
      <c r="Z816" s="29">
        <f>(H816*(K816+L816))/1000</f>
        <v>2.5230944126097934</v>
      </c>
      <c r="AA816" s="29">
        <f t="shared" si="154"/>
        <v>77.023009071186493</v>
      </c>
      <c r="AB816" s="18"/>
      <c r="AC816" s="24">
        <f t="shared" si="155"/>
        <v>16677.08730035316</v>
      </c>
      <c r="AD816" s="24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</row>
    <row r="817" spans="1:40" x14ac:dyDescent="0.35">
      <c r="A817" s="18"/>
      <c r="B817" s="2" t="s">
        <v>4</v>
      </c>
      <c r="C817" s="2">
        <v>813</v>
      </c>
      <c r="D817" s="2">
        <v>224</v>
      </c>
      <c r="E817" s="10">
        <v>39.700000000000003</v>
      </c>
      <c r="F817" s="26">
        <f t="shared" si="146"/>
        <v>11.027777777777779</v>
      </c>
      <c r="G817" s="51">
        <f t="shared" si="156"/>
        <v>-1.1388888888888893</v>
      </c>
      <c r="H817" s="26">
        <f t="shared" si="157"/>
        <v>11.027777777777779</v>
      </c>
      <c r="I817" s="70"/>
      <c r="J817" s="26">
        <v>-1684.4166666666672</v>
      </c>
      <c r="K817" s="26">
        <f>'Car Specs and Assumptions'!$C$5*9.81*'Car Specs and Assumptions'!$F$5</f>
        <v>145.08990000000003</v>
      </c>
      <c r="L817" s="26">
        <v>51.798453234953712</v>
      </c>
      <c r="M817" s="26">
        <v>-1881.3050199016209</v>
      </c>
      <c r="N817" s="27">
        <v>-20746.613691692877</v>
      </c>
      <c r="O817" s="27">
        <f t="shared" si="147"/>
        <v>0</v>
      </c>
      <c r="P817" s="27">
        <f>IF(F817&gt;0,(K817+L817)*F817,0)</f>
        <v>2171.2410065076842</v>
      </c>
      <c r="Q817" s="28">
        <f>IF(J817*-1&gt;(K817+L817),(((J817*-1)-K817-L817))*F817,0)</f>
        <v>16404.13167867751</v>
      </c>
      <c r="R817" s="27">
        <f t="shared" si="148"/>
        <v>1061828.4520200558</v>
      </c>
      <c r="S817" s="27">
        <f t="shared" si="149"/>
        <v>1234380.1851657187</v>
      </c>
      <c r="T817" s="27">
        <f t="shared" si="150"/>
        <v>0.29497594397117155</v>
      </c>
      <c r="U817" s="27">
        <f t="shared" si="151"/>
        <v>0.34291081543903668</v>
      </c>
      <c r="V817" s="29">
        <v>-0.34291081543903668</v>
      </c>
      <c r="W817" s="29">
        <f>0.5*'Car Specs and Assumptions'!$C$5*(F817*F817)</f>
        <v>89931.987268518526</v>
      </c>
      <c r="X817" s="29">
        <f t="shared" si="152"/>
        <v>89.931987268518526</v>
      </c>
      <c r="Y817" s="29">
        <f t="shared" si="153"/>
        <v>65.650350706018529</v>
      </c>
      <c r="Z817" s="29">
        <f>(H817*(K817+L817))/1000</f>
        <v>2.1712410065076844</v>
      </c>
      <c r="AA817" s="29">
        <f t="shared" si="154"/>
        <v>63.479109699510843</v>
      </c>
      <c r="AB817" s="18"/>
      <c r="AC817" s="24">
        <f t="shared" si="155"/>
        <v>16404.13167867751</v>
      </c>
      <c r="AD817" s="24">
        <f>SUM(AC814:AC821)</f>
        <v>89386.135526264639</v>
      </c>
      <c r="AE817" s="18"/>
      <c r="AF817" s="18"/>
      <c r="AG817" s="18"/>
      <c r="AH817" s="18"/>
      <c r="AI817" s="18"/>
      <c r="AJ817" s="18"/>
      <c r="AK817" s="18"/>
      <c r="AL817" s="18"/>
      <c r="AM817" s="18"/>
      <c r="AN817" s="18"/>
    </row>
    <row r="818" spans="1:40" x14ac:dyDescent="0.35">
      <c r="A818" s="18"/>
      <c r="B818" s="2" t="s">
        <v>4</v>
      </c>
      <c r="C818" s="2">
        <v>814</v>
      </c>
      <c r="D818" s="2">
        <v>225</v>
      </c>
      <c r="E818" s="10">
        <v>35.5</v>
      </c>
      <c r="F818" s="26">
        <f t="shared" si="146"/>
        <v>9.8611111111111107</v>
      </c>
      <c r="G818" s="51">
        <f t="shared" si="156"/>
        <v>-1.1944444444444446</v>
      </c>
      <c r="H818" s="26">
        <f t="shared" si="157"/>
        <v>9.8611111111111107</v>
      </c>
      <c r="I818" s="70"/>
      <c r="J818" s="26">
        <v>-1766.5833333333337</v>
      </c>
      <c r="K818" s="26">
        <f>'Car Specs and Assumptions'!$C$5*9.81*'Car Specs and Assumptions'!$F$5</f>
        <v>145.08990000000003</v>
      </c>
      <c r="L818" s="26">
        <v>41.418320457175923</v>
      </c>
      <c r="M818" s="26">
        <v>-1953.0915537905096</v>
      </c>
      <c r="N818" s="27">
        <v>-19259.652822100859</v>
      </c>
      <c r="O818" s="27">
        <f t="shared" si="147"/>
        <v>0</v>
      </c>
      <c r="P818" s="27">
        <f>IF(F818&gt;0,(K818+L818)*F818,0)</f>
        <v>1839.1782850638183</v>
      </c>
      <c r="Q818" s="28">
        <f>IF(J818*-1&gt;(K818+L818),(((J818*-1)-K818-L818))*F818,0)</f>
        <v>15581.296251973223</v>
      </c>
      <c r="R818" s="27">
        <f t="shared" si="148"/>
        <v>1063667.6303051196</v>
      </c>
      <c r="S818" s="27">
        <f t="shared" si="149"/>
        <v>1249961.4814176918</v>
      </c>
      <c r="T818" s="27">
        <f t="shared" si="150"/>
        <v>0.2954868676987622</v>
      </c>
      <c r="U818" s="27">
        <f t="shared" si="151"/>
        <v>0.34723929953783478</v>
      </c>
      <c r="V818" s="29">
        <v>-0.34723929953783478</v>
      </c>
      <c r="W818" s="29">
        <f>0.5*'Car Specs and Assumptions'!$C$5*(F818*F818)</f>
        <v>71910.09837962962</v>
      </c>
      <c r="X818" s="29">
        <f t="shared" si="152"/>
        <v>71.910098379629616</v>
      </c>
      <c r="Y818" s="29">
        <f t="shared" si="153"/>
        <v>52.494371817129618</v>
      </c>
      <c r="Z818" s="29">
        <f>(H818*(K818+L818))/1000</f>
        <v>1.8391782850638183</v>
      </c>
      <c r="AA818" s="29">
        <f t="shared" si="154"/>
        <v>50.655193532065802</v>
      </c>
      <c r="AB818" s="18"/>
      <c r="AC818" s="24">
        <f t="shared" si="155"/>
        <v>15581.296251973223</v>
      </c>
      <c r="AD818" s="24"/>
      <c r="AE818" s="18"/>
      <c r="AF818" s="18"/>
      <c r="AG818" s="18"/>
      <c r="AH818" s="18"/>
      <c r="AI818" s="18"/>
      <c r="AJ818" s="18"/>
      <c r="AK818" s="18"/>
      <c r="AL818" s="18"/>
      <c r="AM818" s="18"/>
      <c r="AN818" s="18"/>
    </row>
    <row r="819" spans="1:40" x14ac:dyDescent="0.35">
      <c r="A819" s="18"/>
      <c r="B819" s="2" t="s">
        <v>4</v>
      </c>
      <c r="C819" s="2">
        <v>815</v>
      </c>
      <c r="D819" s="2">
        <v>226</v>
      </c>
      <c r="E819" s="10">
        <v>31.1</v>
      </c>
      <c r="F819" s="26">
        <f t="shared" si="146"/>
        <v>8.6388888888888893</v>
      </c>
      <c r="G819" s="51">
        <f t="shared" si="156"/>
        <v>-1.2777777777777777</v>
      </c>
      <c r="H819" s="26">
        <f t="shared" si="157"/>
        <v>8.6388888888888893</v>
      </c>
      <c r="I819" s="70"/>
      <c r="J819" s="26">
        <v>-1889.8333333333333</v>
      </c>
      <c r="K819" s="26">
        <f>'Car Specs and Assumptions'!$C$5*9.81*'Car Specs and Assumptions'!$F$5</f>
        <v>145.08990000000003</v>
      </c>
      <c r="L819" s="26">
        <v>31.7875133738426</v>
      </c>
      <c r="M819" s="26">
        <v>-2066.710746707176</v>
      </c>
      <c r="N819" s="27">
        <v>-17854.084506275882</v>
      </c>
      <c r="O819" s="27">
        <f t="shared" si="147"/>
        <v>0</v>
      </c>
      <c r="P819" s="27">
        <f>IF(F819&gt;0,(K819+L819)*F819,0)</f>
        <v>1528.024321090696</v>
      </c>
      <c r="Q819" s="28">
        <f>IF(J819*-1&gt;(K819+L819),(((J819*-1)-K819-L819))*F819,0)</f>
        <v>14798.035864094491</v>
      </c>
      <c r="R819" s="27">
        <f t="shared" si="148"/>
        <v>1065195.6546262102</v>
      </c>
      <c r="S819" s="27">
        <f t="shared" si="149"/>
        <v>1264759.5172817863</v>
      </c>
      <c r="T819" s="27">
        <f t="shared" si="150"/>
        <v>0.29591135285516124</v>
      </c>
      <c r="U819" s="27">
        <f t="shared" si="151"/>
        <v>0.35135019390088024</v>
      </c>
      <c r="V819" s="29">
        <v>-0.35135019390088024</v>
      </c>
      <c r="W819" s="29">
        <f>0.5*'Car Specs and Assumptions'!$C$5*(F819*F819)</f>
        <v>55189.181712962971</v>
      </c>
      <c r="X819" s="29">
        <f t="shared" si="152"/>
        <v>55.18918171296297</v>
      </c>
      <c r="Y819" s="29">
        <f t="shared" si="153"/>
        <v>40.288102650462967</v>
      </c>
      <c r="Z819" s="29">
        <f>(H819*(K819+L819))/1000</f>
        <v>1.5280243210906961</v>
      </c>
      <c r="AA819" s="29">
        <f t="shared" si="154"/>
        <v>38.76007832937227</v>
      </c>
      <c r="AB819" s="18"/>
      <c r="AC819" s="24">
        <f t="shared" si="155"/>
        <v>14798.035864094491</v>
      </c>
      <c r="AD819" s="24"/>
      <c r="AE819" s="18"/>
      <c r="AF819" s="18"/>
      <c r="AG819" s="18"/>
      <c r="AH819" s="18"/>
      <c r="AI819" s="18"/>
      <c r="AJ819" s="18"/>
      <c r="AK819" s="18"/>
      <c r="AL819" s="18"/>
      <c r="AM819" s="18"/>
      <c r="AN819" s="18"/>
    </row>
    <row r="820" spans="1:40" x14ac:dyDescent="0.35">
      <c r="A820" s="18"/>
      <c r="B820" s="2" t="s">
        <v>4</v>
      </c>
      <c r="C820" s="2">
        <v>816</v>
      </c>
      <c r="D820" s="2">
        <v>227</v>
      </c>
      <c r="E820" s="10">
        <v>26.3</v>
      </c>
      <c r="F820" s="26">
        <f t="shared" si="146"/>
        <v>7.3055555555555554</v>
      </c>
      <c r="G820" s="51">
        <f t="shared" si="156"/>
        <v>-1.2777777777777781</v>
      </c>
      <c r="H820" s="26">
        <f t="shared" si="157"/>
        <v>7.3055555555555554</v>
      </c>
      <c r="I820" s="70"/>
      <c r="J820" s="26">
        <v>-1889.8333333333339</v>
      </c>
      <c r="K820" s="26">
        <f>'Car Specs and Assumptions'!$C$5*9.81*'Car Specs and Assumptions'!$F$5</f>
        <v>145.08990000000003</v>
      </c>
      <c r="L820" s="26">
        <v>22.732503929398149</v>
      </c>
      <c r="M820" s="26">
        <v>-2057.6557372627321</v>
      </c>
      <c r="N820" s="27">
        <v>-15032.318302780515</v>
      </c>
      <c r="O820" s="27">
        <f t="shared" si="147"/>
        <v>0</v>
      </c>
      <c r="P820" s="27">
        <f>IF(F820&gt;0,(K820+L820)*F820,0)</f>
        <v>1226.0358953731034</v>
      </c>
      <c r="Q820" s="28">
        <f>IF(J820*-1&gt;(K820+L820),(((J820*-1)-K820-L820))*F820,0)</f>
        <v>12580.246512034308</v>
      </c>
      <c r="R820" s="27">
        <f t="shared" si="148"/>
        <v>1066421.6905215834</v>
      </c>
      <c r="S820" s="27">
        <f t="shared" si="149"/>
        <v>1277339.7637938205</v>
      </c>
      <c r="T820" s="27">
        <f t="shared" si="150"/>
        <v>0.29625194562689589</v>
      </c>
      <c r="U820" s="27">
        <f t="shared" si="151"/>
        <v>0.35484498638192336</v>
      </c>
      <c r="V820" s="29">
        <v>-0.35484498638192336</v>
      </c>
      <c r="W820" s="29">
        <f>0.5*'Car Specs and Assumptions'!$C$5*(F820*F820)</f>
        <v>39467.959490740737</v>
      </c>
      <c r="X820" s="29">
        <f t="shared" si="152"/>
        <v>39.467959490740739</v>
      </c>
      <c r="Y820" s="29">
        <f t="shared" si="153"/>
        <v>28.811610428240741</v>
      </c>
      <c r="Z820" s="29">
        <f>(H820*(K820+L820))/1000</f>
        <v>1.2260358953731034</v>
      </c>
      <c r="AA820" s="29">
        <f t="shared" si="154"/>
        <v>27.585574532867636</v>
      </c>
      <c r="AB820" s="18"/>
      <c r="AC820" s="24">
        <f t="shared" si="155"/>
        <v>12580.246512034308</v>
      </c>
      <c r="AD820" s="24"/>
      <c r="AE820" s="18"/>
      <c r="AF820" s="18"/>
      <c r="AG820" s="18"/>
      <c r="AH820" s="18"/>
      <c r="AI820" s="18"/>
      <c r="AJ820" s="18"/>
      <c r="AK820" s="18"/>
      <c r="AL820" s="18"/>
      <c r="AM820" s="18"/>
      <c r="AN820" s="18"/>
    </row>
    <row r="821" spans="1:40" x14ac:dyDescent="0.35">
      <c r="A821" s="18"/>
      <c r="B821" s="2" t="s">
        <v>4</v>
      </c>
      <c r="C821" s="2">
        <v>817</v>
      </c>
      <c r="D821" s="2">
        <v>228</v>
      </c>
      <c r="E821" s="10">
        <v>21.9</v>
      </c>
      <c r="F821" s="26">
        <f t="shared" si="146"/>
        <v>6.083333333333333</v>
      </c>
      <c r="G821" s="51">
        <f t="shared" si="156"/>
        <v>-1.1527777777777777</v>
      </c>
      <c r="H821" s="26">
        <f t="shared" si="157"/>
        <v>6.083333333333333</v>
      </c>
      <c r="I821" s="70"/>
      <c r="J821" s="26">
        <v>-1704.9583333333333</v>
      </c>
      <c r="K821" s="26">
        <f>'Car Specs and Assumptions'!$C$5*9.81*'Car Specs and Assumptions'!$F$5</f>
        <v>145.08990000000003</v>
      </c>
      <c r="L821" s="26">
        <v>15.762460364583335</v>
      </c>
      <c r="M821" s="26">
        <v>-1865.8106936979166</v>
      </c>
      <c r="N821" s="27">
        <v>-11350.348386662325</v>
      </c>
      <c r="O821" s="27">
        <f t="shared" si="147"/>
        <v>0</v>
      </c>
      <c r="P821" s="27">
        <f>IF(F821&gt;0,(K821+L821)*F821,0)</f>
        <v>978.51852555121548</v>
      </c>
      <c r="Q821" s="28">
        <f>IF(J821*-1&gt;(K821+L821),(((J821*-1)-K821-L821))*F821,0)</f>
        <v>9393.3113355598944</v>
      </c>
      <c r="R821" s="27">
        <f t="shared" si="148"/>
        <v>1067400.2090471347</v>
      </c>
      <c r="S821" s="27">
        <f t="shared" si="149"/>
        <v>1286733.0751293804</v>
      </c>
      <c r="T821" s="27">
        <f t="shared" si="150"/>
        <v>0.29652377807329405</v>
      </c>
      <c r="U821" s="27">
        <f t="shared" si="151"/>
        <v>0.35745444827094192</v>
      </c>
      <c r="V821" s="29">
        <v>-0.35745444827094192</v>
      </c>
      <c r="W821" s="29">
        <f>0.5*'Car Specs and Assumptions'!$C$5*(F821*F821)</f>
        <v>27366.635416666664</v>
      </c>
      <c r="X821" s="29">
        <f t="shared" si="152"/>
        <v>27.366635416666664</v>
      </c>
      <c r="Y821" s="29">
        <f t="shared" si="153"/>
        <v>19.977643854166665</v>
      </c>
      <c r="Z821" s="29">
        <f>(H821*(K821+L821))/1000</f>
        <v>0.97851852555121543</v>
      </c>
      <c r="AA821" s="29">
        <f t="shared" si="154"/>
        <v>18.999125328615449</v>
      </c>
      <c r="AB821" s="18"/>
      <c r="AC821" s="24">
        <f t="shared" si="155"/>
        <v>0</v>
      </c>
      <c r="AD821" s="24"/>
      <c r="AE821" s="18"/>
      <c r="AF821" s="18"/>
      <c r="AG821" s="18"/>
      <c r="AH821" s="18"/>
      <c r="AI821" s="18"/>
      <c r="AJ821" s="18"/>
      <c r="AK821" s="18"/>
      <c r="AL821" s="18"/>
      <c r="AM821" s="18"/>
      <c r="AN821" s="18"/>
    </row>
    <row r="822" spans="1:40" x14ac:dyDescent="0.35">
      <c r="A822" s="18"/>
      <c r="B822" s="49" t="s">
        <v>4</v>
      </c>
      <c r="C822" s="2">
        <v>818</v>
      </c>
      <c r="D822" s="2">
        <v>229</v>
      </c>
      <c r="E822" s="10">
        <v>18</v>
      </c>
      <c r="F822" s="26">
        <f t="shared" si="146"/>
        <v>5</v>
      </c>
      <c r="G822" s="51">
        <f t="shared" si="156"/>
        <v>-0.68055555555555536</v>
      </c>
      <c r="H822" s="26">
        <f t="shared" si="157"/>
        <v>5</v>
      </c>
      <c r="I822" s="70"/>
      <c r="J822" s="26">
        <v>-1006.5416666666664</v>
      </c>
      <c r="K822" s="26">
        <f>'Car Specs and Assumptions'!$C$5*9.81*'Car Specs and Assumptions'!$F$5</f>
        <v>145.08990000000003</v>
      </c>
      <c r="L822" s="26">
        <v>10.648312500000001</v>
      </c>
      <c r="M822" s="26">
        <v>-1162.2798791666664</v>
      </c>
      <c r="N822" s="27">
        <v>-5811.3993958333322</v>
      </c>
      <c r="O822" s="27">
        <f t="shared" si="147"/>
        <v>0</v>
      </c>
      <c r="P822" s="27">
        <f>IF(F822&gt;0,(K822+L822)*F822,0)</f>
        <v>778.69106250000016</v>
      </c>
      <c r="Q822" s="28">
        <f>IF(J822*-1&gt;(K822+L822),(((J822*-1)-K822-L822))*F822,0)</f>
        <v>4254.0172708333321</v>
      </c>
      <c r="R822" s="27">
        <f t="shared" si="148"/>
        <v>1068178.9001096347</v>
      </c>
      <c r="S822" s="27">
        <f t="shared" si="149"/>
        <v>1290987.0924002137</v>
      </c>
      <c r="T822" s="27">
        <f t="shared" si="150"/>
        <v>0.29674009845045657</v>
      </c>
      <c r="U822" s="27">
        <f t="shared" si="151"/>
        <v>0.3586362142687794</v>
      </c>
      <c r="V822" s="29">
        <v>-0.3586362142687794</v>
      </c>
      <c r="W822" s="29">
        <f>0.5*'Car Specs and Assumptions'!$C$5*(F822*F822)</f>
        <v>18487.5</v>
      </c>
      <c r="X822" s="29">
        <f t="shared" si="152"/>
        <v>18.487500000000001</v>
      </c>
      <c r="Y822" s="29">
        <f t="shared" si="153"/>
        <v>13.495875</v>
      </c>
      <c r="Z822" s="29">
        <f>(H822*(K822+L822))/1000</f>
        <v>0.7786910625000002</v>
      </c>
      <c r="AA822" s="29">
        <f t="shared" si="154"/>
        <v>12.7171839375</v>
      </c>
      <c r="AB822" s="18"/>
      <c r="AC822" s="24">
        <f t="shared" si="155"/>
        <v>0</v>
      </c>
      <c r="AD822" s="24"/>
      <c r="AE822" s="18"/>
      <c r="AF822" s="18"/>
      <c r="AG822" s="18"/>
      <c r="AH822" s="18"/>
      <c r="AI822" s="18"/>
      <c r="AJ822" s="18"/>
      <c r="AK822" s="18"/>
      <c r="AL822" s="18"/>
      <c r="AM822" s="18"/>
      <c r="AN822" s="18"/>
    </row>
    <row r="823" spans="1:40" x14ac:dyDescent="0.35">
      <c r="A823" s="18"/>
      <c r="B823" s="2" t="s">
        <v>4</v>
      </c>
      <c r="C823" s="2">
        <v>819</v>
      </c>
      <c r="D823" s="2">
        <v>230</v>
      </c>
      <c r="E823" s="10">
        <v>17</v>
      </c>
      <c r="F823" s="26">
        <f t="shared" si="146"/>
        <v>4.7222222222222223</v>
      </c>
      <c r="G823" s="51">
        <f t="shared" si="156"/>
        <v>0</v>
      </c>
      <c r="H823" s="26">
        <f t="shared" si="157"/>
        <v>4.7222222222222223</v>
      </c>
      <c r="I823" s="70"/>
      <c r="J823" s="26">
        <v>0</v>
      </c>
      <c r="K823" s="26">
        <f>'Car Specs and Assumptions'!$C$5*9.81*'Car Specs and Assumptions'!$F$5</f>
        <v>145.08990000000003</v>
      </c>
      <c r="L823" s="26">
        <v>9.498031828703704</v>
      </c>
      <c r="M823" s="26">
        <v>-154.58793182870374</v>
      </c>
      <c r="N823" s="27">
        <v>-729.99856696887878</v>
      </c>
      <c r="O823" s="27">
        <f t="shared" si="147"/>
        <v>0</v>
      </c>
      <c r="P823" s="27">
        <f>IF(F823&gt;0,(K823+L823)*F823,0)</f>
        <v>729.99856696887878</v>
      </c>
      <c r="Q823" s="28">
        <f>IF(J823*-1&gt;(K823+L823),(((J823*-1)-K823-L823))*F823,0)</f>
        <v>0</v>
      </c>
      <c r="R823" s="27">
        <f t="shared" si="148"/>
        <v>1068908.8986766036</v>
      </c>
      <c r="S823" s="27">
        <f t="shared" si="149"/>
        <v>1290987.0924002137</v>
      </c>
      <c r="T823" s="27">
        <f t="shared" si="150"/>
        <v>0.29694289205236046</v>
      </c>
      <c r="U823" s="27">
        <f t="shared" si="151"/>
        <v>0.3586362142687794</v>
      </c>
      <c r="V823" s="29">
        <v>-0.3586362142687794</v>
      </c>
      <c r="W823" s="29">
        <f>0.5*'Car Specs and Assumptions'!$C$5*(F823*F823)</f>
        <v>16490.393518518518</v>
      </c>
      <c r="X823" s="29">
        <f t="shared" si="152"/>
        <v>16.49039351851852</v>
      </c>
      <c r="Y823" s="29">
        <f t="shared" si="153"/>
        <v>12.037987268518519</v>
      </c>
      <c r="Z823" s="29">
        <f>(H823*(K823+L823))/1000</f>
        <v>0.72999856696887877</v>
      </c>
      <c r="AA823" s="29">
        <f t="shared" si="154"/>
        <v>11.30798870154964</v>
      </c>
      <c r="AB823" s="18"/>
      <c r="AC823" s="24">
        <f t="shared" si="155"/>
        <v>0</v>
      </c>
      <c r="AD823" s="24"/>
      <c r="AE823" s="18"/>
      <c r="AF823" s="18"/>
      <c r="AG823" s="18"/>
      <c r="AH823" s="18"/>
      <c r="AI823" s="18"/>
      <c r="AJ823" s="18"/>
      <c r="AK823" s="18"/>
      <c r="AL823" s="18"/>
      <c r="AM823" s="18"/>
      <c r="AN823" s="18"/>
    </row>
    <row r="824" spans="1:40" x14ac:dyDescent="0.35">
      <c r="A824" s="18"/>
      <c r="B824" s="2" t="s">
        <v>4</v>
      </c>
      <c r="C824" s="2">
        <v>820</v>
      </c>
      <c r="D824" s="2">
        <v>231</v>
      </c>
      <c r="E824" s="10">
        <v>18</v>
      </c>
      <c r="F824" s="26">
        <f t="shared" si="146"/>
        <v>5</v>
      </c>
      <c r="G824" s="51">
        <f t="shared" si="156"/>
        <v>0.61111111111111072</v>
      </c>
      <c r="H824" s="26">
        <f t="shared" si="157"/>
        <v>5</v>
      </c>
      <c r="I824" s="70"/>
      <c r="J824" s="26">
        <v>903.8333333333328</v>
      </c>
      <c r="K824" s="26">
        <f>'Car Specs and Assumptions'!$C$5*9.81*'Car Specs and Assumptions'!$F$5</f>
        <v>145.08990000000003</v>
      </c>
      <c r="L824" s="26">
        <v>10.648312500000001</v>
      </c>
      <c r="M824" s="26">
        <v>748.09512083333277</v>
      </c>
      <c r="N824" s="27">
        <v>3740.4756041666637</v>
      </c>
      <c r="O824" s="27">
        <f t="shared" si="147"/>
        <v>3740.4756041666637</v>
      </c>
      <c r="P824" s="27">
        <f>IF(F824&gt;0,(K824+L824)*F824,0)</f>
        <v>778.69106250000016</v>
      </c>
      <c r="Q824" s="28">
        <f>IF(J824*-1&gt;(K824+L824),(((J824*-1)-K824-L824))*F824,0)</f>
        <v>0</v>
      </c>
      <c r="R824" s="27">
        <f t="shared" si="148"/>
        <v>1069687.5897391036</v>
      </c>
      <c r="S824" s="27">
        <f t="shared" si="149"/>
        <v>1290987.0924002137</v>
      </c>
      <c r="T824" s="27">
        <f t="shared" si="150"/>
        <v>0.29715921242952298</v>
      </c>
      <c r="U824" s="27">
        <f t="shared" si="151"/>
        <v>0.3586362142687794</v>
      </c>
      <c r="V824" s="29">
        <v>-0.3586362142687794</v>
      </c>
      <c r="W824" s="29">
        <f>0.5*'Car Specs and Assumptions'!$C$5*(F824*F824)</f>
        <v>18487.5</v>
      </c>
      <c r="X824" s="29">
        <f t="shared" si="152"/>
        <v>18.487500000000001</v>
      </c>
      <c r="Y824" s="29">
        <f t="shared" si="153"/>
        <v>13.495875</v>
      </c>
      <c r="Z824" s="29">
        <f>(H824*(K824+L824))/1000</f>
        <v>0.7786910625000002</v>
      </c>
      <c r="AA824" s="29">
        <f t="shared" si="154"/>
        <v>12.7171839375</v>
      </c>
      <c r="AB824" s="18"/>
      <c r="AC824" s="24">
        <f t="shared" si="155"/>
        <v>0</v>
      </c>
      <c r="AD824" s="24"/>
      <c r="AE824" s="18"/>
      <c r="AF824" s="18"/>
      <c r="AG824" s="18"/>
      <c r="AH824" s="18"/>
      <c r="AI824" s="18"/>
      <c r="AJ824" s="18"/>
      <c r="AK824" s="18"/>
      <c r="AL824" s="18"/>
      <c r="AM824" s="18"/>
      <c r="AN824" s="18"/>
    </row>
    <row r="825" spans="1:40" x14ac:dyDescent="0.35">
      <c r="A825" s="18"/>
      <c r="B825" s="2" t="s">
        <v>4</v>
      </c>
      <c r="C825" s="2">
        <v>821</v>
      </c>
      <c r="D825" s="2">
        <v>232</v>
      </c>
      <c r="E825" s="10">
        <v>21.4</v>
      </c>
      <c r="F825" s="26">
        <f t="shared" si="146"/>
        <v>5.9444444444444438</v>
      </c>
      <c r="G825" s="51">
        <f t="shared" si="156"/>
        <v>0.94444444444444464</v>
      </c>
      <c r="H825" s="26">
        <f t="shared" si="157"/>
        <v>5.9444444444444438</v>
      </c>
      <c r="I825" s="70"/>
      <c r="J825" s="26">
        <v>1396.8333333333337</v>
      </c>
      <c r="K825" s="26">
        <f>'Car Specs and Assumptions'!$C$5*9.81*'Car Specs and Assumptions'!$F$5</f>
        <v>145.08990000000003</v>
      </c>
      <c r="L825" s="26">
        <v>15.050929606481478</v>
      </c>
      <c r="M825" s="26">
        <v>1236.6925037268522</v>
      </c>
      <c r="N825" s="27">
        <v>7351.4498832651761</v>
      </c>
      <c r="O825" s="27">
        <f t="shared" si="147"/>
        <v>7351.4498832651761</v>
      </c>
      <c r="P825" s="27">
        <f>IF(F825&gt;0,(K825+L825)*F825,0)</f>
        <v>951.94826488297326</v>
      </c>
      <c r="Q825" s="28">
        <f>IF(J825*-1&gt;(K825+L825),(((J825*-1)-K825-L825))*F825,0)</f>
        <v>0</v>
      </c>
      <c r="R825" s="27">
        <f t="shared" si="148"/>
        <v>1070639.5380039865</v>
      </c>
      <c r="S825" s="27">
        <f t="shared" si="149"/>
        <v>1290987.0924002137</v>
      </c>
      <c r="T825" s="27">
        <f t="shared" si="150"/>
        <v>0.29742366365750744</v>
      </c>
      <c r="U825" s="27">
        <f t="shared" si="151"/>
        <v>0.3586362142687794</v>
      </c>
      <c r="V825" s="29">
        <v>-0.3586362142687794</v>
      </c>
      <c r="W825" s="29">
        <f>0.5*'Car Specs and Assumptions'!$C$5*(F825*F825)</f>
        <v>26131.282407407401</v>
      </c>
      <c r="X825" s="29">
        <f t="shared" si="152"/>
        <v>26.131282407407401</v>
      </c>
      <c r="Y825" s="29">
        <f t="shared" si="153"/>
        <v>19.075836157407402</v>
      </c>
      <c r="Z825" s="29">
        <f>(H825*(K825+L825))/1000</f>
        <v>0.95194826488297324</v>
      </c>
      <c r="AA825" s="29">
        <f t="shared" si="154"/>
        <v>18.123887892524429</v>
      </c>
      <c r="AB825" s="18"/>
      <c r="AC825" s="24">
        <f t="shared" si="155"/>
        <v>0</v>
      </c>
      <c r="AD825" s="24"/>
      <c r="AE825" s="18"/>
      <c r="AF825" s="18"/>
      <c r="AG825" s="18"/>
      <c r="AH825" s="18"/>
      <c r="AI825" s="18"/>
      <c r="AJ825" s="18"/>
      <c r="AK825" s="18"/>
      <c r="AL825" s="18"/>
      <c r="AM825" s="18"/>
      <c r="AN825" s="18"/>
    </row>
    <row r="826" spans="1:40" x14ac:dyDescent="0.35">
      <c r="A826" s="18"/>
      <c r="B826" s="2" t="s">
        <v>4</v>
      </c>
      <c r="C826" s="2">
        <v>822</v>
      </c>
      <c r="D826" s="2">
        <v>233</v>
      </c>
      <c r="E826" s="10">
        <v>24.8</v>
      </c>
      <c r="F826" s="26">
        <f t="shared" si="146"/>
        <v>6.8888888888888893</v>
      </c>
      <c r="G826" s="51">
        <f t="shared" si="156"/>
        <v>0.90277777777777768</v>
      </c>
      <c r="H826" s="26">
        <f t="shared" si="157"/>
        <v>6.8888888888888893</v>
      </c>
      <c r="I826" s="70"/>
      <c r="J826" s="26">
        <v>1335.2083333333333</v>
      </c>
      <c r="K826" s="26">
        <f>'Car Specs and Assumptions'!$C$5*9.81*'Car Specs and Assumptions'!$F$5</f>
        <v>145.08990000000003</v>
      </c>
      <c r="L826" s="26">
        <v>20.213389259259266</v>
      </c>
      <c r="M826" s="26">
        <v>1169.9050440740741</v>
      </c>
      <c r="N826" s="27">
        <v>8059.3458591769559</v>
      </c>
      <c r="O826" s="27">
        <f t="shared" si="147"/>
        <v>8059.3458591769559</v>
      </c>
      <c r="P826" s="27">
        <f>IF(F826&gt;0,(K826+L826)*F826,0)</f>
        <v>1138.7559926748975</v>
      </c>
      <c r="Q826" s="28">
        <f>IF(J826*-1&gt;(K826+L826),(((J826*-1)-K826-L826))*F826,0)</f>
        <v>0</v>
      </c>
      <c r="R826" s="27">
        <f t="shared" si="148"/>
        <v>1071778.2939966614</v>
      </c>
      <c r="S826" s="27">
        <f t="shared" si="149"/>
        <v>1290987.0924002137</v>
      </c>
      <c r="T826" s="27">
        <f t="shared" si="150"/>
        <v>0.29774001007227258</v>
      </c>
      <c r="U826" s="27">
        <f t="shared" si="151"/>
        <v>0.3586362142687794</v>
      </c>
      <c r="V826" s="29">
        <v>-0.3586362142687794</v>
      </c>
      <c r="W826" s="29">
        <f>0.5*'Car Specs and Assumptions'!$C$5*(F826*F826)</f>
        <v>35094.296296296299</v>
      </c>
      <c r="X826" s="29">
        <f t="shared" si="152"/>
        <v>35.094296296296299</v>
      </c>
      <c r="Y826" s="29">
        <f t="shared" si="153"/>
        <v>25.618836296296298</v>
      </c>
      <c r="Z826" s="29">
        <f>(H826*(K826+L826))/1000</f>
        <v>1.1387559926748976</v>
      </c>
      <c r="AA826" s="29">
        <f t="shared" si="154"/>
        <v>24.480080303621399</v>
      </c>
      <c r="AB826" s="18"/>
      <c r="AC826" s="24">
        <f t="shared" si="155"/>
        <v>0</v>
      </c>
      <c r="AD826" s="24"/>
      <c r="AE826" s="18"/>
      <c r="AF826" s="18"/>
      <c r="AG826" s="18"/>
      <c r="AH826" s="18"/>
      <c r="AI826" s="18"/>
      <c r="AJ826" s="18"/>
      <c r="AK826" s="18"/>
      <c r="AL826" s="18"/>
      <c r="AM826" s="18"/>
      <c r="AN826" s="18"/>
    </row>
    <row r="827" spans="1:40" x14ac:dyDescent="0.35">
      <c r="A827" s="18"/>
      <c r="B827" s="2" t="s">
        <v>4</v>
      </c>
      <c r="C827" s="2">
        <v>823</v>
      </c>
      <c r="D827" s="2">
        <v>234</v>
      </c>
      <c r="E827" s="10">
        <v>27.9</v>
      </c>
      <c r="F827" s="26">
        <f t="shared" si="146"/>
        <v>7.7499999999999991</v>
      </c>
      <c r="G827" s="51">
        <f t="shared" si="156"/>
        <v>0.83333333333333304</v>
      </c>
      <c r="H827" s="26">
        <f t="shared" si="157"/>
        <v>7.7499999999999991</v>
      </c>
      <c r="I827" s="70"/>
      <c r="J827" s="26">
        <v>1232.4999999999995</v>
      </c>
      <c r="K827" s="26">
        <f>'Car Specs and Assumptions'!$C$5*9.81*'Car Specs and Assumptions'!$F$5</f>
        <v>145.08990000000003</v>
      </c>
      <c r="L827" s="26">
        <v>25.582570781249999</v>
      </c>
      <c r="M827" s="26">
        <v>1061.8275292187495</v>
      </c>
      <c r="N827" s="27">
        <v>8229.1633514453079</v>
      </c>
      <c r="O827" s="27">
        <f t="shared" si="147"/>
        <v>8229.1633514453079</v>
      </c>
      <c r="P827" s="27">
        <f>IF(F827&gt;0,(K827+L827)*F827,0)</f>
        <v>1322.7116485546874</v>
      </c>
      <c r="Q827" s="28">
        <f>IF(J827*-1&gt;(K827+L827),(((J827*-1)-K827-L827))*F827,0)</f>
        <v>0</v>
      </c>
      <c r="R827" s="27">
        <f t="shared" si="148"/>
        <v>1073101.0056452162</v>
      </c>
      <c r="S827" s="27">
        <f t="shared" si="149"/>
        <v>1290987.0924002137</v>
      </c>
      <c r="T827" s="27">
        <f t="shared" si="150"/>
        <v>0.29810745936824107</v>
      </c>
      <c r="U827" s="27">
        <f t="shared" si="151"/>
        <v>0.3586362142687794</v>
      </c>
      <c r="V827" s="29">
        <v>-0.3586362142687794</v>
      </c>
      <c r="W827" s="29">
        <f>0.5*'Car Specs and Assumptions'!$C$5*(F827*F827)</f>
        <v>44416.218749999993</v>
      </c>
      <c r="X827" s="29">
        <f t="shared" si="152"/>
        <v>44.416218749999992</v>
      </c>
      <c r="Y827" s="29">
        <f t="shared" si="153"/>
        <v>32.423839687499992</v>
      </c>
      <c r="Z827" s="29">
        <f>(H827*(K827+L827))/1000</f>
        <v>1.3227116485546875</v>
      </c>
      <c r="AA827" s="29">
        <f t="shared" si="154"/>
        <v>31.101128038945305</v>
      </c>
      <c r="AB827" s="18"/>
      <c r="AC827" s="24">
        <f t="shared" si="155"/>
        <v>0</v>
      </c>
      <c r="AD827" s="24"/>
      <c r="AE827" s="18"/>
      <c r="AF827" s="18"/>
      <c r="AG827" s="18"/>
      <c r="AH827" s="18"/>
      <c r="AI827" s="18"/>
      <c r="AJ827" s="18"/>
      <c r="AK827" s="18"/>
      <c r="AL827" s="18"/>
      <c r="AM827" s="18"/>
      <c r="AN827" s="18"/>
    </row>
    <row r="828" spans="1:40" x14ac:dyDescent="0.35">
      <c r="A828" s="18"/>
      <c r="B828" s="2" t="s">
        <v>4</v>
      </c>
      <c r="C828" s="2">
        <v>824</v>
      </c>
      <c r="D828" s="2">
        <v>235</v>
      </c>
      <c r="E828" s="10">
        <v>30.8</v>
      </c>
      <c r="F828" s="26">
        <f t="shared" si="146"/>
        <v>8.5555555555555554</v>
      </c>
      <c r="G828" s="51">
        <f t="shared" si="156"/>
        <v>0.70833333333333348</v>
      </c>
      <c r="H828" s="26">
        <f t="shared" si="157"/>
        <v>8.5555555555555554</v>
      </c>
      <c r="I828" s="70"/>
      <c r="J828" s="26">
        <v>1047.6250000000002</v>
      </c>
      <c r="K828" s="26">
        <f>'Car Specs and Assumptions'!$C$5*9.81*'Car Specs and Assumptions'!$F$5</f>
        <v>145.08990000000003</v>
      </c>
      <c r="L828" s="26">
        <v>31.177207314814819</v>
      </c>
      <c r="M828" s="26">
        <v>871.35789268518533</v>
      </c>
      <c r="N828" s="27">
        <v>7454.9508596399191</v>
      </c>
      <c r="O828" s="27">
        <f t="shared" si="147"/>
        <v>7454.9508596399191</v>
      </c>
      <c r="P828" s="27">
        <f>IF(F828&gt;0,(K828+L828)*F828,0)</f>
        <v>1508.0630292489714</v>
      </c>
      <c r="Q828" s="28">
        <f>IF(J828*-1&gt;(K828+L828),(((J828*-1)-K828-L828))*F828,0)</f>
        <v>0</v>
      </c>
      <c r="R828" s="27">
        <f t="shared" si="148"/>
        <v>1074609.0686744652</v>
      </c>
      <c r="S828" s="27">
        <f t="shared" si="149"/>
        <v>1290987.0924002137</v>
      </c>
      <c r="T828" s="27">
        <f t="shared" si="150"/>
        <v>0.29852639927776642</v>
      </c>
      <c r="U828" s="27">
        <f t="shared" si="151"/>
        <v>0.3586362142687794</v>
      </c>
      <c r="V828" s="29">
        <v>-0.3586362142687794</v>
      </c>
      <c r="W828" s="29">
        <f>0.5*'Car Specs and Assumptions'!$C$5*(F828*F828)</f>
        <v>54129.574074074073</v>
      </c>
      <c r="X828" s="29">
        <f t="shared" si="152"/>
        <v>54.129574074074071</v>
      </c>
      <c r="Y828" s="29">
        <f t="shared" si="153"/>
        <v>39.514589074074074</v>
      </c>
      <c r="Z828" s="29">
        <f>(H828*(K828+L828))/1000</f>
        <v>1.5080630292489714</v>
      </c>
      <c r="AA828" s="29">
        <f t="shared" si="154"/>
        <v>38.006526044825101</v>
      </c>
      <c r="AB828" s="18"/>
      <c r="AC828" s="24">
        <f t="shared" si="155"/>
        <v>0</v>
      </c>
      <c r="AD828" s="24"/>
      <c r="AE828" s="18"/>
      <c r="AF828" s="18"/>
      <c r="AG828" s="18"/>
      <c r="AH828" s="18"/>
      <c r="AI828" s="18"/>
      <c r="AJ828" s="18"/>
      <c r="AK828" s="18"/>
      <c r="AL828" s="18"/>
      <c r="AM828" s="18"/>
      <c r="AN828" s="18"/>
    </row>
    <row r="829" spans="1:40" x14ac:dyDescent="0.35">
      <c r="A829" s="18"/>
      <c r="B829" s="2" t="s">
        <v>4</v>
      </c>
      <c r="C829" s="2">
        <v>825</v>
      </c>
      <c r="D829" s="2">
        <v>236</v>
      </c>
      <c r="E829" s="10">
        <v>33</v>
      </c>
      <c r="F829" s="26">
        <f t="shared" si="146"/>
        <v>9.1666666666666661</v>
      </c>
      <c r="G829" s="51">
        <f t="shared" si="156"/>
        <v>0.59722222222222232</v>
      </c>
      <c r="H829" s="26">
        <f t="shared" si="157"/>
        <v>9.1666666666666661</v>
      </c>
      <c r="I829" s="70"/>
      <c r="J829" s="26">
        <v>883.29166666666686</v>
      </c>
      <c r="K829" s="26">
        <f>'Car Specs and Assumptions'!$C$5*9.81*'Car Specs and Assumptions'!$F$5</f>
        <v>145.08990000000003</v>
      </c>
      <c r="L829" s="26">
        <v>35.790161458333337</v>
      </c>
      <c r="M829" s="26">
        <v>702.41160520833341</v>
      </c>
      <c r="N829" s="27">
        <v>6438.7730477430559</v>
      </c>
      <c r="O829" s="27">
        <f t="shared" si="147"/>
        <v>6438.7730477430559</v>
      </c>
      <c r="P829" s="27">
        <f>IF(F829&gt;0,(K829+L829)*F829,0)</f>
        <v>1658.0672300347223</v>
      </c>
      <c r="Q829" s="28">
        <f>IF(J829*-1&gt;(K829+L829),(((J829*-1)-K829-L829))*F829,0)</f>
        <v>0</v>
      </c>
      <c r="R829" s="27">
        <f t="shared" si="148"/>
        <v>1076267.1359044998</v>
      </c>
      <c r="S829" s="27">
        <f t="shared" si="149"/>
        <v>1290987.0924002137</v>
      </c>
      <c r="T829" s="27">
        <f t="shared" si="150"/>
        <v>0.29898701035427006</v>
      </c>
      <c r="U829" s="27">
        <f t="shared" si="151"/>
        <v>0.3586362142687794</v>
      </c>
      <c r="V829" s="29">
        <v>-0.3586362142687794</v>
      </c>
      <c r="W829" s="29">
        <f>0.5*'Car Specs and Assumptions'!$C$5*(F829*F829)</f>
        <v>62138.541666666664</v>
      </c>
      <c r="X829" s="29">
        <f t="shared" si="152"/>
        <v>62.138541666666661</v>
      </c>
      <c r="Y829" s="29">
        <f t="shared" si="153"/>
        <v>45.361135416666663</v>
      </c>
      <c r="Z829" s="29">
        <f>(H829*(K829+L829))/1000</f>
        <v>1.6580672300347223</v>
      </c>
      <c r="AA829" s="29">
        <f t="shared" si="154"/>
        <v>43.703068186631938</v>
      </c>
      <c r="AB829" s="18"/>
      <c r="AC829" s="24">
        <f t="shared" si="155"/>
        <v>0</v>
      </c>
      <c r="AD829" s="24"/>
      <c r="AE829" s="18"/>
      <c r="AF829" s="18"/>
      <c r="AG829" s="18"/>
      <c r="AH829" s="18"/>
      <c r="AI829" s="18"/>
      <c r="AJ829" s="18"/>
      <c r="AK829" s="18"/>
      <c r="AL829" s="18"/>
      <c r="AM829" s="18"/>
      <c r="AN829" s="18"/>
    </row>
    <row r="830" spans="1:40" x14ac:dyDescent="0.35">
      <c r="A830" s="18"/>
      <c r="B830" s="2" t="s">
        <v>4</v>
      </c>
      <c r="C830" s="2">
        <v>826</v>
      </c>
      <c r="D830" s="2">
        <v>237</v>
      </c>
      <c r="E830" s="10">
        <v>35.1</v>
      </c>
      <c r="F830" s="26">
        <f t="shared" si="146"/>
        <v>9.75</v>
      </c>
      <c r="G830" s="51">
        <f t="shared" si="156"/>
        <v>0.56944444444444464</v>
      </c>
      <c r="H830" s="26">
        <f t="shared" si="157"/>
        <v>9.75</v>
      </c>
      <c r="I830" s="70"/>
      <c r="J830" s="26">
        <v>842.2083333333336</v>
      </c>
      <c r="K830" s="26">
        <f>'Car Specs and Assumptions'!$C$5*9.81*'Car Specs and Assumptions'!$F$5</f>
        <v>145.08990000000003</v>
      </c>
      <c r="L830" s="26">
        <v>40.490208281250005</v>
      </c>
      <c r="M830" s="26">
        <v>656.62822505208351</v>
      </c>
      <c r="N830" s="27">
        <v>6402.1251942578147</v>
      </c>
      <c r="O830" s="27">
        <f t="shared" si="147"/>
        <v>6402.1251942578147</v>
      </c>
      <c r="P830" s="27">
        <f>IF(F830&gt;0,(K830+L830)*F830,0)</f>
        <v>1809.4060557421878</v>
      </c>
      <c r="Q830" s="28">
        <f>IF(J830*-1&gt;(K830+L830),(((J830*-1)-K830-L830))*F830,0)</f>
        <v>0</v>
      </c>
      <c r="R830" s="27">
        <f t="shared" si="148"/>
        <v>1078076.541960242</v>
      </c>
      <c r="S830" s="27">
        <f t="shared" si="149"/>
        <v>1290987.0924002137</v>
      </c>
      <c r="T830" s="27">
        <f t="shared" si="150"/>
        <v>0.29948966335655525</v>
      </c>
      <c r="U830" s="27">
        <f t="shared" si="151"/>
        <v>0.3586362142687794</v>
      </c>
      <c r="V830" s="29">
        <v>-0.3586362142687794</v>
      </c>
      <c r="W830" s="29">
        <f>0.5*'Car Specs and Assumptions'!$C$5*(F830*F830)</f>
        <v>70298.71875</v>
      </c>
      <c r="X830" s="29">
        <f t="shared" si="152"/>
        <v>70.298718750000006</v>
      </c>
      <c r="Y830" s="29">
        <f t="shared" si="153"/>
        <v>51.318064687500005</v>
      </c>
      <c r="Z830" s="29">
        <f>(H830*(K830+L830))/1000</f>
        <v>1.8094060557421878</v>
      </c>
      <c r="AA830" s="29">
        <f t="shared" si="154"/>
        <v>49.508658631757818</v>
      </c>
      <c r="AB830" s="18"/>
      <c r="AC830" s="24">
        <f t="shared" si="155"/>
        <v>0</v>
      </c>
      <c r="AD830" s="24"/>
      <c r="AE830" s="18"/>
      <c r="AF830" s="18"/>
      <c r="AG830" s="18"/>
      <c r="AH830" s="18"/>
      <c r="AI830" s="18"/>
      <c r="AJ830" s="18"/>
      <c r="AK830" s="18"/>
      <c r="AL830" s="18"/>
      <c r="AM830" s="18"/>
      <c r="AN830" s="18"/>
    </row>
    <row r="831" spans="1:40" x14ac:dyDescent="0.35">
      <c r="A831" s="18"/>
      <c r="B831" s="2" t="s">
        <v>4</v>
      </c>
      <c r="C831" s="2">
        <v>827</v>
      </c>
      <c r="D831" s="2">
        <v>238</v>
      </c>
      <c r="E831" s="10">
        <v>37.1</v>
      </c>
      <c r="F831" s="26">
        <f t="shared" si="146"/>
        <v>10.305555555555555</v>
      </c>
      <c r="G831" s="51">
        <f t="shared" si="156"/>
        <v>0.52777777777777768</v>
      </c>
      <c r="H831" s="26">
        <f t="shared" si="157"/>
        <v>10.305555555555555</v>
      </c>
      <c r="I831" s="70"/>
      <c r="J831" s="26">
        <v>780.58333333333314</v>
      </c>
      <c r="K831" s="26">
        <f>'Car Specs and Assumptions'!$C$5*9.81*'Car Specs and Assumptions'!$F$5</f>
        <v>145.08990000000003</v>
      </c>
      <c r="L831" s="26">
        <v>45.235937679398155</v>
      </c>
      <c r="M831" s="26">
        <v>590.25749565393494</v>
      </c>
      <c r="N831" s="27">
        <v>6082.9314135447185</v>
      </c>
      <c r="O831" s="27">
        <f t="shared" si="147"/>
        <v>6082.9314135447185</v>
      </c>
      <c r="P831" s="27">
        <f>IF(F831&gt;0,(K831+L831)*F831,0)</f>
        <v>1961.4134938626867</v>
      </c>
      <c r="Q831" s="28">
        <f>IF(J831*-1&gt;(K831+L831),(((J831*-1)-K831-L831))*F831,0)</f>
        <v>0</v>
      </c>
      <c r="R831" s="27">
        <f t="shared" si="148"/>
        <v>1080037.9554541046</v>
      </c>
      <c r="S831" s="27">
        <f t="shared" si="149"/>
        <v>1290987.0924002137</v>
      </c>
      <c r="T831" s="27">
        <f t="shared" si="150"/>
        <v>0.30003454402515028</v>
      </c>
      <c r="U831" s="27">
        <f t="shared" si="151"/>
        <v>0.3586362142687794</v>
      </c>
      <c r="V831" s="29">
        <v>-0.3586362142687794</v>
      </c>
      <c r="W831" s="29">
        <f>0.5*'Car Specs and Assumptions'!$C$5*(F831*F831)</f>
        <v>78538.209490740745</v>
      </c>
      <c r="X831" s="29">
        <f t="shared" si="152"/>
        <v>78.538209490740741</v>
      </c>
      <c r="Y831" s="29">
        <f t="shared" si="153"/>
        <v>57.332892928240739</v>
      </c>
      <c r="Z831" s="29">
        <f>(H831*(K831+L831))/1000</f>
        <v>1.9614134938626866</v>
      </c>
      <c r="AA831" s="29">
        <f t="shared" si="154"/>
        <v>55.371479434378053</v>
      </c>
      <c r="AB831" s="18"/>
      <c r="AC831" s="24">
        <f t="shared" si="155"/>
        <v>0</v>
      </c>
      <c r="AD831" s="24"/>
      <c r="AE831" s="18"/>
      <c r="AF831" s="18"/>
      <c r="AG831" s="18"/>
      <c r="AH831" s="18"/>
      <c r="AI831" s="18"/>
      <c r="AJ831" s="18"/>
      <c r="AK831" s="18"/>
      <c r="AL831" s="18"/>
      <c r="AM831" s="18"/>
      <c r="AN831" s="18"/>
    </row>
    <row r="832" spans="1:40" x14ac:dyDescent="0.35">
      <c r="A832" s="18"/>
      <c r="B832" s="2" t="s">
        <v>4</v>
      </c>
      <c r="C832" s="2">
        <v>828</v>
      </c>
      <c r="D832" s="2">
        <v>239</v>
      </c>
      <c r="E832" s="10">
        <v>38.9</v>
      </c>
      <c r="F832" s="26">
        <f t="shared" si="146"/>
        <v>10.805555555555555</v>
      </c>
      <c r="G832" s="51">
        <f t="shared" si="156"/>
        <v>0.59722222222222232</v>
      </c>
      <c r="H832" s="26">
        <f t="shared" si="157"/>
        <v>10.805555555555555</v>
      </c>
      <c r="I832" s="70"/>
      <c r="J832" s="26">
        <v>883.29166666666686</v>
      </c>
      <c r="K832" s="26">
        <f>'Car Specs and Assumptions'!$C$5*9.81*'Car Specs and Assumptions'!$F$5</f>
        <v>145.08990000000003</v>
      </c>
      <c r="L832" s="26">
        <v>49.731891846064819</v>
      </c>
      <c r="M832" s="26">
        <v>688.46987482060194</v>
      </c>
      <c r="N832" s="27">
        <v>7439.2994807003934</v>
      </c>
      <c r="O832" s="27">
        <f t="shared" si="147"/>
        <v>7439.2994807003934</v>
      </c>
      <c r="P832" s="27">
        <f>IF(F832&gt;0,(K832+L832)*F832,0)</f>
        <v>2105.1576952255341</v>
      </c>
      <c r="Q832" s="28">
        <f>IF(J832*-1&gt;(K832+L832),(((J832*-1)-K832-L832))*F832,0)</f>
        <v>0</v>
      </c>
      <c r="R832" s="27">
        <f t="shared" si="148"/>
        <v>1082143.11314933</v>
      </c>
      <c r="S832" s="27">
        <f t="shared" si="149"/>
        <v>1290987.0924002137</v>
      </c>
      <c r="T832" s="27">
        <f t="shared" si="150"/>
        <v>0.30061935683288388</v>
      </c>
      <c r="U832" s="27">
        <f t="shared" si="151"/>
        <v>0.3586362142687794</v>
      </c>
      <c r="V832" s="29">
        <v>-0.3586362142687794</v>
      </c>
      <c r="W832" s="29">
        <f>0.5*'Car Specs and Assumptions'!$C$5*(F832*F832)</f>
        <v>86344.042824074073</v>
      </c>
      <c r="X832" s="29">
        <f t="shared" si="152"/>
        <v>86.34404282407408</v>
      </c>
      <c r="Y832" s="29">
        <f t="shared" si="153"/>
        <v>63.031151261574074</v>
      </c>
      <c r="Z832" s="29">
        <f>(H832*(K832+L832))/1000</f>
        <v>2.1051576952255342</v>
      </c>
      <c r="AA832" s="29">
        <f t="shared" si="154"/>
        <v>60.925993566348538</v>
      </c>
      <c r="AB832" s="18"/>
      <c r="AC832" s="24">
        <f t="shared" si="155"/>
        <v>0</v>
      </c>
      <c r="AD832" s="24"/>
      <c r="AE832" s="18"/>
      <c r="AF832" s="18"/>
      <c r="AG832" s="18"/>
      <c r="AH832" s="18"/>
      <c r="AI832" s="18"/>
      <c r="AJ832" s="18"/>
      <c r="AK832" s="18"/>
      <c r="AL832" s="18"/>
      <c r="AM832" s="18"/>
      <c r="AN832" s="18"/>
    </row>
    <row r="833" spans="1:40" x14ac:dyDescent="0.35">
      <c r="A833" s="18"/>
      <c r="B833" s="2" t="s">
        <v>4</v>
      </c>
      <c r="C833" s="2">
        <v>829</v>
      </c>
      <c r="D833" s="2">
        <v>240</v>
      </c>
      <c r="E833" s="10">
        <v>41.4</v>
      </c>
      <c r="F833" s="26">
        <f t="shared" si="146"/>
        <v>11.5</v>
      </c>
      <c r="G833" s="51">
        <f t="shared" si="156"/>
        <v>0.70833333333333304</v>
      </c>
      <c r="H833" s="26">
        <f t="shared" si="157"/>
        <v>11.5</v>
      </c>
      <c r="I833" s="70"/>
      <c r="J833" s="26">
        <v>1047.6249999999995</v>
      </c>
      <c r="K833" s="26">
        <f>'Car Specs and Assumptions'!$C$5*9.81*'Car Specs and Assumptions'!$F$5</f>
        <v>145.08990000000003</v>
      </c>
      <c r="L833" s="26">
        <v>56.329573125000003</v>
      </c>
      <c r="M833" s="26">
        <v>846.20552687499946</v>
      </c>
      <c r="N833" s="27">
        <v>9731.3635590624945</v>
      </c>
      <c r="O833" s="27">
        <f t="shared" si="147"/>
        <v>9731.3635590624945</v>
      </c>
      <c r="P833" s="27">
        <f>IF(F833&gt;0,(K833+L833)*F833,0)</f>
        <v>2316.3239409375001</v>
      </c>
      <c r="Q833" s="28">
        <f>IF(J833*-1&gt;(K833+L833),(((J833*-1)-K833-L833))*F833,0)</f>
        <v>0</v>
      </c>
      <c r="R833" s="27">
        <f t="shared" si="148"/>
        <v>1084459.4370902674</v>
      </c>
      <c r="S833" s="27">
        <f t="shared" si="149"/>
        <v>1290987.0924002137</v>
      </c>
      <c r="T833" s="27">
        <f t="shared" si="150"/>
        <v>0.30126283162367629</v>
      </c>
      <c r="U833" s="27">
        <f t="shared" si="151"/>
        <v>0.3586362142687794</v>
      </c>
      <c r="V833" s="29">
        <v>-0.3586362142687794</v>
      </c>
      <c r="W833" s="29">
        <f>0.5*'Car Specs and Assumptions'!$C$5*(F833*F833)</f>
        <v>97798.875</v>
      </c>
      <c r="X833" s="29">
        <f t="shared" si="152"/>
        <v>97.798874999999995</v>
      </c>
      <c r="Y833" s="29">
        <f t="shared" si="153"/>
        <v>71.39317874999999</v>
      </c>
      <c r="Z833" s="29">
        <f>(H833*(K833+L833))/1000</f>
        <v>2.3163239409375</v>
      </c>
      <c r="AA833" s="29">
        <f t="shared" si="154"/>
        <v>69.076854809062496</v>
      </c>
      <c r="AB833" s="18"/>
      <c r="AC833" s="24">
        <f t="shared" si="155"/>
        <v>0</v>
      </c>
      <c r="AD833" s="24"/>
      <c r="AE833" s="18"/>
      <c r="AF833" s="18"/>
      <c r="AG833" s="18"/>
      <c r="AH833" s="18"/>
      <c r="AI833" s="18"/>
      <c r="AJ833" s="18"/>
      <c r="AK833" s="18"/>
      <c r="AL833" s="18"/>
      <c r="AM833" s="18"/>
      <c r="AN833" s="18"/>
    </row>
    <row r="834" spans="1:40" x14ac:dyDescent="0.35">
      <c r="A834" s="18"/>
      <c r="B834" s="2" t="s">
        <v>4</v>
      </c>
      <c r="C834" s="2">
        <v>830</v>
      </c>
      <c r="D834" s="2">
        <v>241</v>
      </c>
      <c r="E834" s="10">
        <v>44</v>
      </c>
      <c r="F834" s="26">
        <f t="shared" si="146"/>
        <v>12.222222222222221</v>
      </c>
      <c r="G834" s="51">
        <f t="shared" si="156"/>
        <v>0.68055555555555536</v>
      </c>
      <c r="H834" s="26">
        <f t="shared" si="157"/>
        <v>12.222222222222221</v>
      </c>
      <c r="I834" s="70"/>
      <c r="J834" s="26">
        <v>1006.5416666666664</v>
      </c>
      <c r="K834" s="26">
        <f>'Car Specs and Assumptions'!$C$5*9.81*'Car Specs and Assumptions'!$F$5</f>
        <v>145.08990000000003</v>
      </c>
      <c r="L834" s="26">
        <v>63.626953703703705</v>
      </c>
      <c r="M834" s="26">
        <v>797.8248129629626</v>
      </c>
      <c r="N834" s="27">
        <v>9751.192158436208</v>
      </c>
      <c r="O834" s="27">
        <f t="shared" si="147"/>
        <v>9751.192158436208</v>
      </c>
      <c r="P834" s="27">
        <f>IF(F834&gt;0,(K834+L834)*F834,0)</f>
        <v>2550.9837674897121</v>
      </c>
      <c r="Q834" s="28">
        <f>IF(J834*-1&gt;(K834+L834),(((J834*-1)-K834-L834))*F834,0)</f>
        <v>0</v>
      </c>
      <c r="R834" s="27">
        <f t="shared" si="148"/>
        <v>1087010.4208577571</v>
      </c>
      <c r="S834" s="27">
        <f t="shared" si="149"/>
        <v>1290987.0924002137</v>
      </c>
      <c r="T834" s="27">
        <f t="shared" si="150"/>
        <v>0.30197149491428493</v>
      </c>
      <c r="U834" s="27">
        <f t="shared" si="151"/>
        <v>0.3586362142687794</v>
      </c>
      <c r="V834" s="29">
        <v>-0.3586362142687794</v>
      </c>
      <c r="W834" s="29">
        <f>0.5*'Car Specs and Assumptions'!$C$5*(F834*F834)</f>
        <v>110468.51851851851</v>
      </c>
      <c r="X834" s="29">
        <f t="shared" si="152"/>
        <v>110.46851851851851</v>
      </c>
      <c r="Y834" s="29">
        <f t="shared" si="153"/>
        <v>80.642018518518512</v>
      </c>
      <c r="Z834" s="29">
        <f>(H834*(K834+L834))/1000</f>
        <v>2.5509837674897122</v>
      </c>
      <c r="AA834" s="29">
        <f t="shared" si="154"/>
        <v>78.091034751028801</v>
      </c>
      <c r="AB834" s="18"/>
      <c r="AC834" s="24">
        <f t="shared" si="155"/>
        <v>0</v>
      </c>
      <c r="AD834" s="24"/>
      <c r="AE834" s="18"/>
      <c r="AF834" s="18"/>
      <c r="AG834" s="18"/>
      <c r="AH834" s="18"/>
      <c r="AI834" s="18"/>
      <c r="AJ834" s="18"/>
      <c r="AK834" s="18"/>
      <c r="AL834" s="18"/>
      <c r="AM834" s="18"/>
      <c r="AN834" s="18"/>
    </row>
    <row r="835" spans="1:40" x14ac:dyDescent="0.35">
      <c r="A835" s="18"/>
      <c r="B835" s="2" t="s">
        <v>4</v>
      </c>
      <c r="C835" s="2">
        <v>831</v>
      </c>
      <c r="D835" s="2">
        <v>242</v>
      </c>
      <c r="E835" s="10">
        <v>46.3</v>
      </c>
      <c r="F835" s="26">
        <f t="shared" si="146"/>
        <v>12.861111111111111</v>
      </c>
      <c r="G835" s="51">
        <f t="shared" si="156"/>
        <v>0.51388888888888928</v>
      </c>
      <c r="H835" s="26">
        <f t="shared" si="157"/>
        <v>12.861111111111111</v>
      </c>
      <c r="I835" s="70"/>
      <c r="J835" s="26">
        <v>760.0416666666672</v>
      </c>
      <c r="K835" s="26">
        <f>'Car Specs and Assumptions'!$C$5*9.81*'Car Specs and Assumptions'!$F$5</f>
        <v>145.08990000000003</v>
      </c>
      <c r="L835" s="26">
        <v>70.452719207175932</v>
      </c>
      <c r="M835" s="26">
        <v>544.49904745949118</v>
      </c>
      <c r="N835" s="27">
        <v>7002.8627492706783</v>
      </c>
      <c r="O835" s="27">
        <f t="shared" si="147"/>
        <v>7002.8627492706783</v>
      </c>
      <c r="P835" s="27">
        <f>IF(F835&gt;0,(K835+L835)*F835,0)</f>
        <v>2772.117574803402</v>
      </c>
      <c r="Q835" s="28">
        <f>IF(J835*-1&gt;(K835+L835),(((J835*-1)-K835-L835))*F835,0)</f>
        <v>0</v>
      </c>
      <c r="R835" s="27">
        <f t="shared" si="148"/>
        <v>1089782.5384325604</v>
      </c>
      <c r="S835" s="27">
        <f t="shared" si="149"/>
        <v>1290987.0924002137</v>
      </c>
      <c r="T835" s="27">
        <f t="shared" si="150"/>
        <v>0.3027415891765653</v>
      </c>
      <c r="U835" s="27">
        <f t="shared" si="151"/>
        <v>0.3586362142687794</v>
      </c>
      <c r="V835" s="29">
        <v>-0.3586362142687794</v>
      </c>
      <c r="W835" s="29">
        <f>0.5*'Car Specs and Assumptions'!$C$5*(F835*F835)</f>
        <v>122319.34837962962</v>
      </c>
      <c r="X835" s="29">
        <f t="shared" si="152"/>
        <v>122.31934837962962</v>
      </c>
      <c r="Y835" s="29">
        <f t="shared" si="153"/>
        <v>89.293124317129625</v>
      </c>
      <c r="Z835" s="29">
        <f>(H835*(K835+L835))/1000</f>
        <v>2.7721175748034019</v>
      </c>
      <c r="AA835" s="29">
        <f t="shared" si="154"/>
        <v>86.521006742326222</v>
      </c>
      <c r="AB835" s="18"/>
      <c r="AC835" s="24">
        <f t="shared" si="155"/>
        <v>0</v>
      </c>
      <c r="AD835" s="24"/>
      <c r="AE835" s="18"/>
      <c r="AF835" s="18"/>
      <c r="AG835" s="18"/>
      <c r="AH835" s="18"/>
      <c r="AI835" s="18"/>
      <c r="AJ835" s="18"/>
      <c r="AK835" s="18"/>
      <c r="AL835" s="18"/>
      <c r="AM835" s="18"/>
      <c r="AN835" s="18"/>
    </row>
    <row r="836" spans="1:40" x14ac:dyDescent="0.35">
      <c r="A836" s="18"/>
      <c r="B836" s="2" t="s">
        <v>4</v>
      </c>
      <c r="C836" s="2">
        <v>832</v>
      </c>
      <c r="D836" s="2">
        <v>243</v>
      </c>
      <c r="E836" s="10">
        <v>47.7</v>
      </c>
      <c r="F836" s="26">
        <f t="shared" si="146"/>
        <v>13.25</v>
      </c>
      <c r="G836" s="51">
        <f t="shared" si="156"/>
        <v>0.26388888888888928</v>
      </c>
      <c r="H836" s="26">
        <f t="shared" si="157"/>
        <v>13.25</v>
      </c>
      <c r="I836" s="70"/>
      <c r="J836" s="26">
        <v>390.29166666666725</v>
      </c>
      <c r="K836" s="26">
        <f>'Car Specs and Assumptions'!$C$5*9.81*'Car Specs and Assumptions'!$F$5</f>
        <v>145.08990000000003</v>
      </c>
      <c r="L836" s="26">
        <v>74.777774531250003</v>
      </c>
      <c r="M836" s="26">
        <v>170.42399213541722</v>
      </c>
      <c r="N836" s="27">
        <v>2258.1178957942784</v>
      </c>
      <c r="O836" s="27">
        <f t="shared" si="147"/>
        <v>2258.1178957942784</v>
      </c>
      <c r="P836" s="27">
        <f>IF(F836&gt;0,(K836+L836)*F836,0)</f>
        <v>2913.2466875390628</v>
      </c>
      <c r="Q836" s="28">
        <f>IF(J836*-1&gt;(K836+L836),(((J836*-1)-K836-L836))*F836,0)</f>
        <v>0</v>
      </c>
      <c r="R836" s="27">
        <f t="shared" si="148"/>
        <v>1092695.7851200996</v>
      </c>
      <c r="S836" s="27">
        <f t="shared" si="149"/>
        <v>1290987.0924002137</v>
      </c>
      <c r="T836" s="27">
        <f t="shared" si="150"/>
        <v>0.30355088910636369</v>
      </c>
      <c r="U836" s="27">
        <f t="shared" si="151"/>
        <v>0.3586362142687794</v>
      </c>
      <c r="V836" s="29">
        <v>-0.3586362142687794</v>
      </c>
      <c r="W836" s="29">
        <f>0.5*'Car Specs and Assumptions'!$C$5*(F836*F836)</f>
        <v>129828.46875</v>
      </c>
      <c r="X836" s="29">
        <f t="shared" si="152"/>
        <v>129.82846875000001</v>
      </c>
      <c r="Y836" s="29">
        <f t="shared" si="153"/>
        <v>94.774782187500008</v>
      </c>
      <c r="Z836" s="29">
        <f>(H836*(K836+L836))/1000</f>
        <v>2.913246687539063</v>
      </c>
      <c r="AA836" s="29">
        <f t="shared" si="154"/>
        <v>91.861535499960951</v>
      </c>
      <c r="AB836" s="18"/>
      <c r="AC836" s="24">
        <f t="shared" si="155"/>
        <v>0</v>
      </c>
      <c r="AD836" s="24"/>
      <c r="AE836" s="18"/>
      <c r="AF836" s="18"/>
      <c r="AG836" s="18"/>
      <c r="AH836" s="18"/>
      <c r="AI836" s="18"/>
      <c r="AJ836" s="18"/>
      <c r="AK836" s="18"/>
      <c r="AL836" s="18"/>
      <c r="AM836" s="18"/>
      <c r="AN836" s="18"/>
    </row>
    <row r="837" spans="1:40" x14ac:dyDescent="0.35">
      <c r="A837" s="18"/>
      <c r="B837" s="2" t="s">
        <v>4</v>
      </c>
      <c r="C837" s="2">
        <v>833</v>
      </c>
      <c r="D837" s="2">
        <v>244</v>
      </c>
      <c r="E837" s="10">
        <v>48.2</v>
      </c>
      <c r="F837" s="26">
        <f t="shared" ref="F837:F900" si="158">E837/3.6</f>
        <v>13.388888888888889</v>
      </c>
      <c r="G837" s="51">
        <f t="shared" si="156"/>
        <v>0.13888888888888928</v>
      </c>
      <c r="H837" s="26">
        <f t="shared" si="157"/>
        <v>13.388888888888889</v>
      </c>
      <c r="I837" s="70"/>
      <c r="J837" s="26">
        <v>205.41666666666725</v>
      </c>
      <c r="K837" s="26">
        <f>'Car Specs and Assumptions'!$C$5*9.81*'Car Specs and Assumptions'!$F$5</f>
        <v>145.08990000000003</v>
      </c>
      <c r="L837" s="26">
        <v>76.353659050925941</v>
      </c>
      <c r="M837" s="26">
        <v>-16.026892384258716</v>
      </c>
      <c r="N837" s="27">
        <v>-214.58228136701948</v>
      </c>
      <c r="O837" s="27">
        <f t="shared" ref="O837:O900" si="159">IF(N837&gt;0,N837,0)</f>
        <v>0</v>
      </c>
      <c r="P837" s="27">
        <f>IF(F837&gt;0,(K837+L837)*F837,0)</f>
        <v>2964.8832072929531</v>
      </c>
      <c r="Q837" s="28">
        <f>IF(J837*-1&gt;(K837+L837),(((J837*-1)-K837-L837))*F837,0)</f>
        <v>0</v>
      </c>
      <c r="R837" s="27">
        <f t="shared" ref="R837:R900" si="160">R836+P837</f>
        <v>1095660.6683273925</v>
      </c>
      <c r="S837" s="27">
        <f t="shared" ref="S837:S900" si="161">S836+Q837</f>
        <v>1290987.0924002137</v>
      </c>
      <c r="T837" s="27">
        <f t="shared" ref="T837:T900" si="162">R837*0.0000002778</f>
        <v>0.30437453366134964</v>
      </c>
      <c r="U837" s="27">
        <f t="shared" ref="U837:U900" si="163">S837*0.0000002778</f>
        <v>0.3586362142687794</v>
      </c>
      <c r="V837" s="29">
        <v>-0.3586362142687794</v>
      </c>
      <c r="W837" s="29">
        <f>0.5*'Car Specs and Assumptions'!$C$5*(F837*F837)</f>
        <v>132564.50462962964</v>
      </c>
      <c r="X837" s="29">
        <f t="shared" ref="X837:X900" si="164">W837/1000</f>
        <v>132.56450462962962</v>
      </c>
      <c r="Y837" s="29">
        <f t="shared" ref="Y837:Y900" si="165">0.73*X837</f>
        <v>96.772088379629622</v>
      </c>
      <c r="Z837" s="29">
        <f>(H837*(K837+L837))/1000</f>
        <v>2.964883207292953</v>
      </c>
      <c r="AA837" s="29">
        <f t="shared" ref="AA837:AA900" si="166">Y837-Z837</f>
        <v>93.807205172336666</v>
      </c>
      <c r="AB837" s="18"/>
      <c r="AC837" s="24">
        <f t="shared" ref="AC837:AC900" si="167">IF(Q837&gt;10000,Q837,0)</f>
        <v>0</v>
      </c>
      <c r="AD837" s="24"/>
      <c r="AE837" s="18"/>
      <c r="AF837" s="18"/>
      <c r="AG837" s="18"/>
      <c r="AH837" s="18"/>
      <c r="AI837" s="18"/>
      <c r="AJ837" s="18"/>
      <c r="AK837" s="18"/>
      <c r="AL837" s="18"/>
      <c r="AM837" s="18"/>
      <c r="AN837" s="18"/>
    </row>
    <row r="838" spans="1:40" x14ac:dyDescent="0.35">
      <c r="A838" s="18"/>
      <c r="B838" s="2" t="s">
        <v>4</v>
      </c>
      <c r="C838" s="2">
        <v>834</v>
      </c>
      <c r="D838" s="2">
        <v>245</v>
      </c>
      <c r="E838" s="10">
        <v>48.7</v>
      </c>
      <c r="F838" s="26">
        <f t="shared" si="158"/>
        <v>13.527777777777779</v>
      </c>
      <c r="G838" s="51">
        <f t="shared" ref="G838:G901" si="168">($F839-$F837)/2</f>
        <v>0.15277777777777679</v>
      </c>
      <c r="H838" s="26">
        <f t="shared" si="157"/>
        <v>13.527777777777779</v>
      </c>
      <c r="I838" s="70"/>
      <c r="J838" s="26">
        <v>225.95833333333186</v>
      </c>
      <c r="K838" s="26">
        <f>'Car Specs and Assumptions'!$C$5*9.81*'Car Specs and Assumptions'!$F$5</f>
        <v>145.08990000000003</v>
      </c>
      <c r="L838" s="26">
        <v>77.945976151620386</v>
      </c>
      <c r="M838" s="26">
        <v>2.9224571817114509</v>
      </c>
      <c r="N838" s="27">
        <v>39.534351319263237</v>
      </c>
      <c r="O838" s="27">
        <f t="shared" si="159"/>
        <v>39.534351319263237</v>
      </c>
      <c r="P838" s="27">
        <f>IF(F838&gt;0,(K838+L838)*F838,0)</f>
        <v>3017.1797690510875</v>
      </c>
      <c r="Q838" s="28">
        <f>IF(J838*-1&gt;(K838+L838),(((J838*-1)-K838-L838))*F838,0)</f>
        <v>0</v>
      </c>
      <c r="R838" s="27">
        <f t="shared" si="160"/>
        <v>1098677.8480964436</v>
      </c>
      <c r="S838" s="27">
        <f t="shared" si="161"/>
        <v>1290987.0924002137</v>
      </c>
      <c r="T838" s="27">
        <f t="shared" si="162"/>
        <v>0.30521270620119206</v>
      </c>
      <c r="U838" s="27">
        <f t="shared" si="163"/>
        <v>0.3586362142687794</v>
      </c>
      <c r="V838" s="29">
        <v>-0.3586362142687794</v>
      </c>
      <c r="W838" s="29">
        <f>0.5*'Car Specs and Assumptions'!$C$5*(F838*F838)</f>
        <v>135329.07060185185</v>
      </c>
      <c r="X838" s="29">
        <f t="shared" si="164"/>
        <v>135.32907060185187</v>
      </c>
      <c r="Y838" s="29">
        <f t="shared" si="165"/>
        <v>98.790221539351862</v>
      </c>
      <c r="Z838" s="29">
        <f>(H838*(K838+L838))/1000</f>
        <v>3.0171797690510873</v>
      </c>
      <c r="AA838" s="29">
        <f t="shared" si="166"/>
        <v>95.773041770300779</v>
      </c>
      <c r="AB838" s="18"/>
      <c r="AC838" s="24">
        <f t="shared" si="167"/>
        <v>0</v>
      </c>
      <c r="AD838" s="24"/>
      <c r="AE838" s="18"/>
      <c r="AF838" s="18"/>
      <c r="AG838" s="18"/>
      <c r="AH838" s="18"/>
      <c r="AI838" s="18"/>
      <c r="AJ838" s="18"/>
      <c r="AK838" s="18"/>
      <c r="AL838" s="18"/>
      <c r="AM838" s="18"/>
      <c r="AN838" s="18"/>
    </row>
    <row r="839" spans="1:40" x14ac:dyDescent="0.35">
      <c r="A839" s="18"/>
      <c r="B839" s="2" t="s">
        <v>4</v>
      </c>
      <c r="C839" s="2">
        <v>835</v>
      </c>
      <c r="D839" s="2">
        <v>246</v>
      </c>
      <c r="E839" s="10">
        <v>49.3</v>
      </c>
      <c r="F839" s="26">
        <f t="shared" si="158"/>
        <v>13.694444444444443</v>
      </c>
      <c r="G839" s="51">
        <f t="shared" si="168"/>
        <v>0.15277777777777679</v>
      </c>
      <c r="H839" s="26">
        <f t="shared" ref="H839:H902" si="169">F839*$C$5</f>
        <v>13.694444444444443</v>
      </c>
      <c r="I839" s="70"/>
      <c r="J839" s="26">
        <v>225.95833333333186</v>
      </c>
      <c r="K839" s="26">
        <f>'Car Specs and Assumptions'!$C$5*9.81*'Car Specs and Assumptions'!$F$5</f>
        <v>145.08990000000003</v>
      </c>
      <c r="L839" s="26">
        <v>79.878447679398136</v>
      </c>
      <c r="M839" s="26">
        <v>0.98998565393370086</v>
      </c>
      <c r="N839" s="27">
        <v>13.557303538592068</v>
      </c>
      <c r="O839" s="27">
        <f t="shared" si="159"/>
        <v>13.557303538592068</v>
      </c>
      <c r="P839" s="27">
        <f>IF(F839&gt;0,(K839+L839)*F839,0)</f>
        <v>3080.8165390539803</v>
      </c>
      <c r="Q839" s="28">
        <f>IF(J839*-1&gt;(K839+L839),(((J839*-1)-K839-L839))*F839,0)</f>
        <v>0</v>
      </c>
      <c r="R839" s="27">
        <f t="shared" si="160"/>
        <v>1101758.6646354976</v>
      </c>
      <c r="S839" s="27">
        <f t="shared" si="161"/>
        <v>1290987.0924002137</v>
      </c>
      <c r="T839" s="27">
        <f t="shared" si="162"/>
        <v>0.30606855703574126</v>
      </c>
      <c r="U839" s="27">
        <f t="shared" si="163"/>
        <v>0.3586362142687794</v>
      </c>
      <c r="V839" s="29">
        <v>-0.3586362142687794</v>
      </c>
      <c r="W839" s="29">
        <f>0.5*'Car Specs and Assumptions'!$C$5*(F839*F839)</f>
        <v>138684.2094907407</v>
      </c>
      <c r="X839" s="29">
        <f t="shared" si="164"/>
        <v>138.6842094907407</v>
      </c>
      <c r="Y839" s="29">
        <f t="shared" si="165"/>
        <v>101.2394729282407</v>
      </c>
      <c r="Z839" s="29">
        <f>(H839*(K839+L839))/1000</f>
        <v>3.0808165390539801</v>
      </c>
      <c r="AA839" s="29">
        <f t="shared" si="166"/>
        <v>98.158656389186717</v>
      </c>
      <c r="AB839" s="18"/>
      <c r="AC839" s="24">
        <f t="shared" si="167"/>
        <v>0</v>
      </c>
      <c r="AD839" s="24"/>
      <c r="AE839" s="18"/>
      <c r="AF839" s="18"/>
      <c r="AG839" s="18"/>
      <c r="AH839" s="18"/>
      <c r="AI839" s="18"/>
      <c r="AJ839" s="18"/>
      <c r="AK839" s="18"/>
      <c r="AL839" s="18"/>
      <c r="AM839" s="18"/>
      <c r="AN839" s="18"/>
    </row>
    <row r="840" spans="1:40" x14ac:dyDescent="0.35">
      <c r="A840" s="18"/>
      <c r="B840" s="2" t="s">
        <v>4</v>
      </c>
      <c r="C840" s="2">
        <v>836</v>
      </c>
      <c r="D840" s="2">
        <v>247</v>
      </c>
      <c r="E840" s="10">
        <v>49.8</v>
      </c>
      <c r="F840" s="26">
        <f t="shared" si="158"/>
        <v>13.833333333333332</v>
      </c>
      <c r="G840" s="51">
        <f t="shared" si="168"/>
        <v>0.12500000000000089</v>
      </c>
      <c r="H840" s="26">
        <f t="shared" si="169"/>
        <v>13.833333333333332</v>
      </c>
      <c r="I840" s="70"/>
      <c r="J840" s="26">
        <v>184.87500000000131</v>
      </c>
      <c r="K840" s="26">
        <f>'Car Specs and Assumptions'!$C$5*9.81*'Car Specs and Assumptions'!$F$5</f>
        <v>145.08990000000003</v>
      </c>
      <c r="L840" s="26">
        <v>81.506916458333336</v>
      </c>
      <c r="M840" s="26">
        <v>-41.721816458332057</v>
      </c>
      <c r="N840" s="27">
        <v>-577.15179434026004</v>
      </c>
      <c r="O840" s="27">
        <f t="shared" si="159"/>
        <v>0</v>
      </c>
      <c r="P840" s="27">
        <f>IF(F840&gt;0,(K840+L840)*F840,0)</f>
        <v>3134.5892943402778</v>
      </c>
      <c r="Q840" s="28">
        <f>IF(J840*-1&gt;(K840+L840),(((J840*-1)-K840-L840))*F840,0)</f>
        <v>0</v>
      </c>
      <c r="R840" s="27">
        <f t="shared" si="160"/>
        <v>1104893.2539298378</v>
      </c>
      <c r="S840" s="27">
        <f t="shared" si="161"/>
        <v>1290987.0924002137</v>
      </c>
      <c r="T840" s="27">
        <f t="shared" si="162"/>
        <v>0.30693934594170896</v>
      </c>
      <c r="U840" s="27">
        <f t="shared" si="163"/>
        <v>0.3586362142687794</v>
      </c>
      <c r="V840" s="29">
        <v>-0.3586362142687794</v>
      </c>
      <c r="W840" s="29">
        <f>0.5*'Car Specs and Assumptions'!$C$5*(F840*F840)</f>
        <v>141511.54166666666</v>
      </c>
      <c r="X840" s="29">
        <f t="shared" si="164"/>
        <v>141.51154166666666</v>
      </c>
      <c r="Y840" s="29">
        <f t="shared" si="165"/>
        <v>103.30342541666666</v>
      </c>
      <c r="Z840" s="29">
        <f>(H840*(K840+L840))/1000</f>
        <v>3.1345892943402776</v>
      </c>
      <c r="AA840" s="29">
        <f t="shared" si="166"/>
        <v>100.16883612232638</v>
      </c>
      <c r="AB840" s="18"/>
      <c r="AC840" s="24">
        <f t="shared" si="167"/>
        <v>0</v>
      </c>
      <c r="AD840" s="24"/>
      <c r="AE840" s="18"/>
      <c r="AF840" s="18"/>
      <c r="AG840" s="18"/>
      <c r="AH840" s="18"/>
      <c r="AI840" s="18"/>
      <c r="AJ840" s="18"/>
      <c r="AK840" s="18"/>
      <c r="AL840" s="18"/>
      <c r="AM840" s="18"/>
      <c r="AN840" s="18"/>
    </row>
    <row r="841" spans="1:40" x14ac:dyDescent="0.35">
      <c r="A841" s="18"/>
      <c r="B841" s="2" t="s">
        <v>4</v>
      </c>
      <c r="C841" s="2">
        <v>837</v>
      </c>
      <c r="D841" s="2">
        <v>248</v>
      </c>
      <c r="E841" s="10">
        <v>50.2</v>
      </c>
      <c r="F841" s="26">
        <f t="shared" si="158"/>
        <v>13.944444444444445</v>
      </c>
      <c r="G841" s="51">
        <f t="shared" si="168"/>
        <v>0.15277777777777768</v>
      </c>
      <c r="H841" s="26">
        <f t="shared" si="169"/>
        <v>13.944444444444445</v>
      </c>
      <c r="I841" s="70"/>
      <c r="J841" s="26">
        <v>225.9583333333332</v>
      </c>
      <c r="K841" s="26">
        <f>'Car Specs and Assumptions'!$C$5*9.81*'Car Specs and Assumptions'!$F$5</f>
        <v>145.08990000000003</v>
      </c>
      <c r="L841" s="26">
        <v>82.821522939814827</v>
      </c>
      <c r="M841" s="26">
        <v>-1.9530896064816545</v>
      </c>
      <c r="N841" s="27">
        <v>-27.234749512605294</v>
      </c>
      <c r="O841" s="27">
        <f t="shared" si="159"/>
        <v>0</v>
      </c>
      <c r="P841" s="27">
        <f>IF(F841&gt;0,(K841+L841)*F841,0)</f>
        <v>3178.0981754385293</v>
      </c>
      <c r="Q841" s="28">
        <f>IF(J841*-1&gt;(K841+L841),(((J841*-1)-K841-L841))*F841,0)</f>
        <v>0</v>
      </c>
      <c r="R841" s="27">
        <f t="shared" si="160"/>
        <v>1108071.3521052764</v>
      </c>
      <c r="S841" s="27">
        <f t="shared" si="161"/>
        <v>1290987.0924002137</v>
      </c>
      <c r="T841" s="27">
        <f t="shared" si="162"/>
        <v>0.30782222161484579</v>
      </c>
      <c r="U841" s="27">
        <f t="shared" si="163"/>
        <v>0.3586362142687794</v>
      </c>
      <c r="V841" s="29">
        <v>-0.3586362142687794</v>
      </c>
      <c r="W841" s="29">
        <f>0.5*'Car Specs and Assumptions'!$C$5*(F841*F841)</f>
        <v>143793.94907407407</v>
      </c>
      <c r="X841" s="29">
        <f t="shared" si="164"/>
        <v>143.79394907407408</v>
      </c>
      <c r="Y841" s="29">
        <f t="shared" si="165"/>
        <v>104.96958282407408</v>
      </c>
      <c r="Z841" s="29">
        <f>(H841*(K841+L841))/1000</f>
        <v>3.1780981754385293</v>
      </c>
      <c r="AA841" s="29">
        <f t="shared" si="166"/>
        <v>101.79148464863555</v>
      </c>
      <c r="AB841" s="18"/>
      <c r="AC841" s="24">
        <f t="shared" si="167"/>
        <v>0</v>
      </c>
      <c r="AD841" s="24"/>
      <c r="AE841" s="18"/>
      <c r="AF841" s="18"/>
      <c r="AG841" s="18"/>
      <c r="AH841" s="18"/>
      <c r="AI841" s="18"/>
      <c r="AJ841" s="18"/>
      <c r="AK841" s="18"/>
      <c r="AL841" s="18"/>
      <c r="AM841" s="18"/>
      <c r="AN841" s="18"/>
    </row>
    <row r="842" spans="1:40" x14ac:dyDescent="0.35">
      <c r="A842" s="18"/>
      <c r="B842" s="2" t="s">
        <v>4</v>
      </c>
      <c r="C842" s="2">
        <v>838</v>
      </c>
      <c r="D842" s="2">
        <v>249</v>
      </c>
      <c r="E842" s="10">
        <v>50.9</v>
      </c>
      <c r="F842" s="26">
        <f t="shared" si="158"/>
        <v>14.138888888888888</v>
      </c>
      <c r="G842" s="51">
        <f t="shared" si="168"/>
        <v>0.22222222222222143</v>
      </c>
      <c r="H842" s="26">
        <f t="shared" si="169"/>
        <v>14.138888888888888</v>
      </c>
      <c r="I842" s="70"/>
      <c r="J842" s="26">
        <v>328.66666666666549</v>
      </c>
      <c r="K842" s="26">
        <f>'Car Specs and Assumptions'!$C$5*9.81*'Car Specs and Assumptions'!$F$5</f>
        <v>145.08990000000003</v>
      </c>
      <c r="L842" s="26">
        <v>85.147390457175916</v>
      </c>
      <c r="M842" s="26">
        <v>98.429376209489547</v>
      </c>
      <c r="N842" s="27">
        <v>1391.682013628616</v>
      </c>
      <c r="O842" s="27">
        <f t="shared" si="159"/>
        <v>1391.682013628616</v>
      </c>
      <c r="P842" s="27">
        <f>IF(F842&gt;0,(K842+L842)*F842,0)</f>
        <v>3255.2994678528485</v>
      </c>
      <c r="Q842" s="28">
        <f>IF(J842*-1&gt;(K842+L842),(((J842*-1)-K842-L842))*F842,0)</f>
        <v>0</v>
      </c>
      <c r="R842" s="27">
        <f t="shared" si="160"/>
        <v>1111326.6515731292</v>
      </c>
      <c r="S842" s="27">
        <f t="shared" si="161"/>
        <v>1290987.0924002137</v>
      </c>
      <c r="T842" s="27">
        <f t="shared" si="162"/>
        <v>0.30872654380701531</v>
      </c>
      <c r="U842" s="27">
        <f t="shared" si="163"/>
        <v>0.3586362142687794</v>
      </c>
      <c r="V842" s="29">
        <v>-0.3586362142687794</v>
      </c>
      <c r="W842" s="29">
        <f>0.5*'Car Specs and Assumptions'!$C$5*(F842*F842)</f>
        <v>147832.09837962961</v>
      </c>
      <c r="X842" s="29">
        <f t="shared" si="164"/>
        <v>147.8320983796296</v>
      </c>
      <c r="Y842" s="29">
        <f t="shared" si="165"/>
        <v>107.91743181712961</v>
      </c>
      <c r="Z842" s="29">
        <f>(H842*(K842+L842))/1000</f>
        <v>3.2552994678528484</v>
      </c>
      <c r="AA842" s="29">
        <f t="shared" si="166"/>
        <v>104.66213234927676</v>
      </c>
      <c r="AB842" s="18"/>
      <c r="AC842" s="24">
        <f t="shared" si="167"/>
        <v>0</v>
      </c>
      <c r="AD842" s="24"/>
      <c r="AE842" s="18"/>
      <c r="AF842" s="18"/>
      <c r="AG842" s="18"/>
      <c r="AH842" s="18"/>
      <c r="AI842" s="18"/>
      <c r="AJ842" s="18"/>
      <c r="AK842" s="18"/>
      <c r="AL842" s="18"/>
      <c r="AM842" s="18"/>
      <c r="AN842" s="18"/>
    </row>
    <row r="843" spans="1:40" x14ac:dyDescent="0.35">
      <c r="A843" s="18"/>
      <c r="B843" s="2" t="s">
        <v>4</v>
      </c>
      <c r="C843" s="2">
        <v>839</v>
      </c>
      <c r="D843" s="2">
        <v>250</v>
      </c>
      <c r="E843" s="10">
        <v>51.8</v>
      </c>
      <c r="F843" s="26">
        <f t="shared" si="158"/>
        <v>14.388888888888888</v>
      </c>
      <c r="G843" s="51">
        <f t="shared" si="168"/>
        <v>0.22222222222222232</v>
      </c>
      <c r="H843" s="26">
        <f t="shared" si="169"/>
        <v>14.388888888888888</v>
      </c>
      <c r="I843" s="70"/>
      <c r="J843" s="26">
        <v>328.6666666666668</v>
      </c>
      <c r="K843" s="26">
        <f>'Car Specs and Assumptions'!$C$5*9.81*'Car Specs and Assumptions'!$F$5</f>
        <v>145.08990000000003</v>
      </c>
      <c r="L843" s="26">
        <v>88.185117384259243</v>
      </c>
      <c r="M843" s="26">
        <v>95.391649282407528</v>
      </c>
      <c r="N843" s="27">
        <v>1372.5798424524194</v>
      </c>
      <c r="O843" s="27">
        <f t="shared" si="159"/>
        <v>1372.5798424524194</v>
      </c>
      <c r="P843" s="27">
        <f>IF(F843&gt;0,(K843+L843)*F843,0)</f>
        <v>3356.5683056957305</v>
      </c>
      <c r="Q843" s="28">
        <f>IF(J843*-1&gt;(K843+L843),(((J843*-1)-K843-L843))*F843,0)</f>
        <v>0</v>
      </c>
      <c r="R843" s="27">
        <f t="shared" si="160"/>
        <v>1114683.2198788249</v>
      </c>
      <c r="S843" s="27">
        <f t="shared" si="161"/>
        <v>1290987.0924002137</v>
      </c>
      <c r="T843" s="27">
        <f t="shared" si="162"/>
        <v>0.30965899848233758</v>
      </c>
      <c r="U843" s="27">
        <f t="shared" si="163"/>
        <v>0.3586362142687794</v>
      </c>
      <c r="V843" s="29">
        <v>-0.3586362142687794</v>
      </c>
      <c r="W843" s="29">
        <f>0.5*'Car Specs and Assumptions'!$C$5*(F843*F843)</f>
        <v>153106.17129629626</v>
      </c>
      <c r="X843" s="29">
        <f t="shared" si="164"/>
        <v>153.10617129629625</v>
      </c>
      <c r="Y843" s="29">
        <f t="shared" si="165"/>
        <v>111.76750504629626</v>
      </c>
      <c r="Z843" s="29">
        <f>(H843*(K843+L843))/1000</f>
        <v>3.3565683056957303</v>
      </c>
      <c r="AA843" s="29">
        <f t="shared" si="166"/>
        <v>108.41093674060053</v>
      </c>
      <c r="AB843" s="18"/>
      <c r="AC843" s="24">
        <f t="shared" si="167"/>
        <v>0</v>
      </c>
      <c r="AD843" s="24"/>
      <c r="AE843" s="18"/>
      <c r="AF843" s="18"/>
      <c r="AG843" s="18"/>
      <c r="AH843" s="18"/>
      <c r="AI843" s="18"/>
      <c r="AJ843" s="18"/>
      <c r="AK843" s="18"/>
      <c r="AL843" s="18"/>
      <c r="AM843" s="18"/>
      <c r="AN843" s="18"/>
    </row>
    <row r="844" spans="1:40" x14ac:dyDescent="0.35">
      <c r="A844" s="18"/>
      <c r="B844" s="2" t="s">
        <v>4</v>
      </c>
      <c r="C844" s="2">
        <v>840</v>
      </c>
      <c r="D844" s="2">
        <v>251</v>
      </c>
      <c r="E844" s="10">
        <v>52.5</v>
      </c>
      <c r="F844" s="26">
        <f t="shared" si="158"/>
        <v>14.583333333333332</v>
      </c>
      <c r="G844" s="51">
        <f t="shared" si="168"/>
        <v>0.20833333333333304</v>
      </c>
      <c r="H844" s="26">
        <f t="shared" si="169"/>
        <v>14.583333333333332</v>
      </c>
      <c r="I844" s="70"/>
      <c r="J844" s="26">
        <v>308.12499999999955</v>
      </c>
      <c r="K844" s="26">
        <f>'Car Specs and Assumptions'!$C$5*9.81*'Car Specs and Assumptions'!$F$5</f>
        <v>145.08990000000003</v>
      </c>
      <c r="L844" s="26">
        <v>90.584602864583331</v>
      </c>
      <c r="M844" s="26">
        <v>72.450497135416185</v>
      </c>
      <c r="N844" s="27">
        <v>1056.569749891486</v>
      </c>
      <c r="O844" s="27">
        <f t="shared" si="159"/>
        <v>1056.569749891486</v>
      </c>
      <c r="P844" s="27">
        <f>IF(F844&gt;0,(K844+L844)*F844,0)</f>
        <v>3436.9198334418402</v>
      </c>
      <c r="Q844" s="28">
        <f>IF(J844*-1&gt;(K844+L844),(((J844*-1)-K844-L844))*F844,0)</f>
        <v>0</v>
      </c>
      <c r="R844" s="27">
        <f t="shared" si="160"/>
        <v>1118120.1397122666</v>
      </c>
      <c r="S844" s="27">
        <f t="shared" si="161"/>
        <v>1290987.0924002137</v>
      </c>
      <c r="T844" s="27">
        <f t="shared" si="162"/>
        <v>0.3106137748120677</v>
      </c>
      <c r="U844" s="27">
        <f t="shared" si="163"/>
        <v>0.3586362142687794</v>
      </c>
      <c r="V844" s="29">
        <v>-0.3586362142687794</v>
      </c>
      <c r="W844" s="29">
        <f>0.5*'Car Specs and Assumptions'!$C$5*(F844*F844)</f>
        <v>157272.13541666666</v>
      </c>
      <c r="X844" s="29">
        <f t="shared" si="164"/>
        <v>157.27213541666666</v>
      </c>
      <c r="Y844" s="29">
        <f t="shared" si="165"/>
        <v>114.80865885416665</v>
      </c>
      <c r="Z844" s="29">
        <f>(H844*(K844+L844))/1000</f>
        <v>3.43691983344184</v>
      </c>
      <c r="AA844" s="29">
        <f t="shared" si="166"/>
        <v>111.37173902072482</v>
      </c>
      <c r="AB844" s="18"/>
      <c r="AC844" s="24">
        <f t="shared" si="167"/>
        <v>0</v>
      </c>
      <c r="AD844" s="24"/>
      <c r="AE844" s="18"/>
      <c r="AF844" s="18"/>
      <c r="AG844" s="18"/>
      <c r="AH844" s="18"/>
      <c r="AI844" s="18"/>
      <c r="AJ844" s="18"/>
      <c r="AK844" s="18"/>
      <c r="AL844" s="18"/>
      <c r="AM844" s="18"/>
      <c r="AN844" s="18"/>
    </row>
    <row r="845" spans="1:40" x14ac:dyDescent="0.35">
      <c r="A845" s="18"/>
      <c r="B845" s="2" t="s">
        <v>4</v>
      </c>
      <c r="C845" s="2">
        <v>841</v>
      </c>
      <c r="D845" s="2">
        <v>252</v>
      </c>
      <c r="E845" s="10">
        <v>53.3</v>
      </c>
      <c r="F845" s="26">
        <f t="shared" si="158"/>
        <v>14.805555555555554</v>
      </c>
      <c r="G845" s="51">
        <f t="shared" si="168"/>
        <v>0.27777777777777857</v>
      </c>
      <c r="H845" s="26">
        <f t="shared" si="169"/>
        <v>14.805555555555554</v>
      </c>
      <c r="I845" s="70"/>
      <c r="J845" s="26">
        <v>410.83333333333451</v>
      </c>
      <c r="K845" s="26">
        <f>'Car Specs and Assumptions'!$C$5*9.81*'Car Specs and Assumptions'!$F$5</f>
        <v>145.08990000000003</v>
      </c>
      <c r="L845" s="26">
        <v>93.366310179398127</v>
      </c>
      <c r="M845" s="26">
        <v>172.37712315393634</v>
      </c>
      <c r="N845" s="27">
        <v>2552.1390733624462</v>
      </c>
      <c r="O845" s="27">
        <f t="shared" si="159"/>
        <v>2552.1390733624462</v>
      </c>
      <c r="P845" s="27">
        <f>IF(F845&gt;0,(K845+L845)*F845,0)</f>
        <v>3530.4766673783115</v>
      </c>
      <c r="Q845" s="28">
        <f>IF(J845*-1&gt;(K845+L845),(((J845*-1)-K845-L845))*F845,0)</f>
        <v>0</v>
      </c>
      <c r="R845" s="27">
        <f t="shared" si="160"/>
        <v>1121650.616379645</v>
      </c>
      <c r="S845" s="27">
        <f t="shared" si="161"/>
        <v>1290987.0924002137</v>
      </c>
      <c r="T845" s="27">
        <f t="shared" si="162"/>
        <v>0.31159454123026536</v>
      </c>
      <c r="U845" s="27">
        <f t="shared" si="163"/>
        <v>0.3586362142687794</v>
      </c>
      <c r="V845" s="29">
        <v>-0.3586362142687794</v>
      </c>
      <c r="W845" s="29">
        <f>0.5*'Car Specs and Assumptions'!$C$5*(F845*F845)</f>
        <v>162101.7094907407</v>
      </c>
      <c r="X845" s="29">
        <f t="shared" si="164"/>
        <v>162.10170949074069</v>
      </c>
      <c r="Y845" s="29">
        <f t="shared" si="165"/>
        <v>118.3342479282407</v>
      </c>
      <c r="Z845" s="29">
        <f>(H845*(K845+L845))/1000</f>
        <v>3.5304766673783115</v>
      </c>
      <c r="AA845" s="29">
        <f t="shared" si="166"/>
        <v>114.80377126086239</v>
      </c>
      <c r="AB845" s="18"/>
      <c r="AC845" s="24">
        <f t="shared" si="167"/>
        <v>0</v>
      </c>
      <c r="AD845" s="24"/>
      <c r="AE845" s="18"/>
      <c r="AF845" s="18"/>
      <c r="AG845" s="18"/>
      <c r="AH845" s="18"/>
      <c r="AI845" s="18"/>
      <c r="AJ845" s="18"/>
      <c r="AK845" s="18"/>
      <c r="AL845" s="18"/>
      <c r="AM845" s="18"/>
      <c r="AN845" s="18"/>
    </row>
    <row r="846" spans="1:40" x14ac:dyDescent="0.35">
      <c r="A846" s="18"/>
      <c r="B846" s="2" t="s">
        <v>4</v>
      </c>
      <c r="C846" s="2">
        <v>842</v>
      </c>
      <c r="D846" s="2">
        <v>253</v>
      </c>
      <c r="E846" s="10">
        <v>54.5</v>
      </c>
      <c r="F846" s="26">
        <f t="shared" si="158"/>
        <v>15.138888888888889</v>
      </c>
      <c r="G846" s="51">
        <f t="shared" si="168"/>
        <v>0.33333333333333481</v>
      </c>
      <c r="H846" s="26">
        <f t="shared" si="169"/>
        <v>15.138888888888889</v>
      </c>
      <c r="I846" s="70"/>
      <c r="J846" s="26">
        <v>493.00000000000222</v>
      </c>
      <c r="K846" s="26">
        <f>'Car Specs and Assumptions'!$C$5*9.81*'Car Specs and Assumptions'!$F$5</f>
        <v>145.08990000000003</v>
      </c>
      <c r="L846" s="26">
        <v>97.617747540509271</v>
      </c>
      <c r="M846" s="26">
        <v>250.29235245949295</v>
      </c>
      <c r="N846" s="27">
        <v>3789.1481136228795</v>
      </c>
      <c r="O846" s="27">
        <f t="shared" si="159"/>
        <v>3789.1481136228795</v>
      </c>
      <c r="P846" s="27">
        <f>IF(F846&gt;0,(K846+L846)*F846,0)</f>
        <v>3674.3241085993768</v>
      </c>
      <c r="Q846" s="28">
        <f>IF(J846*-1&gt;(K846+L846),(((J846*-1)-K846-L846))*F846,0)</f>
        <v>0</v>
      </c>
      <c r="R846" s="27">
        <f t="shared" si="160"/>
        <v>1125324.9404882444</v>
      </c>
      <c r="S846" s="27">
        <f t="shared" si="161"/>
        <v>1290987.0924002137</v>
      </c>
      <c r="T846" s="27">
        <f t="shared" si="162"/>
        <v>0.31261526846763432</v>
      </c>
      <c r="U846" s="27">
        <f t="shared" si="163"/>
        <v>0.3586362142687794</v>
      </c>
      <c r="V846" s="29">
        <v>-0.3586362142687794</v>
      </c>
      <c r="W846" s="29">
        <f>0.5*'Car Specs and Assumptions'!$C$5*(F846*F846)</f>
        <v>169483.01504629629</v>
      </c>
      <c r="X846" s="29">
        <f t="shared" si="164"/>
        <v>169.48301504629629</v>
      </c>
      <c r="Y846" s="29">
        <f t="shared" si="165"/>
        <v>123.72260098379628</v>
      </c>
      <c r="Z846" s="29">
        <f>(H846*(K846+L846))/1000</f>
        <v>3.674324108599377</v>
      </c>
      <c r="AA846" s="29">
        <f t="shared" si="166"/>
        <v>120.0482768751969</v>
      </c>
      <c r="AB846" s="18"/>
      <c r="AC846" s="24">
        <f t="shared" si="167"/>
        <v>0</v>
      </c>
      <c r="AD846" s="24"/>
      <c r="AE846" s="18"/>
      <c r="AF846" s="18"/>
      <c r="AG846" s="18"/>
      <c r="AH846" s="18"/>
      <c r="AI846" s="18"/>
      <c r="AJ846" s="18"/>
      <c r="AK846" s="18"/>
      <c r="AL846" s="18"/>
      <c r="AM846" s="18"/>
      <c r="AN846" s="18"/>
    </row>
    <row r="847" spans="1:40" x14ac:dyDescent="0.35">
      <c r="A847" s="18"/>
      <c r="B847" s="2" t="s">
        <v>4</v>
      </c>
      <c r="C847" s="2">
        <v>843</v>
      </c>
      <c r="D847" s="2">
        <v>254</v>
      </c>
      <c r="E847" s="10">
        <v>55.7</v>
      </c>
      <c r="F847" s="26">
        <f t="shared" si="158"/>
        <v>15.472222222222223</v>
      </c>
      <c r="G847" s="51">
        <f t="shared" si="168"/>
        <v>0.27777777777777768</v>
      </c>
      <c r="H847" s="26">
        <f t="shared" si="169"/>
        <v>15.472222222222223</v>
      </c>
      <c r="I847" s="70"/>
      <c r="J847" s="26">
        <v>410.8333333333332</v>
      </c>
      <c r="K847" s="26">
        <f>'Car Specs and Assumptions'!$C$5*9.81*'Car Specs and Assumptions'!$F$5</f>
        <v>145.08990000000003</v>
      </c>
      <c r="L847" s="26">
        <v>101.96383656828706</v>
      </c>
      <c r="M847" s="26">
        <v>163.77959676504614</v>
      </c>
      <c r="N847" s="27">
        <v>2534.0343166147418</v>
      </c>
      <c r="O847" s="27">
        <f t="shared" si="159"/>
        <v>2534.0343166147418</v>
      </c>
      <c r="P847" s="27">
        <f>IF(F847&gt;0,(K847+L847)*F847,0)</f>
        <v>3822.4703130148869</v>
      </c>
      <c r="Q847" s="28">
        <f>IF(J847*-1&gt;(K847+L847),(((J847*-1)-K847-L847))*F847,0)</f>
        <v>0</v>
      </c>
      <c r="R847" s="27">
        <f t="shared" si="160"/>
        <v>1129147.4108012593</v>
      </c>
      <c r="S847" s="27">
        <f t="shared" si="161"/>
        <v>1290987.0924002137</v>
      </c>
      <c r="T847" s="27">
        <f t="shared" si="162"/>
        <v>0.31367715072058988</v>
      </c>
      <c r="U847" s="27">
        <f t="shared" si="163"/>
        <v>0.3586362142687794</v>
      </c>
      <c r="V847" s="29">
        <v>-0.3586362142687794</v>
      </c>
      <c r="W847" s="29">
        <f>0.5*'Car Specs and Assumptions'!$C$5*(F847*F847)</f>
        <v>177028.6539351852</v>
      </c>
      <c r="X847" s="29">
        <f t="shared" si="164"/>
        <v>177.02865393518519</v>
      </c>
      <c r="Y847" s="29">
        <f t="shared" si="165"/>
        <v>129.23091737268518</v>
      </c>
      <c r="Z847" s="29">
        <f>(H847*(K847+L847))/1000</f>
        <v>3.8224703130148869</v>
      </c>
      <c r="AA847" s="29">
        <f t="shared" si="166"/>
        <v>125.40844705967029</v>
      </c>
      <c r="AB847" s="18"/>
      <c r="AC847" s="24">
        <f t="shared" si="167"/>
        <v>0</v>
      </c>
      <c r="AD847" s="24"/>
      <c r="AE847" s="18"/>
      <c r="AF847" s="18"/>
      <c r="AG847" s="18"/>
      <c r="AH847" s="18"/>
      <c r="AI847" s="18"/>
      <c r="AJ847" s="18"/>
      <c r="AK847" s="18"/>
      <c r="AL847" s="18"/>
      <c r="AM847" s="18"/>
      <c r="AN847" s="18"/>
    </row>
    <row r="848" spans="1:40" x14ac:dyDescent="0.35">
      <c r="A848" s="18"/>
      <c r="B848" s="2" t="s">
        <v>4</v>
      </c>
      <c r="C848" s="2">
        <v>844</v>
      </c>
      <c r="D848" s="2">
        <v>255</v>
      </c>
      <c r="E848" s="10">
        <v>56.5</v>
      </c>
      <c r="F848" s="26">
        <f t="shared" si="158"/>
        <v>15.694444444444445</v>
      </c>
      <c r="G848" s="51">
        <f t="shared" si="168"/>
        <v>0.15277777777777679</v>
      </c>
      <c r="H848" s="26">
        <f t="shared" si="169"/>
        <v>15.694444444444445</v>
      </c>
      <c r="I848" s="70"/>
      <c r="J848" s="26">
        <v>225.95833333333186</v>
      </c>
      <c r="K848" s="26">
        <f>'Car Specs and Assumptions'!$C$5*9.81*'Car Specs and Assumptions'!$F$5</f>
        <v>145.08990000000003</v>
      </c>
      <c r="L848" s="26">
        <v>104.91381351273149</v>
      </c>
      <c r="M848" s="26">
        <v>-24.045380179399658</v>
      </c>
      <c r="N848" s="27">
        <v>-377.3788833711335</v>
      </c>
      <c r="O848" s="27">
        <f t="shared" si="159"/>
        <v>0</v>
      </c>
      <c r="P848" s="27">
        <f>IF(F848&gt;0,(K848+L848)*F848,0)</f>
        <v>3923.6693926303697</v>
      </c>
      <c r="Q848" s="28">
        <f>IF(J848*-1&gt;(K848+L848),(((J848*-1)-K848-L848))*F848,0)</f>
        <v>0</v>
      </c>
      <c r="R848" s="27">
        <f t="shared" si="160"/>
        <v>1133071.0801938898</v>
      </c>
      <c r="S848" s="27">
        <f t="shared" si="161"/>
        <v>1290987.0924002137</v>
      </c>
      <c r="T848" s="27">
        <f t="shared" si="162"/>
        <v>0.3147671460778626</v>
      </c>
      <c r="U848" s="27">
        <f t="shared" si="163"/>
        <v>0.3586362142687794</v>
      </c>
      <c r="V848" s="29">
        <v>-0.3586362142687794</v>
      </c>
      <c r="W848" s="29">
        <f>0.5*'Car Specs and Assumptions'!$C$5*(F848*F848)</f>
        <v>182150.37615740742</v>
      </c>
      <c r="X848" s="29">
        <f t="shared" si="164"/>
        <v>182.15037615740741</v>
      </c>
      <c r="Y848" s="29">
        <f t="shared" si="165"/>
        <v>132.96977459490739</v>
      </c>
      <c r="Z848" s="29">
        <f>(H848*(K848+L848))/1000</f>
        <v>3.9236693926303698</v>
      </c>
      <c r="AA848" s="29">
        <f t="shared" si="166"/>
        <v>129.04610520227703</v>
      </c>
      <c r="AB848" s="18"/>
      <c r="AC848" s="24">
        <f t="shared" si="167"/>
        <v>0</v>
      </c>
      <c r="AD848" s="24"/>
      <c r="AE848" s="18"/>
      <c r="AF848" s="18"/>
      <c r="AG848" s="18"/>
      <c r="AH848" s="18"/>
      <c r="AI848" s="18"/>
      <c r="AJ848" s="18"/>
      <c r="AK848" s="18"/>
      <c r="AL848" s="18"/>
      <c r="AM848" s="18"/>
      <c r="AN848" s="18"/>
    </row>
    <row r="849" spans="1:40" x14ac:dyDescent="0.35">
      <c r="A849" s="18"/>
      <c r="B849" s="2" t="s">
        <v>4</v>
      </c>
      <c r="C849" s="2">
        <v>845</v>
      </c>
      <c r="D849" s="2">
        <v>256</v>
      </c>
      <c r="E849" s="10">
        <v>56.8</v>
      </c>
      <c r="F849" s="26">
        <f t="shared" si="158"/>
        <v>15.777777777777777</v>
      </c>
      <c r="G849" s="51">
        <f t="shared" si="168"/>
        <v>6.9444444444443754E-2</v>
      </c>
      <c r="H849" s="26">
        <f t="shared" si="169"/>
        <v>15.777777777777777</v>
      </c>
      <c r="I849" s="70"/>
      <c r="J849" s="26">
        <v>102.70833333333231</v>
      </c>
      <c r="K849" s="26">
        <f>'Car Specs and Assumptions'!$C$5*9.81*'Car Specs and Assumptions'!$F$5</f>
        <v>145.08990000000003</v>
      </c>
      <c r="L849" s="26">
        <v>106.03090037037038</v>
      </c>
      <c r="M849" s="26">
        <v>-148.41246703703808</v>
      </c>
      <c r="N849" s="27">
        <v>-2341.6189243621561</v>
      </c>
      <c r="O849" s="27">
        <f t="shared" si="159"/>
        <v>0</v>
      </c>
      <c r="P849" s="27">
        <f>IF(F849&gt;0,(K849+L849)*F849,0)</f>
        <v>3962.1281836213993</v>
      </c>
      <c r="Q849" s="28">
        <f>IF(J849*-1&gt;(K849+L849),(((J849*-1)-K849-L849))*F849,0)</f>
        <v>0</v>
      </c>
      <c r="R849" s="27">
        <f t="shared" si="160"/>
        <v>1137033.2083775112</v>
      </c>
      <c r="S849" s="27">
        <f t="shared" si="161"/>
        <v>1290987.0924002137</v>
      </c>
      <c r="T849" s="27">
        <f t="shared" si="162"/>
        <v>0.31586782528727264</v>
      </c>
      <c r="U849" s="27">
        <f t="shared" si="163"/>
        <v>0.3586362142687794</v>
      </c>
      <c r="V849" s="29">
        <v>-0.3586362142687794</v>
      </c>
      <c r="W849" s="29">
        <f>0.5*'Car Specs and Assumptions'!$C$5*(F849*F849)</f>
        <v>184089.85185185182</v>
      </c>
      <c r="X849" s="29">
        <f t="shared" si="164"/>
        <v>184.08985185185182</v>
      </c>
      <c r="Y849" s="29">
        <f t="shared" si="165"/>
        <v>134.38559185185181</v>
      </c>
      <c r="Z849" s="29">
        <f>(H849*(K849+L849))/1000</f>
        <v>3.9621281836213993</v>
      </c>
      <c r="AA849" s="29">
        <f t="shared" si="166"/>
        <v>130.42346366823043</v>
      </c>
      <c r="AB849" s="18"/>
      <c r="AC849" s="24">
        <f t="shared" si="167"/>
        <v>0</v>
      </c>
      <c r="AD849" s="24"/>
      <c r="AE849" s="18"/>
      <c r="AF849" s="18"/>
      <c r="AG849" s="18"/>
      <c r="AH849" s="18"/>
      <c r="AI849" s="18"/>
      <c r="AJ849" s="18"/>
      <c r="AK849" s="18"/>
      <c r="AL849" s="18"/>
      <c r="AM849" s="18"/>
      <c r="AN849" s="18"/>
    </row>
    <row r="850" spans="1:40" x14ac:dyDescent="0.35">
      <c r="A850" s="18"/>
      <c r="B850" s="2" t="s">
        <v>4</v>
      </c>
      <c r="C850" s="2">
        <v>846</v>
      </c>
      <c r="D850" s="2">
        <v>257</v>
      </c>
      <c r="E850" s="10">
        <v>57</v>
      </c>
      <c r="F850" s="26">
        <f t="shared" si="158"/>
        <v>15.833333333333332</v>
      </c>
      <c r="G850" s="51">
        <f t="shared" si="168"/>
        <v>5.5555555555556246E-2</v>
      </c>
      <c r="H850" s="26">
        <f t="shared" si="169"/>
        <v>15.833333333333332</v>
      </c>
      <c r="I850" s="70"/>
      <c r="J850" s="26">
        <v>82.166666666667695</v>
      </c>
      <c r="K850" s="26">
        <f>'Car Specs and Assumptions'!$C$5*9.81*'Car Specs and Assumptions'!$F$5</f>
        <v>145.08990000000003</v>
      </c>
      <c r="L850" s="26">
        <v>106.77891145833333</v>
      </c>
      <c r="M850" s="26">
        <v>-169.70214479166566</v>
      </c>
      <c r="N850" s="27">
        <v>-2686.9506258680394</v>
      </c>
      <c r="O850" s="27">
        <f t="shared" si="159"/>
        <v>0</v>
      </c>
      <c r="P850" s="27">
        <f>IF(F850&gt;0,(K850+L850)*F850,0)</f>
        <v>3987.922848090278</v>
      </c>
      <c r="Q850" s="28">
        <f>IF(J850*-1&gt;(K850+L850),(((J850*-1)-K850-L850))*F850,0)</f>
        <v>0</v>
      </c>
      <c r="R850" s="27">
        <f t="shared" si="160"/>
        <v>1141021.1312256015</v>
      </c>
      <c r="S850" s="27">
        <f t="shared" si="161"/>
        <v>1290987.0924002137</v>
      </c>
      <c r="T850" s="27">
        <f t="shared" si="162"/>
        <v>0.3169756702544721</v>
      </c>
      <c r="U850" s="27">
        <f t="shared" si="163"/>
        <v>0.3586362142687794</v>
      </c>
      <c r="V850" s="29">
        <v>-0.3586362142687794</v>
      </c>
      <c r="W850" s="29">
        <f>0.5*'Car Specs and Assumptions'!$C$5*(F850*F850)</f>
        <v>185388.54166666663</v>
      </c>
      <c r="X850" s="29">
        <f t="shared" si="164"/>
        <v>185.38854166666664</v>
      </c>
      <c r="Y850" s="29">
        <f t="shared" si="165"/>
        <v>135.33363541666665</v>
      </c>
      <c r="Z850" s="29">
        <f>(H850*(K850+L850))/1000</f>
        <v>3.9879228480902777</v>
      </c>
      <c r="AA850" s="29">
        <f t="shared" si="166"/>
        <v>131.34571256857637</v>
      </c>
      <c r="AB850" s="18"/>
      <c r="AC850" s="24">
        <f t="shared" si="167"/>
        <v>0</v>
      </c>
      <c r="AD850" s="24"/>
      <c r="AE850" s="18"/>
      <c r="AF850" s="18"/>
      <c r="AG850" s="18"/>
      <c r="AH850" s="18"/>
      <c r="AI850" s="18"/>
      <c r="AJ850" s="18"/>
      <c r="AK850" s="18"/>
      <c r="AL850" s="18"/>
      <c r="AM850" s="18"/>
      <c r="AN850" s="18"/>
    </row>
    <row r="851" spans="1:40" x14ac:dyDescent="0.35">
      <c r="A851" s="18"/>
      <c r="B851" s="2" t="s">
        <v>4</v>
      </c>
      <c r="C851" s="2">
        <v>847</v>
      </c>
      <c r="D851" s="2">
        <v>258</v>
      </c>
      <c r="E851" s="10">
        <v>57.2</v>
      </c>
      <c r="F851" s="26">
        <f t="shared" si="158"/>
        <v>15.888888888888889</v>
      </c>
      <c r="G851" s="51">
        <f t="shared" si="168"/>
        <v>9.7222222222223209E-2</v>
      </c>
      <c r="H851" s="26">
        <f t="shared" si="169"/>
        <v>15.888888888888889</v>
      </c>
      <c r="I851" s="70"/>
      <c r="J851" s="26">
        <v>143.79166666666814</v>
      </c>
      <c r="K851" s="26">
        <f>'Car Specs and Assumptions'!$C$5*9.81*'Car Specs and Assumptions'!$F$5</f>
        <v>145.08990000000003</v>
      </c>
      <c r="L851" s="26">
        <v>107.52955175925928</v>
      </c>
      <c r="M851" s="26">
        <v>-108.82778509259117</v>
      </c>
      <c r="N851" s="27">
        <v>-1729.1525853600597</v>
      </c>
      <c r="O851" s="27">
        <f t="shared" si="159"/>
        <v>0</v>
      </c>
      <c r="P851" s="27">
        <f>IF(F851&gt;0,(K851+L851)*F851,0)</f>
        <v>4013.8424001748981</v>
      </c>
      <c r="Q851" s="28">
        <f>IF(J851*-1&gt;(K851+L851),(((J851*-1)-K851-L851))*F851,0)</f>
        <v>0</v>
      </c>
      <c r="R851" s="27">
        <f t="shared" si="160"/>
        <v>1145034.9736257764</v>
      </c>
      <c r="S851" s="27">
        <f t="shared" si="161"/>
        <v>1290987.0924002137</v>
      </c>
      <c r="T851" s="27">
        <f t="shared" si="162"/>
        <v>0.31809071567324071</v>
      </c>
      <c r="U851" s="27">
        <f t="shared" si="163"/>
        <v>0.3586362142687794</v>
      </c>
      <c r="V851" s="29">
        <v>-0.3586362142687794</v>
      </c>
      <c r="W851" s="29">
        <f>0.5*'Car Specs and Assumptions'!$C$5*(F851*F851)</f>
        <v>186691.79629629632</v>
      </c>
      <c r="X851" s="29">
        <f t="shared" si="164"/>
        <v>186.69179629629633</v>
      </c>
      <c r="Y851" s="29">
        <f t="shared" si="165"/>
        <v>136.28501129629632</v>
      </c>
      <c r="Z851" s="29">
        <f>(H851*(K851+L851))/1000</f>
        <v>4.013842400174898</v>
      </c>
      <c r="AA851" s="29">
        <f t="shared" si="166"/>
        <v>132.27116889612142</v>
      </c>
      <c r="AB851" s="18"/>
      <c r="AC851" s="24">
        <f t="shared" si="167"/>
        <v>0</v>
      </c>
      <c r="AD851" s="24"/>
      <c r="AE851" s="18"/>
      <c r="AF851" s="18"/>
      <c r="AG851" s="18"/>
      <c r="AH851" s="18"/>
      <c r="AI851" s="18"/>
      <c r="AJ851" s="18"/>
      <c r="AK851" s="18"/>
      <c r="AL851" s="18"/>
      <c r="AM851" s="18"/>
      <c r="AN851" s="18"/>
    </row>
    <row r="852" spans="1:40" x14ac:dyDescent="0.35">
      <c r="A852" s="18"/>
      <c r="B852" s="2" t="s">
        <v>4</v>
      </c>
      <c r="C852" s="2">
        <v>848</v>
      </c>
      <c r="D852" s="2">
        <v>259</v>
      </c>
      <c r="E852" s="10">
        <v>57.7</v>
      </c>
      <c r="F852" s="26">
        <f t="shared" si="158"/>
        <v>16.027777777777779</v>
      </c>
      <c r="G852" s="51">
        <f t="shared" si="168"/>
        <v>0.20833333333333393</v>
      </c>
      <c r="H852" s="26">
        <f t="shared" si="169"/>
        <v>16.027777777777779</v>
      </c>
      <c r="I852" s="70"/>
      <c r="J852" s="26">
        <v>308.12500000000085</v>
      </c>
      <c r="K852" s="26">
        <f>'Car Specs and Assumptions'!$C$5*9.81*'Car Specs and Assumptions'!$F$5</f>
        <v>145.08990000000003</v>
      </c>
      <c r="L852" s="26">
        <v>109.41765531828706</v>
      </c>
      <c r="M852" s="26">
        <v>53.617444681713764</v>
      </c>
      <c r="N852" s="27">
        <v>859.36848837080117</v>
      </c>
      <c r="O852" s="27">
        <f t="shared" si="159"/>
        <v>859.36848837080117</v>
      </c>
      <c r="P852" s="27">
        <f>IF(F852&gt;0,(K852+L852)*F852,0)</f>
        <v>4079.1905394069904</v>
      </c>
      <c r="Q852" s="28">
        <f>IF(J852*-1&gt;(K852+L852),(((J852*-1)-K852-L852))*F852,0)</f>
        <v>0</v>
      </c>
      <c r="R852" s="27">
        <f t="shared" si="160"/>
        <v>1149114.1641651834</v>
      </c>
      <c r="S852" s="27">
        <f t="shared" si="161"/>
        <v>1290987.0924002137</v>
      </c>
      <c r="T852" s="27">
        <f t="shared" si="162"/>
        <v>0.31922391480508799</v>
      </c>
      <c r="U852" s="27">
        <f t="shared" si="163"/>
        <v>0.3586362142687794</v>
      </c>
      <c r="V852" s="29">
        <v>-0.3586362142687794</v>
      </c>
      <c r="W852" s="29">
        <f>0.5*'Car Specs and Assumptions'!$C$5*(F852*F852)</f>
        <v>189969.9039351852</v>
      </c>
      <c r="X852" s="29">
        <f t="shared" si="164"/>
        <v>189.96990393518519</v>
      </c>
      <c r="Y852" s="29">
        <f t="shared" si="165"/>
        <v>138.67802987268519</v>
      </c>
      <c r="Z852" s="29">
        <f>(H852*(K852+L852))/1000</f>
        <v>4.0791905394069907</v>
      </c>
      <c r="AA852" s="29">
        <f t="shared" si="166"/>
        <v>134.59883933327819</v>
      </c>
      <c r="AB852" s="18"/>
      <c r="AC852" s="24">
        <f t="shared" si="167"/>
        <v>0</v>
      </c>
      <c r="AD852" s="24"/>
      <c r="AE852" s="18"/>
      <c r="AF852" s="18"/>
      <c r="AG852" s="18"/>
      <c r="AH852" s="18"/>
      <c r="AI852" s="18"/>
      <c r="AJ852" s="18"/>
      <c r="AK852" s="18"/>
      <c r="AL852" s="18"/>
      <c r="AM852" s="18"/>
      <c r="AN852" s="18"/>
    </row>
    <row r="853" spans="1:40" x14ac:dyDescent="0.35">
      <c r="A853" s="18"/>
      <c r="B853" s="2" t="s">
        <v>4</v>
      </c>
      <c r="C853" s="2">
        <v>849</v>
      </c>
      <c r="D853" s="2">
        <v>260</v>
      </c>
      <c r="E853" s="10">
        <v>58.7</v>
      </c>
      <c r="F853" s="26">
        <f t="shared" si="158"/>
        <v>16.305555555555557</v>
      </c>
      <c r="G853" s="51">
        <f t="shared" si="168"/>
        <v>0.33333333333333215</v>
      </c>
      <c r="H853" s="26">
        <f t="shared" si="169"/>
        <v>16.305555555555557</v>
      </c>
      <c r="I853" s="70"/>
      <c r="J853" s="26">
        <v>492.99999999999824</v>
      </c>
      <c r="K853" s="26">
        <f>'Car Specs and Assumptions'!$C$5*9.81*'Car Specs and Assumptions'!$F$5</f>
        <v>145.08990000000003</v>
      </c>
      <c r="L853" s="26">
        <v>113.24316017939819</v>
      </c>
      <c r="M853" s="26">
        <v>234.66693982060005</v>
      </c>
      <c r="N853" s="27">
        <v>3826.3748242970069</v>
      </c>
      <c r="O853" s="27">
        <f t="shared" si="159"/>
        <v>3826.3748242970069</v>
      </c>
      <c r="P853" s="27">
        <f>IF(F853&gt;0,(K853+L853)*F853,0)</f>
        <v>4212.2640645918545</v>
      </c>
      <c r="Q853" s="28">
        <f>IF(J853*-1&gt;(K853+L853),(((J853*-1)-K853-L853))*F853,0)</f>
        <v>0</v>
      </c>
      <c r="R853" s="27">
        <f t="shared" si="160"/>
        <v>1153326.4282297753</v>
      </c>
      <c r="S853" s="27">
        <f t="shared" si="161"/>
        <v>1290987.0924002137</v>
      </c>
      <c r="T853" s="27">
        <f t="shared" si="162"/>
        <v>0.32039408176223161</v>
      </c>
      <c r="U853" s="27">
        <f t="shared" si="163"/>
        <v>0.3586362142687794</v>
      </c>
      <c r="V853" s="29">
        <v>-0.3586362142687794</v>
      </c>
      <c r="W853" s="29">
        <f>0.5*'Car Specs and Assumptions'!$C$5*(F853*F853)</f>
        <v>196611.70949074079</v>
      </c>
      <c r="X853" s="29">
        <f t="shared" si="164"/>
        <v>196.61170949074079</v>
      </c>
      <c r="Y853" s="29">
        <f t="shared" si="165"/>
        <v>143.52654792824077</v>
      </c>
      <c r="Z853" s="29">
        <f>(H853*(K853+L853))/1000</f>
        <v>4.2122640645918548</v>
      </c>
      <c r="AA853" s="29">
        <f t="shared" si="166"/>
        <v>139.31428386364891</v>
      </c>
      <c r="AB853" s="18"/>
      <c r="AC853" s="24">
        <f t="shared" si="167"/>
        <v>0</v>
      </c>
      <c r="AD853" s="24"/>
      <c r="AE853" s="18"/>
      <c r="AF853" s="18"/>
      <c r="AG853" s="18"/>
      <c r="AH853" s="18"/>
      <c r="AI853" s="18"/>
      <c r="AJ853" s="18"/>
      <c r="AK853" s="18"/>
      <c r="AL853" s="18"/>
      <c r="AM853" s="18"/>
      <c r="AN853" s="18"/>
    </row>
    <row r="854" spans="1:40" x14ac:dyDescent="0.35">
      <c r="A854" s="18"/>
      <c r="B854" s="2" t="s">
        <v>4</v>
      </c>
      <c r="C854" s="2">
        <v>850</v>
      </c>
      <c r="D854" s="2">
        <v>261</v>
      </c>
      <c r="E854" s="10">
        <v>60.1</v>
      </c>
      <c r="F854" s="26">
        <f t="shared" si="158"/>
        <v>16.694444444444443</v>
      </c>
      <c r="G854" s="51">
        <f t="shared" si="168"/>
        <v>0.33333333333333215</v>
      </c>
      <c r="H854" s="26">
        <f t="shared" si="169"/>
        <v>16.694444444444443</v>
      </c>
      <c r="I854" s="70"/>
      <c r="J854" s="26">
        <v>492.99999999999824</v>
      </c>
      <c r="K854" s="26">
        <f>'Car Specs and Assumptions'!$C$5*9.81*'Car Specs and Assumptions'!$F$5</f>
        <v>145.08990000000003</v>
      </c>
      <c r="L854" s="26">
        <v>118.70929392939814</v>
      </c>
      <c r="M854" s="26">
        <v>229.20080607060009</v>
      </c>
      <c r="N854" s="27">
        <v>3826.3801235675178</v>
      </c>
      <c r="O854" s="27">
        <f t="shared" si="159"/>
        <v>3826.3801235675178</v>
      </c>
      <c r="P854" s="27">
        <f>IF(F854&gt;0,(K854+L854)*F854,0)</f>
        <v>4403.9809875435631</v>
      </c>
      <c r="Q854" s="28">
        <f>IF(J854*-1&gt;(K854+L854),(((J854*-1)-K854-L854))*F854,0)</f>
        <v>0</v>
      </c>
      <c r="R854" s="27">
        <f t="shared" si="160"/>
        <v>1157730.4092173188</v>
      </c>
      <c r="S854" s="27">
        <f t="shared" si="161"/>
        <v>1290987.0924002137</v>
      </c>
      <c r="T854" s="27">
        <f t="shared" si="162"/>
        <v>0.32161750768057118</v>
      </c>
      <c r="U854" s="27">
        <f t="shared" si="163"/>
        <v>0.3586362142687794</v>
      </c>
      <c r="V854" s="29">
        <v>-0.3586362142687794</v>
      </c>
      <c r="W854" s="29">
        <f>0.5*'Car Specs and Assumptions'!$C$5*(F854*F854)</f>
        <v>206101.9594907407</v>
      </c>
      <c r="X854" s="29">
        <f t="shared" si="164"/>
        <v>206.10195949074071</v>
      </c>
      <c r="Y854" s="29">
        <f t="shared" si="165"/>
        <v>150.45443042824073</v>
      </c>
      <c r="Z854" s="29">
        <f>(H854*(K854+L854))/1000</f>
        <v>4.4039809875435632</v>
      </c>
      <c r="AA854" s="29">
        <f t="shared" si="166"/>
        <v>146.05044944069715</v>
      </c>
      <c r="AB854" s="18"/>
      <c r="AC854" s="24">
        <f t="shared" si="167"/>
        <v>0</v>
      </c>
      <c r="AD854" s="24"/>
      <c r="AE854" s="18"/>
      <c r="AF854" s="18"/>
      <c r="AG854" s="18"/>
      <c r="AH854" s="18"/>
      <c r="AI854" s="18"/>
      <c r="AJ854" s="18"/>
      <c r="AK854" s="18"/>
      <c r="AL854" s="18"/>
      <c r="AM854" s="18"/>
      <c r="AN854" s="18"/>
    </row>
    <row r="855" spans="1:40" x14ac:dyDescent="0.35">
      <c r="A855" s="18"/>
      <c r="B855" s="2" t="s">
        <v>4</v>
      </c>
      <c r="C855" s="2">
        <v>851</v>
      </c>
      <c r="D855" s="2">
        <v>262</v>
      </c>
      <c r="E855" s="10">
        <v>61.1</v>
      </c>
      <c r="F855" s="26">
        <f t="shared" si="158"/>
        <v>16.972222222222221</v>
      </c>
      <c r="G855" s="51">
        <f t="shared" si="168"/>
        <v>0.22222222222222321</v>
      </c>
      <c r="H855" s="26">
        <f t="shared" si="169"/>
        <v>16.972222222222221</v>
      </c>
      <c r="I855" s="70"/>
      <c r="J855" s="26">
        <v>328.66666666666811</v>
      </c>
      <c r="K855" s="26">
        <f>'Car Specs and Assumptions'!$C$5*9.81*'Car Specs and Assumptions'!$F$5</f>
        <v>145.08990000000003</v>
      </c>
      <c r="L855" s="26">
        <v>122.69255156828704</v>
      </c>
      <c r="M855" s="26">
        <v>60.884215098381034</v>
      </c>
      <c r="N855" s="27">
        <v>1033.3404284753003</v>
      </c>
      <c r="O855" s="27">
        <f t="shared" si="159"/>
        <v>1033.3404284753003</v>
      </c>
      <c r="P855" s="27">
        <f>IF(F855&gt;0,(K855+L855)*F855,0)</f>
        <v>4544.8632752284275</v>
      </c>
      <c r="Q855" s="28">
        <f>IF(J855*-1&gt;(K855+L855),(((J855*-1)-K855-L855))*F855,0)</f>
        <v>0</v>
      </c>
      <c r="R855" s="27">
        <f t="shared" si="160"/>
        <v>1162275.2724925473</v>
      </c>
      <c r="S855" s="27">
        <f t="shared" si="161"/>
        <v>1290987.0924002137</v>
      </c>
      <c r="T855" s="27">
        <f t="shared" si="162"/>
        <v>0.32288007069842967</v>
      </c>
      <c r="U855" s="27">
        <f t="shared" si="163"/>
        <v>0.3586362142687794</v>
      </c>
      <c r="V855" s="29">
        <v>-0.3586362142687794</v>
      </c>
      <c r="W855" s="29">
        <f>0.5*'Car Specs and Assumptions'!$C$5*(F855*F855)</f>
        <v>213017.65393518517</v>
      </c>
      <c r="X855" s="29">
        <f t="shared" si="164"/>
        <v>213.01765393518517</v>
      </c>
      <c r="Y855" s="29">
        <f t="shared" si="165"/>
        <v>155.50288737268517</v>
      </c>
      <c r="Z855" s="29">
        <f>(H855*(K855+L855))/1000</f>
        <v>4.5448632752284279</v>
      </c>
      <c r="AA855" s="29">
        <f t="shared" si="166"/>
        <v>150.95802409745673</v>
      </c>
      <c r="AB855" s="18"/>
      <c r="AC855" s="24">
        <f t="shared" si="167"/>
        <v>0</v>
      </c>
      <c r="AD855" s="24"/>
      <c r="AE855" s="18"/>
      <c r="AF855" s="18"/>
      <c r="AG855" s="18"/>
      <c r="AH855" s="18"/>
      <c r="AI855" s="18"/>
      <c r="AJ855" s="18"/>
      <c r="AK855" s="18"/>
      <c r="AL855" s="18"/>
      <c r="AM855" s="18"/>
      <c r="AN855" s="18"/>
    </row>
    <row r="856" spans="1:40" x14ac:dyDescent="0.35">
      <c r="A856" s="18"/>
      <c r="B856" s="2" t="s">
        <v>4</v>
      </c>
      <c r="C856" s="2">
        <v>852</v>
      </c>
      <c r="D856" s="2">
        <v>263</v>
      </c>
      <c r="E856" s="10">
        <v>61.7</v>
      </c>
      <c r="F856" s="26">
        <f t="shared" si="158"/>
        <v>17.138888888888889</v>
      </c>
      <c r="G856" s="51">
        <f t="shared" si="168"/>
        <v>0.16666666666666607</v>
      </c>
      <c r="H856" s="26">
        <f t="shared" si="169"/>
        <v>17.138888888888889</v>
      </c>
      <c r="I856" s="70"/>
      <c r="J856" s="26">
        <v>246.49999999999912</v>
      </c>
      <c r="K856" s="26">
        <f>'Car Specs and Assumptions'!$C$5*9.81*'Car Specs and Assumptions'!$F$5</f>
        <v>145.08990000000003</v>
      </c>
      <c r="L856" s="26">
        <v>125.11405670717595</v>
      </c>
      <c r="M856" s="26">
        <v>-23.703956707176857</v>
      </c>
      <c r="N856" s="27">
        <v>-406.25948023133668</v>
      </c>
      <c r="O856" s="27">
        <f t="shared" si="159"/>
        <v>0</v>
      </c>
      <c r="P856" s="27">
        <f>IF(F856&gt;0,(K856+L856)*F856,0)</f>
        <v>4630.9955913424328</v>
      </c>
      <c r="Q856" s="28">
        <f>IF(J856*-1&gt;(K856+L856),(((J856*-1)-K856-L856))*F856,0)</f>
        <v>0</v>
      </c>
      <c r="R856" s="27">
        <f t="shared" si="160"/>
        <v>1166906.2680838897</v>
      </c>
      <c r="S856" s="27">
        <f t="shared" si="161"/>
        <v>1290987.0924002137</v>
      </c>
      <c r="T856" s="27">
        <f t="shared" si="162"/>
        <v>0.32416656127370458</v>
      </c>
      <c r="U856" s="27">
        <f t="shared" si="163"/>
        <v>0.3586362142687794</v>
      </c>
      <c r="V856" s="29">
        <v>-0.3586362142687794</v>
      </c>
      <c r="W856" s="29">
        <f>0.5*'Car Specs and Assumptions'!$C$5*(F856*F856)</f>
        <v>217221.84837962966</v>
      </c>
      <c r="X856" s="29">
        <f t="shared" si="164"/>
        <v>217.22184837962968</v>
      </c>
      <c r="Y856" s="29">
        <f t="shared" si="165"/>
        <v>158.57194931712965</v>
      </c>
      <c r="Z856" s="29">
        <f>(H856*(K856+L856))/1000</f>
        <v>4.6309955913424332</v>
      </c>
      <c r="AA856" s="29">
        <f t="shared" si="166"/>
        <v>153.94095372578721</v>
      </c>
      <c r="AB856" s="18"/>
      <c r="AC856" s="24">
        <f t="shared" si="167"/>
        <v>0</v>
      </c>
      <c r="AD856" s="24"/>
      <c r="AE856" s="18"/>
      <c r="AF856" s="18"/>
      <c r="AG856" s="18"/>
      <c r="AH856" s="18"/>
      <c r="AI856" s="18"/>
      <c r="AJ856" s="18"/>
      <c r="AK856" s="18"/>
      <c r="AL856" s="18"/>
      <c r="AM856" s="18"/>
      <c r="AN856" s="18"/>
    </row>
    <row r="857" spans="1:40" x14ac:dyDescent="0.35">
      <c r="A857" s="18"/>
      <c r="B857" s="2" t="s">
        <v>4</v>
      </c>
      <c r="C857" s="2">
        <v>853</v>
      </c>
      <c r="D857" s="2">
        <v>264</v>
      </c>
      <c r="E857" s="10">
        <v>62.3</v>
      </c>
      <c r="F857" s="26">
        <f t="shared" si="158"/>
        <v>17.305555555555554</v>
      </c>
      <c r="G857" s="51">
        <f t="shared" si="168"/>
        <v>0.16666666666666607</v>
      </c>
      <c r="H857" s="26">
        <f t="shared" si="169"/>
        <v>17.305555555555554</v>
      </c>
      <c r="I857" s="70"/>
      <c r="J857" s="26">
        <v>246.49999999999912</v>
      </c>
      <c r="K857" s="26">
        <f>'Car Specs and Assumptions'!$C$5*9.81*'Car Specs and Assumptions'!$F$5</f>
        <v>145.08990000000003</v>
      </c>
      <c r="L857" s="26">
        <v>127.55922476273147</v>
      </c>
      <c r="M857" s="26">
        <v>-26.149124762732384</v>
      </c>
      <c r="N857" s="27">
        <v>-452.52513131061869</v>
      </c>
      <c r="O857" s="27">
        <f t="shared" si="159"/>
        <v>0</v>
      </c>
      <c r="P857" s="27">
        <f>IF(F857&gt;0,(K857+L857)*F857,0)</f>
        <v>4718.3445757550471</v>
      </c>
      <c r="Q857" s="28">
        <f>IF(J857*-1&gt;(K857+L857),(((J857*-1)-K857-L857))*F857,0)</f>
        <v>0</v>
      </c>
      <c r="R857" s="27">
        <f t="shared" si="160"/>
        <v>1171624.6126596448</v>
      </c>
      <c r="S857" s="27">
        <f t="shared" si="161"/>
        <v>1290987.0924002137</v>
      </c>
      <c r="T857" s="27">
        <f t="shared" si="162"/>
        <v>0.32547731739684932</v>
      </c>
      <c r="U857" s="27">
        <f t="shared" si="163"/>
        <v>0.3586362142687794</v>
      </c>
      <c r="V857" s="29">
        <v>-0.3586362142687794</v>
      </c>
      <c r="W857" s="29">
        <f>0.5*'Car Specs and Assumptions'!$C$5*(F857*F857)</f>
        <v>221467.12615740736</v>
      </c>
      <c r="X857" s="29">
        <f t="shared" si="164"/>
        <v>221.46712615740736</v>
      </c>
      <c r="Y857" s="29">
        <f t="shared" si="165"/>
        <v>161.67100209490738</v>
      </c>
      <c r="Z857" s="29">
        <f>(H857*(K857+L857))/1000</f>
        <v>4.7183445757550473</v>
      </c>
      <c r="AA857" s="29">
        <f t="shared" si="166"/>
        <v>156.95265751915232</v>
      </c>
      <c r="AB857" s="18"/>
      <c r="AC857" s="24">
        <f t="shared" si="167"/>
        <v>0</v>
      </c>
      <c r="AD857" s="24"/>
      <c r="AE857" s="18"/>
      <c r="AF857" s="18"/>
      <c r="AG857" s="18"/>
      <c r="AH857" s="18"/>
      <c r="AI857" s="18"/>
      <c r="AJ857" s="18"/>
      <c r="AK857" s="18"/>
      <c r="AL857" s="18"/>
      <c r="AM857" s="18"/>
      <c r="AN857" s="18"/>
    </row>
    <row r="858" spans="1:40" x14ac:dyDescent="0.35">
      <c r="A858" s="18"/>
      <c r="B858" s="2" t="s">
        <v>4</v>
      </c>
      <c r="C858" s="2">
        <v>854</v>
      </c>
      <c r="D858" s="2">
        <v>265</v>
      </c>
      <c r="E858" s="10">
        <v>62.9</v>
      </c>
      <c r="F858" s="26">
        <f t="shared" si="158"/>
        <v>17.472222222222221</v>
      </c>
      <c r="G858" s="51">
        <f t="shared" si="168"/>
        <v>0.13888888888888928</v>
      </c>
      <c r="H858" s="26">
        <f t="shared" si="169"/>
        <v>17.472222222222221</v>
      </c>
      <c r="I858" s="70"/>
      <c r="J858" s="26">
        <v>205.41666666666725</v>
      </c>
      <c r="K858" s="26">
        <f>'Car Specs and Assumptions'!$C$5*9.81*'Car Specs and Assumptions'!$F$5</f>
        <v>145.08990000000003</v>
      </c>
      <c r="L858" s="26">
        <v>130.02805573495368</v>
      </c>
      <c r="M858" s="26">
        <v>-69.701289068286457</v>
      </c>
      <c r="N858" s="27">
        <v>-1217.8364117764495</v>
      </c>
      <c r="O858" s="27">
        <f t="shared" si="159"/>
        <v>0</v>
      </c>
      <c r="P858" s="27">
        <f>IF(F858&gt;0,(K858+L858)*F858,0)</f>
        <v>4806.9220599246082</v>
      </c>
      <c r="Q858" s="28">
        <f>IF(J858*-1&gt;(K858+L858),(((J858*-1)-K858-L858))*F858,0)</f>
        <v>0</v>
      </c>
      <c r="R858" s="27">
        <f t="shared" si="160"/>
        <v>1176431.5347195694</v>
      </c>
      <c r="S858" s="27">
        <f t="shared" si="161"/>
        <v>1290987.0924002137</v>
      </c>
      <c r="T858" s="27">
        <f t="shared" si="162"/>
        <v>0.32681268034509636</v>
      </c>
      <c r="U858" s="27">
        <f t="shared" si="163"/>
        <v>0.3586362142687794</v>
      </c>
      <c r="V858" s="29">
        <v>-0.3586362142687794</v>
      </c>
      <c r="W858" s="29">
        <f>0.5*'Car Specs and Assumptions'!$C$5*(F858*F858)</f>
        <v>225753.48726851848</v>
      </c>
      <c r="X858" s="29">
        <f t="shared" si="164"/>
        <v>225.75348726851848</v>
      </c>
      <c r="Y858" s="29">
        <f t="shared" si="165"/>
        <v>164.80004570601849</v>
      </c>
      <c r="Z858" s="29">
        <f>(H858*(K858+L858))/1000</f>
        <v>4.8069220599246085</v>
      </c>
      <c r="AA858" s="29">
        <f t="shared" si="166"/>
        <v>159.99312364609389</v>
      </c>
      <c r="AB858" s="18"/>
      <c r="AC858" s="24">
        <f t="shared" si="167"/>
        <v>0</v>
      </c>
      <c r="AD858" s="24"/>
      <c r="AE858" s="18"/>
      <c r="AF858" s="18"/>
      <c r="AG858" s="18"/>
      <c r="AH858" s="18"/>
      <c r="AI858" s="18"/>
      <c r="AJ858" s="18"/>
      <c r="AK858" s="18"/>
      <c r="AL858" s="18"/>
      <c r="AM858" s="18"/>
      <c r="AN858" s="18"/>
    </row>
    <row r="859" spans="1:40" x14ac:dyDescent="0.35">
      <c r="A859" s="18"/>
      <c r="B859" s="2" t="s">
        <v>4</v>
      </c>
      <c r="C859" s="2">
        <v>855</v>
      </c>
      <c r="D859" s="2">
        <v>266</v>
      </c>
      <c r="E859" s="10">
        <v>63.3</v>
      </c>
      <c r="F859" s="26">
        <f t="shared" si="158"/>
        <v>17.583333333333332</v>
      </c>
      <c r="G859" s="51">
        <f t="shared" si="168"/>
        <v>6.9444444444444642E-2</v>
      </c>
      <c r="H859" s="26">
        <f t="shared" si="169"/>
        <v>17.583333333333332</v>
      </c>
      <c r="I859" s="70"/>
      <c r="J859" s="26">
        <v>102.70833333333363</v>
      </c>
      <c r="K859" s="26">
        <f>'Car Specs and Assumptions'!$C$5*9.81*'Car Specs and Assumptions'!$F$5</f>
        <v>145.08990000000003</v>
      </c>
      <c r="L859" s="26">
        <v>131.68708911458333</v>
      </c>
      <c r="M859" s="26">
        <v>-174.06865578124973</v>
      </c>
      <c r="N859" s="27">
        <v>-3060.7071974869741</v>
      </c>
      <c r="O859" s="27">
        <f t="shared" si="159"/>
        <v>0</v>
      </c>
      <c r="P859" s="27">
        <f>IF(F859&gt;0,(K859+L859)*F859,0)</f>
        <v>4866.66205859809</v>
      </c>
      <c r="Q859" s="28">
        <f>IF(J859*-1&gt;(K859+L859),(((J859*-1)-K859-L859))*F859,0)</f>
        <v>0</v>
      </c>
      <c r="R859" s="27">
        <f t="shared" si="160"/>
        <v>1181298.1967781675</v>
      </c>
      <c r="S859" s="27">
        <f t="shared" si="161"/>
        <v>1290987.0924002137</v>
      </c>
      <c r="T859" s="27">
        <f t="shared" si="162"/>
        <v>0.32816463906497495</v>
      </c>
      <c r="U859" s="27">
        <f t="shared" si="163"/>
        <v>0.3586362142687794</v>
      </c>
      <c r="V859" s="29">
        <v>-0.3586362142687794</v>
      </c>
      <c r="W859" s="29">
        <f>0.5*'Car Specs and Assumptions'!$C$5*(F859*F859)</f>
        <v>228633.88541666666</v>
      </c>
      <c r="X859" s="29">
        <f t="shared" si="164"/>
        <v>228.63388541666666</v>
      </c>
      <c r="Y859" s="29">
        <f t="shared" si="165"/>
        <v>166.90273635416665</v>
      </c>
      <c r="Z859" s="29">
        <f>(H859*(K859+L859))/1000</f>
        <v>4.8666620585980898</v>
      </c>
      <c r="AA859" s="29">
        <f t="shared" si="166"/>
        <v>162.03607429556857</v>
      </c>
      <c r="AB859" s="18"/>
      <c r="AC859" s="24">
        <f t="shared" si="167"/>
        <v>0</v>
      </c>
      <c r="AD859" s="24"/>
      <c r="AE859" s="18"/>
      <c r="AF859" s="18"/>
      <c r="AG859" s="18"/>
      <c r="AH859" s="18"/>
      <c r="AI859" s="18"/>
      <c r="AJ859" s="18"/>
      <c r="AK859" s="18"/>
      <c r="AL859" s="18"/>
      <c r="AM859" s="18"/>
      <c r="AN859" s="18"/>
    </row>
    <row r="860" spans="1:40" x14ac:dyDescent="0.35">
      <c r="A860" s="18"/>
      <c r="B860" s="2" t="s">
        <v>4</v>
      </c>
      <c r="C860" s="2">
        <v>856</v>
      </c>
      <c r="D860" s="2">
        <v>267</v>
      </c>
      <c r="E860" s="10">
        <v>63.4</v>
      </c>
      <c r="F860" s="26">
        <f t="shared" si="158"/>
        <v>17.611111111111111</v>
      </c>
      <c r="G860" s="51">
        <f t="shared" si="168"/>
        <v>2.7777777777778567E-2</v>
      </c>
      <c r="H860" s="26">
        <f t="shared" si="169"/>
        <v>17.611111111111111</v>
      </c>
      <c r="I860" s="70"/>
      <c r="J860" s="26">
        <v>41.083333333334501</v>
      </c>
      <c r="K860" s="26">
        <f>'Car Specs and Assumptions'!$C$5*9.81*'Car Specs and Assumptions'!$F$5</f>
        <v>145.08990000000003</v>
      </c>
      <c r="L860" s="26">
        <v>132.10349071759259</v>
      </c>
      <c r="M860" s="26">
        <v>-236.11005738425811</v>
      </c>
      <c r="N860" s="27">
        <v>-4158.1604550449902</v>
      </c>
      <c r="O860" s="27">
        <f t="shared" si="159"/>
        <v>0</v>
      </c>
      <c r="P860" s="27">
        <f>IF(F860&gt;0,(K860+L860)*F860,0)</f>
        <v>4881.683603193158</v>
      </c>
      <c r="Q860" s="28">
        <f>IF(J860*-1&gt;(K860+L860),(((J860*-1)-K860-L860))*F860,0)</f>
        <v>0</v>
      </c>
      <c r="R860" s="27">
        <f t="shared" si="160"/>
        <v>1186179.8803813607</v>
      </c>
      <c r="S860" s="27">
        <f t="shared" si="161"/>
        <v>1290987.0924002137</v>
      </c>
      <c r="T860" s="27">
        <f t="shared" si="162"/>
        <v>0.32952077076994202</v>
      </c>
      <c r="U860" s="27">
        <f t="shared" si="163"/>
        <v>0.3586362142687794</v>
      </c>
      <c r="V860" s="29">
        <v>-0.3586362142687794</v>
      </c>
      <c r="W860" s="29">
        <f>0.5*'Car Specs and Assumptions'!$C$5*(F860*F860)</f>
        <v>229356.83796296295</v>
      </c>
      <c r="X860" s="29">
        <f t="shared" si="164"/>
        <v>229.35683796296294</v>
      </c>
      <c r="Y860" s="29">
        <f t="shared" si="165"/>
        <v>167.43049171296295</v>
      </c>
      <c r="Z860" s="29">
        <f>(H860*(K860+L860))/1000</f>
        <v>4.8816836031931583</v>
      </c>
      <c r="AA860" s="29">
        <f t="shared" si="166"/>
        <v>162.54880810976979</v>
      </c>
      <c r="AB860" s="18"/>
      <c r="AC860" s="24">
        <f t="shared" si="167"/>
        <v>0</v>
      </c>
      <c r="AD860" s="24"/>
      <c r="AE860" s="18"/>
      <c r="AF860" s="18"/>
      <c r="AG860" s="18"/>
      <c r="AH860" s="18"/>
      <c r="AI860" s="18"/>
      <c r="AJ860" s="18"/>
      <c r="AK860" s="18"/>
      <c r="AL860" s="18"/>
      <c r="AM860" s="18"/>
      <c r="AN860" s="18"/>
    </row>
    <row r="861" spans="1:40" x14ac:dyDescent="0.35">
      <c r="A861" s="18"/>
      <c r="B861" s="2" t="s">
        <v>4</v>
      </c>
      <c r="C861" s="2">
        <v>857</v>
      </c>
      <c r="D861" s="2">
        <v>268</v>
      </c>
      <c r="E861" s="10">
        <v>63.5</v>
      </c>
      <c r="F861" s="26">
        <f t="shared" si="158"/>
        <v>17.638888888888889</v>
      </c>
      <c r="G861" s="51">
        <f t="shared" si="168"/>
        <v>0.15277777777777857</v>
      </c>
      <c r="H861" s="26">
        <f t="shared" si="169"/>
        <v>17.638888888888889</v>
      </c>
      <c r="I861" s="70"/>
      <c r="J861" s="26">
        <v>225.95833333333451</v>
      </c>
      <c r="K861" s="26">
        <f>'Car Specs and Assumptions'!$C$5*9.81*'Car Specs and Assumptions'!$F$5</f>
        <v>145.08990000000003</v>
      </c>
      <c r="L861" s="26">
        <v>132.52054962384261</v>
      </c>
      <c r="M861" s="26">
        <v>-51.652116290508133</v>
      </c>
      <c r="N861" s="27">
        <v>-911.08594012424066</v>
      </c>
      <c r="O861" s="27">
        <f t="shared" si="159"/>
        <v>0</v>
      </c>
      <c r="P861" s="27">
        <f>IF(F861&gt;0,(K861+L861)*F861,0)</f>
        <v>4896.7398753094476</v>
      </c>
      <c r="Q861" s="28">
        <f>IF(J861*-1&gt;(K861+L861),(((J861*-1)-K861-L861))*F861,0)</f>
        <v>0</v>
      </c>
      <c r="R861" s="27">
        <f t="shared" si="160"/>
        <v>1191076.6202566701</v>
      </c>
      <c r="S861" s="27">
        <f t="shared" si="161"/>
        <v>1290987.0924002137</v>
      </c>
      <c r="T861" s="27">
        <f t="shared" si="162"/>
        <v>0.33088108510730296</v>
      </c>
      <c r="U861" s="27">
        <f t="shared" si="163"/>
        <v>0.3586362142687794</v>
      </c>
      <c r="V861" s="29">
        <v>-0.3586362142687794</v>
      </c>
      <c r="W861" s="29">
        <f>0.5*'Car Specs and Assumptions'!$C$5*(F861*F861)</f>
        <v>230080.93171296295</v>
      </c>
      <c r="X861" s="29">
        <f t="shared" si="164"/>
        <v>230.08093171296295</v>
      </c>
      <c r="Y861" s="29">
        <f t="shared" si="165"/>
        <v>167.95908015046294</v>
      </c>
      <c r="Z861" s="29">
        <f>(H861*(K861+L861))/1000</f>
        <v>4.8967398753094473</v>
      </c>
      <c r="AA861" s="29">
        <f t="shared" si="166"/>
        <v>163.0623402751535</v>
      </c>
      <c r="AB861" s="18"/>
      <c r="AC861" s="24">
        <f t="shared" si="167"/>
        <v>0</v>
      </c>
      <c r="AD861" s="24"/>
      <c r="AE861" s="18"/>
      <c r="AF861" s="18"/>
      <c r="AG861" s="18"/>
      <c r="AH861" s="18"/>
      <c r="AI861" s="18"/>
      <c r="AJ861" s="18"/>
      <c r="AK861" s="18"/>
      <c r="AL861" s="18"/>
      <c r="AM861" s="18"/>
      <c r="AN861" s="18"/>
    </row>
    <row r="862" spans="1:40" x14ac:dyDescent="0.35">
      <c r="A862" s="18"/>
      <c r="B862" s="2" t="s">
        <v>4</v>
      </c>
      <c r="C862" s="2">
        <v>858</v>
      </c>
      <c r="D862" s="2">
        <v>269</v>
      </c>
      <c r="E862" s="10">
        <v>64.5</v>
      </c>
      <c r="F862" s="26">
        <f t="shared" si="158"/>
        <v>17.916666666666668</v>
      </c>
      <c r="G862" s="51">
        <f t="shared" si="168"/>
        <v>0.31944444444444287</v>
      </c>
      <c r="H862" s="26">
        <f t="shared" si="169"/>
        <v>17.916666666666668</v>
      </c>
      <c r="I862" s="70"/>
      <c r="J862" s="26">
        <v>472.45833333333098</v>
      </c>
      <c r="K862" s="26">
        <f>'Car Specs and Assumptions'!$C$5*9.81*'Car Specs and Assumptions'!$F$5</f>
        <v>145.08990000000003</v>
      </c>
      <c r="L862" s="26">
        <v>136.72729036458338</v>
      </c>
      <c r="M862" s="26">
        <v>190.64114296874754</v>
      </c>
      <c r="N862" s="27">
        <v>3415.6538115233939</v>
      </c>
      <c r="O862" s="27">
        <f t="shared" si="159"/>
        <v>3415.6538115233939</v>
      </c>
      <c r="P862" s="27">
        <f>IF(F862&gt;0,(K862+L862)*F862,0)</f>
        <v>5049.2246606987874</v>
      </c>
      <c r="Q862" s="28">
        <f>IF(J862*-1&gt;(K862+L862),(((J862*-1)-K862-L862))*F862,0)</f>
        <v>0</v>
      </c>
      <c r="R862" s="27">
        <f t="shared" si="160"/>
        <v>1196125.8449173688</v>
      </c>
      <c r="S862" s="27">
        <f t="shared" si="161"/>
        <v>1290987.0924002137</v>
      </c>
      <c r="T862" s="27">
        <f t="shared" si="162"/>
        <v>0.33228375971804508</v>
      </c>
      <c r="U862" s="27">
        <f t="shared" si="163"/>
        <v>0.3586362142687794</v>
      </c>
      <c r="V862" s="29">
        <v>-0.3586362142687794</v>
      </c>
      <c r="W862" s="29">
        <f>0.5*'Car Specs and Assumptions'!$C$5*(F862*F862)</f>
        <v>237384.63541666672</v>
      </c>
      <c r="X862" s="29">
        <f t="shared" si="164"/>
        <v>237.38463541666673</v>
      </c>
      <c r="Y862" s="29">
        <f t="shared" si="165"/>
        <v>173.2907838541667</v>
      </c>
      <c r="Z862" s="29">
        <f>(H862*(K862+L862))/1000</f>
        <v>5.0492246606987869</v>
      </c>
      <c r="AA862" s="29">
        <f t="shared" si="166"/>
        <v>168.24155919346791</v>
      </c>
      <c r="AB862" s="18"/>
      <c r="AC862" s="24">
        <f t="shared" si="167"/>
        <v>0</v>
      </c>
      <c r="AD862" s="24"/>
      <c r="AE862" s="18"/>
      <c r="AF862" s="18"/>
      <c r="AG862" s="18"/>
      <c r="AH862" s="18"/>
      <c r="AI862" s="18"/>
      <c r="AJ862" s="18"/>
      <c r="AK862" s="18"/>
      <c r="AL862" s="18"/>
      <c r="AM862" s="18"/>
      <c r="AN862" s="18"/>
    </row>
    <row r="863" spans="1:40" x14ac:dyDescent="0.35">
      <c r="A863" s="18"/>
      <c r="B863" s="2" t="s">
        <v>4</v>
      </c>
      <c r="C863" s="2">
        <v>859</v>
      </c>
      <c r="D863" s="2">
        <v>270</v>
      </c>
      <c r="E863" s="10">
        <v>65.8</v>
      </c>
      <c r="F863" s="26">
        <f t="shared" si="158"/>
        <v>18.277777777777775</v>
      </c>
      <c r="G863" s="51">
        <f t="shared" si="168"/>
        <v>0.31944444444444287</v>
      </c>
      <c r="H863" s="26">
        <f t="shared" si="169"/>
        <v>18.277777777777775</v>
      </c>
      <c r="I863" s="70"/>
      <c r="J863" s="26">
        <v>472.45833333333098</v>
      </c>
      <c r="K863" s="26">
        <f>'Car Specs and Assumptions'!$C$5*9.81*'Car Specs and Assumptions'!$F$5</f>
        <v>145.08990000000003</v>
      </c>
      <c r="L863" s="26">
        <v>142.29432016203702</v>
      </c>
      <c r="M863" s="26">
        <v>185.0741131712939</v>
      </c>
      <c r="N863" s="27">
        <v>3382.7435129642049</v>
      </c>
      <c r="O863" s="27">
        <f t="shared" si="159"/>
        <v>3382.7435129642049</v>
      </c>
      <c r="P863" s="27">
        <f>IF(F863&gt;0,(K863+L863)*F863,0)</f>
        <v>5252.7449129616771</v>
      </c>
      <c r="Q863" s="28">
        <f>IF(J863*-1&gt;(K863+L863),(((J863*-1)-K863-L863))*F863,0)</f>
        <v>0</v>
      </c>
      <c r="R863" s="27">
        <f t="shared" si="160"/>
        <v>1201378.5898303306</v>
      </c>
      <c r="S863" s="27">
        <f t="shared" si="161"/>
        <v>1290987.0924002137</v>
      </c>
      <c r="T863" s="27">
        <f t="shared" si="162"/>
        <v>0.33374297225486582</v>
      </c>
      <c r="U863" s="27">
        <f t="shared" si="163"/>
        <v>0.3586362142687794</v>
      </c>
      <c r="V863" s="29">
        <v>-0.3586362142687794</v>
      </c>
      <c r="W863" s="29">
        <f>0.5*'Car Specs and Assumptions'!$C$5*(F863*F863)</f>
        <v>247050.06018518514</v>
      </c>
      <c r="X863" s="29">
        <f t="shared" si="164"/>
        <v>247.05006018518515</v>
      </c>
      <c r="Y863" s="29">
        <f t="shared" si="165"/>
        <v>180.34654393518514</v>
      </c>
      <c r="Z863" s="29">
        <f>(H863*(K863+L863))/1000</f>
        <v>5.2527449129616768</v>
      </c>
      <c r="AA863" s="29">
        <f t="shared" si="166"/>
        <v>175.09379902222346</v>
      </c>
      <c r="AB863" s="18"/>
      <c r="AC863" s="24">
        <f t="shared" si="167"/>
        <v>0</v>
      </c>
      <c r="AD863" s="24"/>
      <c r="AE863" s="18"/>
      <c r="AF863" s="18"/>
      <c r="AG863" s="18"/>
      <c r="AH863" s="18"/>
      <c r="AI863" s="18"/>
      <c r="AJ863" s="18"/>
      <c r="AK863" s="18"/>
      <c r="AL863" s="18"/>
      <c r="AM863" s="18"/>
      <c r="AN863" s="18"/>
    </row>
    <row r="864" spans="1:40" x14ac:dyDescent="0.35">
      <c r="A864" s="18"/>
      <c r="B864" s="2" t="s">
        <v>4</v>
      </c>
      <c r="C864" s="2">
        <v>860</v>
      </c>
      <c r="D864" s="2">
        <v>271</v>
      </c>
      <c r="E864" s="10">
        <v>66.8</v>
      </c>
      <c r="F864" s="26">
        <f t="shared" si="158"/>
        <v>18.555555555555554</v>
      </c>
      <c r="G864" s="51">
        <f t="shared" si="168"/>
        <v>0.22222222222222499</v>
      </c>
      <c r="H864" s="26">
        <f t="shared" si="169"/>
        <v>18.555555555555554</v>
      </c>
      <c r="I864" s="70"/>
      <c r="J864" s="26">
        <v>328.66666666667078</v>
      </c>
      <c r="K864" s="26">
        <f>'Car Specs and Assumptions'!$C$5*9.81*'Car Specs and Assumptions'!$F$5</f>
        <v>145.08990000000003</v>
      </c>
      <c r="L864" s="26">
        <v>146.65224064814814</v>
      </c>
      <c r="M864" s="26">
        <v>36.924526018522613</v>
      </c>
      <c r="N864" s="27">
        <v>685.15509389925285</v>
      </c>
      <c r="O864" s="27">
        <f t="shared" si="159"/>
        <v>685.15509389925285</v>
      </c>
      <c r="P864" s="27">
        <f>IF(F864&gt;0,(K864+L864)*F864,0)</f>
        <v>5413.4374986934154</v>
      </c>
      <c r="Q864" s="28">
        <f>IF(J864*-1&gt;(K864+L864),(((J864*-1)-K864-L864))*F864,0)</f>
        <v>0</v>
      </c>
      <c r="R864" s="27">
        <f t="shared" si="160"/>
        <v>1206792.0273290239</v>
      </c>
      <c r="S864" s="27">
        <f t="shared" si="161"/>
        <v>1290987.0924002137</v>
      </c>
      <c r="T864" s="27">
        <f t="shared" si="162"/>
        <v>0.33524682519200288</v>
      </c>
      <c r="U864" s="27">
        <f t="shared" si="163"/>
        <v>0.3586362142687794</v>
      </c>
      <c r="V864" s="29">
        <v>-0.3586362142687794</v>
      </c>
      <c r="W864" s="29">
        <f>0.5*'Car Specs and Assumptions'!$C$5*(F864*F864)</f>
        <v>254616.24074074067</v>
      </c>
      <c r="X864" s="29">
        <f t="shared" si="164"/>
        <v>254.61624074074066</v>
      </c>
      <c r="Y864" s="29">
        <f t="shared" si="165"/>
        <v>185.86985574074069</v>
      </c>
      <c r="Z864" s="29">
        <f>(H864*(K864+L864))/1000</f>
        <v>5.4134374986934155</v>
      </c>
      <c r="AA864" s="29">
        <f t="shared" si="166"/>
        <v>180.45641824204728</v>
      </c>
      <c r="AB864" s="18"/>
      <c r="AC864" s="24">
        <f t="shared" si="167"/>
        <v>0</v>
      </c>
      <c r="AD864" s="24"/>
      <c r="AE864" s="18"/>
      <c r="AF864" s="18"/>
      <c r="AG864" s="18"/>
      <c r="AH864" s="18"/>
      <c r="AI864" s="18"/>
      <c r="AJ864" s="18"/>
      <c r="AK864" s="18"/>
      <c r="AL864" s="18"/>
      <c r="AM864" s="18"/>
      <c r="AN864" s="18"/>
    </row>
    <row r="865" spans="1:40" x14ac:dyDescent="0.35">
      <c r="A865" s="18"/>
      <c r="B865" s="2" t="s">
        <v>4</v>
      </c>
      <c r="C865" s="2">
        <v>861</v>
      </c>
      <c r="D865" s="2">
        <v>272</v>
      </c>
      <c r="E865" s="10">
        <v>67.400000000000006</v>
      </c>
      <c r="F865" s="26">
        <f t="shared" si="158"/>
        <v>18.722222222222225</v>
      </c>
      <c r="G865" s="51">
        <f t="shared" si="168"/>
        <v>0.27777777777777857</v>
      </c>
      <c r="H865" s="26">
        <f t="shared" si="169"/>
        <v>18.722222222222225</v>
      </c>
      <c r="I865" s="70"/>
      <c r="J865" s="26">
        <v>410.83333333333451</v>
      </c>
      <c r="K865" s="26">
        <f>'Car Specs and Assumptions'!$C$5*9.81*'Car Specs and Assumptions'!$F$5</f>
        <v>145.08990000000003</v>
      </c>
      <c r="L865" s="26">
        <v>149.29854349537044</v>
      </c>
      <c r="M865" s="26">
        <v>116.44488983796401</v>
      </c>
      <c r="N865" s="27">
        <v>2180.1071041885489</v>
      </c>
      <c r="O865" s="27">
        <f t="shared" si="159"/>
        <v>2180.1071041885489</v>
      </c>
      <c r="P865" s="27">
        <f>IF(F865&gt;0,(K865+L865)*F865,0)</f>
        <v>5511.6058587744365</v>
      </c>
      <c r="Q865" s="28">
        <f>IF(J865*-1&gt;(K865+L865),(((J865*-1)-K865-L865))*F865,0)</f>
        <v>0</v>
      </c>
      <c r="R865" s="27">
        <f t="shared" si="160"/>
        <v>1212303.6331877983</v>
      </c>
      <c r="S865" s="27">
        <f t="shared" si="161"/>
        <v>1290987.0924002137</v>
      </c>
      <c r="T865" s="27">
        <f t="shared" si="162"/>
        <v>0.33677794929957039</v>
      </c>
      <c r="U865" s="27">
        <f t="shared" si="163"/>
        <v>0.3586362142687794</v>
      </c>
      <c r="V865" s="29">
        <v>-0.3586362142687794</v>
      </c>
      <c r="W865" s="29">
        <f>0.5*'Car Specs and Assumptions'!$C$5*(F865*F865)</f>
        <v>259210.72685185194</v>
      </c>
      <c r="X865" s="29">
        <f t="shared" si="164"/>
        <v>259.21072685185192</v>
      </c>
      <c r="Y865" s="29">
        <f t="shared" si="165"/>
        <v>189.22383060185189</v>
      </c>
      <c r="Z865" s="29">
        <f>(H865*(K865+L865))/1000</f>
        <v>5.5116058587744368</v>
      </c>
      <c r="AA865" s="29">
        <f t="shared" si="166"/>
        <v>183.71222474307746</v>
      </c>
      <c r="AB865" s="18"/>
      <c r="AC865" s="24">
        <f t="shared" si="167"/>
        <v>0</v>
      </c>
      <c r="AD865" s="24"/>
      <c r="AE865" s="18"/>
      <c r="AF865" s="18"/>
      <c r="AG865" s="18"/>
      <c r="AH865" s="18"/>
      <c r="AI865" s="18"/>
      <c r="AJ865" s="18"/>
      <c r="AK865" s="18"/>
      <c r="AL865" s="18"/>
      <c r="AM865" s="18"/>
      <c r="AN865" s="18"/>
    </row>
    <row r="866" spans="1:40" x14ac:dyDescent="0.35">
      <c r="A866" s="18"/>
      <c r="B866" s="2" t="s">
        <v>4</v>
      </c>
      <c r="C866" s="2">
        <v>862</v>
      </c>
      <c r="D866" s="2">
        <v>273</v>
      </c>
      <c r="E866" s="10">
        <v>68.8</v>
      </c>
      <c r="F866" s="26">
        <f t="shared" si="158"/>
        <v>19.111111111111111</v>
      </c>
      <c r="G866" s="51">
        <f t="shared" si="168"/>
        <v>0.51388888888888573</v>
      </c>
      <c r="H866" s="26">
        <f t="shared" si="169"/>
        <v>19.111111111111111</v>
      </c>
      <c r="I866" s="70"/>
      <c r="J866" s="26">
        <v>760.04166666666197</v>
      </c>
      <c r="K866" s="26">
        <f>'Car Specs and Assumptions'!$C$5*9.81*'Car Specs and Assumptions'!$F$5</f>
        <v>145.08990000000003</v>
      </c>
      <c r="L866" s="26">
        <v>155.56527259259261</v>
      </c>
      <c r="M866" s="26">
        <v>459.38649407406933</v>
      </c>
      <c r="N866" s="27">
        <v>8779.3863311933255</v>
      </c>
      <c r="O866" s="27">
        <f t="shared" si="159"/>
        <v>8779.3863311933255</v>
      </c>
      <c r="P866" s="27">
        <f>IF(F866&gt;0,(K866+L866)*F866,0)</f>
        <v>5745.8544095473262</v>
      </c>
      <c r="Q866" s="28">
        <f>IF(J866*-1&gt;(K866+L866),(((J866*-1)-K866-L866))*F866,0)</f>
        <v>0</v>
      </c>
      <c r="R866" s="27">
        <f t="shared" si="160"/>
        <v>1218049.4875973456</v>
      </c>
      <c r="S866" s="27">
        <f t="shared" si="161"/>
        <v>1290987.0924002137</v>
      </c>
      <c r="T866" s="27">
        <f t="shared" si="162"/>
        <v>0.3383741476545426</v>
      </c>
      <c r="U866" s="27">
        <f t="shared" si="163"/>
        <v>0.3586362142687794</v>
      </c>
      <c r="V866" s="29">
        <v>-0.3586362142687794</v>
      </c>
      <c r="W866" s="29">
        <f>0.5*'Car Specs and Assumptions'!$C$5*(F866*F866)</f>
        <v>270090.96296296292</v>
      </c>
      <c r="X866" s="29">
        <f t="shared" si="164"/>
        <v>270.09096296296292</v>
      </c>
      <c r="Y866" s="29">
        <f t="shared" si="165"/>
        <v>197.16640296296293</v>
      </c>
      <c r="Z866" s="29">
        <f>(H866*(K866+L866))/1000</f>
        <v>5.7458544095473263</v>
      </c>
      <c r="AA866" s="29">
        <f t="shared" si="166"/>
        <v>191.42054855341561</v>
      </c>
      <c r="AB866" s="18"/>
      <c r="AC866" s="24">
        <f t="shared" si="167"/>
        <v>0</v>
      </c>
      <c r="AD866" s="24"/>
      <c r="AE866" s="18"/>
      <c r="AF866" s="18"/>
      <c r="AG866" s="18"/>
      <c r="AH866" s="18"/>
      <c r="AI866" s="18"/>
      <c r="AJ866" s="18"/>
      <c r="AK866" s="18"/>
      <c r="AL866" s="18"/>
      <c r="AM866" s="18"/>
      <c r="AN866" s="18"/>
    </row>
    <row r="867" spans="1:40" x14ac:dyDescent="0.35">
      <c r="A867" s="18"/>
      <c r="B867" s="2" t="s">
        <v>4</v>
      </c>
      <c r="C867" s="2">
        <v>863</v>
      </c>
      <c r="D867" s="2">
        <v>274</v>
      </c>
      <c r="E867" s="10">
        <v>71.099999999999994</v>
      </c>
      <c r="F867" s="26">
        <f t="shared" si="158"/>
        <v>19.749999999999996</v>
      </c>
      <c r="G867" s="51">
        <f t="shared" si="168"/>
        <v>0.48611111111111072</v>
      </c>
      <c r="H867" s="26">
        <f t="shared" si="169"/>
        <v>19.749999999999996</v>
      </c>
      <c r="I867" s="70"/>
      <c r="J867" s="26">
        <v>718.9583333333328</v>
      </c>
      <c r="K867" s="26">
        <f>'Car Specs and Assumptions'!$C$5*9.81*'Car Specs and Assumptions'!$F$5</f>
        <v>145.08990000000003</v>
      </c>
      <c r="L867" s="26">
        <v>166.14029578124996</v>
      </c>
      <c r="M867" s="26">
        <v>407.72813755208279</v>
      </c>
      <c r="N867" s="27">
        <v>8052.6307166536335</v>
      </c>
      <c r="O867" s="27">
        <f t="shared" si="159"/>
        <v>8052.6307166536335</v>
      </c>
      <c r="P867" s="27">
        <f>IF(F867&gt;0,(K867+L867)*F867,0)</f>
        <v>6146.7963666796868</v>
      </c>
      <c r="Q867" s="28">
        <f>IF(J867*-1&gt;(K867+L867),(((J867*-1)-K867-L867))*F867,0)</f>
        <v>0</v>
      </c>
      <c r="R867" s="27">
        <f t="shared" si="160"/>
        <v>1224196.2839640253</v>
      </c>
      <c r="S867" s="27">
        <f t="shared" si="161"/>
        <v>1290987.0924002137</v>
      </c>
      <c r="T867" s="27">
        <f t="shared" si="162"/>
        <v>0.34008172768520623</v>
      </c>
      <c r="U867" s="27">
        <f t="shared" si="163"/>
        <v>0.3586362142687794</v>
      </c>
      <c r="V867" s="29">
        <v>-0.3586362142687794</v>
      </c>
      <c r="W867" s="29">
        <f>0.5*'Car Specs and Assumptions'!$C$5*(F867*F867)</f>
        <v>288451.21874999994</v>
      </c>
      <c r="X867" s="29">
        <f t="shared" si="164"/>
        <v>288.45121874999995</v>
      </c>
      <c r="Y867" s="29">
        <f t="shared" si="165"/>
        <v>210.56938968749995</v>
      </c>
      <c r="Z867" s="29">
        <f>(H867*(K867+L867))/1000</f>
        <v>6.1467963666796868</v>
      </c>
      <c r="AA867" s="29">
        <f t="shared" si="166"/>
        <v>204.42259332082025</v>
      </c>
      <c r="AB867" s="18"/>
      <c r="AC867" s="24">
        <f t="shared" si="167"/>
        <v>0</v>
      </c>
      <c r="AD867" s="24"/>
      <c r="AE867" s="18"/>
      <c r="AF867" s="18"/>
      <c r="AG867" s="18"/>
      <c r="AH867" s="18"/>
      <c r="AI867" s="18"/>
      <c r="AJ867" s="18"/>
      <c r="AK867" s="18"/>
      <c r="AL867" s="18"/>
      <c r="AM867" s="18"/>
      <c r="AN867" s="18"/>
    </row>
    <row r="868" spans="1:40" x14ac:dyDescent="0.35">
      <c r="A868" s="18"/>
      <c r="B868" s="2" t="s">
        <v>4</v>
      </c>
      <c r="C868" s="2">
        <v>864</v>
      </c>
      <c r="D868" s="2">
        <v>275</v>
      </c>
      <c r="E868" s="10">
        <v>72.3</v>
      </c>
      <c r="F868" s="26">
        <f t="shared" si="158"/>
        <v>20.083333333333332</v>
      </c>
      <c r="G868" s="51">
        <f t="shared" si="168"/>
        <v>0.23611111111111249</v>
      </c>
      <c r="H868" s="26">
        <f t="shared" si="169"/>
        <v>20.083333333333332</v>
      </c>
      <c r="I868" s="70"/>
      <c r="J868" s="26">
        <v>349.20833333333536</v>
      </c>
      <c r="K868" s="26">
        <f>'Car Specs and Assumptions'!$C$5*9.81*'Car Specs and Assumptions'!$F$5</f>
        <v>145.08990000000003</v>
      </c>
      <c r="L868" s="26">
        <v>171.79573286458333</v>
      </c>
      <c r="M868" s="26">
        <v>32.322700468752004</v>
      </c>
      <c r="N868" s="27">
        <v>649.14756774743603</v>
      </c>
      <c r="O868" s="27">
        <f t="shared" si="159"/>
        <v>649.14756774743603</v>
      </c>
      <c r="P868" s="27">
        <f>IF(F868&gt;0,(K868+L868)*F868,0)</f>
        <v>6364.1197933637159</v>
      </c>
      <c r="Q868" s="28">
        <f>IF(J868*-1&gt;(K868+L868),(((J868*-1)-K868-L868))*F868,0)</f>
        <v>0</v>
      </c>
      <c r="R868" s="27">
        <f t="shared" si="160"/>
        <v>1230560.4037573889</v>
      </c>
      <c r="S868" s="27">
        <f t="shared" si="161"/>
        <v>1290987.0924002137</v>
      </c>
      <c r="T868" s="27">
        <f t="shared" si="162"/>
        <v>0.34184968016380268</v>
      </c>
      <c r="U868" s="27">
        <f t="shared" si="163"/>
        <v>0.3586362142687794</v>
      </c>
      <c r="V868" s="29">
        <v>-0.3586362142687794</v>
      </c>
      <c r="W868" s="29">
        <f>0.5*'Car Specs and Assumptions'!$C$5*(F868*F868)</f>
        <v>298270.13541666663</v>
      </c>
      <c r="X868" s="29">
        <f t="shared" si="164"/>
        <v>298.27013541666662</v>
      </c>
      <c r="Y868" s="29">
        <f t="shared" si="165"/>
        <v>217.73719885416662</v>
      </c>
      <c r="Z868" s="29">
        <f>(H868*(K868+L868))/1000</f>
        <v>6.3641197933637157</v>
      </c>
      <c r="AA868" s="29">
        <f t="shared" si="166"/>
        <v>211.37307906080289</v>
      </c>
      <c r="AB868" s="18"/>
      <c r="AC868" s="24">
        <f t="shared" si="167"/>
        <v>0</v>
      </c>
      <c r="AD868" s="24"/>
      <c r="AE868" s="18"/>
      <c r="AF868" s="18"/>
      <c r="AG868" s="18"/>
      <c r="AH868" s="18"/>
      <c r="AI868" s="18"/>
      <c r="AJ868" s="18"/>
      <c r="AK868" s="18"/>
      <c r="AL868" s="18"/>
      <c r="AM868" s="18"/>
      <c r="AN868" s="18"/>
    </row>
    <row r="869" spans="1:40" x14ac:dyDescent="0.35">
      <c r="A869" s="18"/>
      <c r="B869" s="2" t="s">
        <v>4</v>
      </c>
      <c r="C869" s="2">
        <v>865</v>
      </c>
      <c r="D869" s="2">
        <v>276</v>
      </c>
      <c r="E869" s="10">
        <v>72.8</v>
      </c>
      <c r="F869" s="26">
        <f t="shared" si="158"/>
        <v>20.222222222222221</v>
      </c>
      <c r="G869" s="51">
        <f t="shared" si="168"/>
        <v>0.15277777777777857</v>
      </c>
      <c r="H869" s="26">
        <f t="shared" si="169"/>
        <v>20.222222222222221</v>
      </c>
      <c r="I869" s="70"/>
      <c r="J869" s="26">
        <v>225.95833333333451</v>
      </c>
      <c r="K869" s="26">
        <f>'Car Specs and Assumptions'!$C$5*9.81*'Car Specs and Assumptions'!$F$5</f>
        <v>145.08990000000003</v>
      </c>
      <c r="L869" s="26">
        <v>174.18010037037038</v>
      </c>
      <c r="M869" s="26">
        <v>-93.311667037035903</v>
      </c>
      <c r="N869" s="27">
        <v>-1886.9692667489483</v>
      </c>
      <c r="O869" s="27">
        <f t="shared" si="159"/>
        <v>0</v>
      </c>
      <c r="P869" s="27">
        <f>IF(F869&gt;0,(K869+L869)*F869,0)</f>
        <v>6456.3488963786021</v>
      </c>
      <c r="Q869" s="28">
        <f>IF(J869*-1&gt;(K869+L869),(((J869*-1)-K869-L869))*F869,0)</f>
        <v>0</v>
      </c>
      <c r="R869" s="27">
        <f t="shared" si="160"/>
        <v>1237016.7526537676</v>
      </c>
      <c r="S869" s="27">
        <f t="shared" si="161"/>
        <v>1290987.0924002137</v>
      </c>
      <c r="T869" s="27">
        <f t="shared" si="162"/>
        <v>0.34364325388721667</v>
      </c>
      <c r="U869" s="27">
        <f t="shared" si="163"/>
        <v>0.3586362142687794</v>
      </c>
      <c r="V869" s="29">
        <v>-0.3586362142687794</v>
      </c>
      <c r="W869" s="29">
        <f>0.5*'Car Specs and Assumptions'!$C$5*(F869*F869)</f>
        <v>302409.8518518518</v>
      </c>
      <c r="X869" s="29">
        <f t="shared" si="164"/>
        <v>302.40985185185178</v>
      </c>
      <c r="Y869" s="29">
        <f t="shared" si="165"/>
        <v>220.7591918518518</v>
      </c>
      <c r="Z869" s="29">
        <f>(H869*(K869+L869))/1000</f>
        <v>6.4563488963786018</v>
      </c>
      <c r="AA869" s="29">
        <f t="shared" si="166"/>
        <v>214.30284295547318</v>
      </c>
      <c r="AB869" s="18"/>
      <c r="AC869" s="24">
        <f t="shared" si="167"/>
        <v>0</v>
      </c>
      <c r="AD869" s="24"/>
      <c r="AE869" s="18"/>
      <c r="AF869" s="18"/>
      <c r="AG869" s="18"/>
      <c r="AH869" s="18"/>
      <c r="AI869" s="18"/>
      <c r="AJ869" s="18"/>
      <c r="AK869" s="18"/>
      <c r="AL869" s="18"/>
      <c r="AM869" s="18"/>
      <c r="AN869" s="18"/>
    </row>
    <row r="870" spans="1:40" x14ac:dyDescent="0.35">
      <c r="A870" s="18"/>
      <c r="B870" s="2" t="s">
        <v>4</v>
      </c>
      <c r="C870" s="2">
        <v>866</v>
      </c>
      <c r="D870" s="2">
        <v>277</v>
      </c>
      <c r="E870" s="10">
        <v>73.400000000000006</v>
      </c>
      <c r="F870" s="26">
        <f t="shared" si="158"/>
        <v>20.388888888888889</v>
      </c>
      <c r="G870" s="51">
        <f t="shared" si="168"/>
        <v>0.25</v>
      </c>
      <c r="H870" s="26">
        <f t="shared" si="169"/>
        <v>20.388888888888889</v>
      </c>
      <c r="I870" s="70"/>
      <c r="J870" s="26">
        <v>369.75</v>
      </c>
      <c r="K870" s="26">
        <f>'Car Specs and Assumptions'!$C$5*9.81*'Car Specs and Assumptions'!$F$5</f>
        <v>145.08990000000003</v>
      </c>
      <c r="L870" s="26">
        <v>177.06303238425929</v>
      </c>
      <c r="M870" s="26">
        <v>47.597067615740684</v>
      </c>
      <c r="N870" s="27">
        <v>970.45132305426841</v>
      </c>
      <c r="O870" s="27">
        <f t="shared" si="159"/>
        <v>970.45132305426841</v>
      </c>
      <c r="P870" s="27">
        <f>IF(F870&gt;0,(K870+L870)*F870,0)</f>
        <v>6568.3403436123981</v>
      </c>
      <c r="Q870" s="28">
        <f>IF(J870*-1&gt;(K870+L870),(((J870*-1)-K870-L870))*F870,0)</f>
        <v>0</v>
      </c>
      <c r="R870" s="27">
        <f t="shared" si="160"/>
        <v>1243585.0929973801</v>
      </c>
      <c r="S870" s="27">
        <f t="shared" si="161"/>
        <v>1290987.0924002137</v>
      </c>
      <c r="T870" s="27">
        <f t="shared" si="162"/>
        <v>0.34546793883467219</v>
      </c>
      <c r="U870" s="27">
        <f t="shared" si="163"/>
        <v>0.3586362142687794</v>
      </c>
      <c r="V870" s="29">
        <v>-0.3586362142687794</v>
      </c>
      <c r="W870" s="29">
        <f>0.5*'Car Specs and Assumptions'!$C$5*(F870*F870)</f>
        <v>307415.17129629629</v>
      </c>
      <c r="X870" s="29">
        <f t="shared" si="164"/>
        <v>307.41517129629631</v>
      </c>
      <c r="Y870" s="29">
        <f t="shared" si="165"/>
        <v>224.41307504629629</v>
      </c>
      <c r="Z870" s="29">
        <f>(H870*(K870+L870))/1000</f>
        <v>6.5683403436123982</v>
      </c>
      <c r="AA870" s="29">
        <f t="shared" si="166"/>
        <v>217.84473470268389</v>
      </c>
      <c r="AB870" s="18"/>
      <c r="AC870" s="24">
        <f t="shared" si="167"/>
        <v>0</v>
      </c>
      <c r="AD870" s="24"/>
      <c r="AE870" s="18"/>
      <c r="AF870" s="18"/>
      <c r="AG870" s="18"/>
      <c r="AH870" s="18"/>
      <c r="AI870" s="18"/>
      <c r="AJ870" s="18"/>
      <c r="AK870" s="18"/>
      <c r="AL870" s="18"/>
      <c r="AM870" s="18"/>
      <c r="AN870" s="18"/>
    </row>
    <row r="871" spans="1:40" x14ac:dyDescent="0.35">
      <c r="A871" s="18"/>
      <c r="B871" s="2" t="s">
        <v>4</v>
      </c>
      <c r="C871" s="2">
        <v>867</v>
      </c>
      <c r="D871" s="2">
        <v>278</v>
      </c>
      <c r="E871" s="10">
        <v>74.599999999999994</v>
      </c>
      <c r="F871" s="26">
        <f t="shared" si="158"/>
        <v>20.722222222222221</v>
      </c>
      <c r="G871" s="51">
        <f t="shared" si="168"/>
        <v>0.36111111111111072</v>
      </c>
      <c r="H871" s="26">
        <f t="shared" si="169"/>
        <v>20.722222222222221</v>
      </c>
      <c r="I871" s="70"/>
      <c r="J871" s="26">
        <v>534.0833333333328</v>
      </c>
      <c r="K871" s="26">
        <f>'Car Specs and Assumptions'!$C$5*9.81*'Car Specs and Assumptions'!$F$5</f>
        <v>145.08990000000003</v>
      </c>
      <c r="L871" s="26">
        <v>182.89988516203704</v>
      </c>
      <c r="M871" s="26">
        <v>206.09354817129571</v>
      </c>
      <c r="N871" s="27">
        <v>4270.7163037718501</v>
      </c>
      <c r="O871" s="27">
        <f t="shared" si="159"/>
        <v>4270.7163037718501</v>
      </c>
      <c r="P871" s="27">
        <f>IF(F871&gt;0,(K871+L871)*F871,0)</f>
        <v>6796.6772147466563</v>
      </c>
      <c r="Q871" s="28">
        <f>IF(J871*-1&gt;(K871+L871),(((J871*-1)-K871-L871))*F871,0)</f>
        <v>0</v>
      </c>
      <c r="R871" s="27">
        <f t="shared" si="160"/>
        <v>1250381.7702121267</v>
      </c>
      <c r="S871" s="27">
        <f t="shared" si="161"/>
        <v>1290987.0924002137</v>
      </c>
      <c r="T871" s="27">
        <f t="shared" si="162"/>
        <v>0.34735605576492878</v>
      </c>
      <c r="U871" s="27">
        <f t="shared" si="163"/>
        <v>0.3586362142687794</v>
      </c>
      <c r="V871" s="29">
        <v>-0.3586362142687794</v>
      </c>
      <c r="W871" s="29">
        <f>0.5*'Car Specs and Assumptions'!$C$5*(F871*F871)</f>
        <v>317549.06018518517</v>
      </c>
      <c r="X871" s="29">
        <f t="shared" si="164"/>
        <v>317.54906018518517</v>
      </c>
      <c r="Y871" s="29">
        <f t="shared" si="165"/>
        <v>231.81081393518517</v>
      </c>
      <c r="Z871" s="29">
        <f>(H871*(K871+L871))/1000</f>
        <v>6.7966772147466568</v>
      </c>
      <c r="AA871" s="29">
        <f t="shared" si="166"/>
        <v>225.0141367204385</v>
      </c>
      <c r="AB871" s="18"/>
      <c r="AC871" s="24">
        <f t="shared" si="167"/>
        <v>0</v>
      </c>
      <c r="AD871" s="24"/>
      <c r="AE871" s="18"/>
      <c r="AF871" s="18"/>
      <c r="AG871" s="18"/>
      <c r="AH871" s="18"/>
      <c r="AI871" s="18"/>
      <c r="AJ871" s="18"/>
      <c r="AK871" s="18"/>
      <c r="AL871" s="18"/>
      <c r="AM871" s="18"/>
      <c r="AN871" s="18"/>
    </row>
    <row r="872" spans="1:40" x14ac:dyDescent="0.35">
      <c r="A872" s="18"/>
      <c r="B872" s="2" t="s">
        <v>4</v>
      </c>
      <c r="C872" s="2">
        <v>868</v>
      </c>
      <c r="D872" s="2">
        <v>279</v>
      </c>
      <c r="E872" s="10">
        <v>76</v>
      </c>
      <c r="F872" s="26">
        <f t="shared" si="158"/>
        <v>21.111111111111111</v>
      </c>
      <c r="G872" s="51">
        <f t="shared" si="168"/>
        <v>0.27777777777777679</v>
      </c>
      <c r="H872" s="26">
        <f t="shared" si="169"/>
        <v>21.111111111111111</v>
      </c>
      <c r="I872" s="70"/>
      <c r="J872" s="26">
        <v>410.83333333333189</v>
      </c>
      <c r="K872" s="26">
        <f>'Car Specs and Assumptions'!$C$5*9.81*'Car Specs and Assumptions'!$F$5</f>
        <v>145.08990000000003</v>
      </c>
      <c r="L872" s="26">
        <v>189.82917592592594</v>
      </c>
      <c r="M872" s="26">
        <v>75.914257407405898</v>
      </c>
      <c r="N872" s="27">
        <v>1602.6343230452355</v>
      </c>
      <c r="O872" s="27">
        <f t="shared" si="159"/>
        <v>1602.6343230452355</v>
      </c>
      <c r="P872" s="27">
        <f>IF(F872&gt;0,(K872+L872)*F872,0)</f>
        <v>7070.513825102882</v>
      </c>
      <c r="Q872" s="28">
        <f>IF(J872*-1&gt;(K872+L872),(((J872*-1)-K872-L872))*F872,0)</f>
        <v>0</v>
      </c>
      <c r="R872" s="27">
        <f t="shared" si="160"/>
        <v>1257452.2840372296</v>
      </c>
      <c r="S872" s="27">
        <f t="shared" si="161"/>
        <v>1290987.0924002137</v>
      </c>
      <c r="T872" s="27">
        <f t="shared" si="162"/>
        <v>0.34932024450554239</v>
      </c>
      <c r="U872" s="27">
        <f t="shared" si="163"/>
        <v>0.3586362142687794</v>
      </c>
      <c r="V872" s="29">
        <v>-0.3586362142687794</v>
      </c>
      <c r="W872" s="29">
        <f>0.5*'Car Specs and Assumptions'!$C$5*(F872*F872)</f>
        <v>329579.62962962961</v>
      </c>
      <c r="X872" s="29">
        <f t="shared" si="164"/>
        <v>329.57962962962961</v>
      </c>
      <c r="Y872" s="29">
        <f t="shared" si="165"/>
        <v>240.5931296296296</v>
      </c>
      <c r="Z872" s="29">
        <f>(H872*(K872+L872))/1000</f>
        <v>7.0705138251028821</v>
      </c>
      <c r="AA872" s="29">
        <f t="shared" si="166"/>
        <v>233.52261580452671</v>
      </c>
      <c r="AB872" s="18"/>
      <c r="AC872" s="24">
        <f t="shared" si="167"/>
        <v>0</v>
      </c>
      <c r="AD872" s="24"/>
      <c r="AE872" s="18"/>
      <c r="AF872" s="18"/>
      <c r="AG872" s="18"/>
      <c r="AH872" s="18"/>
      <c r="AI872" s="18"/>
      <c r="AJ872" s="18"/>
      <c r="AK872" s="18"/>
      <c r="AL872" s="18"/>
      <c r="AM872" s="18"/>
      <c r="AN872" s="18"/>
    </row>
    <row r="873" spans="1:40" x14ac:dyDescent="0.35">
      <c r="A873" s="18"/>
      <c r="B873" s="2" t="s">
        <v>4</v>
      </c>
      <c r="C873" s="2">
        <v>869</v>
      </c>
      <c r="D873" s="2">
        <v>280</v>
      </c>
      <c r="E873" s="10">
        <v>76.599999999999994</v>
      </c>
      <c r="F873" s="26">
        <f t="shared" si="158"/>
        <v>21.277777777777775</v>
      </c>
      <c r="G873" s="51">
        <f t="shared" si="168"/>
        <v>6.9444444444444642E-2</v>
      </c>
      <c r="H873" s="26">
        <f t="shared" si="169"/>
        <v>21.277777777777775</v>
      </c>
      <c r="I873" s="70"/>
      <c r="J873" s="26">
        <v>102.70833333333363</v>
      </c>
      <c r="K873" s="26">
        <f>'Car Specs and Assumptions'!$C$5*9.81*'Car Specs and Assumptions'!$F$5</f>
        <v>145.08990000000003</v>
      </c>
      <c r="L873" s="26">
        <v>192.838310162037</v>
      </c>
      <c r="M873" s="26">
        <v>-235.21987682870341</v>
      </c>
      <c r="N873" s="27">
        <v>-5004.9562680774106</v>
      </c>
      <c r="O873" s="27">
        <f t="shared" si="159"/>
        <v>0</v>
      </c>
      <c r="P873" s="27">
        <f>IF(F873&gt;0,(K873+L873)*F873,0)</f>
        <v>7190.3613606700092</v>
      </c>
      <c r="Q873" s="28">
        <f>IF(J873*-1&gt;(K873+L873),(((J873*-1)-K873-L873))*F873,0)</f>
        <v>0</v>
      </c>
      <c r="R873" s="27">
        <f t="shared" si="160"/>
        <v>1264642.6453978997</v>
      </c>
      <c r="S873" s="27">
        <f t="shared" si="161"/>
        <v>1290987.0924002137</v>
      </c>
      <c r="T873" s="27">
        <f t="shared" si="162"/>
        <v>0.35131772689153656</v>
      </c>
      <c r="U873" s="27">
        <f t="shared" si="163"/>
        <v>0.3586362142687794</v>
      </c>
      <c r="V873" s="29">
        <v>-0.3586362142687794</v>
      </c>
      <c r="W873" s="29">
        <f>0.5*'Car Specs and Assumptions'!$C$5*(F873*F873)</f>
        <v>334804.06018518511</v>
      </c>
      <c r="X873" s="29">
        <f t="shared" si="164"/>
        <v>334.80406018518511</v>
      </c>
      <c r="Y873" s="29">
        <f t="shared" si="165"/>
        <v>244.40696393518513</v>
      </c>
      <c r="Z873" s="29">
        <f>(H873*(K873+L873))/1000</f>
        <v>7.1903613606700088</v>
      </c>
      <c r="AA873" s="29">
        <f t="shared" si="166"/>
        <v>237.21660257451512</v>
      </c>
      <c r="AB873" s="18"/>
      <c r="AC873" s="24">
        <f t="shared" si="167"/>
        <v>0</v>
      </c>
      <c r="AD873" s="24"/>
      <c r="AE873" s="18"/>
      <c r="AF873" s="18"/>
      <c r="AG873" s="18"/>
      <c r="AH873" s="18"/>
      <c r="AI873" s="18"/>
      <c r="AJ873" s="18"/>
      <c r="AK873" s="18"/>
      <c r="AL873" s="18"/>
      <c r="AM873" s="18"/>
      <c r="AN873" s="18"/>
    </row>
    <row r="874" spans="1:40" x14ac:dyDescent="0.35">
      <c r="A874" s="18"/>
      <c r="B874" s="2" t="s">
        <v>4</v>
      </c>
      <c r="C874" s="2">
        <v>870</v>
      </c>
      <c r="D874" s="2">
        <v>281</v>
      </c>
      <c r="E874" s="10">
        <v>76.5</v>
      </c>
      <c r="F874" s="26">
        <f t="shared" si="158"/>
        <v>21.25</v>
      </c>
      <c r="G874" s="51">
        <f t="shared" si="168"/>
        <v>-5.5555555555553582E-2</v>
      </c>
      <c r="H874" s="26">
        <f t="shared" si="169"/>
        <v>21.25</v>
      </c>
      <c r="I874" s="70"/>
      <c r="J874" s="26">
        <v>-82.166666666663744</v>
      </c>
      <c r="K874" s="26">
        <f>'Car Specs and Assumptions'!$C$5*9.81*'Car Specs and Assumptions'!$F$5</f>
        <v>145.08990000000003</v>
      </c>
      <c r="L874" s="26">
        <v>192.33514453125002</v>
      </c>
      <c r="M874" s="26">
        <v>-419.59171119791381</v>
      </c>
      <c r="N874" s="27">
        <v>-8916.323862955669</v>
      </c>
      <c r="O874" s="27">
        <f t="shared" si="159"/>
        <v>0</v>
      </c>
      <c r="P874" s="27">
        <f>IF(F874&gt;0,(K874+L874)*F874,0)</f>
        <v>7170.282196289063</v>
      </c>
      <c r="Q874" s="28">
        <f>IF(J874*-1&gt;(K874+L874),(((J874*-1)-K874-L874))*F874,0)</f>
        <v>0</v>
      </c>
      <c r="R874" s="27">
        <f t="shared" si="160"/>
        <v>1271812.9275941888</v>
      </c>
      <c r="S874" s="27">
        <f t="shared" si="161"/>
        <v>1290987.0924002137</v>
      </c>
      <c r="T874" s="27">
        <f t="shared" si="162"/>
        <v>0.35330963128566567</v>
      </c>
      <c r="U874" s="27">
        <f t="shared" si="163"/>
        <v>0.3586362142687794</v>
      </c>
      <c r="V874" s="29">
        <v>-0.3586362142687794</v>
      </c>
      <c r="W874" s="29">
        <f>0.5*'Car Specs and Assumptions'!$C$5*(F874*F874)</f>
        <v>333930.46875</v>
      </c>
      <c r="X874" s="29">
        <f t="shared" si="164"/>
        <v>333.93046874999999</v>
      </c>
      <c r="Y874" s="29">
        <f t="shared" si="165"/>
        <v>243.7692421875</v>
      </c>
      <c r="Z874" s="29">
        <f>(H874*(K874+L874))/1000</f>
        <v>7.1702821962890626</v>
      </c>
      <c r="AA874" s="29">
        <f t="shared" si="166"/>
        <v>236.59895999121093</v>
      </c>
      <c r="AB874" s="18"/>
      <c r="AC874" s="24">
        <f t="shared" si="167"/>
        <v>0</v>
      </c>
      <c r="AD874" s="24"/>
      <c r="AE874" s="18"/>
      <c r="AF874" s="18"/>
      <c r="AG874" s="18"/>
      <c r="AH874" s="18"/>
      <c r="AI874" s="18"/>
      <c r="AJ874" s="18"/>
      <c r="AK874" s="18"/>
      <c r="AL874" s="18"/>
      <c r="AM874" s="18"/>
      <c r="AN874" s="18"/>
    </row>
    <row r="875" spans="1:40" x14ac:dyDescent="0.35">
      <c r="A875" s="18"/>
      <c r="B875" s="2" t="s">
        <v>4</v>
      </c>
      <c r="C875" s="2">
        <v>871</v>
      </c>
      <c r="D875" s="2">
        <v>282</v>
      </c>
      <c r="E875" s="10">
        <v>76.2</v>
      </c>
      <c r="F875" s="26">
        <f t="shared" si="158"/>
        <v>21.166666666666668</v>
      </c>
      <c r="G875" s="51">
        <f t="shared" si="168"/>
        <v>-9.7222222222223209E-2</v>
      </c>
      <c r="H875" s="26">
        <f t="shared" si="169"/>
        <v>21.166666666666668</v>
      </c>
      <c r="I875" s="70"/>
      <c r="J875" s="26">
        <v>-143.79166666666814</v>
      </c>
      <c r="K875" s="26">
        <f>'Car Specs and Assumptions'!$C$5*9.81*'Car Specs and Assumptions'!$F$5</f>
        <v>145.08990000000003</v>
      </c>
      <c r="L875" s="26">
        <v>190.82959145833337</v>
      </c>
      <c r="M875" s="26">
        <v>-479.71115812500153</v>
      </c>
      <c r="N875" s="27">
        <v>-10153.886180312533</v>
      </c>
      <c r="O875" s="27">
        <f t="shared" si="159"/>
        <v>0</v>
      </c>
      <c r="P875" s="27">
        <f>IF(F875&gt;0,(K875+L875)*F875,0)</f>
        <v>7110.2959025347236</v>
      </c>
      <c r="Q875" s="28">
        <f>IF(J875*-1&gt;(K875+L875),(((J875*-1)-K875-L875))*F875,0)</f>
        <v>0</v>
      </c>
      <c r="R875" s="27">
        <f t="shared" si="160"/>
        <v>1278923.2234967235</v>
      </c>
      <c r="S875" s="27">
        <f t="shared" si="161"/>
        <v>1290987.0924002137</v>
      </c>
      <c r="T875" s="27">
        <f t="shared" si="162"/>
        <v>0.3552848714873898</v>
      </c>
      <c r="U875" s="27">
        <f t="shared" si="163"/>
        <v>0.3586362142687794</v>
      </c>
      <c r="V875" s="29">
        <v>-0.3586362142687794</v>
      </c>
      <c r="W875" s="29">
        <f>0.5*'Car Specs and Assumptions'!$C$5*(F875*F875)</f>
        <v>331316.54166666669</v>
      </c>
      <c r="X875" s="29">
        <f t="shared" si="164"/>
        <v>331.31654166666669</v>
      </c>
      <c r="Y875" s="29">
        <f t="shared" si="165"/>
        <v>241.86107541666669</v>
      </c>
      <c r="Z875" s="29">
        <f>(H875*(K875+L875))/1000</f>
        <v>7.1102959025347232</v>
      </c>
      <c r="AA875" s="29">
        <f t="shared" si="166"/>
        <v>234.75077951413198</v>
      </c>
      <c r="AB875" s="18"/>
      <c r="AC875" s="24">
        <f t="shared" si="167"/>
        <v>0</v>
      </c>
      <c r="AD875" s="24"/>
      <c r="AE875" s="18"/>
      <c r="AF875" s="18"/>
      <c r="AG875" s="18"/>
      <c r="AH875" s="18"/>
      <c r="AI875" s="18"/>
      <c r="AJ875" s="18"/>
      <c r="AK875" s="18"/>
      <c r="AL875" s="18"/>
      <c r="AM875" s="18"/>
      <c r="AN875" s="18"/>
    </row>
    <row r="876" spans="1:40" x14ac:dyDescent="0.35">
      <c r="A876" s="18"/>
      <c r="B876" s="2" t="s">
        <v>4</v>
      </c>
      <c r="C876" s="2">
        <v>872</v>
      </c>
      <c r="D876" s="2">
        <v>283</v>
      </c>
      <c r="E876" s="10">
        <v>75.8</v>
      </c>
      <c r="F876" s="26">
        <f t="shared" si="158"/>
        <v>21.055555555555554</v>
      </c>
      <c r="G876" s="51">
        <f t="shared" si="168"/>
        <v>-0.11111111111111072</v>
      </c>
      <c r="H876" s="26">
        <f t="shared" si="169"/>
        <v>21.055555555555554</v>
      </c>
      <c r="I876" s="70"/>
      <c r="J876" s="26">
        <v>-164.33333333333275</v>
      </c>
      <c r="K876" s="26">
        <f>'Car Specs and Assumptions'!$C$5*9.81*'Car Specs and Assumptions'!$F$5</f>
        <v>145.08990000000003</v>
      </c>
      <c r="L876" s="26">
        <v>188.83138960648145</v>
      </c>
      <c r="M876" s="26">
        <v>-498.25462293981423</v>
      </c>
      <c r="N876" s="27">
        <v>-10491.027894121644</v>
      </c>
      <c r="O876" s="27">
        <f t="shared" si="159"/>
        <v>0</v>
      </c>
      <c r="P876" s="27">
        <f>IF(F876&gt;0,(K876+L876)*F876,0)</f>
        <v>7030.8982644920261</v>
      </c>
      <c r="Q876" s="28">
        <f>IF(J876*-1&gt;(K876+L876),(((J876*-1)-K876-L876))*F876,0)</f>
        <v>0</v>
      </c>
      <c r="R876" s="27">
        <f t="shared" si="160"/>
        <v>1285954.1217612154</v>
      </c>
      <c r="S876" s="27">
        <f t="shared" si="161"/>
        <v>1290987.0924002137</v>
      </c>
      <c r="T876" s="27">
        <f t="shared" si="162"/>
        <v>0.35723805502526568</v>
      </c>
      <c r="U876" s="27">
        <f t="shared" si="163"/>
        <v>0.3586362142687794</v>
      </c>
      <c r="V876" s="29">
        <v>-0.3586362142687794</v>
      </c>
      <c r="W876" s="29">
        <f>0.5*'Car Specs and Assumptions'!$C$5*(F876*F876)</f>
        <v>327847.28240740736</v>
      </c>
      <c r="X876" s="29">
        <f t="shared" si="164"/>
        <v>327.84728240740736</v>
      </c>
      <c r="Y876" s="29">
        <f t="shared" si="165"/>
        <v>239.32851615740736</v>
      </c>
      <c r="Z876" s="29">
        <f>(H876*(K876+L876))/1000</f>
        <v>7.0308982644920262</v>
      </c>
      <c r="AA876" s="29">
        <f t="shared" si="166"/>
        <v>232.29761789291533</v>
      </c>
      <c r="AB876" s="18"/>
      <c r="AC876" s="24">
        <f t="shared" si="167"/>
        <v>0</v>
      </c>
      <c r="AD876" s="24"/>
      <c r="AE876" s="18"/>
      <c r="AF876" s="18"/>
      <c r="AG876" s="18"/>
      <c r="AH876" s="18"/>
      <c r="AI876" s="18"/>
      <c r="AJ876" s="18"/>
      <c r="AK876" s="18"/>
      <c r="AL876" s="18"/>
      <c r="AM876" s="18"/>
      <c r="AN876" s="18"/>
    </row>
    <row r="877" spans="1:40" x14ac:dyDescent="0.35">
      <c r="A877" s="18"/>
      <c r="B877" s="2" t="s">
        <v>4</v>
      </c>
      <c r="C877" s="2">
        <v>873</v>
      </c>
      <c r="D877" s="2">
        <v>284</v>
      </c>
      <c r="E877" s="10">
        <v>75.400000000000006</v>
      </c>
      <c r="F877" s="26">
        <f t="shared" si="158"/>
        <v>20.944444444444446</v>
      </c>
      <c r="G877" s="51">
        <f t="shared" si="168"/>
        <v>-0.13888888888888928</v>
      </c>
      <c r="H877" s="26">
        <f t="shared" si="169"/>
        <v>20.944444444444446</v>
      </c>
      <c r="I877" s="70"/>
      <c r="J877" s="26">
        <v>-205.41666666666725</v>
      </c>
      <c r="K877" s="26">
        <f>'Car Specs and Assumptions'!$C$5*9.81*'Car Specs and Assumptions'!$F$5</f>
        <v>145.08990000000003</v>
      </c>
      <c r="L877" s="26">
        <v>186.84370460648154</v>
      </c>
      <c r="M877" s="26">
        <v>-537.35027127314879</v>
      </c>
      <c r="N877" s="27">
        <v>-11254.502903887618</v>
      </c>
      <c r="O877" s="27">
        <f t="shared" si="159"/>
        <v>0</v>
      </c>
      <c r="P877" s="27">
        <f>IF(F877&gt;0,(K877+L877)*F877,0)</f>
        <v>6952.1649409246429</v>
      </c>
      <c r="Q877" s="28">
        <f>IF(J877*-1&gt;(K877+L877),(((J877*-1)-K877-L877))*F877,0)</f>
        <v>0</v>
      </c>
      <c r="R877" s="27">
        <f t="shared" si="160"/>
        <v>1292906.28670214</v>
      </c>
      <c r="S877" s="27">
        <f t="shared" si="161"/>
        <v>1290987.0924002137</v>
      </c>
      <c r="T877" s="27">
        <f t="shared" si="162"/>
        <v>0.35916936644585451</v>
      </c>
      <c r="U877" s="27">
        <f t="shared" si="163"/>
        <v>0.3586362142687794</v>
      </c>
      <c r="V877" s="29">
        <v>-0.3586362142687794</v>
      </c>
      <c r="W877" s="29">
        <f>0.5*'Car Specs and Assumptions'!$C$5*(F877*F877)</f>
        <v>324396.28240740747</v>
      </c>
      <c r="X877" s="29">
        <f t="shared" si="164"/>
        <v>324.39628240740745</v>
      </c>
      <c r="Y877" s="29">
        <f t="shared" si="165"/>
        <v>236.80928615740743</v>
      </c>
      <c r="Z877" s="29">
        <f>(H877*(K877+L877))/1000</f>
        <v>6.9521649409246429</v>
      </c>
      <c r="AA877" s="29">
        <f t="shared" si="166"/>
        <v>229.8571212164828</v>
      </c>
      <c r="AB877" s="18"/>
      <c r="AC877" s="24">
        <f t="shared" si="167"/>
        <v>0</v>
      </c>
      <c r="AD877" s="24"/>
      <c r="AE877" s="18"/>
      <c r="AF877" s="18"/>
      <c r="AG877" s="18"/>
      <c r="AH877" s="18"/>
      <c r="AI877" s="18"/>
      <c r="AJ877" s="18"/>
      <c r="AK877" s="18"/>
      <c r="AL877" s="18"/>
      <c r="AM877" s="18"/>
      <c r="AN877" s="18"/>
    </row>
    <row r="878" spans="1:40" x14ac:dyDescent="0.35">
      <c r="A878" s="18"/>
      <c r="B878" s="2" t="s">
        <v>4</v>
      </c>
      <c r="C878" s="2">
        <v>874</v>
      </c>
      <c r="D878" s="2">
        <v>285</v>
      </c>
      <c r="E878" s="10">
        <v>74.8</v>
      </c>
      <c r="F878" s="26">
        <f t="shared" si="158"/>
        <v>20.777777777777775</v>
      </c>
      <c r="G878" s="51">
        <f t="shared" si="168"/>
        <v>-0.20833333333333393</v>
      </c>
      <c r="H878" s="26">
        <f t="shared" si="169"/>
        <v>20.777777777777775</v>
      </c>
      <c r="I878" s="70"/>
      <c r="J878" s="26">
        <v>-308.12500000000085</v>
      </c>
      <c r="K878" s="26">
        <f>'Car Specs and Assumptions'!$C$5*9.81*'Car Specs and Assumptions'!$F$5</f>
        <v>145.08990000000003</v>
      </c>
      <c r="L878" s="26">
        <v>183.88189620370369</v>
      </c>
      <c r="M878" s="26">
        <v>-637.09679620370457</v>
      </c>
      <c r="N878" s="27">
        <v>-13237.455654454749</v>
      </c>
      <c r="O878" s="27">
        <f t="shared" si="159"/>
        <v>0</v>
      </c>
      <c r="P878" s="27">
        <f>IF(F878&gt;0,(K878+L878)*F878,0)</f>
        <v>6835.3028766769539</v>
      </c>
      <c r="Q878" s="28">
        <f>IF(J878*-1&gt;(K878+L878),(((J878*-1)-K878-L878))*F878,0)</f>
        <v>0</v>
      </c>
      <c r="R878" s="27">
        <f t="shared" si="160"/>
        <v>1299741.5895788169</v>
      </c>
      <c r="S878" s="27">
        <f t="shared" si="161"/>
        <v>1290987.0924002137</v>
      </c>
      <c r="T878" s="27">
        <f t="shared" si="162"/>
        <v>0.36106821358499536</v>
      </c>
      <c r="U878" s="27">
        <f t="shared" si="163"/>
        <v>0.3586362142687794</v>
      </c>
      <c r="V878" s="29">
        <v>-0.3586362142687794</v>
      </c>
      <c r="W878" s="29">
        <f>0.5*'Car Specs and Assumptions'!$C$5*(F878*F878)</f>
        <v>319254.01851851842</v>
      </c>
      <c r="X878" s="29">
        <f t="shared" si="164"/>
        <v>319.25401851851842</v>
      </c>
      <c r="Y878" s="29">
        <f t="shared" si="165"/>
        <v>233.05543351851844</v>
      </c>
      <c r="Z878" s="29">
        <f>(H878*(K878+L878))/1000</f>
        <v>6.8353028766769537</v>
      </c>
      <c r="AA878" s="29">
        <f t="shared" si="166"/>
        <v>226.22013064184148</v>
      </c>
      <c r="AB878" s="18"/>
      <c r="AC878" s="24">
        <f t="shared" si="167"/>
        <v>0</v>
      </c>
      <c r="AD878" s="24"/>
      <c r="AE878" s="18"/>
      <c r="AF878" s="18"/>
      <c r="AG878" s="18"/>
      <c r="AH878" s="18"/>
      <c r="AI878" s="18"/>
      <c r="AJ878" s="18"/>
      <c r="AK878" s="18"/>
      <c r="AL878" s="18"/>
      <c r="AM878" s="18"/>
      <c r="AN878" s="18"/>
    </row>
    <row r="879" spans="1:40" x14ac:dyDescent="0.35">
      <c r="A879" s="18"/>
      <c r="B879" s="2" t="s">
        <v>4</v>
      </c>
      <c r="C879" s="2">
        <v>875</v>
      </c>
      <c r="D879" s="2">
        <v>286</v>
      </c>
      <c r="E879" s="10">
        <v>73.900000000000006</v>
      </c>
      <c r="F879" s="26">
        <f t="shared" si="158"/>
        <v>20.527777777777779</v>
      </c>
      <c r="G879" s="51">
        <f t="shared" si="168"/>
        <v>-0.2916666666666643</v>
      </c>
      <c r="H879" s="26">
        <f t="shared" si="169"/>
        <v>20.527777777777779</v>
      </c>
      <c r="I879" s="70"/>
      <c r="J879" s="26">
        <v>-431.37499999999648</v>
      </c>
      <c r="K879" s="26">
        <f>'Car Specs and Assumptions'!$C$5*9.81*'Car Specs and Assumptions'!$F$5</f>
        <v>145.08990000000003</v>
      </c>
      <c r="L879" s="26">
        <v>179.48355156828708</v>
      </c>
      <c r="M879" s="26">
        <v>-755.94845156828364</v>
      </c>
      <c r="N879" s="27">
        <v>-15517.941825248934</v>
      </c>
      <c r="O879" s="27">
        <f t="shared" si="159"/>
        <v>0</v>
      </c>
      <c r="P879" s="27">
        <f>IF(F879&gt;0,(K879+L879)*F879,0)</f>
        <v>6662.7716863601163</v>
      </c>
      <c r="Q879" s="28">
        <f>IF(J879*-1&gt;(K879+L879),(((J879*-1)-K879-L879))*F879,0)</f>
        <v>2192.3984525287001</v>
      </c>
      <c r="R879" s="27">
        <f t="shared" si="160"/>
        <v>1306404.3612651769</v>
      </c>
      <c r="S879" s="27">
        <f t="shared" si="161"/>
        <v>1293179.4908527425</v>
      </c>
      <c r="T879" s="27">
        <f t="shared" si="162"/>
        <v>0.36291913155946615</v>
      </c>
      <c r="U879" s="27">
        <f t="shared" si="163"/>
        <v>0.35924526255889189</v>
      </c>
      <c r="V879" s="29">
        <v>-0.35924526255889189</v>
      </c>
      <c r="W879" s="29">
        <f>0.5*'Car Specs and Assumptions'!$C$5*(F879*F879)</f>
        <v>311617.65393518523</v>
      </c>
      <c r="X879" s="29">
        <f t="shared" si="164"/>
        <v>311.61765393518522</v>
      </c>
      <c r="Y879" s="29">
        <f t="shared" si="165"/>
        <v>227.4808873726852</v>
      </c>
      <c r="Z879" s="29">
        <f>(H879*(K879+L879))/1000</f>
        <v>6.6627716863601165</v>
      </c>
      <c r="AA879" s="29">
        <f t="shared" si="166"/>
        <v>220.81811568632509</v>
      </c>
      <c r="AB879" s="18"/>
      <c r="AC879" s="24">
        <f t="shared" si="167"/>
        <v>0</v>
      </c>
      <c r="AD879" s="24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</row>
    <row r="880" spans="1:40" x14ac:dyDescent="0.35">
      <c r="A880" s="18"/>
      <c r="B880" s="2" t="s">
        <v>4</v>
      </c>
      <c r="C880" s="2">
        <v>876</v>
      </c>
      <c r="D880" s="2">
        <v>287</v>
      </c>
      <c r="E880" s="10">
        <v>72.7</v>
      </c>
      <c r="F880" s="26">
        <f t="shared" si="158"/>
        <v>20.194444444444446</v>
      </c>
      <c r="G880" s="51">
        <f t="shared" si="168"/>
        <v>-0.36111111111111249</v>
      </c>
      <c r="H880" s="26">
        <f t="shared" si="169"/>
        <v>20.194444444444446</v>
      </c>
      <c r="I880" s="70"/>
      <c r="J880" s="26">
        <v>-534.08333333333542</v>
      </c>
      <c r="K880" s="26">
        <f>'Car Specs and Assumptions'!$C$5*9.81*'Car Specs and Assumptions'!$F$5</f>
        <v>145.08990000000003</v>
      </c>
      <c r="L880" s="26">
        <v>173.70191226273153</v>
      </c>
      <c r="M880" s="26">
        <v>-852.875145596067</v>
      </c>
      <c r="N880" s="27">
        <v>-17223.339745787245</v>
      </c>
      <c r="O880" s="27">
        <f t="shared" si="159"/>
        <v>0</v>
      </c>
      <c r="P880" s="27">
        <f>IF(F880&gt;0,(K880+L880)*F880,0)</f>
        <v>6437.8235420834972</v>
      </c>
      <c r="Q880" s="28">
        <f>IF(J880*-1&gt;(K880+L880),(((J880*-1)-K880-L880))*F880,0)</f>
        <v>4347.69266162025</v>
      </c>
      <c r="R880" s="27">
        <f t="shared" si="160"/>
        <v>1312842.1848072605</v>
      </c>
      <c r="S880" s="27">
        <f t="shared" si="161"/>
        <v>1297527.1835143627</v>
      </c>
      <c r="T880" s="27">
        <f t="shared" si="162"/>
        <v>0.364707558939457</v>
      </c>
      <c r="U880" s="27">
        <f t="shared" si="163"/>
        <v>0.36045305158028995</v>
      </c>
      <c r="V880" s="29">
        <v>-0.36045305158028995</v>
      </c>
      <c r="W880" s="29">
        <f>0.5*'Car Specs and Assumptions'!$C$5*(F880*F880)</f>
        <v>301579.62615740747</v>
      </c>
      <c r="X880" s="29">
        <f t="shared" si="164"/>
        <v>301.57962615740746</v>
      </c>
      <c r="Y880" s="29">
        <f t="shared" si="165"/>
        <v>220.15312709490743</v>
      </c>
      <c r="Z880" s="29">
        <f>(H880*(K880+L880))/1000</f>
        <v>6.4378235420834971</v>
      </c>
      <c r="AA880" s="29">
        <f t="shared" si="166"/>
        <v>213.71530355282394</v>
      </c>
      <c r="AB880" s="18"/>
      <c r="AC880" s="24">
        <f t="shared" si="167"/>
        <v>0</v>
      </c>
      <c r="AD880" s="24"/>
      <c r="AE880" s="18"/>
      <c r="AF880" s="18"/>
      <c r="AG880" s="18"/>
      <c r="AH880" s="18"/>
      <c r="AI880" s="18"/>
      <c r="AJ880" s="18"/>
      <c r="AK880" s="18"/>
      <c r="AL880" s="18"/>
      <c r="AM880" s="18"/>
      <c r="AN880" s="18"/>
    </row>
    <row r="881" spans="1:40" x14ac:dyDescent="0.35">
      <c r="A881" s="18"/>
      <c r="B881" s="2" t="s">
        <v>4</v>
      </c>
      <c r="C881" s="2">
        <v>877</v>
      </c>
      <c r="D881" s="2">
        <v>288</v>
      </c>
      <c r="E881" s="10">
        <v>71.3</v>
      </c>
      <c r="F881" s="26">
        <f t="shared" si="158"/>
        <v>19.805555555555554</v>
      </c>
      <c r="G881" s="51">
        <f t="shared" si="168"/>
        <v>-0.31944444444444464</v>
      </c>
      <c r="H881" s="26">
        <f t="shared" si="169"/>
        <v>19.805555555555554</v>
      </c>
      <c r="I881" s="70"/>
      <c r="J881" s="26">
        <v>-472.4583333333336</v>
      </c>
      <c r="K881" s="26">
        <f>'Car Specs and Assumptions'!$C$5*9.81*'Car Specs and Assumptions'!$F$5</f>
        <v>145.08990000000003</v>
      </c>
      <c r="L881" s="26">
        <v>167.0762955960648</v>
      </c>
      <c r="M881" s="26">
        <v>-784.62452892939848</v>
      </c>
      <c r="N881" s="27">
        <v>-15539.924697962808</v>
      </c>
      <c r="O881" s="27">
        <f t="shared" si="159"/>
        <v>0</v>
      </c>
      <c r="P881" s="27">
        <f>IF(F881&gt;0,(K881+L881)*F881,0)</f>
        <v>6182.6249294442832</v>
      </c>
      <c r="Q881" s="28">
        <f>IF(J881*-1&gt;(K881+L881),(((J881*-1)-K881-L881))*F881,0)</f>
        <v>3174.6748390742391</v>
      </c>
      <c r="R881" s="27">
        <f t="shared" si="160"/>
        <v>1319024.8097367049</v>
      </c>
      <c r="S881" s="27">
        <f t="shared" si="161"/>
        <v>1300701.8583534369</v>
      </c>
      <c r="T881" s="27">
        <f t="shared" si="162"/>
        <v>0.36642509214485663</v>
      </c>
      <c r="U881" s="27">
        <f t="shared" si="163"/>
        <v>0.36133497625058481</v>
      </c>
      <c r="V881" s="29">
        <v>-0.36133497625058481</v>
      </c>
      <c r="W881" s="29">
        <f>0.5*'Car Specs and Assumptions'!$C$5*(F881*F881)</f>
        <v>290076.29282407404</v>
      </c>
      <c r="X881" s="29">
        <f t="shared" si="164"/>
        <v>290.07629282407402</v>
      </c>
      <c r="Y881" s="29">
        <f t="shared" si="165"/>
        <v>211.75569376157404</v>
      </c>
      <c r="Z881" s="29">
        <f>(H881*(K881+L881))/1000</f>
        <v>6.182624929444283</v>
      </c>
      <c r="AA881" s="29">
        <f t="shared" si="166"/>
        <v>205.57306883212976</v>
      </c>
      <c r="AB881" s="18"/>
      <c r="AC881" s="24">
        <f t="shared" si="167"/>
        <v>0</v>
      </c>
      <c r="AD881" s="24"/>
      <c r="AE881" s="18"/>
      <c r="AF881" s="18"/>
      <c r="AG881" s="18"/>
      <c r="AH881" s="18"/>
      <c r="AI881" s="18"/>
      <c r="AJ881" s="18"/>
      <c r="AK881" s="18"/>
      <c r="AL881" s="18"/>
      <c r="AM881" s="18"/>
      <c r="AN881" s="18"/>
    </row>
    <row r="882" spans="1:40" x14ac:dyDescent="0.35">
      <c r="A882" s="18"/>
      <c r="B882" s="2" t="s">
        <v>4</v>
      </c>
      <c r="C882" s="2">
        <v>878</v>
      </c>
      <c r="D882" s="2">
        <v>289</v>
      </c>
      <c r="E882" s="10">
        <v>70.400000000000006</v>
      </c>
      <c r="F882" s="26">
        <f t="shared" si="158"/>
        <v>19.555555555555557</v>
      </c>
      <c r="G882" s="51">
        <f t="shared" si="168"/>
        <v>-0.18055555555555536</v>
      </c>
      <c r="H882" s="26">
        <f t="shared" si="169"/>
        <v>19.555555555555557</v>
      </c>
      <c r="I882" s="70"/>
      <c r="J882" s="26">
        <v>-267.0416666666664</v>
      </c>
      <c r="K882" s="26">
        <f>'Car Specs and Assumptions'!$C$5*9.81*'Car Specs and Assumptions'!$F$5</f>
        <v>145.08990000000003</v>
      </c>
      <c r="L882" s="26">
        <v>162.88500148148151</v>
      </c>
      <c r="M882" s="26">
        <v>-575.01656814814794</v>
      </c>
      <c r="N882" s="27">
        <v>-11244.768443786004</v>
      </c>
      <c r="O882" s="27">
        <f t="shared" si="159"/>
        <v>0</v>
      </c>
      <c r="P882" s="27">
        <f>IF(F882&gt;0,(K882+L882)*F882,0)</f>
        <v>6022.620295637862</v>
      </c>
      <c r="Q882" s="28">
        <f>IF(J882*-1&gt;(K882+L882),(((J882*-1)-K882-L882))*F882,0)</f>
        <v>0</v>
      </c>
      <c r="R882" s="27">
        <f t="shared" si="160"/>
        <v>1325047.4300323427</v>
      </c>
      <c r="S882" s="27">
        <f t="shared" si="161"/>
        <v>1300701.8583534369</v>
      </c>
      <c r="T882" s="27">
        <f t="shared" si="162"/>
        <v>0.36809817606298484</v>
      </c>
      <c r="U882" s="27">
        <f t="shared" si="163"/>
        <v>0.36133497625058481</v>
      </c>
      <c r="V882" s="29">
        <v>-0.36133497625058481</v>
      </c>
      <c r="W882" s="29">
        <f>0.5*'Car Specs and Assumptions'!$C$5*(F882*F882)</f>
        <v>282799.40740740742</v>
      </c>
      <c r="X882" s="29">
        <f t="shared" si="164"/>
        <v>282.79940740740744</v>
      </c>
      <c r="Y882" s="29">
        <f t="shared" si="165"/>
        <v>206.44356740740744</v>
      </c>
      <c r="Z882" s="29">
        <f>(H882*(K882+L882))/1000</f>
        <v>6.0226202956378616</v>
      </c>
      <c r="AA882" s="29">
        <f t="shared" si="166"/>
        <v>200.42094711176958</v>
      </c>
      <c r="AB882" s="18"/>
      <c r="AC882" s="24">
        <f t="shared" si="167"/>
        <v>0</v>
      </c>
      <c r="AD882" s="24"/>
      <c r="AE882" s="18"/>
      <c r="AF882" s="18"/>
      <c r="AG882" s="18"/>
      <c r="AH882" s="18"/>
      <c r="AI882" s="18"/>
      <c r="AJ882" s="18"/>
      <c r="AK882" s="18"/>
      <c r="AL882" s="18"/>
      <c r="AM882" s="18"/>
      <c r="AN882" s="18"/>
    </row>
    <row r="883" spans="1:40" x14ac:dyDescent="0.35">
      <c r="A883" s="18"/>
      <c r="B883" s="2" t="s">
        <v>4</v>
      </c>
      <c r="C883" s="2">
        <v>879</v>
      </c>
      <c r="D883" s="2">
        <v>290</v>
      </c>
      <c r="E883" s="10">
        <v>70</v>
      </c>
      <c r="F883" s="26">
        <f t="shared" si="158"/>
        <v>19.444444444444443</v>
      </c>
      <c r="G883" s="51">
        <f t="shared" si="168"/>
        <v>-5.5555555555557135E-2</v>
      </c>
      <c r="H883" s="26">
        <f t="shared" si="169"/>
        <v>19.444444444444443</v>
      </c>
      <c r="I883" s="70"/>
      <c r="J883" s="26">
        <v>-82.166666666669002</v>
      </c>
      <c r="K883" s="26">
        <f>'Car Specs and Assumptions'!$C$5*9.81*'Car Specs and Assumptions'!$F$5</f>
        <v>145.08990000000003</v>
      </c>
      <c r="L883" s="26">
        <v>161.03929398148148</v>
      </c>
      <c r="M883" s="26">
        <v>-388.29586064815049</v>
      </c>
      <c r="N883" s="27">
        <v>-7550.1972903807036</v>
      </c>
      <c r="O883" s="27">
        <f t="shared" si="159"/>
        <v>0</v>
      </c>
      <c r="P883" s="27">
        <f>IF(F883&gt;0,(K883+L883)*F883,0)</f>
        <v>5952.5121051954739</v>
      </c>
      <c r="Q883" s="28">
        <f>IF(J883*-1&gt;(K883+L883),(((J883*-1)-K883-L883))*F883,0)</f>
        <v>0</v>
      </c>
      <c r="R883" s="27">
        <f t="shared" si="160"/>
        <v>1330999.9421375382</v>
      </c>
      <c r="S883" s="27">
        <f t="shared" si="161"/>
        <v>1300701.8583534369</v>
      </c>
      <c r="T883" s="27">
        <f t="shared" si="162"/>
        <v>0.36975178392580815</v>
      </c>
      <c r="U883" s="27">
        <f t="shared" si="163"/>
        <v>0.36133497625058481</v>
      </c>
      <c r="V883" s="29">
        <v>-0.36133497625058481</v>
      </c>
      <c r="W883" s="29">
        <f>0.5*'Car Specs and Assumptions'!$C$5*(F883*F883)</f>
        <v>279594.90740740736</v>
      </c>
      <c r="X883" s="29">
        <f t="shared" si="164"/>
        <v>279.59490740740733</v>
      </c>
      <c r="Y883" s="29">
        <f t="shared" si="165"/>
        <v>204.10428240740734</v>
      </c>
      <c r="Z883" s="29">
        <f>(H883*(K883+L883))/1000</f>
        <v>5.9525121051954741</v>
      </c>
      <c r="AA883" s="29">
        <f t="shared" si="166"/>
        <v>198.15177030221187</v>
      </c>
      <c r="AB883" s="18"/>
      <c r="AC883" s="24">
        <f t="shared" si="167"/>
        <v>0</v>
      </c>
      <c r="AD883" s="24"/>
      <c r="AE883" s="18"/>
      <c r="AF883" s="18"/>
      <c r="AG883" s="18"/>
      <c r="AH883" s="18"/>
      <c r="AI883" s="18"/>
      <c r="AJ883" s="18"/>
      <c r="AK883" s="18"/>
      <c r="AL883" s="18"/>
      <c r="AM883" s="18"/>
      <c r="AN883" s="18"/>
    </row>
    <row r="884" spans="1:40" x14ac:dyDescent="0.35">
      <c r="A884" s="18"/>
      <c r="B884" s="2" t="s">
        <v>4</v>
      </c>
      <c r="C884" s="2">
        <v>880</v>
      </c>
      <c r="D884" s="2">
        <v>291</v>
      </c>
      <c r="E884" s="10">
        <v>70</v>
      </c>
      <c r="F884" s="26">
        <f t="shared" si="158"/>
        <v>19.444444444444443</v>
      </c>
      <c r="G884" s="51">
        <f t="shared" si="168"/>
        <v>-0.13888888888888751</v>
      </c>
      <c r="H884" s="26">
        <f t="shared" si="169"/>
        <v>19.444444444444443</v>
      </c>
      <c r="I884" s="70"/>
      <c r="J884" s="26">
        <v>-205.41666666666461</v>
      </c>
      <c r="K884" s="26">
        <f>'Car Specs and Assumptions'!$C$5*9.81*'Car Specs and Assumptions'!$F$5</f>
        <v>145.08990000000003</v>
      </c>
      <c r="L884" s="26">
        <v>161.03929398148148</v>
      </c>
      <c r="M884" s="26">
        <v>-511.54586064814612</v>
      </c>
      <c r="N884" s="27">
        <v>-9946.7250681583955</v>
      </c>
      <c r="O884" s="27">
        <f t="shared" si="159"/>
        <v>0</v>
      </c>
      <c r="P884" s="27">
        <f>IF(F884&gt;0,(K884+L884)*F884,0)</f>
        <v>5952.5121051954739</v>
      </c>
      <c r="Q884" s="28">
        <f>IF(J884*-1&gt;(K884+L884),(((J884*-1)-K884-L884))*F884,0)</f>
        <v>0</v>
      </c>
      <c r="R884" s="27">
        <f t="shared" si="160"/>
        <v>1336952.4542427338</v>
      </c>
      <c r="S884" s="27">
        <f t="shared" si="161"/>
        <v>1300701.8583534369</v>
      </c>
      <c r="T884" s="27">
        <f t="shared" si="162"/>
        <v>0.37140539178863147</v>
      </c>
      <c r="U884" s="27">
        <f t="shared" si="163"/>
        <v>0.36133497625058481</v>
      </c>
      <c r="V884" s="29">
        <v>-0.36133497625058481</v>
      </c>
      <c r="W884" s="29">
        <f>0.5*'Car Specs and Assumptions'!$C$5*(F884*F884)</f>
        <v>279594.90740740736</v>
      </c>
      <c r="X884" s="29">
        <f t="shared" si="164"/>
        <v>279.59490740740733</v>
      </c>
      <c r="Y884" s="29">
        <f t="shared" si="165"/>
        <v>204.10428240740734</v>
      </c>
      <c r="Z884" s="29">
        <f>(H884*(K884+L884))/1000</f>
        <v>5.9525121051954741</v>
      </c>
      <c r="AA884" s="29">
        <f t="shared" si="166"/>
        <v>198.15177030221187</v>
      </c>
      <c r="AB884" s="18"/>
      <c r="AC884" s="24">
        <f t="shared" si="167"/>
        <v>0</v>
      </c>
      <c r="AD884" s="24"/>
      <c r="AE884" s="18"/>
      <c r="AF884" s="18"/>
      <c r="AG884" s="18"/>
      <c r="AH884" s="18"/>
      <c r="AI884" s="18"/>
      <c r="AJ884" s="18"/>
      <c r="AK884" s="18"/>
      <c r="AL884" s="18"/>
      <c r="AM884" s="18"/>
      <c r="AN884" s="18"/>
    </row>
    <row r="885" spans="1:40" x14ac:dyDescent="0.35">
      <c r="A885" s="18"/>
      <c r="B885" s="2" t="s">
        <v>4</v>
      </c>
      <c r="C885" s="2">
        <v>881</v>
      </c>
      <c r="D885" s="2">
        <v>292</v>
      </c>
      <c r="E885" s="10">
        <v>69</v>
      </c>
      <c r="F885" s="26">
        <f t="shared" si="158"/>
        <v>19.166666666666668</v>
      </c>
      <c r="G885" s="51">
        <f t="shared" si="168"/>
        <v>-0.27777777777777679</v>
      </c>
      <c r="H885" s="26">
        <f t="shared" si="169"/>
        <v>19.166666666666668</v>
      </c>
      <c r="I885" s="70"/>
      <c r="J885" s="26">
        <v>-410.83333333333189</v>
      </c>
      <c r="K885" s="26">
        <f>'Car Specs and Assumptions'!$C$5*9.81*'Car Specs and Assumptions'!$F$5</f>
        <v>145.08990000000003</v>
      </c>
      <c r="L885" s="26">
        <v>156.47103645833337</v>
      </c>
      <c r="M885" s="26">
        <v>-712.39426979166535</v>
      </c>
      <c r="N885" s="27">
        <v>-13654.223504340254</v>
      </c>
      <c r="O885" s="27">
        <f t="shared" si="159"/>
        <v>0</v>
      </c>
      <c r="P885" s="27">
        <f>IF(F885&gt;0,(K885+L885)*F885,0)</f>
        <v>5779.9179487847241</v>
      </c>
      <c r="Q885" s="28">
        <f>IF(J885*-1&gt;(K885+L885),(((J885*-1)-K885-L885))*F885,0)</f>
        <v>2094.3876067708038</v>
      </c>
      <c r="R885" s="27">
        <f t="shared" si="160"/>
        <v>1342732.3721915185</v>
      </c>
      <c r="S885" s="27">
        <f t="shared" si="161"/>
        <v>1302796.2459602077</v>
      </c>
      <c r="T885" s="27">
        <f t="shared" si="162"/>
        <v>0.37301105299480386</v>
      </c>
      <c r="U885" s="27">
        <f t="shared" si="163"/>
        <v>0.36191679712774572</v>
      </c>
      <c r="V885" s="29">
        <v>-0.36191679712774572</v>
      </c>
      <c r="W885" s="29">
        <f>0.5*'Car Specs and Assumptions'!$C$5*(F885*F885)</f>
        <v>271663.54166666669</v>
      </c>
      <c r="X885" s="29">
        <f t="shared" si="164"/>
        <v>271.66354166666667</v>
      </c>
      <c r="Y885" s="29">
        <f t="shared" si="165"/>
        <v>198.31438541666668</v>
      </c>
      <c r="Z885" s="29">
        <f>(H885*(K885+L885))/1000</f>
        <v>5.7799179487847239</v>
      </c>
      <c r="AA885" s="29">
        <f t="shared" si="166"/>
        <v>192.53446746788197</v>
      </c>
      <c r="AB885" s="18"/>
      <c r="AC885" s="24">
        <f t="shared" si="167"/>
        <v>0</v>
      </c>
      <c r="AD885" s="24"/>
      <c r="AE885" s="18"/>
      <c r="AF885" s="18"/>
      <c r="AG885" s="18"/>
      <c r="AH885" s="18"/>
      <c r="AI885" s="18"/>
      <c r="AJ885" s="18"/>
      <c r="AK885" s="18"/>
      <c r="AL885" s="18"/>
      <c r="AM885" s="18"/>
      <c r="AN885" s="18"/>
    </row>
    <row r="886" spans="1:40" x14ac:dyDescent="0.35">
      <c r="A886" s="18"/>
      <c r="B886" s="2" t="s">
        <v>4</v>
      </c>
      <c r="C886" s="2">
        <v>882</v>
      </c>
      <c r="D886" s="2">
        <v>293</v>
      </c>
      <c r="E886" s="10">
        <v>68</v>
      </c>
      <c r="F886" s="26">
        <f t="shared" si="158"/>
        <v>18.888888888888889</v>
      </c>
      <c r="G886" s="51">
        <f t="shared" si="168"/>
        <v>-0.13888888888888928</v>
      </c>
      <c r="H886" s="26">
        <f t="shared" si="169"/>
        <v>18.888888888888889</v>
      </c>
      <c r="I886" s="70"/>
      <c r="J886" s="26">
        <v>-205.41666666666725</v>
      </c>
      <c r="K886" s="26">
        <f>'Car Specs and Assumptions'!$C$5*9.81*'Car Specs and Assumptions'!$F$5</f>
        <v>145.08990000000003</v>
      </c>
      <c r="L886" s="26">
        <v>151.96850925925926</v>
      </c>
      <c r="M886" s="26">
        <v>-502.47507592592649</v>
      </c>
      <c r="N886" s="27">
        <v>-9491.1958786008345</v>
      </c>
      <c r="O886" s="27">
        <f t="shared" si="159"/>
        <v>0</v>
      </c>
      <c r="P886" s="27">
        <f>IF(F886&gt;0,(K886+L886)*F886,0)</f>
        <v>5611.1032860082314</v>
      </c>
      <c r="Q886" s="28">
        <f>IF(J886*-1&gt;(K886+L886),(((J886*-1)-K886-L886))*F886,0)</f>
        <v>0</v>
      </c>
      <c r="R886" s="27">
        <f t="shared" si="160"/>
        <v>1348343.4754775267</v>
      </c>
      <c r="S886" s="27">
        <f t="shared" si="161"/>
        <v>1302796.2459602077</v>
      </c>
      <c r="T886" s="27">
        <f t="shared" si="162"/>
        <v>0.37456981748765694</v>
      </c>
      <c r="U886" s="27">
        <f t="shared" si="163"/>
        <v>0.36191679712774572</v>
      </c>
      <c r="V886" s="29">
        <v>-0.36191679712774572</v>
      </c>
      <c r="W886" s="29">
        <f>0.5*'Car Specs and Assumptions'!$C$5*(F886*F886)</f>
        <v>263846.29629629629</v>
      </c>
      <c r="X886" s="29">
        <f t="shared" si="164"/>
        <v>263.84629629629632</v>
      </c>
      <c r="Y886" s="29">
        <f t="shared" si="165"/>
        <v>192.6077962962963</v>
      </c>
      <c r="Z886" s="29">
        <f>(H886*(K886+L886))/1000</f>
        <v>5.6111032860082313</v>
      </c>
      <c r="AA886" s="29">
        <f t="shared" si="166"/>
        <v>186.99669301028806</v>
      </c>
      <c r="AB886" s="18"/>
      <c r="AC886" s="24">
        <f t="shared" si="167"/>
        <v>0</v>
      </c>
      <c r="AD886" s="24"/>
      <c r="AE886" s="18"/>
      <c r="AF886" s="18"/>
      <c r="AG886" s="18"/>
      <c r="AH886" s="18"/>
      <c r="AI886" s="18"/>
      <c r="AJ886" s="18"/>
      <c r="AK886" s="18"/>
      <c r="AL886" s="18"/>
      <c r="AM886" s="18"/>
      <c r="AN886" s="18"/>
    </row>
    <row r="887" spans="1:40" x14ac:dyDescent="0.35">
      <c r="A887" s="18"/>
      <c r="B887" s="2" t="s">
        <v>4</v>
      </c>
      <c r="C887" s="2">
        <v>883</v>
      </c>
      <c r="D887" s="2">
        <v>294</v>
      </c>
      <c r="E887" s="10">
        <v>68</v>
      </c>
      <c r="F887" s="26">
        <f t="shared" si="158"/>
        <v>18.888888888888889</v>
      </c>
      <c r="G887" s="51">
        <f t="shared" si="168"/>
        <v>0</v>
      </c>
      <c r="H887" s="26">
        <f t="shared" si="169"/>
        <v>18.888888888888889</v>
      </c>
      <c r="I887" s="70"/>
      <c r="J887" s="26">
        <v>0</v>
      </c>
      <c r="K887" s="26">
        <f>'Car Specs and Assumptions'!$C$5*9.81*'Car Specs and Assumptions'!$F$5</f>
        <v>145.08990000000003</v>
      </c>
      <c r="L887" s="26">
        <v>151.96850925925926</v>
      </c>
      <c r="M887" s="26">
        <v>-297.05840925925929</v>
      </c>
      <c r="N887" s="27">
        <v>-5611.1032860082314</v>
      </c>
      <c r="O887" s="27">
        <f t="shared" si="159"/>
        <v>0</v>
      </c>
      <c r="P887" s="27">
        <f>IF(F887&gt;0,(K887+L887)*F887,0)</f>
        <v>5611.1032860082314</v>
      </c>
      <c r="Q887" s="28">
        <f>IF(J887*-1&gt;(K887+L887),(((J887*-1)-K887-L887))*F887,0)</f>
        <v>0</v>
      </c>
      <c r="R887" s="27">
        <f t="shared" si="160"/>
        <v>1353954.5787635348</v>
      </c>
      <c r="S887" s="27">
        <f t="shared" si="161"/>
        <v>1302796.2459602077</v>
      </c>
      <c r="T887" s="27">
        <f t="shared" si="162"/>
        <v>0.37612858198050997</v>
      </c>
      <c r="U887" s="27">
        <f t="shared" si="163"/>
        <v>0.36191679712774572</v>
      </c>
      <c r="V887" s="29">
        <v>-0.36191679712774572</v>
      </c>
      <c r="W887" s="29">
        <f>0.5*'Car Specs and Assumptions'!$C$5*(F887*F887)</f>
        <v>263846.29629629629</v>
      </c>
      <c r="X887" s="29">
        <f t="shared" si="164"/>
        <v>263.84629629629632</v>
      </c>
      <c r="Y887" s="29">
        <f t="shared" si="165"/>
        <v>192.6077962962963</v>
      </c>
      <c r="Z887" s="29">
        <f>(H887*(K887+L887))/1000</f>
        <v>5.6111032860082313</v>
      </c>
      <c r="AA887" s="29">
        <f t="shared" si="166"/>
        <v>186.99669301028806</v>
      </c>
      <c r="AB887" s="18"/>
      <c r="AC887" s="24">
        <f t="shared" si="167"/>
        <v>0</v>
      </c>
      <c r="AD887" s="24"/>
      <c r="AE887" s="18"/>
      <c r="AF887" s="18"/>
      <c r="AG887" s="18"/>
      <c r="AH887" s="18"/>
      <c r="AI887" s="18"/>
      <c r="AJ887" s="18"/>
      <c r="AK887" s="18"/>
      <c r="AL887" s="18"/>
      <c r="AM887" s="18"/>
      <c r="AN887" s="18"/>
    </row>
    <row r="888" spans="1:40" x14ac:dyDescent="0.35">
      <c r="A888" s="18"/>
      <c r="B888" s="2" t="s">
        <v>4</v>
      </c>
      <c r="C888" s="2">
        <v>884</v>
      </c>
      <c r="D888" s="2">
        <v>295</v>
      </c>
      <c r="E888" s="10">
        <v>68</v>
      </c>
      <c r="F888" s="26">
        <f t="shared" si="158"/>
        <v>18.888888888888889</v>
      </c>
      <c r="G888" s="51">
        <f t="shared" si="168"/>
        <v>1.3888888888887507E-2</v>
      </c>
      <c r="H888" s="26">
        <f t="shared" si="169"/>
        <v>18.888888888888889</v>
      </c>
      <c r="I888" s="70"/>
      <c r="J888" s="26">
        <v>20.541666666664625</v>
      </c>
      <c r="K888" s="26">
        <f>'Car Specs and Assumptions'!$C$5*9.81*'Car Specs and Assumptions'!$F$5</f>
        <v>145.08990000000003</v>
      </c>
      <c r="L888" s="26">
        <v>151.96850925925926</v>
      </c>
      <c r="M888" s="26">
        <v>-276.51674259259465</v>
      </c>
      <c r="N888" s="27">
        <v>-5223.0940267490105</v>
      </c>
      <c r="O888" s="27">
        <f t="shared" si="159"/>
        <v>0</v>
      </c>
      <c r="P888" s="27">
        <f>IF(F888&gt;0,(K888+L888)*F888,0)</f>
        <v>5611.1032860082314</v>
      </c>
      <c r="Q888" s="28">
        <f>IF(J888*-1&gt;(K888+L888),(((J888*-1)-K888-L888))*F888,0)</f>
        <v>0</v>
      </c>
      <c r="R888" s="27">
        <f t="shared" si="160"/>
        <v>1359565.6820495429</v>
      </c>
      <c r="S888" s="27">
        <f t="shared" si="161"/>
        <v>1302796.2459602077</v>
      </c>
      <c r="T888" s="27">
        <f t="shared" si="162"/>
        <v>0.37768734647336305</v>
      </c>
      <c r="U888" s="27">
        <f t="shared" si="163"/>
        <v>0.36191679712774572</v>
      </c>
      <c r="V888" s="29">
        <v>-0.36191679712774572</v>
      </c>
      <c r="W888" s="29">
        <f>0.5*'Car Specs and Assumptions'!$C$5*(F888*F888)</f>
        <v>263846.29629629629</v>
      </c>
      <c r="X888" s="29">
        <f t="shared" si="164"/>
        <v>263.84629629629632</v>
      </c>
      <c r="Y888" s="29">
        <f t="shared" si="165"/>
        <v>192.6077962962963</v>
      </c>
      <c r="Z888" s="29">
        <f>(H888*(K888+L888))/1000</f>
        <v>5.6111032860082313</v>
      </c>
      <c r="AA888" s="29">
        <f t="shared" si="166"/>
        <v>186.99669301028806</v>
      </c>
      <c r="AB888" s="18"/>
      <c r="AC888" s="24">
        <f t="shared" si="167"/>
        <v>0</v>
      </c>
      <c r="AD888" s="24"/>
      <c r="AE888" s="18"/>
      <c r="AF888" s="18"/>
      <c r="AG888" s="18"/>
      <c r="AH888" s="18"/>
      <c r="AI888" s="18"/>
      <c r="AJ888" s="18"/>
      <c r="AK888" s="18"/>
      <c r="AL888" s="18"/>
      <c r="AM888" s="18"/>
      <c r="AN888" s="18"/>
    </row>
    <row r="889" spans="1:40" x14ac:dyDescent="0.35">
      <c r="A889" s="18"/>
      <c r="B889" s="2" t="s">
        <v>4</v>
      </c>
      <c r="C889" s="2">
        <v>885</v>
      </c>
      <c r="D889" s="2">
        <v>296</v>
      </c>
      <c r="E889" s="10">
        <v>68.099999999999994</v>
      </c>
      <c r="F889" s="26">
        <f t="shared" si="158"/>
        <v>18.916666666666664</v>
      </c>
      <c r="G889" s="51">
        <f t="shared" si="168"/>
        <v>5.5555555555555358E-2</v>
      </c>
      <c r="H889" s="26">
        <f t="shared" si="169"/>
        <v>18.916666666666664</v>
      </c>
      <c r="I889" s="70"/>
      <c r="J889" s="26">
        <v>82.166666666666373</v>
      </c>
      <c r="K889" s="26">
        <f>'Car Specs and Assumptions'!$C$5*9.81*'Car Specs and Assumptions'!$F$5</f>
        <v>145.08990000000003</v>
      </c>
      <c r="L889" s="26">
        <v>152.41580411458332</v>
      </c>
      <c r="M889" s="26">
        <v>-215.33903744791698</v>
      </c>
      <c r="N889" s="27">
        <v>-4073.4967917230956</v>
      </c>
      <c r="O889" s="27">
        <f t="shared" si="159"/>
        <v>0</v>
      </c>
      <c r="P889" s="27">
        <f>IF(F889&gt;0,(K889+L889)*F889,0)</f>
        <v>5627.816236167534</v>
      </c>
      <c r="Q889" s="28">
        <f>IF(J889*-1&gt;(K889+L889),(((J889*-1)-K889-L889))*F889,0)</f>
        <v>0</v>
      </c>
      <c r="R889" s="27">
        <f t="shared" si="160"/>
        <v>1365193.4982857103</v>
      </c>
      <c r="S889" s="27">
        <f t="shared" si="161"/>
        <v>1302796.2459602077</v>
      </c>
      <c r="T889" s="27">
        <f t="shared" si="162"/>
        <v>0.37925075382377033</v>
      </c>
      <c r="U889" s="27">
        <f t="shared" si="163"/>
        <v>0.36191679712774572</v>
      </c>
      <c r="V889" s="29">
        <v>-0.36191679712774572</v>
      </c>
      <c r="W889" s="29">
        <f>0.5*'Car Specs and Assumptions'!$C$5*(F889*F889)</f>
        <v>264622.88541666663</v>
      </c>
      <c r="X889" s="29">
        <f t="shared" si="164"/>
        <v>264.62288541666663</v>
      </c>
      <c r="Y889" s="29">
        <f t="shared" si="165"/>
        <v>193.17470635416663</v>
      </c>
      <c r="Z889" s="29">
        <f>(H889*(K889+L889))/1000</f>
        <v>5.6278162361675337</v>
      </c>
      <c r="AA889" s="29">
        <f t="shared" si="166"/>
        <v>187.54689011799908</v>
      </c>
      <c r="AB889" s="18"/>
      <c r="AC889" s="24">
        <f t="shared" si="167"/>
        <v>0</v>
      </c>
      <c r="AD889" s="24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</row>
    <row r="890" spans="1:40" x14ac:dyDescent="0.35">
      <c r="A890" s="18"/>
      <c r="B890" s="2" t="s">
        <v>4</v>
      </c>
      <c r="C890" s="2">
        <v>886</v>
      </c>
      <c r="D890" s="2">
        <v>297</v>
      </c>
      <c r="E890" s="10">
        <v>68.400000000000006</v>
      </c>
      <c r="F890" s="26">
        <f t="shared" si="158"/>
        <v>19</v>
      </c>
      <c r="G890" s="51">
        <f t="shared" si="168"/>
        <v>6.9444444444444642E-2</v>
      </c>
      <c r="H890" s="26">
        <f t="shared" si="169"/>
        <v>19</v>
      </c>
      <c r="I890" s="70"/>
      <c r="J890" s="26">
        <v>102.70833333333363</v>
      </c>
      <c r="K890" s="26">
        <f>'Car Specs and Assumptions'!$C$5*9.81*'Car Specs and Assumptions'!$F$5</f>
        <v>145.08990000000003</v>
      </c>
      <c r="L890" s="26">
        <v>153.76163250000002</v>
      </c>
      <c r="M890" s="26">
        <v>-196.14319916666642</v>
      </c>
      <c r="N890" s="27">
        <v>-3726.7207841666618</v>
      </c>
      <c r="O890" s="27">
        <f t="shared" si="159"/>
        <v>0</v>
      </c>
      <c r="P890" s="27">
        <f>IF(F890&gt;0,(K890+L890)*F890,0)</f>
        <v>5678.1791175000017</v>
      </c>
      <c r="Q890" s="28">
        <f>IF(J890*-1&gt;(K890+L890),(((J890*-1)-K890-L890))*F890,0)</f>
        <v>0</v>
      </c>
      <c r="R890" s="27">
        <f t="shared" si="160"/>
        <v>1370871.6774032104</v>
      </c>
      <c r="S890" s="27">
        <f t="shared" si="161"/>
        <v>1302796.2459602077</v>
      </c>
      <c r="T890" s="27">
        <f t="shared" si="162"/>
        <v>0.38082815198261188</v>
      </c>
      <c r="U890" s="27">
        <f t="shared" si="163"/>
        <v>0.36191679712774572</v>
      </c>
      <c r="V890" s="29">
        <v>-0.36191679712774572</v>
      </c>
      <c r="W890" s="29">
        <f>0.5*'Car Specs and Assumptions'!$C$5*(F890*F890)</f>
        <v>266959.5</v>
      </c>
      <c r="X890" s="29">
        <f t="shared" si="164"/>
        <v>266.95949999999999</v>
      </c>
      <c r="Y890" s="29">
        <f t="shared" si="165"/>
        <v>194.88043499999998</v>
      </c>
      <c r="Z890" s="29">
        <f>(H890*(K890+L890))/1000</f>
        <v>5.6781791175000018</v>
      </c>
      <c r="AA890" s="29">
        <f t="shared" si="166"/>
        <v>189.20225588249997</v>
      </c>
      <c r="AB890" s="18"/>
      <c r="AC890" s="24">
        <f t="shared" si="167"/>
        <v>0</v>
      </c>
      <c r="AD890" s="24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</row>
    <row r="891" spans="1:40" x14ac:dyDescent="0.35">
      <c r="A891" s="18"/>
      <c r="B891" s="2" t="s">
        <v>4</v>
      </c>
      <c r="C891" s="2">
        <v>887</v>
      </c>
      <c r="D891" s="2">
        <v>298</v>
      </c>
      <c r="E891" s="10">
        <v>68.599999999999994</v>
      </c>
      <c r="F891" s="26">
        <f t="shared" si="158"/>
        <v>19.055555555555554</v>
      </c>
      <c r="G891" s="51">
        <f t="shared" si="168"/>
        <v>4.1666666666666075E-2</v>
      </c>
      <c r="H891" s="26">
        <f t="shared" si="169"/>
        <v>19.055555555555554</v>
      </c>
      <c r="I891" s="70"/>
      <c r="J891" s="26">
        <v>61.624999999999126</v>
      </c>
      <c r="K891" s="26">
        <f>'Car Specs and Assumptions'!$C$5*9.81*'Car Specs and Assumptions'!$F$5</f>
        <v>145.08990000000003</v>
      </c>
      <c r="L891" s="26">
        <v>154.66213793981481</v>
      </c>
      <c r="M891" s="26">
        <v>-238.12703793981572</v>
      </c>
      <c r="N891" s="27">
        <v>-4537.6430007420431</v>
      </c>
      <c r="O891" s="27">
        <f t="shared" si="159"/>
        <v>0</v>
      </c>
      <c r="P891" s="27">
        <f>IF(F891&gt;0,(K891+L891)*F891,0)</f>
        <v>5711.9416118531381</v>
      </c>
      <c r="Q891" s="28">
        <f>IF(J891*-1&gt;(K891+L891),(((J891*-1)-K891-L891))*F891,0)</f>
        <v>0</v>
      </c>
      <c r="R891" s="27">
        <f t="shared" si="160"/>
        <v>1376583.6190150636</v>
      </c>
      <c r="S891" s="27">
        <f t="shared" si="161"/>
        <v>1302796.2459602077</v>
      </c>
      <c r="T891" s="27">
        <f t="shared" si="162"/>
        <v>0.38241492936238469</v>
      </c>
      <c r="U891" s="27">
        <f t="shared" si="163"/>
        <v>0.36191679712774572</v>
      </c>
      <c r="V891" s="29">
        <v>-0.36191679712774572</v>
      </c>
      <c r="W891" s="29">
        <f>0.5*'Car Specs and Assumptions'!$C$5*(F891*F891)</f>
        <v>268522.94907407404</v>
      </c>
      <c r="X891" s="29">
        <f t="shared" si="164"/>
        <v>268.52294907407406</v>
      </c>
      <c r="Y891" s="29">
        <f t="shared" si="165"/>
        <v>196.02175282407407</v>
      </c>
      <c r="Z891" s="29">
        <f>(H891*(K891+L891))/1000</f>
        <v>5.7119416118531383</v>
      </c>
      <c r="AA891" s="29">
        <f t="shared" si="166"/>
        <v>190.30981121222092</v>
      </c>
      <c r="AB891" s="18"/>
      <c r="AC891" s="24">
        <f t="shared" si="167"/>
        <v>0</v>
      </c>
      <c r="AD891" s="24"/>
      <c r="AE891" s="18"/>
      <c r="AF891" s="18"/>
      <c r="AG891" s="18"/>
      <c r="AH891" s="18"/>
      <c r="AI891" s="18"/>
      <c r="AJ891" s="18"/>
      <c r="AK891" s="18"/>
      <c r="AL891" s="18"/>
      <c r="AM891" s="18"/>
      <c r="AN891" s="18"/>
    </row>
    <row r="892" spans="1:40" x14ac:dyDescent="0.35">
      <c r="A892" s="18"/>
      <c r="B892" s="2" t="s">
        <v>4</v>
      </c>
      <c r="C892" s="2">
        <v>888</v>
      </c>
      <c r="D892" s="2">
        <v>299</v>
      </c>
      <c r="E892" s="10">
        <v>68.7</v>
      </c>
      <c r="F892" s="26">
        <f t="shared" si="158"/>
        <v>19.083333333333332</v>
      </c>
      <c r="G892" s="51">
        <f t="shared" si="168"/>
        <v>-1.3888888888887507E-2</v>
      </c>
      <c r="H892" s="26">
        <f t="shared" si="169"/>
        <v>19.083333333333332</v>
      </c>
      <c r="I892" s="70"/>
      <c r="J892" s="26">
        <v>-20.541666666664625</v>
      </c>
      <c r="K892" s="26">
        <f>'Car Specs and Assumptions'!$C$5*9.81*'Car Specs and Assumptions'!$F$5</f>
        <v>145.08990000000003</v>
      </c>
      <c r="L892" s="26">
        <v>155.11337661458333</v>
      </c>
      <c r="M892" s="26">
        <v>-320.74494328124797</v>
      </c>
      <c r="N892" s="27">
        <v>-6120.8826676171484</v>
      </c>
      <c r="O892" s="27">
        <f t="shared" si="159"/>
        <v>0</v>
      </c>
      <c r="P892" s="27">
        <f>IF(F892&gt;0,(K892+L892)*F892,0)</f>
        <v>5728.8791953949658</v>
      </c>
      <c r="Q892" s="28">
        <f>IF(J892*-1&gt;(K892+L892),(((J892*-1)-K892-L892))*F892,0)</f>
        <v>0</v>
      </c>
      <c r="R892" s="27">
        <f t="shared" si="160"/>
        <v>1382312.4982104586</v>
      </c>
      <c r="S892" s="27">
        <f t="shared" si="161"/>
        <v>1302796.2459602077</v>
      </c>
      <c r="T892" s="27">
        <f t="shared" si="162"/>
        <v>0.38400641200286539</v>
      </c>
      <c r="U892" s="27">
        <f t="shared" si="163"/>
        <v>0.36191679712774572</v>
      </c>
      <c r="V892" s="29">
        <v>-0.36191679712774572</v>
      </c>
      <c r="W892" s="29">
        <f>0.5*'Car Specs and Assumptions'!$C$5*(F892*F892)</f>
        <v>269306.38541666663</v>
      </c>
      <c r="X892" s="29">
        <f t="shared" si="164"/>
        <v>269.30638541666661</v>
      </c>
      <c r="Y892" s="29">
        <f t="shared" si="165"/>
        <v>196.59366135416661</v>
      </c>
      <c r="Z892" s="29">
        <f>(H892*(K892+L892))/1000</f>
        <v>5.728879195394966</v>
      </c>
      <c r="AA892" s="29">
        <f t="shared" si="166"/>
        <v>190.86478215877165</v>
      </c>
      <c r="AB892" s="18"/>
      <c r="AC892" s="24">
        <f t="shared" si="167"/>
        <v>0</v>
      </c>
      <c r="AD892" s="24"/>
      <c r="AE892" s="18"/>
      <c r="AF892" s="18"/>
      <c r="AG892" s="18"/>
      <c r="AH892" s="18"/>
      <c r="AI892" s="18"/>
      <c r="AJ892" s="18"/>
      <c r="AK892" s="18"/>
      <c r="AL892" s="18"/>
      <c r="AM892" s="18"/>
      <c r="AN892" s="18"/>
    </row>
    <row r="893" spans="1:40" x14ac:dyDescent="0.35">
      <c r="A893" s="18"/>
      <c r="B893" s="2" t="s">
        <v>4</v>
      </c>
      <c r="C893" s="2">
        <v>889</v>
      </c>
      <c r="D893" s="2">
        <v>300</v>
      </c>
      <c r="E893" s="10">
        <v>68.5</v>
      </c>
      <c r="F893" s="26">
        <f t="shared" si="158"/>
        <v>19.027777777777779</v>
      </c>
      <c r="G893" s="51">
        <f t="shared" si="168"/>
        <v>-8.3333333333333925E-2</v>
      </c>
      <c r="H893" s="26">
        <f t="shared" si="169"/>
        <v>19.027777777777779</v>
      </c>
      <c r="I893" s="70"/>
      <c r="J893" s="26">
        <v>-123.25000000000088</v>
      </c>
      <c r="K893" s="26">
        <f>'Car Specs and Assumptions'!$C$5*9.81*'Car Specs and Assumptions'!$F$5</f>
        <v>145.08990000000003</v>
      </c>
      <c r="L893" s="26">
        <v>154.21155656828708</v>
      </c>
      <c r="M893" s="26">
        <v>-422.55145656828802</v>
      </c>
      <c r="N893" s="27">
        <v>-8040.2152152577028</v>
      </c>
      <c r="O893" s="27">
        <f t="shared" si="159"/>
        <v>0</v>
      </c>
      <c r="P893" s="27">
        <f>IF(F893&gt;0,(K893+L893)*F893,0)</f>
        <v>5695.0416041465742</v>
      </c>
      <c r="Q893" s="28">
        <f>IF(J893*-1&gt;(K893+L893),(((J893*-1)-K893-L893))*F893,0)</f>
        <v>0</v>
      </c>
      <c r="R893" s="27">
        <f t="shared" si="160"/>
        <v>1388007.5398146051</v>
      </c>
      <c r="S893" s="27">
        <f t="shared" si="161"/>
        <v>1302796.2459602077</v>
      </c>
      <c r="T893" s="27">
        <f t="shared" si="162"/>
        <v>0.38558849456049732</v>
      </c>
      <c r="U893" s="27">
        <f t="shared" si="163"/>
        <v>0.36191679712774572</v>
      </c>
      <c r="V893" s="29">
        <v>-0.36191679712774572</v>
      </c>
      <c r="W893" s="29">
        <f>0.5*'Car Specs and Assumptions'!$C$5*(F893*F893)</f>
        <v>267740.65393518523</v>
      </c>
      <c r="X893" s="29">
        <f t="shared" si="164"/>
        <v>267.74065393518521</v>
      </c>
      <c r="Y893" s="29">
        <f t="shared" si="165"/>
        <v>195.45067737268519</v>
      </c>
      <c r="Z893" s="29">
        <f>(H893*(K893+L893))/1000</f>
        <v>5.6950416041465743</v>
      </c>
      <c r="AA893" s="29">
        <f t="shared" si="166"/>
        <v>189.75563576853861</v>
      </c>
      <c r="AB893" s="18"/>
      <c r="AC893" s="24">
        <f t="shared" si="167"/>
        <v>0</v>
      </c>
      <c r="AD893" s="24"/>
      <c r="AE893" s="18"/>
      <c r="AF893" s="18"/>
      <c r="AG893" s="18"/>
      <c r="AH893" s="18"/>
      <c r="AI893" s="18"/>
      <c r="AJ893" s="18"/>
      <c r="AK893" s="18"/>
      <c r="AL893" s="18"/>
      <c r="AM893" s="18"/>
      <c r="AN893" s="18"/>
    </row>
    <row r="894" spans="1:40" x14ac:dyDescent="0.35">
      <c r="A894" s="18"/>
      <c r="B894" s="2" t="s">
        <v>4</v>
      </c>
      <c r="C894" s="2">
        <v>890</v>
      </c>
      <c r="D894" s="2">
        <v>301</v>
      </c>
      <c r="E894" s="10">
        <v>68.099999999999994</v>
      </c>
      <c r="F894" s="26">
        <f t="shared" si="158"/>
        <v>18.916666666666664</v>
      </c>
      <c r="G894" s="51">
        <f t="shared" si="168"/>
        <v>-0.16666666666666785</v>
      </c>
      <c r="H894" s="26">
        <f t="shared" si="169"/>
        <v>18.916666666666664</v>
      </c>
      <c r="I894" s="70"/>
      <c r="J894" s="26">
        <v>-246.50000000000176</v>
      </c>
      <c r="K894" s="26">
        <f>'Car Specs and Assumptions'!$C$5*9.81*'Car Specs and Assumptions'!$F$5</f>
        <v>145.08990000000003</v>
      </c>
      <c r="L894" s="26">
        <v>152.41580411458332</v>
      </c>
      <c r="M894" s="26">
        <v>-544.00570411458511</v>
      </c>
      <c r="N894" s="27">
        <v>-10290.7745695009</v>
      </c>
      <c r="O894" s="27">
        <f t="shared" si="159"/>
        <v>0</v>
      </c>
      <c r="P894" s="27">
        <f>IF(F894&gt;0,(K894+L894)*F894,0)</f>
        <v>5627.816236167534</v>
      </c>
      <c r="Q894" s="28">
        <f>IF(J894*-1&gt;(K894+L894),(((J894*-1)-K894-L894))*F894,0)</f>
        <v>0</v>
      </c>
      <c r="R894" s="27">
        <f t="shared" si="160"/>
        <v>1393635.3560507726</v>
      </c>
      <c r="S894" s="27">
        <f t="shared" si="161"/>
        <v>1302796.2459602077</v>
      </c>
      <c r="T894" s="27">
        <f t="shared" si="162"/>
        <v>0.38715190191090465</v>
      </c>
      <c r="U894" s="27">
        <f t="shared" si="163"/>
        <v>0.36191679712774572</v>
      </c>
      <c r="V894" s="29">
        <v>-0.36191679712774572</v>
      </c>
      <c r="W894" s="29">
        <f>0.5*'Car Specs and Assumptions'!$C$5*(F894*F894)</f>
        <v>264622.88541666663</v>
      </c>
      <c r="X894" s="29">
        <f t="shared" si="164"/>
        <v>264.62288541666663</v>
      </c>
      <c r="Y894" s="29">
        <f t="shared" si="165"/>
        <v>193.17470635416663</v>
      </c>
      <c r="Z894" s="29">
        <f>(H894*(K894+L894))/1000</f>
        <v>5.6278162361675337</v>
      </c>
      <c r="AA894" s="29">
        <f t="shared" si="166"/>
        <v>187.54689011799908</v>
      </c>
      <c r="AB894" s="18"/>
      <c r="AC894" s="24">
        <f t="shared" si="167"/>
        <v>0</v>
      </c>
      <c r="AD894" s="24"/>
      <c r="AE894" s="18"/>
      <c r="AF894" s="18"/>
      <c r="AG894" s="18"/>
      <c r="AH894" s="18"/>
      <c r="AI894" s="18"/>
      <c r="AJ894" s="18"/>
      <c r="AK894" s="18"/>
      <c r="AL894" s="18"/>
      <c r="AM894" s="18"/>
      <c r="AN894" s="18"/>
    </row>
    <row r="895" spans="1:40" x14ac:dyDescent="0.35">
      <c r="A895" s="18"/>
      <c r="B895" s="2" t="s">
        <v>4</v>
      </c>
      <c r="C895" s="2">
        <v>891</v>
      </c>
      <c r="D895" s="2">
        <v>302</v>
      </c>
      <c r="E895" s="10">
        <v>67.3</v>
      </c>
      <c r="F895" s="26">
        <f t="shared" si="158"/>
        <v>18.694444444444443</v>
      </c>
      <c r="G895" s="51">
        <f t="shared" si="168"/>
        <v>-0.26388888888888751</v>
      </c>
      <c r="H895" s="26">
        <f t="shared" si="169"/>
        <v>18.694444444444443</v>
      </c>
      <c r="I895" s="70"/>
      <c r="J895" s="26">
        <v>-390.29166666666464</v>
      </c>
      <c r="K895" s="26">
        <f>'Car Specs and Assumptions'!$C$5*9.81*'Car Specs and Assumptions'!$F$5</f>
        <v>145.08990000000003</v>
      </c>
      <c r="L895" s="26">
        <v>148.85584976273148</v>
      </c>
      <c r="M895" s="26">
        <v>-684.23741642939615</v>
      </c>
      <c r="N895" s="27">
        <v>-12791.438368249543</v>
      </c>
      <c r="O895" s="27">
        <f t="shared" si="159"/>
        <v>0</v>
      </c>
      <c r="P895" s="27">
        <f>IF(F895&gt;0,(K895+L895)*F895,0)</f>
        <v>5495.1524886199522</v>
      </c>
      <c r="Q895" s="28">
        <f>IF(J895*-1&gt;(K895+L895),(((J895*-1)-K895-L895))*F895,0)</f>
        <v>1801.1333910096387</v>
      </c>
      <c r="R895" s="27">
        <f t="shared" si="160"/>
        <v>1399130.5085393926</v>
      </c>
      <c r="S895" s="27">
        <f t="shared" si="161"/>
        <v>1304597.3793512173</v>
      </c>
      <c r="T895" s="27">
        <f t="shared" si="162"/>
        <v>0.38867845527224326</v>
      </c>
      <c r="U895" s="27">
        <f t="shared" si="163"/>
        <v>0.36241715198376817</v>
      </c>
      <c r="V895" s="29">
        <v>-0.36241715198376817</v>
      </c>
      <c r="W895" s="29">
        <f>0.5*'Car Specs and Assumptions'!$C$5*(F895*F895)</f>
        <v>258442.12615740736</v>
      </c>
      <c r="X895" s="29">
        <f t="shared" si="164"/>
        <v>258.44212615740736</v>
      </c>
      <c r="Y895" s="29">
        <f t="shared" si="165"/>
        <v>188.66275209490738</v>
      </c>
      <c r="Z895" s="29">
        <f>(H895*(K895+L895))/1000</f>
        <v>5.4951524886199525</v>
      </c>
      <c r="AA895" s="29">
        <f t="shared" si="166"/>
        <v>183.16759960628741</v>
      </c>
      <c r="AB895" s="18"/>
      <c r="AC895" s="24">
        <f t="shared" si="167"/>
        <v>0</v>
      </c>
      <c r="AD895" s="24"/>
      <c r="AE895" s="18"/>
      <c r="AF895" s="18"/>
      <c r="AG895" s="18"/>
      <c r="AH895" s="18"/>
      <c r="AI895" s="18"/>
      <c r="AJ895" s="18"/>
      <c r="AK895" s="18"/>
      <c r="AL895" s="18"/>
      <c r="AM895" s="18"/>
      <c r="AN895" s="18"/>
    </row>
    <row r="896" spans="1:40" x14ac:dyDescent="0.35">
      <c r="A896" s="18"/>
      <c r="B896" s="2" t="s">
        <v>4</v>
      </c>
      <c r="C896" s="2">
        <v>892</v>
      </c>
      <c r="D896" s="2">
        <v>303</v>
      </c>
      <c r="E896" s="10">
        <v>66.2</v>
      </c>
      <c r="F896" s="26">
        <f t="shared" si="158"/>
        <v>18.388888888888889</v>
      </c>
      <c r="G896" s="51">
        <f t="shared" si="168"/>
        <v>-0.34722222222222143</v>
      </c>
      <c r="H896" s="26">
        <f t="shared" si="169"/>
        <v>18.388888888888889</v>
      </c>
      <c r="I896" s="70"/>
      <c r="J896" s="26">
        <v>-513.54166666666549</v>
      </c>
      <c r="K896" s="26">
        <f>'Car Specs and Assumptions'!$C$5*9.81*'Car Specs and Assumptions'!$F$5</f>
        <v>145.08990000000003</v>
      </c>
      <c r="L896" s="26">
        <v>144.02960071759261</v>
      </c>
      <c r="M896" s="26">
        <v>-802.66116738425819</v>
      </c>
      <c r="N896" s="27">
        <v>-14760.04702245497</v>
      </c>
      <c r="O896" s="27">
        <f t="shared" si="159"/>
        <v>0</v>
      </c>
      <c r="P896" s="27">
        <f>IF(F896&gt;0,(K896+L896)*F896,0)</f>
        <v>5316.586374306843</v>
      </c>
      <c r="Q896" s="28">
        <f>IF(J896*-1&gt;(K896+L896),(((J896*-1)-K896-L896))*F896,0)</f>
        <v>4126.8742738412839</v>
      </c>
      <c r="R896" s="27">
        <f t="shared" si="160"/>
        <v>1404447.0949136994</v>
      </c>
      <c r="S896" s="27">
        <f t="shared" si="161"/>
        <v>1308724.2536250586</v>
      </c>
      <c r="T896" s="27">
        <f t="shared" si="162"/>
        <v>0.39015540296702572</v>
      </c>
      <c r="U896" s="27">
        <f t="shared" si="163"/>
        <v>0.36356359765704127</v>
      </c>
      <c r="V896" s="29">
        <v>-0.36356359765704127</v>
      </c>
      <c r="W896" s="29">
        <f>0.5*'Car Specs and Assumptions'!$C$5*(F896*F896)</f>
        <v>250062.83796296298</v>
      </c>
      <c r="X896" s="29">
        <f t="shared" si="164"/>
        <v>250.06283796296299</v>
      </c>
      <c r="Y896" s="29">
        <f t="shared" si="165"/>
        <v>182.54587171296296</v>
      </c>
      <c r="Z896" s="29">
        <f>(H896*(K896+L896))/1000</f>
        <v>5.3165863743068433</v>
      </c>
      <c r="AA896" s="29">
        <f t="shared" si="166"/>
        <v>177.22928533865613</v>
      </c>
      <c r="AB896" s="18"/>
      <c r="AC896" s="24">
        <f t="shared" si="167"/>
        <v>0</v>
      </c>
      <c r="AD896" s="24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</row>
    <row r="897" spans="1:40" x14ac:dyDescent="0.35">
      <c r="A897" s="18"/>
      <c r="B897" s="2" t="s">
        <v>4</v>
      </c>
      <c r="C897" s="2">
        <v>893</v>
      </c>
      <c r="D897" s="2">
        <v>304</v>
      </c>
      <c r="E897" s="10">
        <v>64.8</v>
      </c>
      <c r="F897" s="26">
        <f t="shared" si="158"/>
        <v>18</v>
      </c>
      <c r="G897" s="51">
        <f t="shared" si="168"/>
        <v>-0.36111111111111072</v>
      </c>
      <c r="H897" s="26">
        <f t="shared" si="169"/>
        <v>18</v>
      </c>
      <c r="I897" s="70"/>
      <c r="J897" s="26">
        <v>-534.0833333333328</v>
      </c>
      <c r="K897" s="26">
        <f>'Car Specs and Assumptions'!$C$5*9.81*'Car Specs and Assumptions'!$F$5</f>
        <v>145.08990000000003</v>
      </c>
      <c r="L897" s="26">
        <v>138.00213000000002</v>
      </c>
      <c r="M897" s="26">
        <v>-817.17536333333283</v>
      </c>
      <c r="N897" s="27">
        <v>-14709.156539999991</v>
      </c>
      <c r="O897" s="27">
        <f t="shared" si="159"/>
        <v>0</v>
      </c>
      <c r="P897" s="27">
        <f>IF(F897&gt;0,(K897+L897)*F897,0)</f>
        <v>5095.6565399999999</v>
      </c>
      <c r="Q897" s="28">
        <f>IF(J897*-1&gt;(K897+L897),(((J897*-1)-K897-L897))*F897,0)</f>
        <v>4517.8434599999891</v>
      </c>
      <c r="R897" s="27">
        <f t="shared" si="160"/>
        <v>1409542.7514536995</v>
      </c>
      <c r="S897" s="27">
        <f t="shared" si="161"/>
        <v>1313242.0970850585</v>
      </c>
      <c r="T897" s="27">
        <f t="shared" si="162"/>
        <v>0.39157097635383775</v>
      </c>
      <c r="U897" s="27">
        <f t="shared" si="163"/>
        <v>0.36481865457022927</v>
      </c>
      <c r="V897" s="29">
        <v>-0.36481865457022927</v>
      </c>
      <c r="W897" s="29">
        <f>0.5*'Car Specs and Assumptions'!$C$5*(F897*F897)</f>
        <v>239598</v>
      </c>
      <c r="X897" s="29">
        <f t="shared" si="164"/>
        <v>239.59800000000001</v>
      </c>
      <c r="Y897" s="29">
        <f t="shared" si="165"/>
        <v>174.90654000000001</v>
      </c>
      <c r="Z897" s="29">
        <f>(H897*(K897+L897))/1000</f>
        <v>5.0956565400000002</v>
      </c>
      <c r="AA897" s="29">
        <f t="shared" si="166"/>
        <v>169.81088346000001</v>
      </c>
      <c r="AB897" s="18"/>
      <c r="AC897" s="24">
        <f t="shared" si="167"/>
        <v>0</v>
      </c>
      <c r="AD897" s="24"/>
      <c r="AE897" s="18"/>
      <c r="AF897" s="18"/>
      <c r="AG897" s="18"/>
      <c r="AH897" s="18"/>
      <c r="AI897" s="18"/>
      <c r="AJ897" s="18"/>
      <c r="AK897" s="18"/>
      <c r="AL897" s="18"/>
      <c r="AM897" s="18"/>
      <c r="AN897" s="18"/>
    </row>
    <row r="898" spans="1:40" x14ac:dyDescent="0.35">
      <c r="A898" s="18"/>
      <c r="B898" s="2" t="s">
        <v>4</v>
      </c>
      <c r="C898" s="2">
        <v>894</v>
      </c>
      <c r="D898" s="2">
        <v>305</v>
      </c>
      <c r="E898" s="10">
        <v>63.6</v>
      </c>
      <c r="F898" s="26">
        <f t="shared" si="158"/>
        <v>17.666666666666668</v>
      </c>
      <c r="G898" s="51">
        <f t="shared" si="168"/>
        <v>-0.30555555555555536</v>
      </c>
      <c r="H898" s="26">
        <f t="shared" si="169"/>
        <v>17.666666666666668</v>
      </c>
      <c r="I898" s="70"/>
      <c r="J898" s="26">
        <v>-451.9166666666664</v>
      </c>
      <c r="K898" s="26">
        <f>'Car Specs and Assumptions'!$C$5*9.81*'Car Specs and Assumptions'!$F$5</f>
        <v>145.08990000000003</v>
      </c>
      <c r="L898" s="26">
        <v>132.93826583333336</v>
      </c>
      <c r="M898" s="26">
        <v>-729.94483249999985</v>
      </c>
      <c r="N898" s="27">
        <v>-12895.692040833332</v>
      </c>
      <c r="O898" s="27">
        <f t="shared" si="159"/>
        <v>0</v>
      </c>
      <c r="P898" s="27">
        <f>IF(F898&gt;0,(K898+L898)*F898,0)</f>
        <v>4911.8309297222231</v>
      </c>
      <c r="Q898" s="28">
        <f>IF(J898*-1&gt;(K898+L898),(((J898*-1)-K898-L898))*F898,0)</f>
        <v>3072.0301813888827</v>
      </c>
      <c r="R898" s="27">
        <f t="shared" si="160"/>
        <v>1414454.5823834217</v>
      </c>
      <c r="S898" s="27">
        <f t="shared" si="161"/>
        <v>1316314.1272664473</v>
      </c>
      <c r="T898" s="27">
        <f t="shared" si="162"/>
        <v>0.39293548298611458</v>
      </c>
      <c r="U898" s="27">
        <f t="shared" si="163"/>
        <v>0.36567206455461909</v>
      </c>
      <c r="V898" s="29">
        <v>-0.36567206455461909</v>
      </c>
      <c r="W898" s="29">
        <f>0.5*'Car Specs and Assumptions'!$C$5*(F898*F898)</f>
        <v>230806.16666666669</v>
      </c>
      <c r="X898" s="29">
        <f t="shared" si="164"/>
        <v>230.80616666666668</v>
      </c>
      <c r="Y898" s="29">
        <f t="shared" si="165"/>
        <v>168.48850166666668</v>
      </c>
      <c r="Z898" s="29">
        <f>(H898*(K898+L898))/1000</f>
        <v>4.9118309297222229</v>
      </c>
      <c r="AA898" s="29">
        <f t="shared" si="166"/>
        <v>163.57667073694446</v>
      </c>
      <c r="AB898" s="18"/>
      <c r="AC898" s="24">
        <f t="shared" si="167"/>
        <v>0</v>
      </c>
      <c r="AD898" s="24"/>
      <c r="AE898" s="18"/>
      <c r="AF898" s="18"/>
      <c r="AG898" s="18"/>
      <c r="AH898" s="18"/>
      <c r="AI898" s="18"/>
      <c r="AJ898" s="18"/>
      <c r="AK898" s="18"/>
      <c r="AL898" s="18"/>
      <c r="AM898" s="18"/>
      <c r="AN898" s="18"/>
    </row>
    <row r="899" spans="1:40" x14ac:dyDescent="0.35">
      <c r="A899" s="18"/>
      <c r="B899" s="2" t="s">
        <v>4</v>
      </c>
      <c r="C899" s="2">
        <v>895</v>
      </c>
      <c r="D899" s="2">
        <v>306</v>
      </c>
      <c r="E899" s="10">
        <v>62.6</v>
      </c>
      <c r="F899" s="26">
        <f t="shared" si="158"/>
        <v>17.388888888888889</v>
      </c>
      <c r="G899" s="51">
        <f t="shared" si="168"/>
        <v>-0.20833333333333393</v>
      </c>
      <c r="H899" s="26">
        <f t="shared" si="169"/>
        <v>17.388888888888889</v>
      </c>
      <c r="I899" s="70"/>
      <c r="J899" s="26">
        <v>-308.12500000000085</v>
      </c>
      <c r="K899" s="26">
        <f>'Car Specs and Assumptions'!$C$5*9.81*'Car Specs and Assumptions'!$F$5</f>
        <v>145.08990000000003</v>
      </c>
      <c r="L899" s="26">
        <v>128.7906823842593</v>
      </c>
      <c r="M899" s="26">
        <v>-582.00558238426015</v>
      </c>
      <c r="N899" s="27">
        <v>-10120.430404792969</v>
      </c>
      <c r="O899" s="27">
        <f t="shared" si="159"/>
        <v>0</v>
      </c>
      <c r="P899" s="27">
        <f>IF(F899&gt;0,(K899+L899)*F899,0)</f>
        <v>4762.4790159040658</v>
      </c>
      <c r="Q899" s="28">
        <f>IF(J899*-1&gt;(K899+L899),(((J899*-1)-K899-L899))*F899,0)</f>
        <v>595.47237298483878</v>
      </c>
      <c r="R899" s="27">
        <f t="shared" si="160"/>
        <v>1419217.0613993257</v>
      </c>
      <c r="S899" s="27">
        <f t="shared" si="161"/>
        <v>1316909.599639432</v>
      </c>
      <c r="T899" s="27">
        <f t="shared" si="162"/>
        <v>0.39425849965673271</v>
      </c>
      <c r="U899" s="27">
        <f t="shared" si="163"/>
        <v>0.36583748677983424</v>
      </c>
      <c r="V899" s="29">
        <v>-0.36583748677983424</v>
      </c>
      <c r="W899" s="29">
        <f>0.5*'Car Specs and Assumptions'!$C$5*(F899*F899)</f>
        <v>223605.17129629632</v>
      </c>
      <c r="X899" s="29">
        <f t="shared" si="164"/>
        <v>223.60517129629633</v>
      </c>
      <c r="Y899" s="29">
        <f t="shared" si="165"/>
        <v>163.23177504629632</v>
      </c>
      <c r="Z899" s="29">
        <f>(H899*(K899+L899))/1000</f>
        <v>4.7624790159040655</v>
      </c>
      <c r="AA899" s="29">
        <f t="shared" si="166"/>
        <v>158.46929603039226</v>
      </c>
      <c r="AB899" s="18"/>
      <c r="AC899" s="24">
        <f t="shared" si="167"/>
        <v>0</v>
      </c>
      <c r="AD899" s="24"/>
      <c r="AE899" s="18"/>
      <c r="AF899" s="18"/>
      <c r="AG899" s="18"/>
      <c r="AH899" s="18"/>
      <c r="AI899" s="18"/>
      <c r="AJ899" s="18"/>
      <c r="AK899" s="18"/>
      <c r="AL899" s="18"/>
      <c r="AM899" s="18"/>
      <c r="AN899" s="18"/>
    </row>
    <row r="900" spans="1:40" x14ac:dyDescent="0.35">
      <c r="A900" s="18"/>
      <c r="B900" s="2" t="s">
        <v>4</v>
      </c>
      <c r="C900" s="2">
        <v>896</v>
      </c>
      <c r="D900" s="2">
        <v>307</v>
      </c>
      <c r="E900" s="10">
        <v>62.1</v>
      </c>
      <c r="F900" s="26">
        <f t="shared" si="158"/>
        <v>17.25</v>
      </c>
      <c r="G900" s="51">
        <f t="shared" si="168"/>
        <v>-9.7222222222223209E-2</v>
      </c>
      <c r="H900" s="26">
        <f t="shared" si="169"/>
        <v>17.25</v>
      </c>
      <c r="I900" s="70"/>
      <c r="J900" s="26">
        <v>-143.79166666666814</v>
      </c>
      <c r="K900" s="26">
        <f>'Car Specs and Assumptions'!$C$5*9.81*'Car Specs and Assumptions'!$F$5</f>
        <v>145.08990000000003</v>
      </c>
      <c r="L900" s="26">
        <v>126.74153953125001</v>
      </c>
      <c r="M900" s="26">
        <v>-415.62310619791816</v>
      </c>
      <c r="N900" s="27">
        <v>-7169.4985819140884</v>
      </c>
      <c r="O900" s="27">
        <f t="shared" si="159"/>
        <v>0</v>
      </c>
      <c r="P900" s="27">
        <f>IF(F900&gt;0,(K900+L900)*F900,0)</f>
        <v>4689.0923319140638</v>
      </c>
      <c r="Q900" s="28">
        <f>IF(J900*-1&gt;(K900+L900),(((J900*-1)-K900-L900))*F900,0)</f>
        <v>0</v>
      </c>
      <c r="R900" s="27">
        <f t="shared" si="160"/>
        <v>1423906.1537312397</v>
      </c>
      <c r="S900" s="27">
        <f t="shared" si="161"/>
        <v>1316909.599639432</v>
      </c>
      <c r="T900" s="27">
        <f t="shared" si="162"/>
        <v>0.39556112950653843</v>
      </c>
      <c r="U900" s="27">
        <f t="shared" si="163"/>
        <v>0.36583748677983424</v>
      </c>
      <c r="V900" s="29">
        <v>-0.36583748677983424</v>
      </c>
      <c r="W900" s="29">
        <f>0.5*'Car Specs and Assumptions'!$C$5*(F900*F900)</f>
        <v>220047.46875</v>
      </c>
      <c r="X900" s="29">
        <f t="shared" si="164"/>
        <v>220.04746875000001</v>
      </c>
      <c r="Y900" s="29">
        <f t="shared" si="165"/>
        <v>160.6346521875</v>
      </c>
      <c r="Z900" s="29">
        <f>(H900*(K900+L900))/1000</f>
        <v>4.6890923319140638</v>
      </c>
      <c r="AA900" s="29">
        <f t="shared" si="166"/>
        <v>155.94555985558594</v>
      </c>
      <c r="AB900" s="18"/>
      <c r="AC900" s="24">
        <f t="shared" si="167"/>
        <v>0</v>
      </c>
      <c r="AD900" s="24"/>
      <c r="AE900" s="18"/>
      <c r="AF900" s="18"/>
      <c r="AG900" s="18"/>
      <c r="AH900" s="18"/>
      <c r="AI900" s="18"/>
      <c r="AJ900" s="18"/>
      <c r="AK900" s="18"/>
      <c r="AL900" s="18"/>
      <c r="AM900" s="18"/>
      <c r="AN900" s="18"/>
    </row>
    <row r="901" spans="1:40" x14ac:dyDescent="0.35">
      <c r="A901" s="18"/>
      <c r="B901" s="2" t="s">
        <v>4</v>
      </c>
      <c r="C901" s="2">
        <v>897</v>
      </c>
      <c r="D901" s="2">
        <v>308</v>
      </c>
      <c r="E901" s="10">
        <v>61.9</v>
      </c>
      <c r="F901" s="26">
        <f t="shared" ref="F901:F964" si="170">E901/3.6</f>
        <v>17.194444444444443</v>
      </c>
      <c r="G901" s="51">
        <f t="shared" si="168"/>
        <v>-2.7777777777778567E-2</v>
      </c>
      <c r="H901" s="26">
        <f t="shared" si="169"/>
        <v>17.194444444444443</v>
      </c>
      <c r="I901" s="70"/>
      <c r="J901" s="26">
        <v>-41.083333333334501</v>
      </c>
      <c r="K901" s="26">
        <f>'Car Specs and Assumptions'!$C$5*9.81*'Car Specs and Assumptions'!$F$5</f>
        <v>145.08990000000003</v>
      </c>
      <c r="L901" s="26">
        <v>125.92648351273148</v>
      </c>
      <c r="M901" s="26">
        <v>-312.09971684606603</v>
      </c>
      <c r="N901" s="27">
        <v>-5366.3812424365242</v>
      </c>
      <c r="O901" s="27">
        <f t="shared" ref="O901:O964" si="171">IF(N901&gt;0,N901,0)</f>
        <v>0</v>
      </c>
      <c r="P901" s="27">
        <f>IF(F901&gt;0,(K901+L901)*F901,0)</f>
        <v>4659.9761498439111</v>
      </c>
      <c r="Q901" s="28">
        <f>IF(J901*-1&gt;(K901+L901),(((J901*-1)-K901-L901))*F901,0)</f>
        <v>0</v>
      </c>
      <c r="R901" s="27">
        <f t="shared" ref="R901:R964" si="172">R900+P901</f>
        <v>1428566.1298810837</v>
      </c>
      <c r="S901" s="27">
        <f t="shared" ref="S901:S964" si="173">S900+Q901</f>
        <v>1316909.599639432</v>
      </c>
      <c r="T901" s="27">
        <f t="shared" ref="T901:T964" si="174">R901*0.0000002778</f>
        <v>0.39685567088096507</v>
      </c>
      <c r="U901" s="27">
        <f t="shared" ref="U901:U964" si="175">S901*0.0000002778</f>
        <v>0.36583748677983424</v>
      </c>
      <c r="V901" s="29">
        <v>-0.36583748677983424</v>
      </c>
      <c r="W901" s="29">
        <f>0.5*'Car Specs and Assumptions'!$C$5*(F901*F901)</f>
        <v>218632.37615740739</v>
      </c>
      <c r="X901" s="29">
        <f t="shared" ref="X901:X964" si="176">W901/1000</f>
        <v>218.63237615740738</v>
      </c>
      <c r="Y901" s="29">
        <f t="shared" ref="Y901:Y964" si="177">0.73*X901</f>
        <v>159.60163459490738</v>
      </c>
      <c r="Z901" s="29">
        <f>(H901*(K901+L901))/1000</f>
        <v>4.659976149843911</v>
      </c>
      <c r="AA901" s="29">
        <f t="shared" ref="AA901:AA964" si="178">Y901-Z901</f>
        <v>154.94165844506347</v>
      </c>
      <c r="AB901" s="18"/>
      <c r="AC901" s="24">
        <f t="shared" ref="AC901:AC964" si="179">IF(Q901&gt;10000,Q901,0)</f>
        <v>0</v>
      </c>
      <c r="AD901" s="24"/>
      <c r="AE901" s="18"/>
      <c r="AF901" s="18"/>
      <c r="AG901" s="18"/>
      <c r="AH901" s="18"/>
      <c r="AI901" s="18"/>
      <c r="AJ901" s="18"/>
      <c r="AK901" s="18"/>
      <c r="AL901" s="18"/>
      <c r="AM901" s="18"/>
      <c r="AN901" s="18"/>
    </row>
    <row r="902" spans="1:40" x14ac:dyDescent="0.35">
      <c r="A902" s="18"/>
      <c r="B902" s="2" t="s">
        <v>4</v>
      </c>
      <c r="C902" s="2">
        <v>898</v>
      </c>
      <c r="D902" s="2">
        <v>309</v>
      </c>
      <c r="E902" s="10">
        <v>61.9</v>
      </c>
      <c r="F902" s="26">
        <f t="shared" si="170"/>
        <v>17.194444444444443</v>
      </c>
      <c r="G902" s="51">
        <f t="shared" ref="G902:G965" si="180">($F903-$F901)/2</f>
        <v>-1.3888888888889284E-2</v>
      </c>
      <c r="H902" s="26">
        <f t="shared" si="169"/>
        <v>17.194444444444443</v>
      </c>
      <c r="I902" s="70"/>
      <c r="J902" s="26">
        <v>-20.54166666666725</v>
      </c>
      <c r="K902" s="26">
        <f>'Car Specs and Assumptions'!$C$5*9.81*'Car Specs and Assumptions'!$F$5</f>
        <v>145.08990000000003</v>
      </c>
      <c r="L902" s="26">
        <v>125.92648351273148</v>
      </c>
      <c r="M902" s="26">
        <v>-291.55805017939878</v>
      </c>
      <c r="N902" s="27">
        <v>-5013.1786961402177</v>
      </c>
      <c r="O902" s="27">
        <f t="shared" si="171"/>
        <v>0</v>
      </c>
      <c r="P902" s="27">
        <f>IF(F902&gt;0,(K902+L902)*F902,0)</f>
        <v>4659.9761498439111</v>
      </c>
      <c r="Q902" s="28">
        <f>IF(J902*-1&gt;(K902+L902),(((J902*-1)-K902-L902))*F902,0)</f>
        <v>0</v>
      </c>
      <c r="R902" s="27">
        <f t="shared" si="172"/>
        <v>1433226.1060309277</v>
      </c>
      <c r="S902" s="27">
        <f t="shared" si="173"/>
        <v>1316909.599639432</v>
      </c>
      <c r="T902" s="27">
        <f t="shared" si="174"/>
        <v>0.39815021225539177</v>
      </c>
      <c r="U902" s="27">
        <f t="shared" si="175"/>
        <v>0.36583748677983424</v>
      </c>
      <c r="V902" s="29">
        <v>-0.36583748677983424</v>
      </c>
      <c r="W902" s="29">
        <f>0.5*'Car Specs and Assumptions'!$C$5*(F902*F902)</f>
        <v>218632.37615740739</v>
      </c>
      <c r="X902" s="29">
        <f t="shared" si="176"/>
        <v>218.63237615740738</v>
      </c>
      <c r="Y902" s="29">
        <f t="shared" si="177"/>
        <v>159.60163459490738</v>
      </c>
      <c r="Z902" s="29">
        <f>(H902*(K902+L902))/1000</f>
        <v>4.659976149843911</v>
      </c>
      <c r="AA902" s="29">
        <f t="shared" si="178"/>
        <v>154.94165844506347</v>
      </c>
      <c r="AB902" s="18"/>
      <c r="AC902" s="24">
        <f t="shared" si="179"/>
        <v>0</v>
      </c>
      <c r="AD902" s="24"/>
      <c r="AE902" s="18"/>
      <c r="AF902" s="18"/>
      <c r="AG902" s="18"/>
      <c r="AH902" s="18"/>
      <c r="AI902" s="18"/>
      <c r="AJ902" s="18"/>
      <c r="AK902" s="18"/>
      <c r="AL902" s="18"/>
      <c r="AM902" s="18"/>
      <c r="AN902" s="18"/>
    </row>
    <row r="903" spans="1:40" x14ac:dyDescent="0.35">
      <c r="A903" s="18"/>
      <c r="B903" s="2" t="s">
        <v>4</v>
      </c>
      <c r="C903" s="2">
        <v>899</v>
      </c>
      <c r="D903" s="2">
        <v>310</v>
      </c>
      <c r="E903" s="10">
        <v>61.8</v>
      </c>
      <c r="F903" s="26">
        <f t="shared" si="170"/>
        <v>17.166666666666664</v>
      </c>
      <c r="G903" s="51">
        <f t="shared" si="180"/>
        <v>-5.5555555555555358E-2</v>
      </c>
      <c r="H903" s="26">
        <f t="shared" ref="H903:H966" si="181">F903*$C$5</f>
        <v>17.166666666666664</v>
      </c>
      <c r="I903" s="70"/>
      <c r="J903" s="26">
        <v>-82.166666666666373</v>
      </c>
      <c r="K903" s="26">
        <f>'Car Specs and Assumptions'!$C$5*9.81*'Car Specs and Assumptions'!$F$5</f>
        <v>145.08990000000003</v>
      </c>
      <c r="L903" s="26">
        <v>125.51994145833331</v>
      </c>
      <c r="M903" s="26">
        <v>-352.77650812499974</v>
      </c>
      <c r="N903" s="27">
        <v>-6055.9967228124942</v>
      </c>
      <c r="O903" s="27">
        <f t="shared" si="171"/>
        <v>0</v>
      </c>
      <c r="P903" s="27">
        <f>IF(F903&gt;0,(K903+L903)*F903,0)</f>
        <v>4645.4689450347214</v>
      </c>
      <c r="Q903" s="28">
        <f>IF(J903*-1&gt;(K903+L903),(((J903*-1)-K903-L903))*F903,0)</f>
        <v>0</v>
      </c>
      <c r="R903" s="27">
        <f t="shared" si="172"/>
        <v>1437871.5749759625</v>
      </c>
      <c r="S903" s="27">
        <f t="shared" si="173"/>
        <v>1316909.599639432</v>
      </c>
      <c r="T903" s="27">
        <f t="shared" si="174"/>
        <v>0.39944072352832238</v>
      </c>
      <c r="U903" s="27">
        <f t="shared" si="175"/>
        <v>0.36583748677983424</v>
      </c>
      <c r="V903" s="29">
        <v>-0.36583748677983424</v>
      </c>
      <c r="W903" s="29">
        <f>0.5*'Car Specs and Assumptions'!$C$5*(F903*F903)</f>
        <v>217926.5416666666</v>
      </c>
      <c r="X903" s="29">
        <f t="shared" si="176"/>
        <v>217.92654166666659</v>
      </c>
      <c r="Y903" s="29">
        <f t="shared" si="177"/>
        <v>159.08637541666661</v>
      </c>
      <c r="Z903" s="29">
        <f>(H903*(K903+L903))/1000</f>
        <v>4.6454689450347217</v>
      </c>
      <c r="AA903" s="29">
        <f t="shared" si="178"/>
        <v>154.44090647163188</v>
      </c>
      <c r="AB903" s="18"/>
      <c r="AC903" s="24">
        <f t="shared" si="179"/>
        <v>0</v>
      </c>
      <c r="AD903" s="24"/>
      <c r="AE903" s="18"/>
      <c r="AF903" s="18"/>
      <c r="AG903" s="18"/>
      <c r="AH903" s="18"/>
      <c r="AI903" s="18"/>
      <c r="AJ903" s="18"/>
      <c r="AK903" s="18"/>
      <c r="AL903" s="18"/>
      <c r="AM903" s="18"/>
      <c r="AN903" s="18"/>
    </row>
    <row r="904" spans="1:40" x14ac:dyDescent="0.35">
      <c r="A904" s="18"/>
      <c r="B904" s="2" t="s">
        <v>4</v>
      </c>
      <c r="C904" s="2">
        <v>900</v>
      </c>
      <c r="D904" s="2">
        <v>311</v>
      </c>
      <c r="E904" s="10">
        <v>61.5</v>
      </c>
      <c r="F904" s="26">
        <f t="shared" si="170"/>
        <v>17.083333333333332</v>
      </c>
      <c r="G904" s="51">
        <f t="shared" si="180"/>
        <v>-0.125</v>
      </c>
      <c r="H904" s="26">
        <f t="shared" si="181"/>
        <v>17.083333333333332</v>
      </c>
      <c r="I904" s="70"/>
      <c r="J904" s="26">
        <v>-184.875</v>
      </c>
      <c r="K904" s="26">
        <f>'Car Specs and Assumptions'!$C$5*9.81*'Car Specs and Assumptions'!$F$5</f>
        <v>145.08990000000003</v>
      </c>
      <c r="L904" s="26">
        <v>124.30425911458332</v>
      </c>
      <c r="M904" s="26">
        <v>-454.26915911458337</v>
      </c>
      <c r="N904" s="27">
        <v>-7760.4314682074655</v>
      </c>
      <c r="O904" s="27">
        <f t="shared" si="171"/>
        <v>0</v>
      </c>
      <c r="P904" s="27">
        <f>IF(F904&gt;0,(K904+L904)*F904,0)</f>
        <v>4602.1502182074646</v>
      </c>
      <c r="Q904" s="28">
        <f>IF(J904*-1&gt;(K904+L904),(((J904*-1)-K904-L904))*F904,0)</f>
        <v>0</v>
      </c>
      <c r="R904" s="27">
        <f t="shared" si="172"/>
        <v>1442473.7251941699</v>
      </c>
      <c r="S904" s="27">
        <f t="shared" si="173"/>
        <v>1316909.599639432</v>
      </c>
      <c r="T904" s="27">
        <f t="shared" si="174"/>
        <v>0.40071920085894042</v>
      </c>
      <c r="U904" s="27">
        <f t="shared" si="175"/>
        <v>0.36583748677983424</v>
      </c>
      <c r="V904" s="29">
        <v>-0.36583748677983424</v>
      </c>
      <c r="W904" s="29">
        <f>0.5*'Car Specs and Assumptions'!$C$5*(F904*F904)</f>
        <v>215815.88541666663</v>
      </c>
      <c r="X904" s="29">
        <f t="shared" si="176"/>
        <v>215.81588541666662</v>
      </c>
      <c r="Y904" s="29">
        <f t="shared" si="177"/>
        <v>157.54559635416663</v>
      </c>
      <c r="Z904" s="29">
        <f>(H904*(K904+L904))/1000</f>
        <v>4.6021502182074645</v>
      </c>
      <c r="AA904" s="29">
        <f t="shared" si="178"/>
        <v>152.94344613595916</v>
      </c>
      <c r="AB904" s="18"/>
      <c r="AC904" s="24">
        <f t="shared" si="179"/>
        <v>0</v>
      </c>
      <c r="AD904" s="24"/>
      <c r="AE904" s="18"/>
      <c r="AF904" s="18"/>
      <c r="AG904" s="18"/>
      <c r="AH904" s="18"/>
      <c r="AI904" s="18"/>
      <c r="AJ904" s="18"/>
      <c r="AK904" s="18"/>
      <c r="AL904" s="18"/>
      <c r="AM904" s="18"/>
      <c r="AN904" s="18"/>
    </row>
    <row r="905" spans="1:40" x14ac:dyDescent="0.35">
      <c r="A905" s="18"/>
      <c r="B905" s="2" t="s">
        <v>4</v>
      </c>
      <c r="C905" s="2">
        <v>901</v>
      </c>
      <c r="D905" s="2">
        <v>312</v>
      </c>
      <c r="E905" s="10">
        <v>60.9</v>
      </c>
      <c r="F905" s="26">
        <f t="shared" si="170"/>
        <v>16.916666666666664</v>
      </c>
      <c r="G905" s="51">
        <f t="shared" si="180"/>
        <v>-0.25</v>
      </c>
      <c r="H905" s="26">
        <f t="shared" si="181"/>
        <v>16.916666666666664</v>
      </c>
      <c r="I905" s="70"/>
      <c r="J905" s="26">
        <v>-369.75</v>
      </c>
      <c r="K905" s="26">
        <f>'Car Specs and Assumptions'!$C$5*9.81*'Car Specs and Assumptions'!$F$5</f>
        <v>145.08990000000003</v>
      </c>
      <c r="L905" s="26">
        <v>121.89064161458332</v>
      </c>
      <c r="M905" s="26">
        <v>-636.73054161458333</v>
      </c>
      <c r="N905" s="27">
        <v>-10771.358328980034</v>
      </c>
      <c r="O905" s="27">
        <f t="shared" si="171"/>
        <v>0</v>
      </c>
      <c r="P905" s="27">
        <f>IF(F905&gt;0,(K905+L905)*F905,0)</f>
        <v>4516.4208289800345</v>
      </c>
      <c r="Q905" s="28">
        <f>IF(J905*-1&gt;(K905+L905),(((J905*-1)-K905-L905))*F905,0)</f>
        <v>1738.5166710199649</v>
      </c>
      <c r="R905" s="27">
        <f t="shared" si="172"/>
        <v>1446990.1460231498</v>
      </c>
      <c r="S905" s="27">
        <f t="shared" si="173"/>
        <v>1318648.1163104521</v>
      </c>
      <c r="T905" s="27">
        <f t="shared" si="174"/>
        <v>0.40197386256523104</v>
      </c>
      <c r="U905" s="27">
        <f t="shared" si="175"/>
        <v>0.36632044671104363</v>
      </c>
      <c r="V905" s="29">
        <v>-0.36632044671104363</v>
      </c>
      <c r="W905" s="29">
        <f>0.5*'Car Specs and Assumptions'!$C$5*(F905*F905)</f>
        <v>211625.3854166666</v>
      </c>
      <c r="X905" s="29">
        <f t="shared" si="176"/>
        <v>211.6253854166666</v>
      </c>
      <c r="Y905" s="29">
        <f t="shared" si="177"/>
        <v>154.48653135416663</v>
      </c>
      <c r="Z905" s="29">
        <f>(H905*(K905+L905))/1000</f>
        <v>4.5164208289800341</v>
      </c>
      <c r="AA905" s="29">
        <f t="shared" si="178"/>
        <v>149.97011052518658</v>
      </c>
      <c r="AB905" s="18"/>
      <c r="AC905" s="24">
        <f t="shared" si="179"/>
        <v>0</v>
      </c>
      <c r="AD905" s="24"/>
      <c r="AE905" s="18"/>
      <c r="AF905" s="18"/>
      <c r="AG905" s="18"/>
      <c r="AH905" s="18"/>
      <c r="AI905" s="18"/>
      <c r="AJ905" s="18"/>
      <c r="AK905" s="18"/>
      <c r="AL905" s="18"/>
      <c r="AM905" s="18"/>
      <c r="AN905" s="18"/>
    </row>
    <row r="906" spans="1:40" x14ac:dyDescent="0.35">
      <c r="A906" s="18"/>
      <c r="B906" s="2" t="s">
        <v>4</v>
      </c>
      <c r="C906" s="2">
        <v>902</v>
      </c>
      <c r="D906" s="2">
        <v>313</v>
      </c>
      <c r="E906" s="10">
        <v>59.7</v>
      </c>
      <c r="F906" s="26">
        <f t="shared" si="170"/>
        <v>16.583333333333332</v>
      </c>
      <c r="G906" s="51">
        <f t="shared" si="180"/>
        <v>-0.87499999999999911</v>
      </c>
      <c r="H906" s="26">
        <f t="shared" si="181"/>
        <v>16.583333333333332</v>
      </c>
      <c r="I906" s="70"/>
      <c r="J906" s="26">
        <v>-1294.1249999999986</v>
      </c>
      <c r="K906" s="26">
        <f>'Car Specs and Assumptions'!$C$5*9.81*'Car Specs and Assumptions'!$F$5</f>
        <v>145.08990000000003</v>
      </c>
      <c r="L906" s="26">
        <v>117.13439536458333</v>
      </c>
      <c r="M906" s="26">
        <v>-1556.3492953645818</v>
      </c>
      <c r="N906" s="27">
        <v>-25809.459148129314</v>
      </c>
      <c r="O906" s="27">
        <f t="shared" si="171"/>
        <v>0</v>
      </c>
      <c r="P906" s="27">
        <f>IF(F906&gt;0,(K906+L906)*F906,0)</f>
        <v>4348.5528981293401</v>
      </c>
      <c r="Q906" s="28">
        <f>IF(J906*-1&gt;(K906+L906),(((J906*-1)-K906-L906))*F906,0)</f>
        <v>17112.353351870639</v>
      </c>
      <c r="R906" s="27">
        <f t="shared" si="172"/>
        <v>1451338.6989212793</v>
      </c>
      <c r="S906" s="27">
        <f t="shared" si="173"/>
        <v>1335760.4696623227</v>
      </c>
      <c r="T906" s="27">
        <f t="shared" si="174"/>
        <v>0.40318189056033138</v>
      </c>
      <c r="U906" s="27">
        <f t="shared" si="175"/>
        <v>0.37107425847219327</v>
      </c>
      <c r="V906" s="29">
        <v>-0.37107425847219327</v>
      </c>
      <c r="W906" s="29">
        <f>0.5*'Car Specs and Assumptions'!$C$5*(F906*F906)</f>
        <v>203367.63541666663</v>
      </c>
      <c r="X906" s="29">
        <f t="shared" si="176"/>
        <v>203.36763541666662</v>
      </c>
      <c r="Y906" s="29">
        <f t="shared" si="177"/>
        <v>148.45837385416664</v>
      </c>
      <c r="Z906" s="29">
        <f>(H906*(K906+L906))/1000</f>
        <v>4.3485528981293404</v>
      </c>
      <c r="AA906" s="29">
        <f t="shared" si="178"/>
        <v>144.10982095603731</v>
      </c>
      <c r="AB906" s="18"/>
      <c r="AC906" s="24">
        <f t="shared" si="179"/>
        <v>17112.353351870639</v>
      </c>
      <c r="AD906" s="24"/>
      <c r="AE906" s="18"/>
      <c r="AF906" s="18"/>
      <c r="AG906" s="18"/>
      <c r="AH906" s="18"/>
      <c r="AI906" s="18"/>
      <c r="AJ906" s="18"/>
      <c r="AK906" s="18"/>
      <c r="AL906" s="18"/>
      <c r="AM906" s="18"/>
      <c r="AN906" s="18"/>
    </row>
    <row r="907" spans="1:40" x14ac:dyDescent="0.35">
      <c r="A907" s="18"/>
      <c r="B907" s="2" t="s">
        <v>4</v>
      </c>
      <c r="C907" s="2">
        <v>903</v>
      </c>
      <c r="D907" s="2">
        <v>314</v>
      </c>
      <c r="E907" s="10">
        <v>54.6</v>
      </c>
      <c r="F907" s="26">
        <f t="shared" si="170"/>
        <v>15.166666666666666</v>
      </c>
      <c r="G907" s="51">
        <f t="shared" si="180"/>
        <v>-1.4444444444444446</v>
      </c>
      <c r="H907" s="26">
        <f t="shared" si="181"/>
        <v>15.166666666666666</v>
      </c>
      <c r="I907" s="70"/>
      <c r="J907" s="26">
        <v>-2136.3333333333335</v>
      </c>
      <c r="K907" s="26">
        <f>'Car Specs and Assumptions'!$C$5*9.81*'Car Specs and Assumptions'!$F$5</f>
        <v>145.08990000000003</v>
      </c>
      <c r="L907" s="26">
        <v>97.97630645833334</v>
      </c>
      <c r="M907" s="26">
        <v>-2379.3995397916669</v>
      </c>
      <c r="N907" s="27">
        <v>-36087.559686840279</v>
      </c>
      <c r="O907" s="27">
        <f t="shared" si="171"/>
        <v>0</v>
      </c>
      <c r="P907" s="27">
        <f>IF(F907&gt;0,(K907+L907)*F907,0)</f>
        <v>3686.5041312847225</v>
      </c>
      <c r="Q907" s="28">
        <f>IF(J907*-1&gt;(K907+L907),(((J907*-1)-K907-L907))*F907,0)</f>
        <v>28714.551424270838</v>
      </c>
      <c r="R907" s="27">
        <f t="shared" si="172"/>
        <v>1455025.2030525641</v>
      </c>
      <c r="S907" s="27">
        <f t="shared" si="173"/>
        <v>1364475.0210865934</v>
      </c>
      <c r="T907" s="27">
        <f t="shared" si="174"/>
        <v>0.40420600140800234</v>
      </c>
      <c r="U907" s="27">
        <f t="shared" si="175"/>
        <v>0.37905116085785567</v>
      </c>
      <c r="V907" s="29">
        <v>-0.37905116085785567</v>
      </c>
      <c r="W907" s="29">
        <f>0.5*'Car Specs and Assumptions'!$C$5*(F907*F907)</f>
        <v>170105.54166666666</v>
      </c>
      <c r="X907" s="29">
        <f t="shared" si="176"/>
        <v>170.10554166666665</v>
      </c>
      <c r="Y907" s="29">
        <f t="shared" si="177"/>
        <v>124.17704541666666</v>
      </c>
      <c r="Z907" s="29">
        <f>(H907*(K907+L907))/1000</f>
        <v>3.6865041312847224</v>
      </c>
      <c r="AA907" s="29">
        <f t="shared" si="178"/>
        <v>120.49054128538194</v>
      </c>
      <c r="AB907" s="18"/>
      <c r="AC907" s="24">
        <f t="shared" si="179"/>
        <v>28714.551424270838</v>
      </c>
      <c r="AD907" s="24"/>
      <c r="AE907" s="18"/>
      <c r="AF907" s="18"/>
      <c r="AG907" s="18"/>
      <c r="AH907" s="18"/>
      <c r="AI907" s="18"/>
      <c r="AJ907" s="18"/>
      <c r="AK907" s="18"/>
      <c r="AL907" s="18"/>
      <c r="AM907" s="18"/>
      <c r="AN907" s="18"/>
    </row>
    <row r="908" spans="1:40" x14ac:dyDescent="0.35">
      <c r="A908" s="18"/>
      <c r="B908" s="2" t="s">
        <v>4</v>
      </c>
      <c r="C908" s="2">
        <v>904</v>
      </c>
      <c r="D908" s="2">
        <v>315</v>
      </c>
      <c r="E908" s="10">
        <v>49.3</v>
      </c>
      <c r="F908" s="26">
        <f t="shared" si="170"/>
        <v>13.694444444444443</v>
      </c>
      <c r="G908" s="51">
        <f t="shared" si="180"/>
        <v>-1.3472222222222223</v>
      </c>
      <c r="H908" s="26">
        <f t="shared" si="181"/>
        <v>13.694444444444443</v>
      </c>
      <c r="I908" s="70"/>
      <c r="J908" s="26">
        <v>-1992.5416666666667</v>
      </c>
      <c r="K908" s="26">
        <f>'Car Specs and Assumptions'!$C$5*9.81*'Car Specs and Assumptions'!$F$5</f>
        <v>145.08990000000003</v>
      </c>
      <c r="L908" s="26">
        <v>79.878447679398136</v>
      </c>
      <c r="M908" s="26">
        <v>-2217.510014346065</v>
      </c>
      <c r="N908" s="27">
        <v>-30367.567696461385</v>
      </c>
      <c r="O908" s="27">
        <f t="shared" si="171"/>
        <v>0</v>
      </c>
      <c r="P908" s="27">
        <f>IF(F908&gt;0,(K908+L908)*F908,0)</f>
        <v>3080.8165390539803</v>
      </c>
      <c r="Q908" s="28">
        <f>IF(J908*-1&gt;(K908+L908),(((J908*-1)-K908-L908))*F908,0)</f>
        <v>24205.934618353429</v>
      </c>
      <c r="R908" s="27">
        <f t="shared" si="172"/>
        <v>1458106.0195916181</v>
      </c>
      <c r="S908" s="27">
        <f t="shared" si="173"/>
        <v>1388680.9557049468</v>
      </c>
      <c r="T908" s="27">
        <f t="shared" si="174"/>
        <v>0.40506185224255153</v>
      </c>
      <c r="U908" s="27">
        <f t="shared" si="175"/>
        <v>0.38577556949483421</v>
      </c>
      <c r="V908" s="29">
        <v>-0.38577556949483421</v>
      </c>
      <c r="W908" s="29">
        <f>0.5*'Car Specs and Assumptions'!$C$5*(F908*F908)</f>
        <v>138684.2094907407</v>
      </c>
      <c r="X908" s="29">
        <f t="shared" si="176"/>
        <v>138.6842094907407</v>
      </c>
      <c r="Y908" s="29">
        <f t="shared" si="177"/>
        <v>101.2394729282407</v>
      </c>
      <c r="Z908" s="29">
        <f>(H908*(K908+L908))/1000</f>
        <v>3.0808165390539801</v>
      </c>
      <c r="AA908" s="29">
        <f t="shared" si="178"/>
        <v>98.158656389186717</v>
      </c>
      <c r="AB908" s="18"/>
      <c r="AC908" s="24">
        <f t="shared" si="179"/>
        <v>24205.934618353429</v>
      </c>
      <c r="AD908" s="24">
        <f>SUM(AC906:AC909)</f>
        <v>85330.896389923306</v>
      </c>
      <c r="AE908" s="18"/>
      <c r="AF908" s="18"/>
      <c r="AG908" s="18"/>
      <c r="AH908" s="18"/>
      <c r="AI908" s="18"/>
      <c r="AJ908" s="18"/>
      <c r="AK908" s="18"/>
      <c r="AL908" s="18"/>
      <c r="AM908" s="18"/>
      <c r="AN908" s="18"/>
    </row>
    <row r="909" spans="1:40" x14ac:dyDescent="0.35">
      <c r="A909" s="18"/>
      <c r="B909" s="2" t="s">
        <v>4</v>
      </c>
      <c r="C909" s="2">
        <v>905</v>
      </c>
      <c r="D909" s="2">
        <v>316</v>
      </c>
      <c r="E909" s="10">
        <v>44.9</v>
      </c>
      <c r="F909" s="26">
        <f t="shared" si="170"/>
        <v>12.472222222222221</v>
      </c>
      <c r="G909" s="51">
        <f t="shared" si="180"/>
        <v>-0.97222222222222232</v>
      </c>
      <c r="H909" s="26">
        <f t="shared" si="181"/>
        <v>12.472222222222221</v>
      </c>
      <c r="I909" s="70"/>
      <c r="J909" s="26">
        <v>-1437.9166666666667</v>
      </c>
      <c r="K909" s="26">
        <f>'Car Specs and Assumptions'!$C$5*9.81*'Car Specs and Assumptions'!$F$5</f>
        <v>145.08990000000003</v>
      </c>
      <c r="L909" s="26">
        <v>66.256495318287037</v>
      </c>
      <c r="M909" s="26">
        <v>-1649.2630619849538</v>
      </c>
      <c r="N909" s="27">
        <v>-20569.975411979005</v>
      </c>
      <c r="O909" s="27">
        <f t="shared" si="171"/>
        <v>0</v>
      </c>
      <c r="P909" s="27">
        <f>IF(F909&gt;0,(K909+L909)*F909,0)</f>
        <v>2635.9592082753024</v>
      </c>
      <c r="Q909" s="28">
        <f>IF(J909*-1&gt;(K909+L909),(((J909*-1)-K909-L909))*F909,0)</f>
        <v>15298.056995428402</v>
      </c>
      <c r="R909" s="27">
        <f t="shared" si="172"/>
        <v>1460741.9787998933</v>
      </c>
      <c r="S909" s="27">
        <f t="shared" si="173"/>
        <v>1403979.0127003752</v>
      </c>
      <c r="T909" s="27">
        <f t="shared" si="174"/>
        <v>0.40579412171061036</v>
      </c>
      <c r="U909" s="27">
        <f t="shared" si="175"/>
        <v>0.39002536972816426</v>
      </c>
      <c r="V909" s="29">
        <v>-0.39002536972816426</v>
      </c>
      <c r="W909" s="29">
        <f>0.5*'Car Specs and Assumptions'!$C$5*(F909*F909)</f>
        <v>115033.90393518515</v>
      </c>
      <c r="X909" s="29">
        <f t="shared" si="176"/>
        <v>115.03390393518515</v>
      </c>
      <c r="Y909" s="29">
        <f t="shared" si="177"/>
        <v>83.974749872685152</v>
      </c>
      <c r="Z909" s="29">
        <f>(H909*(K909+L909))/1000</f>
        <v>2.6359592082753025</v>
      </c>
      <c r="AA909" s="29">
        <f t="shared" si="178"/>
        <v>81.338790664409856</v>
      </c>
      <c r="AB909" s="18"/>
      <c r="AC909" s="24">
        <f t="shared" si="179"/>
        <v>15298.056995428402</v>
      </c>
      <c r="AD909" s="24"/>
      <c r="AE909" s="18"/>
      <c r="AF909" s="18"/>
      <c r="AG909" s="18"/>
      <c r="AH909" s="18"/>
      <c r="AI909" s="18"/>
      <c r="AJ909" s="18"/>
      <c r="AK909" s="18"/>
      <c r="AL909" s="18"/>
      <c r="AM909" s="18"/>
      <c r="AN909" s="18"/>
    </row>
    <row r="910" spans="1:40" x14ac:dyDescent="0.35">
      <c r="A910" s="18"/>
      <c r="B910" s="2" t="s">
        <v>4</v>
      </c>
      <c r="C910" s="2">
        <v>906</v>
      </c>
      <c r="D910" s="2">
        <v>317</v>
      </c>
      <c r="E910" s="10">
        <v>42.3</v>
      </c>
      <c r="F910" s="26">
        <f t="shared" si="170"/>
        <v>11.749999999999998</v>
      </c>
      <c r="G910" s="51">
        <f t="shared" si="180"/>
        <v>-0.48611111111111072</v>
      </c>
      <c r="H910" s="26">
        <f t="shared" si="181"/>
        <v>11.749999999999998</v>
      </c>
      <c r="I910" s="70"/>
      <c r="J910" s="26">
        <v>-718.9583333333328</v>
      </c>
      <c r="K910" s="26">
        <f>'Car Specs and Assumptions'!$C$5*9.81*'Car Specs and Assumptions'!$F$5</f>
        <v>145.08990000000003</v>
      </c>
      <c r="L910" s="26">
        <v>58.805305781249992</v>
      </c>
      <c r="M910" s="26">
        <v>-922.85353911458287</v>
      </c>
      <c r="N910" s="27">
        <v>-10843.529084596346</v>
      </c>
      <c r="O910" s="27">
        <f t="shared" si="171"/>
        <v>0</v>
      </c>
      <c r="P910" s="27">
        <f>IF(F910&gt;0,(K910+L910)*F910,0)</f>
        <v>2395.7686679296871</v>
      </c>
      <c r="Q910" s="28">
        <f>IF(J910*-1&gt;(K910+L910),(((J910*-1)-K910-L910))*F910,0)</f>
        <v>6051.9917487369712</v>
      </c>
      <c r="R910" s="27">
        <f t="shared" si="172"/>
        <v>1463137.7474678229</v>
      </c>
      <c r="S910" s="27">
        <f t="shared" si="173"/>
        <v>1410031.0044491121</v>
      </c>
      <c r="T910" s="27">
        <f t="shared" si="174"/>
        <v>0.40645966624656121</v>
      </c>
      <c r="U910" s="27">
        <f t="shared" si="175"/>
        <v>0.39170661303596338</v>
      </c>
      <c r="V910" s="29">
        <v>-0.39170661303596338</v>
      </c>
      <c r="W910" s="29">
        <f>0.5*'Car Specs and Assumptions'!$C$5*(F910*F910)</f>
        <v>102097.21874999999</v>
      </c>
      <c r="X910" s="29">
        <f t="shared" si="176"/>
        <v>102.09721874999998</v>
      </c>
      <c r="Y910" s="29">
        <f t="shared" si="177"/>
        <v>74.53096968749999</v>
      </c>
      <c r="Z910" s="29">
        <f>(H910*(K910+L910))/1000</f>
        <v>2.395768667929687</v>
      </c>
      <c r="AA910" s="29">
        <f t="shared" si="178"/>
        <v>72.135201019570303</v>
      </c>
      <c r="AB910" s="18"/>
      <c r="AC910" s="24">
        <f t="shared" si="179"/>
        <v>0</v>
      </c>
      <c r="AD910" s="24"/>
      <c r="AE910" s="18"/>
      <c r="AF910" s="18"/>
      <c r="AG910" s="18"/>
      <c r="AH910" s="18"/>
      <c r="AI910" s="18"/>
      <c r="AJ910" s="18"/>
      <c r="AK910" s="18"/>
      <c r="AL910" s="18"/>
      <c r="AM910" s="18"/>
      <c r="AN910" s="18"/>
    </row>
    <row r="911" spans="1:40" x14ac:dyDescent="0.35">
      <c r="A911" s="18"/>
      <c r="B911" s="2" t="s">
        <v>4</v>
      </c>
      <c r="C911" s="2">
        <v>907</v>
      </c>
      <c r="D911" s="2">
        <v>318</v>
      </c>
      <c r="E911" s="10">
        <v>41.4</v>
      </c>
      <c r="F911" s="26">
        <f t="shared" si="170"/>
        <v>11.5</v>
      </c>
      <c r="G911" s="51">
        <f t="shared" si="180"/>
        <v>-0.1388888888888884</v>
      </c>
      <c r="H911" s="26">
        <f t="shared" si="181"/>
        <v>11.5</v>
      </c>
      <c r="I911" s="70"/>
      <c r="J911" s="26">
        <v>-205.41666666666595</v>
      </c>
      <c r="K911" s="26">
        <f>'Car Specs and Assumptions'!$C$5*9.81*'Car Specs and Assumptions'!$F$5</f>
        <v>145.08990000000003</v>
      </c>
      <c r="L911" s="26">
        <v>56.329573125000003</v>
      </c>
      <c r="M911" s="26">
        <v>-406.83613979166603</v>
      </c>
      <c r="N911" s="27">
        <v>-4678.6156076041589</v>
      </c>
      <c r="O911" s="27">
        <f t="shared" si="171"/>
        <v>0</v>
      </c>
      <c r="P911" s="27">
        <f>IF(F911&gt;0,(K911+L911)*F911,0)</f>
        <v>2316.3239409375001</v>
      </c>
      <c r="Q911" s="28">
        <f>IF(J911*-1&gt;(K911+L911),(((J911*-1)-K911-L911))*F911,0)</f>
        <v>45.967725729158019</v>
      </c>
      <c r="R911" s="27">
        <f t="shared" si="172"/>
        <v>1465454.0714087603</v>
      </c>
      <c r="S911" s="27">
        <f t="shared" si="173"/>
        <v>1410076.9721748412</v>
      </c>
      <c r="T911" s="27">
        <f t="shared" si="174"/>
        <v>0.40710314103735362</v>
      </c>
      <c r="U911" s="27">
        <f t="shared" si="175"/>
        <v>0.39171938287017088</v>
      </c>
      <c r="V911" s="29">
        <v>-0.39171938287017088</v>
      </c>
      <c r="W911" s="29">
        <f>0.5*'Car Specs and Assumptions'!$C$5*(F911*F911)</f>
        <v>97798.875</v>
      </c>
      <c r="X911" s="29">
        <f t="shared" si="176"/>
        <v>97.798874999999995</v>
      </c>
      <c r="Y911" s="29">
        <f t="shared" si="177"/>
        <v>71.39317874999999</v>
      </c>
      <c r="Z911" s="29">
        <f>(H911*(K911+L911))/1000</f>
        <v>2.3163239409375</v>
      </c>
      <c r="AA911" s="29">
        <f t="shared" si="178"/>
        <v>69.076854809062496</v>
      </c>
      <c r="AB911" s="18"/>
      <c r="AC911" s="24">
        <f t="shared" si="179"/>
        <v>0</v>
      </c>
      <c r="AD911" s="24"/>
      <c r="AE911" s="18"/>
      <c r="AF911" s="18"/>
      <c r="AG911" s="18"/>
      <c r="AH911" s="18"/>
      <c r="AI911" s="18"/>
      <c r="AJ911" s="18"/>
      <c r="AK911" s="18"/>
      <c r="AL911" s="18"/>
      <c r="AM911" s="18"/>
      <c r="AN911" s="18"/>
    </row>
    <row r="912" spans="1:40" x14ac:dyDescent="0.35">
      <c r="A912" s="18"/>
      <c r="B912" s="2" t="s">
        <v>4</v>
      </c>
      <c r="C912" s="2">
        <v>908</v>
      </c>
      <c r="D912" s="2">
        <v>319</v>
      </c>
      <c r="E912" s="10">
        <v>41.3</v>
      </c>
      <c r="F912" s="26">
        <f t="shared" si="170"/>
        <v>11.472222222222221</v>
      </c>
      <c r="G912" s="51">
        <f t="shared" si="180"/>
        <v>9.7222222222222321E-2</v>
      </c>
      <c r="H912" s="26">
        <f t="shared" si="181"/>
        <v>11.472222222222221</v>
      </c>
      <c r="I912" s="70"/>
      <c r="J912" s="26">
        <v>143.7916666666668</v>
      </c>
      <c r="K912" s="26">
        <f>'Car Specs and Assumptions'!$C$5*9.81*'Car Specs and Assumptions'!$F$5</f>
        <v>145.08990000000003</v>
      </c>
      <c r="L912" s="26">
        <v>56.057778234953702</v>
      </c>
      <c r="M912" s="26">
        <v>-57.356011568286931</v>
      </c>
      <c r="N912" s="27">
        <v>-658.00091049173614</v>
      </c>
      <c r="O912" s="27">
        <f t="shared" si="171"/>
        <v>0</v>
      </c>
      <c r="P912" s="27">
        <f>IF(F912&gt;0,(K912+L912)*F912,0)</f>
        <v>2307.6108641954411</v>
      </c>
      <c r="Q912" s="28">
        <f>IF(J912*-1&gt;(K912+L912),(((J912*-1)-K912-L912))*F912,0)</f>
        <v>0</v>
      </c>
      <c r="R912" s="27">
        <f t="shared" si="172"/>
        <v>1467761.6822729558</v>
      </c>
      <c r="S912" s="27">
        <f t="shared" si="173"/>
        <v>1410076.9721748412</v>
      </c>
      <c r="T912" s="27">
        <f t="shared" si="174"/>
        <v>0.40774419533542711</v>
      </c>
      <c r="U912" s="27">
        <f t="shared" si="175"/>
        <v>0.39171938287017088</v>
      </c>
      <c r="V912" s="29">
        <v>-0.39171938287017088</v>
      </c>
      <c r="W912" s="29">
        <f>0.5*'Car Specs and Assumptions'!$C$5*(F912*F912)</f>
        <v>97326.987268518511</v>
      </c>
      <c r="X912" s="29">
        <f t="shared" si="176"/>
        <v>97.326987268518508</v>
      </c>
      <c r="Y912" s="29">
        <f t="shared" si="177"/>
        <v>71.048700706018508</v>
      </c>
      <c r="Z912" s="29">
        <f>(H912*(K912+L912))/1000</f>
        <v>2.3076108641954409</v>
      </c>
      <c r="AA912" s="29">
        <f t="shared" si="178"/>
        <v>68.741089841823069</v>
      </c>
      <c r="AB912" s="18"/>
      <c r="AC912" s="24">
        <f t="shared" si="179"/>
        <v>0</v>
      </c>
      <c r="AD912" s="24"/>
      <c r="AE912" s="18"/>
      <c r="AF912" s="18"/>
      <c r="AG912" s="18"/>
      <c r="AH912" s="18"/>
      <c r="AI912" s="18"/>
      <c r="AJ912" s="18"/>
      <c r="AK912" s="18"/>
      <c r="AL912" s="18"/>
      <c r="AM912" s="18"/>
      <c r="AN912" s="18"/>
    </row>
    <row r="913" spans="1:40" x14ac:dyDescent="0.35">
      <c r="A913" s="18"/>
      <c r="B913" s="2" t="s">
        <v>4</v>
      </c>
      <c r="C913" s="2">
        <v>909</v>
      </c>
      <c r="D913" s="2">
        <v>320</v>
      </c>
      <c r="E913" s="10">
        <v>42.1</v>
      </c>
      <c r="F913" s="26">
        <f t="shared" si="170"/>
        <v>11.694444444444445</v>
      </c>
      <c r="G913" s="51">
        <f t="shared" si="180"/>
        <v>0.47222222222222321</v>
      </c>
      <c r="H913" s="26">
        <f t="shared" si="181"/>
        <v>11.694444444444445</v>
      </c>
      <c r="I913" s="70"/>
      <c r="J913" s="26">
        <v>698.41666666666811</v>
      </c>
      <c r="K913" s="26">
        <f>'Car Specs and Assumptions'!$C$5*9.81*'Car Specs and Assumptions'!$F$5</f>
        <v>145.08990000000003</v>
      </c>
      <c r="L913" s="26">
        <v>58.250541846064827</v>
      </c>
      <c r="M913" s="26">
        <v>495.07622482060322</v>
      </c>
      <c r="N913" s="27">
        <v>5789.6414069298326</v>
      </c>
      <c r="O913" s="27">
        <f t="shared" si="171"/>
        <v>5789.6414069298326</v>
      </c>
      <c r="P913" s="27">
        <f>IF(F913&gt;0,(K913+L913)*F913,0)</f>
        <v>2377.9535004775921</v>
      </c>
      <c r="Q913" s="28">
        <f>IF(J913*-1&gt;(K913+L913),(((J913*-1)-K913-L913))*F913,0)</f>
        <v>0</v>
      </c>
      <c r="R913" s="27">
        <f t="shared" si="172"/>
        <v>1470139.6357734334</v>
      </c>
      <c r="S913" s="27">
        <f t="shared" si="173"/>
        <v>1410076.9721748412</v>
      </c>
      <c r="T913" s="27">
        <f t="shared" si="174"/>
        <v>0.4084047908178598</v>
      </c>
      <c r="U913" s="27">
        <f t="shared" si="175"/>
        <v>0.39171938287017088</v>
      </c>
      <c r="V913" s="29">
        <v>-0.39171938287017088</v>
      </c>
      <c r="W913" s="29">
        <f>0.5*'Car Specs and Assumptions'!$C$5*(F913*F913)</f>
        <v>101134.04282407409</v>
      </c>
      <c r="X913" s="29">
        <f t="shared" si="176"/>
        <v>101.13404282407409</v>
      </c>
      <c r="Y913" s="29">
        <f t="shared" si="177"/>
        <v>73.827851261574082</v>
      </c>
      <c r="Z913" s="29">
        <f>(H913*(K913+L913))/1000</f>
        <v>2.377953500477592</v>
      </c>
      <c r="AA913" s="29">
        <f t="shared" si="178"/>
        <v>71.449897761096494</v>
      </c>
      <c r="AB913" s="18"/>
      <c r="AC913" s="24">
        <f t="shared" si="179"/>
        <v>0</v>
      </c>
      <c r="AD913" s="24"/>
      <c r="AE913" s="18"/>
      <c r="AF913" s="18"/>
      <c r="AG913" s="18"/>
      <c r="AH913" s="18"/>
      <c r="AI913" s="18"/>
      <c r="AJ913" s="18"/>
      <c r="AK913" s="18"/>
      <c r="AL913" s="18"/>
      <c r="AM913" s="18"/>
      <c r="AN913" s="18"/>
    </row>
    <row r="914" spans="1:40" x14ac:dyDescent="0.35">
      <c r="A914" s="18"/>
      <c r="B914" s="2" t="s">
        <v>4</v>
      </c>
      <c r="C914" s="2">
        <v>910</v>
      </c>
      <c r="D914" s="2">
        <v>321</v>
      </c>
      <c r="E914" s="10">
        <v>44.7</v>
      </c>
      <c r="F914" s="26">
        <f t="shared" si="170"/>
        <v>12.416666666666668</v>
      </c>
      <c r="G914" s="51">
        <f t="shared" si="180"/>
        <v>0.87499999999999911</v>
      </c>
      <c r="H914" s="26">
        <f t="shared" si="181"/>
        <v>12.416666666666668</v>
      </c>
      <c r="I914" s="70"/>
      <c r="J914" s="26">
        <v>1294.1249999999986</v>
      </c>
      <c r="K914" s="26">
        <f>'Car Specs and Assumptions'!$C$5*9.81*'Car Specs and Assumptions'!$F$5</f>
        <v>145.08990000000003</v>
      </c>
      <c r="L914" s="26">
        <v>65.66755161458336</v>
      </c>
      <c r="M914" s="26">
        <v>1083.3675483854154</v>
      </c>
      <c r="N914" s="27">
        <v>13451.813725785576</v>
      </c>
      <c r="O914" s="27">
        <f t="shared" si="171"/>
        <v>13451.813725785576</v>
      </c>
      <c r="P914" s="27">
        <f>IF(F914&gt;0,(K914+L914)*F914,0)</f>
        <v>2616.9050242144103</v>
      </c>
      <c r="Q914" s="28">
        <f>IF(J914*-1&gt;(K914+L914),(((J914*-1)-K914-L914))*F914,0)</f>
        <v>0</v>
      </c>
      <c r="R914" s="27">
        <f t="shared" si="172"/>
        <v>1472756.5407976478</v>
      </c>
      <c r="S914" s="27">
        <f t="shared" si="173"/>
        <v>1410076.9721748412</v>
      </c>
      <c r="T914" s="27">
        <f t="shared" si="174"/>
        <v>0.40913176703358656</v>
      </c>
      <c r="U914" s="27">
        <f t="shared" si="175"/>
        <v>0.39171938287017088</v>
      </c>
      <c r="V914" s="29">
        <v>-0.39171938287017088</v>
      </c>
      <c r="W914" s="29">
        <f>0.5*'Car Specs and Assumptions'!$C$5*(F914*F914)</f>
        <v>114011.38541666669</v>
      </c>
      <c r="X914" s="29">
        <f t="shared" si="176"/>
        <v>114.01138541666668</v>
      </c>
      <c r="Y914" s="29">
        <f t="shared" si="177"/>
        <v>83.228311354166678</v>
      </c>
      <c r="Z914" s="29">
        <f>(H914*(K914+L914))/1000</f>
        <v>2.6169050242144105</v>
      </c>
      <c r="AA914" s="29">
        <f t="shared" si="178"/>
        <v>80.611406329952274</v>
      </c>
      <c r="AB914" s="18"/>
      <c r="AC914" s="24">
        <f t="shared" si="179"/>
        <v>0</v>
      </c>
      <c r="AD914" s="24"/>
      <c r="AE914" s="18"/>
      <c r="AF914" s="18"/>
      <c r="AG914" s="18"/>
      <c r="AH914" s="18"/>
      <c r="AI914" s="18"/>
      <c r="AJ914" s="18"/>
      <c r="AK914" s="18"/>
      <c r="AL914" s="18"/>
      <c r="AM914" s="18"/>
      <c r="AN914" s="18"/>
    </row>
    <row r="915" spans="1:40" x14ac:dyDescent="0.35">
      <c r="A915" s="18"/>
      <c r="B915" s="2" t="s">
        <v>4</v>
      </c>
      <c r="C915" s="2">
        <v>911</v>
      </c>
      <c r="D915" s="2">
        <v>322</v>
      </c>
      <c r="E915" s="10">
        <v>48.4</v>
      </c>
      <c r="F915" s="26">
        <f t="shared" si="170"/>
        <v>13.444444444444443</v>
      </c>
      <c r="G915" s="51">
        <f t="shared" si="180"/>
        <v>0.93055555555555447</v>
      </c>
      <c r="H915" s="26">
        <f t="shared" si="181"/>
        <v>13.444444444444443</v>
      </c>
      <c r="I915" s="70"/>
      <c r="J915" s="26">
        <v>1376.2916666666652</v>
      </c>
      <c r="K915" s="26">
        <f>'Car Specs and Assumptions'!$C$5*9.81*'Car Specs and Assumptions'!$F$5</f>
        <v>145.08990000000003</v>
      </c>
      <c r="L915" s="26">
        <v>76.988613981481464</v>
      </c>
      <c r="M915" s="26">
        <v>1154.2131526851838</v>
      </c>
      <c r="N915" s="27">
        <v>15517.754608323025</v>
      </c>
      <c r="O915" s="27">
        <f t="shared" si="171"/>
        <v>15517.754608323025</v>
      </c>
      <c r="P915" s="27">
        <f>IF(F915&gt;0,(K915+L915)*F915,0)</f>
        <v>2985.7222435288063</v>
      </c>
      <c r="Q915" s="28">
        <f>IF(J915*-1&gt;(K915+L915),(((J915*-1)-K915-L915))*F915,0)</f>
        <v>0</v>
      </c>
      <c r="R915" s="27">
        <f t="shared" si="172"/>
        <v>1475742.2630411766</v>
      </c>
      <c r="S915" s="27">
        <f t="shared" si="173"/>
        <v>1410076.9721748412</v>
      </c>
      <c r="T915" s="27">
        <f t="shared" si="174"/>
        <v>0.40996120067283887</v>
      </c>
      <c r="U915" s="27">
        <f t="shared" si="175"/>
        <v>0.39171938287017088</v>
      </c>
      <c r="V915" s="29">
        <v>-0.39171938287017088</v>
      </c>
      <c r="W915" s="29">
        <f>0.5*'Car Specs and Assumptions'!$C$5*(F915*F915)</f>
        <v>133666.90740740736</v>
      </c>
      <c r="X915" s="29">
        <f t="shared" si="176"/>
        <v>133.66690740740736</v>
      </c>
      <c r="Y915" s="29">
        <f t="shared" si="177"/>
        <v>97.576842407407369</v>
      </c>
      <c r="Z915" s="29">
        <f>(H915*(K915+L915))/1000</f>
        <v>2.9857222435288064</v>
      </c>
      <c r="AA915" s="29">
        <f t="shared" si="178"/>
        <v>94.591120163878557</v>
      </c>
      <c r="AB915" s="18"/>
      <c r="AC915" s="24">
        <f t="shared" si="179"/>
        <v>0</v>
      </c>
      <c r="AD915" s="24"/>
      <c r="AE915" s="18"/>
      <c r="AF915" s="18"/>
      <c r="AG915" s="18"/>
      <c r="AH915" s="18"/>
      <c r="AI915" s="18"/>
      <c r="AJ915" s="18"/>
      <c r="AK915" s="18"/>
      <c r="AL915" s="18"/>
      <c r="AM915" s="18"/>
      <c r="AN915" s="18"/>
    </row>
    <row r="916" spans="1:40" x14ac:dyDescent="0.35">
      <c r="A916" s="18"/>
      <c r="B916" s="2" t="s">
        <v>4</v>
      </c>
      <c r="C916" s="2">
        <v>912</v>
      </c>
      <c r="D916" s="2">
        <v>323</v>
      </c>
      <c r="E916" s="10">
        <v>51.4</v>
      </c>
      <c r="F916" s="26">
        <f t="shared" si="170"/>
        <v>14.277777777777777</v>
      </c>
      <c r="G916" s="51">
        <f t="shared" si="180"/>
        <v>0.59722222222222321</v>
      </c>
      <c r="H916" s="26">
        <f t="shared" si="181"/>
        <v>14.277777777777777</v>
      </c>
      <c r="I916" s="70"/>
      <c r="J916" s="26">
        <v>883.29166666666811</v>
      </c>
      <c r="K916" s="26">
        <f>'Car Specs and Assumptions'!$C$5*9.81*'Car Specs and Assumptions'!$F$5</f>
        <v>145.08990000000003</v>
      </c>
      <c r="L916" s="26">
        <v>86.828443495370365</v>
      </c>
      <c r="M916" s="26">
        <v>651.37332317129767</v>
      </c>
      <c r="N916" s="27">
        <v>9300.1635586124157</v>
      </c>
      <c r="O916" s="27">
        <f t="shared" si="171"/>
        <v>9300.1635586124157</v>
      </c>
      <c r="P916" s="27">
        <f>IF(F916&gt;0,(K916+L916)*F916,0)</f>
        <v>3311.2785710172325</v>
      </c>
      <c r="Q916" s="28">
        <f>IF(J916*-1&gt;(K916+L916),(((J916*-1)-K916-L916))*F916,0)</f>
        <v>0</v>
      </c>
      <c r="R916" s="27">
        <f t="shared" si="172"/>
        <v>1479053.5416121939</v>
      </c>
      <c r="S916" s="27">
        <f t="shared" si="173"/>
        <v>1410076.9721748412</v>
      </c>
      <c r="T916" s="27">
        <f t="shared" si="174"/>
        <v>0.4108810738598675</v>
      </c>
      <c r="U916" s="27">
        <f t="shared" si="175"/>
        <v>0.39171938287017088</v>
      </c>
      <c r="V916" s="29">
        <v>-0.39171938287017088</v>
      </c>
      <c r="W916" s="29">
        <f>0.5*'Car Specs and Assumptions'!$C$5*(F916*F916)</f>
        <v>150750.72685185182</v>
      </c>
      <c r="X916" s="29">
        <f t="shared" si="176"/>
        <v>150.75072685185182</v>
      </c>
      <c r="Y916" s="29">
        <f t="shared" si="177"/>
        <v>110.04803060185183</v>
      </c>
      <c r="Z916" s="29">
        <f>(H916*(K916+L916))/1000</f>
        <v>3.3112785710172323</v>
      </c>
      <c r="AA916" s="29">
        <f t="shared" si="178"/>
        <v>106.73675203083461</v>
      </c>
      <c r="AB916" s="18"/>
      <c r="AC916" s="24">
        <f t="shared" si="179"/>
        <v>0</v>
      </c>
      <c r="AD916" s="24"/>
      <c r="AE916" s="18"/>
      <c r="AF916" s="18"/>
      <c r="AG916" s="18"/>
      <c r="AH916" s="18"/>
      <c r="AI916" s="18"/>
      <c r="AJ916" s="18"/>
      <c r="AK916" s="18"/>
      <c r="AL916" s="18"/>
      <c r="AM916" s="18"/>
      <c r="AN916" s="18"/>
    </row>
    <row r="917" spans="1:40" x14ac:dyDescent="0.35">
      <c r="A917" s="18"/>
      <c r="B917" s="2" t="s">
        <v>4</v>
      </c>
      <c r="C917" s="2">
        <v>913</v>
      </c>
      <c r="D917" s="2">
        <v>324</v>
      </c>
      <c r="E917" s="10">
        <v>52.7</v>
      </c>
      <c r="F917" s="26">
        <f t="shared" si="170"/>
        <v>14.638888888888889</v>
      </c>
      <c r="G917" s="51">
        <f t="shared" si="180"/>
        <v>0.3611111111111116</v>
      </c>
      <c r="H917" s="26">
        <f t="shared" si="181"/>
        <v>14.638888888888889</v>
      </c>
      <c r="I917" s="70"/>
      <c r="J917" s="26">
        <v>534.08333333333405</v>
      </c>
      <c r="K917" s="26">
        <f>'Car Specs and Assumptions'!$C$5*9.81*'Car Specs and Assumptions'!$F$5</f>
        <v>145.08990000000003</v>
      </c>
      <c r="L917" s="26">
        <v>91.276085873842604</v>
      </c>
      <c r="M917" s="26">
        <v>297.71734745949141</v>
      </c>
      <c r="N917" s="27">
        <v>4358.2511697542213</v>
      </c>
      <c r="O917" s="27">
        <f t="shared" si="171"/>
        <v>4358.2511697542213</v>
      </c>
      <c r="P917" s="27">
        <f>IF(F917&gt;0,(K917+L917)*F917,0)</f>
        <v>3460.1354043198635</v>
      </c>
      <c r="Q917" s="28">
        <f>IF(J917*-1&gt;(K917+L917),(((J917*-1)-K917-L917))*F917,0)</f>
        <v>0</v>
      </c>
      <c r="R917" s="27">
        <f t="shared" si="172"/>
        <v>1482513.6770165139</v>
      </c>
      <c r="S917" s="27">
        <f t="shared" si="173"/>
        <v>1410076.9721748412</v>
      </c>
      <c r="T917" s="27">
        <f t="shared" si="174"/>
        <v>0.41184229947518758</v>
      </c>
      <c r="U917" s="27">
        <f t="shared" si="175"/>
        <v>0.39171938287017088</v>
      </c>
      <c r="V917" s="29">
        <v>-0.39171938287017088</v>
      </c>
      <c r="W917" s="29">
        <f>0.5*'Car Specs and Assumptions'!$C$5*(F917*F917)</f>
        <v>158472.68171296298</v>
      </c>
      <c r="X917" s="29">
        <f t="shared" si="176"/>
        <v>158.47268171296298</v>
      </c>
      <c r="Y917" s="29">
        <f t="shared" si="177"/>
        <v>115.68505765046298</v>
      </c>
      <c r="Z917" s="29">
        <f>(H917*(K917+L917))/1000</f>
        <v>3.4601354043198636</v>
      </c>
      <c r="AA917" s="29">
        <f t="shared" si="178"/>
        <v>112.22492224614312</v>
      </c>
      <c r="AB917" s="18"/>
      <c r="AC917" s="24">
        <f t="shared" si="179"/>
        <v>0</v>
      </c>
      <c r="AD917" s="24"/>
      <c r="AE917" s="18"/>
      <c r="AF917" s="18"/>
      <c r="AG917" s="18"/>
      <c r="AH917" s="18"/>
      <c r="AI917" s="18"/>
      <c r="AJ917" s="18"/>
      <c r="AK917" s="18"/>
      <c r="AL917" s="18"/>
      <c r="AM917" s="18"/>
      <c r="AN917" s="18"/>
    </row>
    <row r="918" spans="1:40" x14ac:dyDescent="0.35">
      <c r="A918" s="18"/>
      <c r="B918" s="2" t="s">
        <v>4</v>
      </c>
      <c r="C918" s="2">
        <v>914</v>
      </c>
      <c r="D918" s="2">
        <v>325</v>
      </c>
      <c r="E918" s="10">
        <v>54</v>
      </c>
      <c r="F918" s="26">
        <f t="shared" si="170"/>
        <v>15</v>
      </c>
      <c r="G918" s="51">
        <f t="shared" si="180"/>
        <v>0.59722222222222143</v>
      </c>
      <c r="H918" s="26">
        <f t="shared" si="181"/>
        <v>15</v>
      </c>
      <c r="I918" s="70"/>
      <c r="J918" s="26">
        <v>883.29166666666549</v>
      </c>
      <c r="K918" s="26">
        <f>'Car Specs and Assumptions'!$C$5*9.81*'Car Specs and Assumptions'!$F$5</f>
        <v>145.08990000000003</v>
      </c>
      <c r="L918" s="26">
        <v>95.834812500000012</v>
      </c>
      <c r="M918" s="26">
        <v>642.36695416666544</v>
      </c>
      <c r="N918" s="27">
        <v>9635.5043124999811</v>
      </c>
      <c r="O918" s="27">
        <f t="shared" si="171"/>
        <v>9635.5043124999811</v>
      </c>
      <c r="P918" s="27">
        <f>IF(F918&gt;0,(K918+L918)*F918,0)</f>
        <v>3613.8706875000007</v>
      </c>
      <c r="Q918" s="28">
        <f>IF(J918*-1&gt;(K918+L918),(((J918*-1)-K918-L918))*F918,0)</f>
        <v>0</v>
      </c>
      <c r="R918" s="27">
        <f t="shared" si="172"/>
        <v>1486127.547704014</v>
      </c>
      <c r="S918" s="27">
        <f t="shared" si="173"/>
        <v>1410076.9721748412</v>
      </c>
      <c r="T918" s="27">
        <f t="shared" si="174"/>
        <v>0.41284623275217508</v>
      </c>
      <c r="U918" s="27">
        <f t="shared" si="175"/>
        <v>0.39171938287017088</v>
      </c>
      <c r="V918" s="29">
        <v>-0.39171938287017088</v>
      </c>
      <c r="W918" s="29">
        <f>0.5*'Car Specs and Assumptions'!$C$5*(F918*F918)</f>
        <v>166387.5</v>
      </c>
      <c r="X918" s="29">
        <f t="shared" si="176"/>
        <v>166.38749999999999</v>
      </c>
      <c r="Y918" s="29">
        <f t="shared" si="177"/>
        <v>121.46287499999998</v>
      </c>
      <c r="Z918" s="29">
        <f>(H918*(K918+L918))/1000</f>
        <v>3.6138706875000008</v>
      </c>
      <c r="AA918" s="29">
        <f t="shared" si="178"/>
        <v>117.84900431249999</v>
      </c>
      <c r="AB918" s="18"/>
      <c r="AC918" s="24">
        <f t="shared" si="179"/>
        <v>0</v>
      </c>
      <c r="AD918" s="24"/>
      <c r="AE918" s="18"/>
      <c r="AF918" s="18"/>
      <c r="AG918" s="18"/>
      <c r="AH918" s="18"/>
      <c r="AI918" s="18"/>
      <c r="AJ918" s="18"/>
      <c r="AK918" s="18"/>
      <c r="AL918" s="18"/>
      <c r="AM918" s="18"/>
      <c r="AN918" s="18"/>
    </row>
    <row r="919" spans="1:40" x14ac:dyDescent="0.35">
      <c r="A919" s="18"/>
      <c r="B919" s="2" t="s">
        <v>4</v>
      </c>
      <c r="C919" s="2">
        <v>915</v>
      </c>
      <c r="D919" s="2">
        <v>326</v>
      </c>
      <c r="E919" s="10">
        <v>57</v>
      </c>
      <c r="F919" s="26">
        <f t="shared" si="170"/>
        <v>15.833333333333332</v>
      </c>
      <c r="G919" s="51">
        <f t="shared" si="180"/>
        <v>0.56944444444444464</v>
      </c>
      <c r="H919" s="26">
        <f t="shared" si="181"/>
        <v>15.833333333333332</v>
      </c>
      <c r="I919" s="70"/>
      <c r="J919" s="26">
        <v>842.2083333333336</v>
      </c>
      <c r="K919" s="26">
        <f>'Car Specs and Assumptions'!$C$5*9.81*'Car Specs and Assumptions'!$F$5</f>
        <v>145.08990000000003</v>
      </c>
      <c r="L919" s="26">
        <v>106.77891145833333</v>
      </c>
      <c r="M919" s="26">
        <v>590.33952187500017</v>
      </c>
      <c r="N919" s="27">
        <v>9347.0424296875026</v>
      </c>
      <c r="O919" s="27">
        <f t="shared" si="171"/>
        <v>9347.0424296875026</v>
      </c>
      <c r="P919" s="27">
        <f>IF(F919&gt;0,(K919+L919)*F919,0)</f>
        <v>3987.922848090278</v>
      </c>
      <c r="Q919" s="28">
        <f>IF(J919*-1&gt;(K919+L919),(((J919*-1)-K919-L919))*F919,0)</f>
        <v>0</v>
      </c>
      <c r="R919" s="27">
        <f t="shared" si="172"/>
        <v>1490115.4705521043</v>
      </c>
      <c r="S919" s="27">
        <f t="shared" si="173"/>
        <v>1410076.9721748412</v>
      </c>
      <c r="T919" s="27">
        <f t="shared" si="174"/>
        <v>0.41395407771937459</v>
      </c>
      <c r="U919" s="27">
        <f t="shared" si="175"/>
        <v>0.39171938287017088</v>
      </c>
      <c r="V919" s="29">
        <v>-0.39171938287017088</v>
      </c>
      <c r="W919" s="29">
        <f>0.5*'Car Specs and Assumptions'!$C$5*(F919*F919)</f>
        <v>185388.54166666663</v>
      </c>
      <c r="X919" s="29">
        <f t="shared" si="176"/>
        <v>185.38854166666664</v>
      </c>
      <c r="Y919" s="29">
        <f t="shared" si="177"/>
        <v>135.33363541666665</v>
      </c>
      <c r="Z919" s="29">
        <f>(H919*(K919+L919))/1000</f>
        <v>3.9879228480902777</v>
      </c>
      <c r="AA919" s="29">
        <f t="shared" si="178"/>
        <v>131.34571256857637</v>
      </c>
      <c r="AB919" s="18"/>
      <c r="AC919" s="24">
        <f t="shared" si="179"/>
        <v>0</v>
      </c>
      <c r="AD919" s="24"/>
      <c r="AE919" s="18"/>
      <c r="AF919" s="18"/>
      <c r="AG919" s="18"/>
      <c r="AH919" s="18"/>
      <c r="AI919" s="18"/>
      <c r="AJ919" s="18"/>
      <c r="AK919" s="18"/>
      <c r="AL919" s="18"/>
      <c r="AM919" s="18"/>
      <c r="AN919" s="18"/>
    </row>
    <row r="920" spans="1:40" x14ac:dyDescent="0.35">
      <c r="A920" s="18"/>
      <c r="B920" s="2" t="s">
        <v>4</v>
      </c>
      <c r="C920" s="2">
        <v>916</v>
      </c>
      <c r="D920" s="2">
        <v>327</v>
      </c>
      <c r="E920" s="10">
        <v>58.1</v>
      </c>
      <c r="F920" s="26">
        <f t="shared" si="170"/>
        <v>16.138888888888889</v>
      </c>
      <c r="G920" s="51">
        <f t="shared" si="180"/>
        <v>0.30555555555555713</v>
      </c>
      <c r="H920" s="26">
        <f t="shared" si="181"/>
        <v>16.138888888888889</v>
      </c>
      <c r="I920" s="70"/>
      <c r="J920" s="26">
        <v>451.91666666666902</v>
      </c>
      <c r="K920" s="26">
        <f>'Car Specs and Assumptions'!$C$5*9.81*'Car Specs and Assumptions'!$F$5</f>
        <v>145.08990000000003</v>
      </c>
      <c r="L920" s="26">
        <v>110.93996962384261</v>
      </c>
      <c r="M920" s="26">
        <v>195.88679704282634</v>
      </c>
      <c r="N920" s="27">
        <v>3161.395252274503</v>
      </c>
      <c r="O920" s="27">
        <f t="shared" si="171"/>
        <v>3161.395252274503</v>
      </c>
      <c r="P920" s="27">
        <f>IF(F920&gt;0,(K920+L920)*F920,0)</f>
        <v>4132.0376180959047</v>
      </c>
      <c r="Q920" s="28">
        <f>IF(J920*-1&gt;(K920+L920),(((J920*-1)-K920-L920))*F920,0)</f>
        <v>0</v>
      </c>
      <c r="R920" s="27">
        <f t="shared" si="172"/>
        <v>1494247.5081702003</v>
      </c>
      <c r="S920" s="27">
        <f t="shared" si="173"/>
        <v>1410076.9721748412</v>
      </c>
      <c r="T920" s="27">
        <f t="shared" si="174"/>
        <v>0.41510195776968167</v>
      </c>
      <c r="U920" s="27">
        <f t="shared" si="175"/>
        <v>0.39171938287017088</v>
      </c>
      <c r="V920" s="29">
        <v>-0.39171938287017088</v>
      </c>
      <c r="W920" s="29">
        <f>0.5*'Car Specs and Assumptions'!$C$5*(F920*F920)</f>
        <v>192612.93171296298</v>
      </c>
      <c r="X920" s="29">
        <f t="shared" si="176"/>
        <v>192.61293171296299</v>
      </c>
      <c r="Y920" s="29">
        <f t="shared" si="177"/>
        <v>140.60744015046299</v>
      </c>
      <c r="Z920" s="29">
        <f>(H920*(K920+L920))/1000</f>
        <v>4.1320376180959046</v>
      </c>
      <c r="AA920" s="29">
        <f t="shared" si="178"/>
        <v>136.4754025323671</v>
      </c>
      <c r="AB920" s="18"/>
      <c r="AC920" s="24">
        <f t="shared" si="179"/>
        <v>0</v>
      </c>
      <c r="AD920" s="24"/>
      <c r="AE920" s="18"/>
      <c r="AF920" s="18"/>
      <c r="AG920" s="18"/>
      <c r="AH920" s="18"/>
      <c r="AI920" s="18"/>
      <c r="AJ920" s="18"/>
      <c r="AK920" s="18"/>
      <c r="AL920" s="18"/>
      <c r="AM920" s="18"/>
      <c r="AN920" s="18"/>
    </row>
    <row r="921" spans="1:40" x14ac:dyDescent="0.35">
      <c r="A921" s="18"/>
      <c r="B921" s="2" t="s">
        <v>4</v>
      </c>
      <c r="C921" s="2">
        <v>917</v>
      </c>
      <c r="D921" s="2">
        <v>328</v>
      </c>
      <c r="E921" s="10">
        <v>59.2</v>
      </c>
      <c r="F921" s="26">
        <f t="shared" si="170"/>
        <v>16.444444444444446</v>
      </c>
      <c r="G921" s="51">
        <f t="shared" si="180"/>
        <v>0.125</v>
      </c>
      <c r="H921" s="26">
        <f t="shared" si="181"/>
        <v>16.444444444444446</v>
      </c>
      <c r="I921" s="70"/>
      <c r="J921" s="26">
        <v>184.875</v>
      </c>
      <c r="K921" s="26">
        <f>'Car Specs and Assumptions'!$C$5*9.81*'Car Specs and Assumptions'!$F$5</f>
        <v>145.08990000000003</v>
      </c>
      <c r="L921" s="26">
        <v>115.18056148148152</v>
      </c>
      <c r="M921" s="26">
        <v>-75.395461481481547</v>
      </c>
      <c r="N921" s="27">
        <v>-1239.8364776954745</v>
      </c>
      <c r="O921" s="27">
        <f t="shared" si="171"/>
        <v>0</v>
      </c>
      <c r="P921" s="27">
        <f>IF(F921&gt;0,(K921+L921)*F921,0)</f>
        <v>4280.0031443621419</v>
      </c>
      <c r="Q921" s="28">
        <f>IF(J921*-1&gt;(K921+L921),(((J921*-1)-K921-L921))*F921,0)</f>
        <v>0</v>
      </c>
      <c r="R921" s="27">
        <f t="shared" si="172"/>
        <v>1498527.5113145625</v>
      </c>
      <c r="S921" s="27">
        <f t="shared" si="173"/>
        <v>1410076.9721748412</v>
      </c>
      <c r="T921" s="27">
        <f t="shared" si="174"/>
        <v>0.4162909426431855</v>
      </c>
      <c r="U921" s="27">
        <f t="shared" si="175"/>
        <v>0.39171938287017088</v>
      </c>
      <c r="V921" s="29">
        <v>-0.39171938287017088</v>
      </c>
      <c r="W921" s="29">
        <f>0.5*'Car Specs and Assumptions'!$C$5*(F921*F921)</f>
        <v>199975.40740740745</v>
      </c>
      <c r="X921" s="29">
        <f t="shared" si="176"/>
        <v>199.97540740740743</v>
      </c>
      <c r="Y921" s="29">
        <f t="shared" si="177"/>
        <v>145.98204740740741</v>
      </c>
      <c r="Z921" s="29">
        <f>(H921*(K921+L921))/1000</f>
        <v>4.2800031443621416</v>
      </c>
      <c r="AA921" s="29">
        <f t="shared" si="178"/>
        <v>141.70204426304525</v>
      </c>
      <c r="AB921" s="18"/>
      <c r="AC921" s="24">
        <f t="shared" si="179"/>
        <v>0</v>
      </c>
      <c r="AD921" s="24"/>
      <c r="AE921" s="18"/>
      <c r="AF921" s="18"/>
      <c r="AG921" s="18"/>
      <c r="AH921" s="18"/>
      <c r="AI921" s="18"/>
      <c r="AJ921" s="18"/>
      <c r="AK921" s="18"/>
      <c r="AL921" s="18"/>
      <c r="AM921" s="18"/>
      <c r="AN921" s="18"/>
    </row>
    <row r="922" spans="1:40" x14ac:dyDescent="0.35">
      <c r="A922" s="18"/>
      <c r="B922" s="2" t="s">
        <v>4</v>
      </c>
      <c r="C922" s="2">
        <v>918</v>
      </c>
      <c r="D922" s="2">
        <v>329</v>
      </c>
      <c r="E922" s="10">
        <v>59</v>
      </c>
      <c r="F922" s="26">
        <f t="shared" si="170"/>
        <v>16.388888888888889</v>
      </c>
      <c r="G922" s="51">
        <f t="shared" si="180"/>
        <v>-1.3888888888889284E-2</v>
      </c>
      <c r="H922" s="26">
        <f t="shared" si="181"/>
        <v>16.388888888888889</v>
      </c>
      <c r="I922" s="70"/>
      <c r="J922" s="26">
        <v>-20.54166666666725</v>
      </c>
      <c r="K922" s="26">
        <f>'Car Specs and Assumptions'!$C$5*9.81*'Car Specs and Assumptions'!$F$5</f>
        <v>145.08990000000003</v>
      </c>
      <c r="L922" s="26">
        <v>114.40362905092593</v>
      </c>
      <c r="M922" s="26">
        <v>-280.03519571759318</v>
      </c>
      <c r="N922" s="27">
        <v>-4589.4657075938885</v>
      </c>
      <c r="O922" s="27">
        <f t="shared" si="171"/>
        <v>0</v>
      </c>
      <c r="P922" s="27">
        <f>IF(F922&gt;0,(K922+L922)*F922,0)</f>
        <v>4252.8106150012873</v>
      </c>
      <c r="Q922" s="28">
        <f>IF(J922*-1&gt;(K922+L922),(((J922*-1)-K922-L922))*F922,0)</f>
        <v>0</v>
      </c>
      <c r="R922" s="27">
        <f t="shared" si="172"/>
        <v>1502780.3219295638</v>
      </c>
      <c r="S922" s="27">
        <f t="shared" si="173"/>
        <v>1410076.9721748412</v>
      </c>
      <c r="T922" s="27">
        <f t="shared" si="174"/>
        <v>0.41747237343203281</v>
      </c>
      <c r="U922" s="27">
        <f t="shared" si="175"/>
        <v>0.39171938287017088</v>
      </c>
      <c r="V922" s="29">
        <v>-0.39171938287017088</v>
      </c>
      <c r="W922" s="29">
        <f>0.5*'Car Specs and Assumptions'!$C$5*(F922*F922)</f>
        <v>198626.50462962964</v>
      </c>
      <c r="X922" s="29">
        <f t="shared" si="176"/>
        <v>198.62650462962964</v>
      </c>
      <c r="Y922" s="29">
        <f t="shared" si="177"/>
        <v>144.99734837962964</v>
      </c>
      <c r="Z922" s="29">
        <f>(H922*(K922+L922))/1000</f>
        <v>4.2528106150012874</v>
      </c>
      <c r="AA922" s="29">
        <f t="shared" si="178"/>
        <v>140.74453776462835</v>
      </c>
      <c r="AB922" s="18"/>
      <c r="AC922" s="24">
        <f t="shared" si="179"/>
        <v>0</v>
      </c>
      <c r="AD922" s="24"/>
      <c r="AE922" s="18"/>
      <c r="AF922" s="18"/>
      <c r="AG922" s="18"/>
      <c r="AH922" s="18"/>
      <c r="AI922" s="18"/>
      <c r="AJ922" s="18"/>
      <c r="AK922" s="18"/>
      <c r="AL922" s="18"/>
      <c r="AM922" s="18"/>
      <c r="AN922" s="18"/>
    </row>
    <row r="923" spans="1:40" x14ac:dyDescent="0.35">
      <c r="A923" s="18"/>
      <c r="B923" s="2" t="s">
        <v>4</v>
      </c>
      <c r="C923" s="2">
        <v>919</v>
      </c>
      <c r="D923" s="2">
        <v>330</v>
      </c>
      <c r="E923" s="10">
        <v>59.1</v>
      </c>
      <c r="F923" s="26">
        <f t="shared" si="170"/>
        <v>16.416666666666668</v>
      </c>
      <c r="G923" s="51">
        <f t="shared" si="180"/>
        <v>6.9444444444444642E-2</v>
      </c>
      <c r="H923" s="26">
        <f t="shared" si="181"/>
        <v>16.416666666666668</v>
      </c>
      <c r="I923" s="70"/>
      <c r="J923" s="26">
        <v>102.70833333333363</v>
      </c>
      <c r="K923" s="26">
        <f>'Car Specs and Assumptions'!$C$5*9.81*'Car Specs and Assumptions'!$F$5</f>
        <v>145.08990000000003</v>
      </c>
      <c r="L923" s="26">
        <v>114.79176661458335</v>
      </c>
      <c r="M923" s="26">
        <v>-157.17333328124977</v>
      </c>
      <c r="N923" s="27">
        <v>-2580.2622213671839</v>
      </c>
      <c r="O923" s="27">
        <f t="shared" si="171"/>
        <v>0</v>
      </c>
      <c r="P923" s="27">
        <f>IF(F923&gt;0,(K923+L923)*F923,0)</f>
        <v>4266.3906935894101</v>
      </c>
      <c r="Q923" s="28">
        <f>IF(J923*-1&gt;(K923+L923),(((J923*-1)-K923-L923))*F923,0)</f>
        <v>0</v>
      </c>
      <c r="R923" s="27">
        <f t="shared" si="172"/>
        <v>1507046.7126231531</v>
      </c>
      <c r="S923" s="27">
        <f t="shared" si="173"/>
        <v>1410076.9721748412</v>
      </c>
      <c r="T923" s="27">
        <f t="shared" si="174"/>
        <v>0.41865757676671195</v>
      </c>
      <c r="U923" s="27">
        <f t="shared" si="175"/>
        <v>0.39171938287017088</v>
      </c>
      <c r="V923" s="29">
        <v>-0.39171938287017088</v>
      </c>
      <c r="W923" s="29">
        <f>0.5*'Car Specs and Assumptions'!$C$5*(F923*F923)</f>
        <v>199300.38541666669</v>
      </c>
      <c r="X923" s="29">
        <f t="shared" si="176"/>
        <v>199.3003854166667</v>
      </c>
      <c r="Y923" s="29">
        <f t="shared" si="177"/>
        <v>145.48928135416668</v>
      </c>
      <c r="Z923" s="29">
        <f>(H923*(K923+L923))/1000</f>
        <v>4.2663906935894103</v>
      </c>
      <c r="AA923" s="29">
        <f t="shared" si="178"/>
        <v>141.22289066057726</v>
      </c>
      <c r="AB923" s="18"/>
      <c r="AC923" s="24">
        <f t="shared" si="179"/>
        <v>0</v>
      </c>
      <c r="AD923" s="24"/>
      <c r="AE923" s="18"/>
      <c r="AF923" s="18"/>
      <c r="AG923" s="18"/>
      <c r="AH923" s="18"/>
      <c r="AI923" s="18"/>
      <c r="AJ923" s="18"/>
      <c r="AK923" s="18"/>
      <c r="AL923" s="18"/>
      <c r="AM923" s="18"/>
      <c r="AN923" s="18"/>
    </row>
    <row r="924" spans="1:40" x14ac:dyDescent="0.35">
      <c r="A924" s="18"/>
      <c r="B924" s="2" t="s">
        <v>4</v>
      </c>
      <c r="C924" s="2">
        <v>920</v>
      </c>
      <c r="D924" s="2">
        <v>331</v>
      </c>
      <c r="E924" s="10">
        <v>59.5</v>
      </c>
      <c r="F924" s="26">
        <f t="shared" si="170"/>
        <v>16.527777777777779</v>
      </c>
      <c r="G924" s="51">
        <f t="shared" si="180"/>
        <v>0.19444444444444287</v>
      </c>
      <c r="H924" s="26">
        <f t="shared" si="181"/>
        <v>16.527777777777779</v>
      </c>
      <c r="I924" s="70"/>
      <c r="J924" s="26">
        <v>287.58333333333098</v>
      </c>
      <c r="K924" s="26">
        <f>'Car Specs and Assumptions'!$C$5*9.81*'Car Specs and Assumptions'!$F$5</f>
        <v>145.08990000000003</v>
      </c>
      <c r="L924" s="26">
        <v>116.35088990162039</v>
      </c>
      <c r="M924" s="26">
        <v>26.142543431710564</v>
      </c>
      <c r="N924" s="27">
        <v>432.07814838521631</v>
      </c>
      <c r="O924" s="27">
        <f t="shared" si="171"/>
        <v>432.07814838521631</v>
      </c>
      <c r="P924" s="27">
        <f>IF(F924&gt;0,(K924+L924)*F924,0)</f>
        <v>4321.0352775406709</v>
      </c>
      <c r="Q924" s="28">
        <f>IF(J924*-1&gt;(K924+L924),(((J924*-1)-K924-L924))*F924,0)</f>
        <v>0</v>
      </c>
      <c r="R924" s="27">
        <f t="shared" si="172"/>
        <v>1511367.7479006937</v>
      </c>
      <c r="S924" s="27">
        <f t="shared" si="173"/>
        <v>1410076.9721748412</v>
      </c>
      <c r="T924" s="27">
        <f t="shared" si="174"/>
        <v>0.41985796036681272</v>
      </c>
      <c r="U924" s="27">
        <f t="shared" si="175"/>
        <v>0.39171938287017088</v>
      </c>
      <c r="V924" s="29">
        <v>-0.39171938287017088</v>
      </c>
      <c r="W924" s="29">
        <f>0.5*'Car Specs and Assumptions'!$C$5*(F924*F924)</f>
        <v>202007.32060185188</v>
      </c>
      <c r="X924" s="29">
        <f t="shared" si="176"/>
        <v>202.00732060185189</v>
      </c>
      <c r="Y924" s="29">
        <f t="shared" si="177"/>
        <v>147.46534403935186</v>
      </c>
      <c r="Z924" s="29">
        <f>(H924*(K924+L924))/1000</f>
        <v>4.3210352775406706</v>
      </c>
      <c r="AA924" s="29">
        <f t="shared" si="178"/>
        <v>143.1443087618112</v>
      </c>
      <c r="AB924" s="18"/>
      <c r="AC924" s="24">
        <f t="shared" si="179"/>
        <v>0</v>
      </c>
      <c r="AD924" s="24"/>
      <c r="AE924" s="18"/>
      <c r="AF924" s="18"/>
      <c r="AG924" s="18"/>
      <c r="AH924" s="18"/>
      <c r="AI924" s="18"/>
      <c r="AJ924" s="18"/>
      <c r="AK924" s="18"/>
      <c r="AL924" s="18"/>
      <c r="AM924" s="18"/>
      <c r="AN924" s="18"/>
    </row>
    <row r="925" spans="1:40" x14ac:dyDescent="0.35">
      <c r="A925" s="18"/>
      <c r="B925" s="2" t="s">
        <v>4</v>
      </c>
      <c r="C925" s="2">
        <v>921</v>
      </c>
      <c r="D925" s="2">
        <v>332</v>
      </c>
      <c r="E925" s="10">
        <v>60.5</v>
      </c>
      <c r="F925" s="26">
        <f t="shared" si="170"/>
        <v>16.805555555555554</v>
      </c>
      <c r="G925" s="51">
        <f t="shared" si="180"/>
        <v>0.38888888888888751</v>
      </c>
      <c r="H925" s="26">
        <f t="shared" si="181"/>
        <v>16.805555555555554</v>
      </c>
      <c r="I925" s="70"/>
      <c r="J925" s="26">
        <v>575.16666666666458</v>
      </c>
      <c r="K925" s="26">
        <f>'Car Specs and Assumptions'!$C$5*9.81*'Car Specs and Assumptions'!$F$5</f>
        <v>145.08990000000003</v>
      </c>
      <c r="L925" s="26">
        <v>120.29470934606481</v>
      </c>
      <c r="M925" s="26">
        <v>309.78205732059973</v>
      </c>
      <c r="N925" s="27">
        <v>5206.0595744156335</v>
      </c>
      <c r="O925" s="27">
        <f t="shared" si="171"/>
        <v>5206.0595744156335</v>
      </c>
      <c r="P925" s="27">
        <f>IF(F925&gt;0,(K925+L925)*F925,0)</f>
        <v>4459.9357959547006</v>
      </c>
      <c r="Q925" s="28">
        <f>IF(J925*-1&gt;(K925+L925),(((J925*-1)-K925-L925))*F925,0)</f>
        <v>0</v>
      </c>
      <c r="R925" s="27">
        <f t="shared" si="172"/>
        <v>1515827.6836966483</v>
      </c>
      <c r="S925" s="27">
        <f t="shared" si="173"/>
        <v>1410076.9721748412</v>
      </c>
      <c r="T925" s="27">
        <f t="shared" si="174"/>
        <v>0.42109693053092895</v>
      </c>
      <c r="U925" s="27">
        <f t="shared" si="175"/>
        <v>0.39171938287017088</v>
      </c>
      <c r="V925" s="29">
        <v>-0.39171938287017088</v>
      </c>
      <c r="W925" s="29">
        <f>0.5*'Car Specs and Assumptions'!$C$5*(F925*F925)</f>
        <v>208854.54282407404</v>
      </c>
      <c r="X925" s="29">
        <f t="shared" si="176"/>
        <v>208.85454282407403</v>
      </c>
      <c r="Y925" s="29">
        <f t="shared" si="177"/>
        <v>152.46381626157404</v>
      </c>
      <c r="Z925" s="29">
        <f>(H925*(K925+L925))/1000</f>
        <v>4.4599357959547001</v>
      </c>
      <c r="AA925" s="29">
        <f t="shared" si="178"/>
        <v>148.00388046561935</v>
      </c>
      <c r="AB925" s="18"/>
      <c r="AC925" s="24">
        <f t="shared" si="179"/>
        <v>0</v>
      </c>
      <c r="AD925" s="24"/>
      <c r="AE925" s="18"/>
      <c r="AF925" s="18"/>
      <c r="AG925" s="18"/>
      <c r="AH925" s="18"/>
      <c r="AI925" s="18"/>
      <c r="AJ925" s="18"/>
      <c r="AK925" s="18"/>
      <c r="AL925" s="18"/>
      <c r="AM925" s="18"/>
      <c r="AN925" s="18"/>
    </row>
    <row r="926" spans="1:40" x14ac:dyDescent="0.35">
      <c r="A926" s="18"/>
      <c r="B926" s="2" t="s">
        <v>4</v>
      </c>
      <c r="C926" s="2">
        <v>922</v>
      </c>
      <c r="D926" s="2">
        <v>333</v>
      </c>
      <c r="E926" s="10">
        <v>62.3</v>
      </c>
      <c r="F926" s="26">
        <f t="shared" si="170"/>
        <v>17.305555555555554</v>
      </c>
      <c r="G926" s="51">
        <f t="shared" si="180"/>
        <v>0.47222222222222321</v>
      </c>
      <c r="H926" s="26">
        <f t="shared" si="181"/>
        <v>17.305555555555554</v>
      </c>
      <c r="I926" s="70"/>
      <c r="J926" s="26">
        <v>698.41666666666811</v>
      </c>
      <c r="K926" s="26">
        <f>'Car Specs and Assumptions'!$C$5*9.81*'Car Specs and Assumptions'!$F$5</f>
        <v>145.08990000000003</v>
      </c>
      <c r="L926" s="26">
        <v>127.55922476273147</v>
      </c>
      <c r="M926" s="26">
        <v>425.7675419039366</v>
      </c>
      <c r="N926" s="27">
        <v>7368.1438501709017</v>
      </c>
      <c r="O926" s="27">
        <f t="shared" si="171"/>
        <v>7368.1438501709017</v>
      </c>
      <c r="P926" s="27">
        <f>IF(F926&gt;0,(K926+L926)*F926,0)</f>
        <v>4718.3445757550471</v>
      </c>
      <c r="Q926" s="28">
        <f>IF(J926*-1&gt;(K926+L926),(((J926*-1)-K926-L926))*F926,0)</f>
        <v>0</v>
      </c>
      <c r="R926" s="27">
        <f t="shared" si="172"/>
        <v>1520546.0282724034</v>
      </c>
      <c r="S926" s="27">
        <f t="shared" si="173"/>
        <v>1410076.9721748412</v>
      </c>
      <c r="T926" s="27">
        <f t="shared" si="174"/>
        <v>0.42240768665407369</v>
      </c>
      <c r="U926" s="27">
        <f t="shared" si="175"/>
        <v>0.39171938287017088</v>
      </c>
      <c r="V926" s="29">
        <v>-0.39171938287017088</v>
      </c>
      <c r="W926" s="29">
        <f>0.5*'Car Specs and Assumptions'!$C$5*(F926*F926)</f>
        <v>221467.12615740736</v>
      </c>
      <c r="X926" s="29">
        <f t="shared" si="176"/>
        <v>221.46712615740736</v>
      </c>
      <c r="Y926" s="29">
        <f t="shared" si="177"/>
        <v>161.67100209490738</v>
      </c>
      <c r="Z926" s="29">
        <f>(H926*(K926+L926))/1000</f>
        <v>4.7183445757550473</v>
      </c>
      <c r="AA926" s="29">
        <f t="shared" si="178"/>
        <v>156.95265751915232</v>
      </c>
      <c r="AB926" s="18"/>
      <c r="AC926" s="24">
        <f t="shared" si="179"/>
        <v>0</v>
      </c>
      <c r="AD926" s="24"/>
      <c r="AE926" s="18"/>
      <c r="AF926" s="18"/>
      <c r="AG926" s="18"/>
      <c r="AH926" s="18"/>
      <c r="AI926" s="18"/>
      <c r="AJ926" s="18"/>
      <c r="AK926" s="18"/>
      <c r="AL926" s="18"/>
      <c r="AM926" s="18"/>
      <c r="AN926" s="18"/>
    </row>
    <row r="927" spans="1:40" x14ac:dyDescent="0.35">
      <c r="A927" s="18"/>
      <c r="B927" s="2" t="s">
        <v>4</v>
      </c>
      <c r="C927" s="2">
        <v>923</v>
      </c>
      <c r="D927" s="2">
        <v>334</v>
      </c>
      <c r="E927" s="10">
        <v>63.9</v>
      </c>
      <c r="F927" s="26">
        <f t="shared" si="170"/>
        <v>17.75</v>
      </c>
      <c r="G927" s="51">
        <f t="shared" si="180"/>
        <v>0.38888888888888928</v>
      </c>
      <c r="H927" s="26">
        <f t="shared" si="181"/>
        <v>17.75</v>
      </c>
      <c r="I927" s="70"/>
      <c r="J927" s="26">
        <v>575.1666666666672</v>
      </c>
      <c r="K927" s="26">
        <f>'Car Specs and Assumptions'!$C$5*9.81*'Car Specs and Assumptions'!$F$5</f>
        <v>145.08990000000003</v>
      </c>
      <c r="L927" s="26">
        <v>134.19535828125001</v>
      </c>
      <c r="M927" s="26">
        <v>295.8814083854171</v>
      </c>
      <c r="N927" s="27">
        <v>5251.8949988411532</v>
      </c>
      <c r="O927" s="27">
        <f t="shared" si="171"/>
        <v>5251.8949988411532</v>
      </c>
      <c r="P927" s="27">
        <f>IF(F927&gt;0,(K927+L927)*F927,0)</f>
        <v>4957.313334492188</v>
      </c>
      <c r="Q927" s="28">
        <f>IF(J927*-1&gt;(K927+L927),(((J927*-1)-K927-L927))*F927,0)</f>
        <v>0</v>
      </c>
      <c r="R927" s="27">
        <f t="shared" si="172"/>
        <v>1525503.3416068957</v>
      </c>
      <c r="S927" s="27">
        <f t="shared" si="173"/>
        <v>1410076.9721748412</v>
      </c>
      <c r="T927" s="27">
        <f t="shared" si="174"/>
        <v>0.42378482829839564</v>
      </c>
      <c r="U927" s="27">
        <f t="shared" si="175"/>
        <v>0.39171938287017088</v>
      </c>
      <c r="V927" s="29">
        <v>-0.39171938287017088</v>
      </c>
      <c r="W927" s="29">
        <f>0.5*'Car Specs and Assumptions'!$C$5*(F927*F927)</f>
        <v>232988.71875</v>
      </c>
      <c r="X927" s="29">
        <f t="shared" si="176"/>
        <v>232.98871875</v>
      </c>
      <c r="Y927" s="29">
        <f t="shared" si="177"/>
        <v>170.0817646875</v>
      </c>
      <c r="Z927" s="29">
        <f>(H927*(K927+L927))/1000</f>
        <v>4.9573133344921878</v>
      </c>
      <c r="AA927" s="29">
        <f t="shared" si="178"/>
        <v>165.1244513530078</v>
      </c>
      <c r="AB927" s="18"/>
      <c r="AC927" s="24">
        <f t="shared" si="179"/>
        <v>0</v>
      </c>
      <c r="AD927" s="24"/>
      <c r="AE927" s="18"/>
      <c r="AF927" s="18"/>
      <c r="AG927" s="18"/>
      <c r="AH927" s="18"/>
      <c r="AI927" s="18"/>
      <c r="AJ927" s="18"/>
      <c r="AK927" s="18"/>
      <c r="AL927" s="18"/>
      <c r="AM927" s="18"/>
      <c r="AN927" s="18"/>
    </row>
    <row r="928" spans="1:40" x14ac:dyDescent="0.35">
      <c r="A928" s="18"/>
      <c r="B928" s="2" t="s">
        <v>4</v>
      </c>
      <c r="C928" s="2">
        <v>924</v>
      </c>
      <c r="D928" s="2">
        <v>335</v>
      </c>
      <c r="E928" s="10">
        <v>65.099999999999994</v>
      </c>
      <c r="F928" s="26">
        <f t="shared" si="170"/>
        <v>18.083333333333332</v>
      </c>
      <c r="G928" s="51">
        <f t="shared" si="180"/>
        <v>2.7777777777776791E-2</v>
      </c>
      <c r="H928" s="26">
        <f t="shared" si="181"/>
        <v>18.083333333333332</v>
      </c>
      <c r="I928" s="70"/>
      <c r="J928" s="26">
        <v>41.083333333331872</v>
      </c>
      <c r="K928" s="26">
        <f>'Car Specs and Assumptions'!$C$5*9.81*'Car Specs and Assumptions'!$F$5</f>
        <v>145.08990000000003</v>
      </c>
      <c r="L928" s="26">
        <v>139.28288536458334</v>
      </c>
      <c r="M928" s="26">
        <v>-243.2894520312515</v>
      </c>
      <c r="N928" s="27">
        <v>-4399.484257565131</v>
      </c>
      <c r="O928" s="27">
        <f t="shared" si="171"/>
        <v>0</v>
      </c>
      <c r="P928" s="27">
        <f>IF(F928&gt;0,(K928+L928)*F928,0)</f>
        <v>5142.4078686762159</v>
      </c>
      <c r="Q928" s="28">
        <f>IF(J928*-1&gt;(K928+L928),(((J928*-1)-K928-L928))*F928,0)</f>
        <v>0</v>
      </c>
      <c r="R928" s="27">
        <f t="shared" si="172"/>
        <v>1530645.7494755718</v>
      </c>
      <c r="S928" s="27">
        <f t="shared" si="173"/>
        <v>1410076.9721748412</v>
      </c>
      <c r="T928" s="27">
        <f t="shared" si="174"/>
        <v>0.42521338920431384</v>
      </c>
      <c r="U928" s="27">
        <f t="shared" si="175"/>
        <v>0.39171938287017088</v>
      </c>
      <c r="V928" s="29">
        <v>-0.39171938287017088</v>
      </c>
      <c r="W928" s="29">
        <f>0.5*'Car Specs and Assumptions'!$C$5*(F928*F928)</f>
        <v>241821.63541666663</v>
      </c>
      <c r="X928" s="29">
        <f t="shared" si="176"/>
        <v>241.82163541666662</v>
      </c>
      <c r="Y928" s="29">
        <f t="shared" si="177"/>
        <v>176.52979385416663</v>
      </c>
      <c r="Z928" s="29">
        <f>(H928*(K928+L928))/1000</f>
        <v>5.1424078686762158</v>
      </c>
      <c r="AA928" s="29">
        <f t="shared" si="178"/>
        <v>171.38738598549043</v>
      </c>
      <c r="AB928" s="18"/>
      <c r="AC928" s="24">
        <f t="shared" si="179"/>
        <v>0</v>
      </c>
      <c r="AD928" s="24"/>
      <c r="AE928" s="18"/>
      <c r="AF928" s="18"/>
      <c r="AG928" s="18"/>
      <c r="AH928" s="18"/>
      <c r="AI928" s="18"/>
      <c r="AJ928" s="18"/>
      <c r="AK928" s="18"/>
      <c r="AL928" s="18"/>
      <c r="AM928" s="18"/>
      <c r="AN928" s="18"/>
    </row>
    <row r="929" spans="1:40" x14ac:dyDescent="0.35">
      <c r="A929" s="18"/>
      <c r="B929" s="2" t="s">
        <v>4</v>
      </c>
      <c r="C929" s="2">
        <v>925</v>
      </c>
      <c r="D929" s="2">
        <v>336</v>
      </c>
      <c r="E929" s="10">
        <v>64.099999999999994</v>
      </c>
      <c r="F929" s="26">
        <f t="shared" si="170"/>
        <v>17.805555555555554</v>
      </c>
      <c r="G929" s="51">
        <f t="shared" si="180"/>
        <v>-0.33333333333333215</v>
      </c>
      <c r="H929" s="26">
        <f t="shared" si="181"/>
        <v>17.805555555555554</v>
      </c>
      <c r="I929" s="70"/>
      <c r="J929" s="26">
        <v>-492.99999999999824</v>
      </c>
      <c r="K929" s="26">
        <f>'Car Specs and Assumptions'!$C$5*9.81*'Car Specs and Assumptions'!$F$5</f>
        <v>145.08990000000003</v>
      </c>
      <c r="L929" s="26">
        <v>135.03670642939812</v>
      </c>
      <c r="M929" s="26">
        <v>-773.12660642939636</v>
      </c>
      <c r="N929" s="27">
        <v>-13765.948742256751</v>
      </c>
      <c r="O929" s="27">
        <f t="shared" si="171"/>
        <v>0</v>
      </c>
      <c r="P929" s="27">
        <f>IF(F929&gt;0,(K929+L929)*F929,0)</f>
        <v>4987.8098533678949</v>
      </c>
      <c r="Q929" s="28">
        <f>IF(J929*-1&gt;(K929+L929),(((J929*-1)-K929-L929))*F929,0)</f>
        <v>3790.3290355209629</v>
      </c>
      <c r="R929" s="27">
        <f t="shared" si="172"/>
        <v>1535633.5593289398</v>
      </c>
      <c r="S929" s="27">
        <f t="shared" si="173"/>
        <v>1413867.3012103622</v>
      </c>
      <c r="T929" s="27">
        <f t="shared" si="174"/>
        <v>0.42659900278157947</v>
      </c>
      <c r="U929" s="27">
        <f t="shared" si="175"/>
        <v>0.39277233627623864</v>
      </c>
      <c r="V929" s="29">
        <v>-0.39277233627623864</v>
      </c>
      <c r="W929" s="29">
        <f>0.5*'Car Specs and Assumptions'!$C$5*(F929*F929)</f>
        <v>234449.45949074067</v>
      </c>
      <c r="X929" s="29">
        <f t="shared" si="176"/>
        <v>234.44945949074068</v>
      </c>
      <c r="Y929" s="29">
        <f t="shared" si="177"/>
        <v>171.14810542824068</v>
      </c>
      <c r="Z929" s="29">
        <f>(H929*(K929+L929))/1000</f>
        <v>4.987809853367895</v>
      </c>
      <c r="AA929" s="29">
        <f t="shared" si="178"/>
        <v>166.16029557487278</v>
      </c>
      <c r="AB929" s="18"/>
      <c r="AC929" s="24">
        <f t="shared" si="179"/>
        <v>0</v>
      </c>
      <c r="AD929" s="24"/>
      <c r="AE929" s="18"/>
      <c r="AF929" s="18"/>
      <c r="AG929" s="18"/>
      <c r="AH929" s="18"/>
      <c r="AI929" s="18"/>
      <c r="AJ929" s="18"/>
      <c r="AK929" s="18"/>
      <c r="AL929" s="18"/>
      <c r="AM929" s="18"/>
      <c r="AN929" s="18"/>
    </row>
    <row r="930" spans="1:40" x14ac:dyDescent="0.35">
      <c r="A930" s="18"/>
      <c r="B930" s="2" t="s">
        <v>4</v>
      </c>
      <c r="C930" s="2">
        <v>926</v>
      </c>
      <c r="D930" s="2">
        <v>337</v>
      </c>
      <c r="E930" s="10">
        <v>62.7</v>
      </c>
      <c r="F930" s="26">
        <f t="shared" si="170"/>
        <v>17.416666666666668</v>
      </c>
      <c r="G930" s="51">
        <f t="shared" si="180"/>
        <v>-0.29166666666666607</v>
      </c>
      <c r="H930" s="26">
        <f t="shared" si="181"/>
        <v>17.416666666666668</v>
      </c>
      <c r="I930" s="70"/>
      <c r="J930" s="26">
        <v>-431.37499999999915</v>
      </c>
      <c r="K930" s="26">
        <f>'Car Specs and Assumptions'!$C$5*9.81*'Car Specs and Assumptions'!$F$5</f>
        <v>145.08990000000003</v>
      </c>
      <c r="L930" s="26">
        <v>129.20248286458337</v>
      </c>
      <c r="M930" s="26">
        <v>-705.66738286458258</v>
      </c>
      <c r="N930" s="27">
        <v>-12290.37358489148</v>
      </c>
      <c r="O930" s="27">
        <f t="shared" si="171"/>
        <v>0</v>
      </c>
      <c r="P930" s="27">
        <f>IF(F930&gt;0,(K930+L930)*F930,0)</f>
        <v>4777.2590015581609</v>
      </c>
      <c r="Q930" s="28">
        <f>IF(J930*-1&gt;(K930+L930),(((J930*-1)-K930-L930))*F930,0)</f>
        <v>2735.855581775158</v>
      </c>
      <c r="R930" s="27">
        <f t="shared" si="172"/>
        <v>1540410.8183304979</v>
      </c>
      <c r="S930" s="27">
        <f t="shared" si="173"/>
        <v>1416603.1567921373</v>
      </c>
      <c r="T930" s="27">
        <f t="shared" si="174"/>
        <v>0.42792612533221236</v>
      </c>
      <c r="U930" s="27">
        <f t="shared" si="175"/>
        <v>0.39353235695685579</v>
      </c>
      <c r="V930" s="29">
        <v>-0.39353235695685579</v>
      </c>
      <c r="W930" s="29">
        <f>0.5*'Car Specs and Assumptions'!$C$5*(F930*F930)</f>
        <v>224320.13541666672</v>
      </c>
      <c r="X930" s="29">
        <f t="shared" si="176"/>
        <v>224.32013541666672</v>
      </c>
      <c r="Y930" s="29">
        <f t="shared" si="177"/>
        <v>163.75369885416669</v>
      </c>
      <c r="Z930" s="29">
        <f>(H930*(K930+L930))/1000</f>
        <v>4.7772590015581606</v>
      </c>
      <c r="AA930" s="29">
        <f t="shared" si="178"/>
        <v>158.97643985260854</v>
      </c>
      <c r="AB930" s="18"/>
      <c r="AC930" s="24">
        <f t="shared" si="179"/>
        <v>0</v>
      </c>
      <c r="AD930" s="24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</row>
    <row r="931" spans="1:40" x14ac:dyDescent="0.35">
      <c r="A931" s="18"/>
      <c r="B931" s="2" t="s">
        <v>4</v>
      </c>
      <c r="C931" s="2">
        <v>927</v>
      </c>
      <c r="D931" s="2">
        <v>338</v>
      </c>
      <c r="E931" s="10">
        <v>62</v>
      </c>
      <c r="F931" s="26">
        <f t="shared" si="170"/>
        <v>17.222222222222221</v>
      </c>
      <c r="G931" s="51">
        <f t="shared" si="180"/>
        <v>-0.19444444444444642</v>
      </c>
      <c r="H931" s="26">
        <f t="shared" si="181"/>
        <v>17.222222222222221</v>
      </c>
      <c r="I931" s="70"/>
      <c r="J931" s="26">
        <v>-287.58333333333627</v>
      </c>
      <c r="K931" s="26">
        <f>'Car Specs and Assumptions'!$C$5*9.81*'Car Specs and Assumptions'!$F$5</f>
        <v>145.08990000000003</v>
      </c>
      <c r="L931" s="26">
        <v>126.33368287037037</v>
      </c>
      <c r="M931" s="26">
        <v>-559.00691620370662</v>
      </c>
      <c r="N931" s="27">
        <v>-9627.341334619392</v>
      </c>
      <c r="O931" s="27">
        <f t="shared" si="171"/>
        <v>0</v>
      </c>
      <c r="P931" s="27">
        <f>IF(F931&gt;0,(K931+L931)*F931,0)</f>
        <v>4674.5172605452681</v>
      </c>
      <c r="Q931" s="28">
        <f>IF(J931*-1&gt;(K931+L931),(((J931*-1)-K931-L931))*F931,0)</f>
        <v>278.30681352885671</v>
      </c>
      <c r="R931" s="27">
        <f t="shared" si="172"/>
        <v>1545085.3355910431</v>
      </c>
      <c r="S931" s="27">
        <f t="shared" si="173"/>
        <v>1416881.4636056661</v>
      </c>
      <c r="T931" s="27">
        <f t="shared" si="174"/>
        <v>0.42922470622719178</v>
      </c>
      <c r="U931" s="27">
        <f t="shared" si="175"/>
        <v>0.39360967058965407</v>
      </c>
      <c r="V931" s="29">
        <v>-0.39360967058965407</v>
      </c>
      <c r="W931" s="29">
        <f>0.5*'Car Specs and Assumptions'!$C$5*(F931*F931)</f>
        <v>219339.35185185182</v>
      </c>
      <c r="X931" s="29">
        <f t="shared" si="176"/>
        <v>219.33935185185183</v>
      </c>
      <c r="Y931" s="29">
        <f t="shared" si="177"/>
        <v>160.11772685185184</v>
      </c>
      <c r="Z931" s="29">
        <f>(H931*(K931+L931))/1000</f>
        <v>4.6745172605452678</v>
      </c>
      <c r="AA931" s="29">
        <f t="shared" si="178"/>
        <v>155.44320959130658</v>
      </c>
      <c r="AB931" s="18"/>
      <c r="AC931" s="24">
        <f t="shared" si="179"/>
        <v>0</v>
      </c>
      <c r="AD931" s="24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</row>
    <row r="932" spans="1:40" x14ac:dyDescent="0.35">
      <c r="A932" s="18"/>
      <c r="B932" s="2" t="s">
        <v>4</v>
      </c>
      <c r="C932" s="2">
        <v>928</v>
      </c>
      <c r="D932" s="2">
        <v>339</v>
      </c>
      <c r="E932" s="10">
        <v>61.3</v>
      </c>
      <c r="F932" s="26">
        <f t="shared" si="170"/>
        <v>17.027777777777775</v>
      </c>
      <c r="G932" s="51">
        <f t="shared" si="180"/>
        <v>-0.15277777777777857</v>
      </c>
      <c r="H932" s="26">
        <f t="shared" si="181"/>
        <v>17.027777777777775</v>
      </c>
      <c r="I932" s="70"/>
      <c r="J932" s="26">
        <v>-225.95833333333451</v>
      </c>
      <c r="K932" s="26">
        <f>'Car Specs and Assumptions'!$C$5*9.81*'Car Specs and Assumptions'!$F$5</f>
        <v>145.08990000000003</v>
      </c>
      <c r="L932" s="26">
        <v>123.49709073495367</v>
      </c>
      <c r="M932" s="26">
        <v>-494.54532406828821</v>
      </c>
      <c r="N932" s="27">
        <v>-8421.0078792739059</v>
      </c>
      <c r="O932" s="27">
        <f t="shared" si="171"/>
        <v>0</v>
      </c>
      <c r="P932" s="27">
        <f>IF(F932&gt;0,(K932+L932)*F932,0)</f>
        <v>4573.4395922368494</v>
      </c>
      <c r="Q932" s="28">
        <f>IF(J932*-1&gt;(K932+L932),(((J932*-1)-K932-L932))*F932,0)</f>
        <v>0</v>
      </c>
      <c r="R932" s="27">
        <f t="shared" si="172"/>
        <v>1549658.77518328</v>
      </c>
      <c r="S932" s="27">
        <f t="shared" si="173"/>
        <v>1416881.4636056661</v>
      </c>
      <c r="T932" s="27">
        <f t="shared" si="174"/>
        <v>0.43049520774591521</v>
      </c>
      <c r="U932" s="27">
        <f t="shared" si="175"/>
        <v>0.39360967058965407</v>
      </c>
      <c r="V932" s="29">
        <v>-0.39360967058965407</v>
      </c>
      <c r="W932" s="29">
        <f>0.5*'Car Specs and Assumptions'!$C$5*(F932*F932)</f>
        <v>214414.48726851845</v>
      </c>
      <c r="X932" s="29">
        <f t="shared" si="176"/>
        <v>214.41448726851846</v>
      </c>
      <c r="Y932" s="29">
        <f t="shared" si="177"/>
        <v>156.52257570601847</v>
      </c>
      <c r="Z932" s="29">
        <f>(H932*(K932+L932))/1000</f>
        <v>4.5734395922368494</v>
      </c>
      <c r="AA932" s="29">
        <f t="shared" si="178"/>
        <v>151.94913611378163</v>
      </c>
      <c r="AB932" s="18"/>
      <c r="AC932" s="24">
        <f t="shared" si="179"/>
        <v>0</v>
      </c>
      <c r="AD932" s="24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</row>
    <row r="933" spans="1:40" x14ac:dyDescent="0.35">
      <c r="A933" s="18"/>
      <c r="B933" s="2" t="s">
        <v>4</v>
      </c>
      <c r="C933" s="2">
        <v>929</v>
      </c>
      <c r="D933" s="2">
        <v>340</v>
      </c>
      <c r="E933" s="10">
        <v>60.9</v>
      </c>
      <c r="F933" s="26">
        <f t="shared" si="170"/>
        <v>16.916666666666664</v>
      </c>
      <c r="G933" s="51">
        <f t="shared" si="180"/>
        <v>-0.11111111111111072</v>
      </c>
      <c r="H933" s="26">
        <f t="shared" si="181"/>
        <v>16.916666666666664</v>
      </c>
      <c r="I933" s="70"/>
      <c r="J933" s="26">
        <v>-164.33333333333275</v>
      </c>
      <c r="K933" s="26">
        <f>'Car Specs and Assumptions'!$C$5*9.81*'Car Specs and Assumptions'!$F$5</f>
        <v>145.08990000000003</v>
      </c>
      <c r="L933" s="26">
        <v>121.89064161458332</v>
      </c>
      <c r="M933" s="26">
        <v>-431.31387494791608</v>
      </c>
      <c r="N933" s="27">
        <v>-7296.3930512022462</v>
      </c>
      <c r="O933" s="27">
        <f t="shared" si="171"/>
        <v>0</v>
      </c>
      <c r="P933" s="27">
        <f>IF(F933&gt;0,(K933+L933)*F933,0)</f>
        <v>4516.4208289800345</v>
      </c>
      <c r="Q933" s="28">
        <f>IF(J933*-1&gt;(K933+L933),(((J933*-1)-K933-L933))*F933,0)</f>
        <v>0</v>
      </c>
      <c r="R933" s="27">
        <f t="shared" si="172"/>
        <v>1554175.1960122599</v>
      </c>
      <c r="S933" s="27">
        <f t="shared" si="173"/>
        <v>1416881.4636056661</v>
      </c>
      <c r="T933" s="27">
        <f t="shared" si="174"/>
        <v>0.43174986945220584</v>
      </c>
      <c r="U933" s="27">
        <f t="shared" si="175"/>
        <v>0.39360967058965407</v>
      </c>
      <c r="V933" s="29">
        <v>-0.39360967058965407</v>
      </c>
      <c r="W933" s="29">
        <f>0.5*'Car Specs and Assumptions'!$C$5*(F933*F933)</f>
        <v>211625.3854166666</v>
      </c>
      <c r="X933" s="29">
        <f t="shared" si="176"/>
        <v>211.6253854166666</v>
      </c>
      <c r="Y933" s="29">
        <f t="shared" si="177"/>
        <v>154.48653135416663</v>
      </c>
      <c r="Z933" s="29">
        <f>(H933*(K933+L933))/1000</f>
        <v>4.5164208289800341</v>
      </c>
      <c r="AA933" s="29">
        <f t="shared" si="178"/>
        <v>149.97011052518658</v>
      </c>
      <c r="AB933" s="18"/>
      <c r="AC933" s="24">
        <f t="shared" si="179"/>
        <v>0</v>
      </c>
      <c r="AD933" s="24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</row>
    <row r="934" spans="1:40" x14ac:dyDescent="0.35">
      <c r="A934" s="18"/>
      <c r="B934" s="2" t="s">
        <v>4</v>
      </c>
      <c r="C934" s="2">
        <v>930</v>
      </c>
      <c r="D934" s="2">
        <v>341</v>
      </c>
      <c r="E934" s="10">
        <v>60.5</v>
      </c>
      <c r="F934" s="26">
        <f t="shared" si="170"/>
        <v>16.805555555555554</v>
      </c>
      <c r="G934" s="51">
        <f t="shared" si="180"/>
        <v>-9.7222222222221433E-2</v>
      </c>
      <c r="H934" s="26">
        <f t="shared" si="181"/>
        <v>16.805555555555554</v>
      </c>
      <c r="I934" s="70"/>
      <c r="J934" s="26">
        <v>-143.79166666666549</v>
      </c>
      <c r="K934" s="26">
        <f>'Car Specs and Assumptions'!$C$5*9.81*'Car Specs and Assumptions'!$F$5</f>
        <v>145.08990000000003</v>
      </c>
      <c r="L934" s="26">
        <v>120.29470934606481</v>
      </c>
      <c r="M934" s="26">
        <v>-409.17627601273034</v>
      </c>
      <c r="N934" s="27">
        <v>-6876.4346385472727</v>
      </c>
      <c r="O934" s="27">
        <f t="shared" si="171"/>
        <v>0</v>
      </c>
      <c r="P934" s="27">
        <f>IF(F934&gt;0,(K934+L934)*F934,0)</f>
        <v>4459.9357959547006</v>
      </c>
      <c r="Q934" s="28">
        <f>IF(J934*-1&gt;(K934+L934),(((J934*-1)-K934-L934))*F934,0)</f>
        <v>0</v>
      </c>
      <c r="R934" s="27">
        <f t="shared" si="172"/>
        <v>1558635.1318082146</v>
      </c>
      <c r="S934" s="27">
        <f t="shared" si="173"/>
        <v>1416881.4636056661</v>
      </c>
      <c r="T934" s="27">
        <f t="shared" si="174"/>
        <v>0.43298883961632201</v>
      </c>
      <c r="U934" s="27">
        <f t="shared" si="175"/>
        <v>0.39360967058965407</v>
      </c>
      <c r="V934" s="29">
        <v>-0.39360967058965407</v>
      </c>
      <c r="W934" s="29">
        <f>0.5*'Car Specs and Assumptions'!$C$5*(F934*F934)</f>
        <v>208854.54282407404</v>
      </c>
      <c r="X934" s="29">
        <f t="shared" si="176"/>
        <v>208.85454282407403</v>
      </c>
      <c r="Y934" s="29">
        <f t="shared" si="177"/>
        <v>152.46381626157404</v>
      </c>
      <c r="Z934" s="29">
        <f>(H934*(K934+L934))/1000</f>
        <v>4.4599357959547001</v>
      </c>
      <c r="AA934" s="29">
        <f t="shared" si="178"/>
        <v>148.00388046561935</v>
      </c>
      <c r="AB934" s="18"/>
      <c r="AC934" s="24">
        <f t="shared" si="179"/>
        <v>0</v>
      </c>
      <c r="AD934" s="24"/>
      <c r="AE934" s="18"/>
      <c r="AF934" s="18"/>
      <c r="AG934" s="18"/>
      <c r="AH934" s="18"/>
      <c r="AI934" s="18"/>
      <c r="AJ934" s="18"/>
      <c r="AK934" s="18"/>
      <c r="AL934" s="18"/>
      <c r="AM934" s="18"/>
      <c r="AN934" s="18"/>
    </row>
    <row r="935" spans="1:40" x14ac:dyDescent="0.35">
      <c r="A935" s="18"/>
      <c r="B935" s="2" t="s">
        <v>4</v>
      </c>
      <c r="C935" s="2">
        <v>931</v>
      </c>
      <c r="D935" s="2">
        <v>342</v>
      </c>
      <c r="E935" s="10">
        <v>60.2</v>
      </c>
      <c r="F935" s="26">
        <f t="shared" si="170"/>
        <v>16.722222222222221</v>
      </c>
      <c r="G935" s="51">
        <f t="shared" si="180"/>
        <v>-9.7222222222221433E-2</v>
      </c>
      <c r="H935" s="26">
        <f t="shared" si="181"/>
        <v>16.722222222222221</v>
      </c>
      <c r="I935" s="70"/>
      <c r="J935" s="26">
        <v>-143.79166666666549</v>
      </c>
      <c r="K935" s="26">
        <f>'Car Specs and Assumptions'!$C$5*9.81*'Car Specs and Assumptions'!$F$5</f>
        <v>145.08990000000003</v>
      </c>
      <c r="L935" s="26">
        <v>119.1046618287037</v>
      </c>
      <c r="M935" s="26">
        <v>-407.98622849536923</v>
      </c>
      <c r="N935" s="27">
        <v>-6822.4363765058961</v>
      </c>
      <c r="O935" s="27">
        <f t="shared" si="171"/>
        <v>0</v>
      </c>
      <c r="P935" s="27">
        <f>IF(F935&gt;0,(K935+L935)*F935,0)</f>
        <v>4417.9201728022126</v>
      </c>
      <c r="Q935" s="28">
        <f>IF(J935*-1&gt;(K935+L935),(((J935*-1)-K935-L935))*F935,0)</f>
        <v>0</v>
      </c>
      <c r="R935" s="27">
        <f t="shared" si="172"/>
        <v>1563053.0519810168</v>
      </c>
      <c r="S935" s="27">
        <f t="shared" si="173"/>
        <v>1416881.4636056661</v>
      </c>
      <c r="T935" s="27">
        <f t="shared" si="174"/>
        <v>0.43421613784032648</v>
      </c>
      <c r="U935" s="27">
        <f t="shared" si="175"/>
        <v>0.39360967058965407</v>
      </c>
      <c r="V935" s="29">
        <v>-0.39360967058965407</v>
      </c>
      <c r="W935" s="29">
        <f>0.5*'Car Specs and Assumptions'!$C$5*(F935*F935)</f>
        <v>206788.39351851848</v>
      </c>
      <c r="X935" s="29">
        <f t="shared" si="176"/>
        <v>206.78839351851849</v>
      </c>
      <c r="Y935" s="29">
        <f t="shared" si="177"/>
        <v>150.95552726851849</v>
      </c>
      <c r="Z935" s="29">
        <f>(H935*(K935+L935))/1000</f>
        <v>4.4179201728022131</v>
      </c>
      <c r="AA935" s="29">
        <f t="shared" si="178"/>
        <v>146.53760709571628</v>
      </c>
      <c r="AB935" s="18"/>
      <c r="AC935" s="24">
        <f t="shared" si="179"/>
        <v>0</v>
      </c>
      <c r="AD935" s="24"/>
      <c r="AE935" s="18"/>
      <c r="AF935" s="18"/>
      <c r="AG935" s="18"/>
      <c r="AH935" s="18"/>
      <c r="AI935" s="18"/>
      <c r="AJ935" s="18"/>
      <c r="AK935" s="18"/>
      <c r="AL935" s="18"/>
      <c r="AM935" s="18"/>
      <c r="AN935" s="18"/>
    </row>
    <row r="936" spans="1:40" x14ac:dyDescent="0.35">
      <c r="A936" s="18"/>
      <c r="B936" s="2" t="s">
        <v>4</v>
      </c>
      <c r="C936" s="2">
        <v>932</v>
      </c>
      <c r="D936" s="2">
        <v>343</v>
      </c>
      <c r="E936" s="10">
        <v>59.8</v>
      </c>
      <c r="F936" s="26">
        <f t="shared" si="170"/>
        <v>16.611111111111111</v>
      </c>
      <c r="G936" s="51">
        <f t="shared" si="180"/>
        <v>-0.11111111111111072</v>
      </c>
      <c r="H936" s="26">
        <f t="shared" si="181"/>
        <v>16.611111111111111</v>
      </c>
      <c r="I936" s="70"/>
      <c r="J936" s="26">
        <v>-164.33333333333275</v>
      </c>
      <c r="K936" s="26">
        <f>'Car Specs and Assumptions'!$C$5*9.81*'Car Specs and Assumptions'!$F$5</f>
        <v>145.08990000000003</v>
      </c>
      <c r="L936" s="26">
        <v>117.52713405092592</v>
      </c>
      <c r="M936" s="26">
        <v>-426.9503673842587</v>
      </c>
      <c r="N936" s="27">
        <v>-7092.1199915496309</v>
      </c>
      <c r="O936" s="27">
        <f t="shared" si="171"/>
        <v>0</v>
      </c>
      <c r="P936" s="27">
        <f>IF(F936&gt;0,(K936+L936)*F936,0)</f>
        <v>4362.3607322903808</v>
      </c>
      <c r="Q936" s="28">
        <f>IF(J936*-1&gt;(K936+L936),(((J936*-1)-K936-L936))*F936,0)</f>
        <v>0</v>
      </c>
      <c r="R936" s="27">
        <f t="shared" si="172"/>
        <v>1567415.4127133072</v>
      </c>
      <c r="S936" s="27">
        <f t="shared" si="173"/>
        <v>1416881.4636056661</v>
      </c>
      <c r="T936" s="27">
        <f t="shared" si="174"/>
        <v>0.43542800165175677</v>
      </c>
      <c r="U936" s="27">
        <f t="shared" si="175"/>
        <v>0.39360967058965407</v>
      </c>
      <c r="V936" s="29">
        <v>-0.39360967058965407</v>
      </c>
      <c r="W936" s="29">
        <f>0.5*'Car Specs and Assumptions'!$C$5*(F936*F936)</f>
        <v>204049.50462962961</v>
      </c>
      <c r="X936" s="29">
        <f t="shared" si="176"/>
        <v>204.04950462962961</v>
      </c>
      <c r="Y936" s="29">
        <f t="shared" si="177"/>
        <v>148.95613837962961</v>
      </c>
      <c r="Z936" s="29">
        <f>(H936*(K936+L936))/1000</f>
        <v>4.362360732290381</v>
      </c>
      <c r="AA936" s="29">
        <f t="shared" si="178"/>
        <v>144.59377764733924</v>
      </c>
      <c r="AB936" s="18"/>
      <c r="AC936" s="24">
        <f t="shared" si="179"/>
        <v>0</v>
      </c>
      <c r="AD936" s="24"/>
      <c r="AE936" s="18"/>
      <c r="AF936" s="18"/>
      <c r="AG936" s="18"/>
      <c r="AH936" s="18"/>
      <c r="AI936" s="18"/>
      <c r="AJ936" s="18"/>
      <c r="AK936" s="18"/>
      <c r="AL936" s="18"/>
      <c r="AM936" s="18"/>
      <c r="AN936" s="18"/>
    </row>
    <row r="937" spans="1:40" x14ac:dyDescent="0.35">
      <c r="A937" s="18"/>
      <c r="B937" s="2" t="s">
        <v>4</v>
      </c>
      <c r="C937" s="2">
        <v>933</v>
      </c>
      <c r="D937" s="2">
        <v>344</v>
      </c>
      <c r="E937" s="10">
        <v>59.4</v>
      </c>
      <c r="F937" s="26">
        <f t="shared" si="170"/>
        <v>16.5</v>
      </c>
      <c r="G937" s="51">
        <f t="shared" si="180"/>
        <v>-0.16666666666666607</v>
      </c>
      <c r="H937" s="26">
        <f t="shared" si="181"/>
        <v>16.5</v>
      </c>
      <c r="I937" s="70"/>
      <c r="J937" s="26">
        <v>-246.49999999999912</v>
      </c>
      <c r="K937" s="26">
        <f>'Car Specs and Assumptions'!$C$5*9.81*'Car Specs and Assumptions'!$F$5</f>
        <v>145.08990000000003</v>
      </c>
      <c r="L937" s="26">
        <v>115.96012312500001</v>
      </c>
      <c r="M937" s="26">
        <v>-507.55002312499914</v>
      </c>
      <c r="N937" s="27">
        <v>-8374.5753815624867</v>
      </c>
      <c r="O937" s="27">
        <f t="shared" si="171"/>
        <v>0</v>
      </c>
      <c r="P937" s="27">
        <f>IF(F937&gt;0,(K937+L937)*F937,0)</f>
        <v>4307.3253815625012</v>
      </c>
      <c r="Q937" s="28">
        <f>IF(J937*-1&gt;(K937+L937),(((J937*-1)-K937-L937))*F937,0)</f>
        <v>0</v>
      </c>
      <c r="R937" s="27">
        <f t="shared" si="172"/>
        <v>1571722.7380948698</v>
      </c>
      <c r="S937" s="27">
        <f t="shared" si="173"/>
        <v>1416881.4636056661</v>
      </c>
      <c r="T937" s="27">
        <f t="shared" si="174"/>
        <v>0.43662457664275484</v>
      </c>
      <c r="U937" s="27">
        <f t="shared" si="175"/>
        <v>0.39360967058965407</v>
      </c>
      <c r="V937" s="29">
        <v>-0.39360967058965407</v>
      </c>
      <c r="W937" s="29">
        <f>0.5*'Car Specs and Assumptions'!$C$5*(F937*F937)</f>
        <v>201328.875</v>
      </c>
      <c r="X937" s="29">
        <f t="shared" si="176"/>
        <v>201.32887500000001</v>
      </c>
      <c r="Y937" s="29">
        <f t="shared" si="177"/>
        <v>146.97007875</v>
      </c>
      <c r="Z937" s="29">
        <f>(H937*(K937+L937))/1000</f>
        <v>4.3073253815625012</v>
      </c>
      <c r="AA937" s="29">
        <f t="shared" si="178"/>
        <v>142.66275336843751</v>
      </c>
      <c r="AB937" s="18"/>
      <c r="AC937" s="24">
        <f t="shared" si="179"/>
        <v>0</v>
      </c>
      <c r="AD937" s="24"/>
      <c r="AE937" s="18"/>
      <c r="AF937" s="18"/>
      <c r="AG937" s="18"/>
      <c r="AH937" s="18"/>
      <c r="AI937" s="18"/>
      <c r="AJ937" s="18"/>
      <c r="AK937" s="18"/>
      <c r="AL937" s="18"/>
      <c r="AM937" s="18"/>
      <c r="AN937" s="18"/>
    </row>
    <row r="938" spans="1:40" x14ac:dyDescent="0.35">
      <c r="A938" s="18"/>
      <c r="B938" s="2" t="s">
        <v>4</v>
      </c>
      <c r="C938" s="2">
        <v>934</v>
      </c>
      <c r="D938" s="2">
        <v>345</v>
      </c>
      <c r="E938" s="10">
        <v>58.6</v>
      </c>
      <c r="F938" s="26">
        <f t="shared" si="170"/>
        <v>16.277777777777779</v>
      </c>
      <c r="G938" s="51">
        <f t="shared" si="180"/>
        <v>-0.26388888888888928</v>
      </c>
      <c r="H938" s="26">
        <f t="shared" si="181"/>
        <v>16.277777777777779</v>
      </c>
      <c r="I938" s="70"/>
      <c r="J938" s="26">
        <v>-390.29166666666725</v>
      </c>
      <c r="K938" s="26">
        <f>'Car Specs and Assumptions'!$C$5*9.81*'Car Specs and Assumptions'!$F$5</f>
        <v>145.08990000000003</v>
      </c>
      <c r="L938" s="26">
        <v>112.85765182870372</v>
      </c>
      <c r="M938" s="26">
        <v>-648.23921849537101</v>
      </c>
      <c r="N938" s="27">
        <v>-10551.893945507984</v>
      </c>
      <c r="O938" s="27">
        <f t="shared" si="171"/>
        <v>0</v>
      </c>
      <c r="P938" s="27">
        <f>IF(F938&gt;0,(K938+L938)*F938,0)</f>
        <v>4198.8129269894553</v>
      </c>
      <c r="Q938" s="28">
        <f>IF(J938*-1&gt;(K938+L938),(((J938*-1)-K938-L938))*F938,0)</f>
        <v>2154.2680915290725</v>
      </c>
      <c r="R938" s="27">
        <f t="shared" si="172"/>
        <v>1575921.5510218593</v>
      </c>
      <c r="S938" s="27">
        <f t="shared" si="173"/>
        <v>1419035.7316971952</v>
      </c>
      <c r="T938" s="27">
        <f t="shared" si="174"/>
        <v>0.43779100687387251</v>
      </c>
      <c r="U938" s="27">
        <f t="shared" si="175"/>
        <v>0.39420812626548085</v>
      </c>
      <c r="V938" s="29">
        <v>-0.39420812626548085</v>
      </c>
      <c r="W938" s="29">
        <f>0.5*'Car Specs and Assumptions'!$C$5*(F938*F938)</f>
        <v>195942.39351851851</v>
      </c>
      <c r="X938" s="29">
        <f t="shared" si="176"/>
        <v>195.94239351851851</v>
      </c>
      <c r="Y938" s="29">
        <f t="shared" si="177"/>
        <v>143.03794726851851</v>
      </c>
      <c r="Z938" s="29">
        <f>(H938*(K938+L938))/1000</f>
        <v>4.1988129269894552</v>
      </c>
      <c r="AA938" s="29">
        <f t="shared" si="178"/>
        <v>138.83913434152905</v>
      </c>
      <c r="AB938" s="18"/>
      <c r="AC938" s="24">
        <f t="shared" si="179"/>
        <v>0</v>
      </c>
      <c r="AD938" s="24"/>
      <c r="AE938" s="18"/>
      <c r="AF938" s="18"/>
      <c r="AG938" s="18"/>
      <c r="AH938" s="18"/>
      <c r="AI938" s="18"/>
      <c r="AJ938" s="18"/>
      <c r="AK938" s="18"/>
      <c r="AL938" s="18"/>
      <c r="AM938" s="18"/>
      <c r="AN938" s="18"/>
    </row>
    <row r="939" spans="1:40" x14ac:dyDescent="0.35">
      <c r="A939" s="18"/>
      <c r="B939" s="2" t="s">
        <v>4</v>
      </c>
      <c r="C939" s="2">
        <v>935</v>
      </c>
      <c r="D939" s="2">
        <v>346</v>
      </c>
      <c r="E939" s="10">
        <v>57.5</v>
      </c>
      <c r="F939" s="26">
        <f t="shared" si="170"/>
        <v>15.972222222222221</v>
      </c>
      <c r="G939" s="51">
        <f t="shared" si="180"/>
        <v>-0.27777777777777857</v>
      </c>
      <c r="H939" s="26">
        <f t="shared" si="181"/>
        <v>15.972222222222221</v>
      </c>
      <c r="I939" s="70"/>
      <c r="J939" s="26">
        <v>-410.83333333333451</v>
      </c>
      <c r="K939" s="26">
        <f>'Car Specs and Assumptions'!$C$5*9.81*'Car Specs and Assumptions'!$F$5</f>
        <v>145.08990000000003</v>
      </c>
      <c r="L939" s="26">
        <v>108.66044198495371</v>
      </c>
      <c r="M939" s="26">
        <v>-664.58367531828821</v>
      </c>
      <c r="N939" s="27">
        <v>-10614.878147444881</v>
      </c>
      <c r="O939" s="27">
        <f t="shared" si="171"/>
        <v>0</v>
      </c>
      <c r="P939" s="27">
        <f>IF(F939&gt;0,(K939+L939)*F939,0)</f>
        <v>4052.9568511485663</v>
      </c>
      <c r="Q939" s="28">
        <f>IF(J939*-1&gt;(K939+L939),(((J939*-1)-K939-L939))*F939,0)</f>
        <v>2508.9644451477479</v>
      </c>
      <c r="R939" s="27">
        <f t="shared" si="172"/>
        <v>1579974.5078730078</v>
      </c>
      <c r="S939" s="27">
        <f t="shared" si="173"/>
        <v>1421544.6961423429</v>
      </c>
      <c r="T939" s="27">
        <f t="shared" si="174"/>
        <v>0.43891691828712159</v>
      </c>
      <c r="U939" s="27">
        <f t="shared" si="175"/>
        <v>0.39490511658834287</v>
      </c>
      <c r="V939" s="29">
        <v>-0.39490511658834287</v>
      </c>
      <c r="W939" s="29">
        <f>0.5*'Car Specs and Assumptions'!$C$5*(F939*F939)</f>
        <v>188655.23726851851</v>
      </c>
      <c r="X939" s="29">
        <f t="shared" si="176"/>
        <v>188.6552372685185</v>
      </c>
      <c r="Y939" s="29">
        <f t="shared" si="177"/>
        <v>137.71832320601851</v>
      </c>
      <c r="Z939" s="29">
        <f>(H939*(K939+L939))/1000</f>
        <v>4.0529568511485667</v>
      </c>
      <c r="AA939" s="29">
        <f t="shared" si="178"/>
        <v>133.66536635486995</v>
      </c>
      <c r="AB939" s="18"/>
      <c r="AC939" s="24">
        <f t="shared" si="179"/>
        <v>0</v>
      </c>
      <c r="AD939" s="24"/>
      <c r="AE939" s="18"/>
      <c r="AF939" s="18"/>
      <c r="AG939" s="18"/>
      <c r="AH939" s="18"/>
      <c r="AI939" s="18"/>
      <c r="AJ939" s="18"/>
      <c r="AK939" s="18"/>
      <c r="AL939" s="18"/>
      <c r="AM939" s="18"/>
      <c r="AN939" s="18"/>
    </row>
    <row r="940" spans="1:40" x14ac:dyDescent="0.35">
      <c r="A940" s="18"/>
      <c r="B940" s="2" t="s">
        <v>4</v>
      </c>
      <c r="C940" s="2">
        <v>936</v>
      </c>
      <c r="D940" s="2">
        <v>347</v>
      </c>
      <c r="E940" s="10">
        <v>56.6</v>
      </c>
      <c r="F940" s="26">
        <f t="shared" si="170"/>
        <v>15.722222222222221</v>
      </c>
      <c r="G940" s="51">
        <f t="shared" si="180"/>
        <v>-0.20833333333333304</v>
      </c>
      <c r="H940" s="26">
        <f t="shared" si="181"/>
        <v>15.722222222222221</v>
      </c>
      <c r="I940" s="70"/>
      <c r="J940" s="26">
        <v>-308.12499999999955</v>
      </c>
      <c r="K940" s="26">
        <f>'Car Specs and Assumptions'!$C$5*9.81*'Car Specs and Assumptions'!$F$5</f>
        <v>145.08990000000003</v>
      </c>
      <c r="L940" s="26">
        <v>105.28551849537037</v>
      </c>
      <c r="M940" s="26">
        <v>-558.50041849537001</v>
      </c>
      <c r="N940" s="27">
        <v>-8780.8676907883164</v>
      </c>
      <c r="O940" s="27">
        <f t="shared" si="171"/>
        <v>0</v>
      </c>
      <c r="P940" s="27">
        <f>IF(F940&gt;0,(K940+L940)*F940,0)</f>
        <v>3936.457968566101</v>
      </c>
      <c r="Q940" s="28">
        <f>IF(J940*-1&gt;(K940+L940),(((J940*-1)-K940-L940))*F940,0)</f>
        <v>907.95175365611374</v>
      </c>
      <c r="R940" s="27">
        <f t="shared" si="172"/>
        <v>1583910.9658415739</v>
      </c>
      <c r="S940" s="27">
        <f t="shared" si="173"/>
        <v>1422452.647895999</v>
      </c>
      <c r="T940" s="27">
        <f t="shared" si="174"/>
        <v>0.44001046631078927</v>
      </c>
      <c r="U940" s="27">
        <f t="shared" si="175"/>
        <v>0.39515734558550852</v>
      </c>
      <c r="V940" s="29">
        <v>-0.39515734558550852</v>
      </c>
      <c r="W940" s="29">
        <f>0.5*'Car Specs and Assumptions'!$C$5*(F940*F940)</f>
        <v>182795.72685185182</v>
      </c>
      <c r="X940" s="29">
        <f t="shared" si="176"/>
        <v>182.79572685185184</v>
      </c>
      <c r="Y940" s="29">
        <f t="shared" si="177"/>
        <v>133.44088060185183</v>
      </c>
      <c r="Z940" s="29">
        <f>(H940*(K940+L940))/1000</f>
        <v>3.936457968566101</v>
      </c>
      <c r="AA940" s="29">
        <f t="shared" si="178"/>
        <v>129.50442263328574</v>
      </c>
      <c r="AB940" s="18"/>
      <c r="AC940" s="24">
        <f t="shared" si="179"/>
        <v>0</v>
      </c>
      <c r="AD940" s="24"/>
      <c r="AE940" s="18"/>
      <c r="AF940" s="18"/>
      <c r="AG940" s="18"/>
      <c r="AH940" s="18"/>
      <c r="AI940" s="18"/>
      <c r="AJ940" s="18"/>
      <c r="AK940" s="18"/>
      <c r="AL940" s="18"/>
      <c r="AM940" s="18"/>
      <c r="AN940" s="18"/>
    </row>
    <row r="941" spans="1:40" x14ac:dyDescent="0.35">
      <c r="A941" s="18"/>
      <c r="B941" s="2" t="s">
        <v>4</v>
      </c>
      <c r="C941" s="2">
        <v>937</v>
      </c>
      <c r="D941" s="2">
        <v>348</v>
      </c>
      <c r="E941" s="10">
        <v>56</v>
      </c>
      <c r="F941" s="26">
        <f t="shared" si="170"/>
        <v>15.555555555555555</v>
      </c>
      <c r="G941" s="51">
        <f t="shared" si="180"/>
        <v>-0.15277777777777768</v>
      </c>
      <c r="H941" s="26">
        <f t="shared" si="181"/>
        <v>15.555555555555555</v>
      </c>
      <c r="I941" s="70"/>
      <c r="J941" s="26">
        <v>-225.9583333333332</v>
      </c>
      <c r="K941" s="26">
        <f>'Car Specs and Assumptions'!$C$5*9.81*'Car Specs and Assumptions'!$F$5</f>
        <v>145.08990000000003</v>
      </c>
      <c r="L941" s="26">
        <v>103.06514814814815</v>
      </c>
      <c r="M941" s="26">
        <v>-474.11338148148138</v>
      </c>
      <c r="N941" s="27">
        <v>-7375.0970452674883</v>
      </c>
      <c r="O941" s="27">
        <f t="shared" si="171"/>
        <v>0</v>
      </c>
      <c r="P941" s="27">
        <f>IF(F941&gt;0,(K941+L941)*F941,0)</f>
        <v>3860.1896378600827</v>
      </c>
      <c r="Q941" s="28">
        <f>IF(J941*-1&gt;(K941+L941),(((J941*-1)-K941-L941))*F941,0)</f>
        <v>0</v>
      </c>
      <c r="R941" s="27">
        <f t="shared" si="172"/>
        <v>1587771.1554794339</v>
      </c>
      <c r="S941" s="27">
        <f t="shared" si="173"/>
        <v>1422452.647895999</v>
      </c>
      <c r="T941" s="27">
        <f t="shared" si="174"/>
        <v>0.44108282699218676</v>
      </c>
      <c r="U941" s="27">
        <f t="shared" si="175"/>
        <v>0.39515734558550852</v>
      </c>
      <c r="V941" s="29">
        <v>-0.39515734558550852</v>
      </c>
      <c r="W941" s="29">
        <f>0.5*'Car Specs and Assumptions'!$C$5*(F941*F941)</f>
        <v>178940.74074074073</v>
      </c>
      <c r="X941" s="29">
        <f t="shared" si="176"/>
        <v>178.94074074074072</v>
      </c>
      <c r="Y941" s="29">
        <f t="shared" si="177"/>
        <v>130.62674074074073</v>
      </c>
      <c r="Z941" s="29">
        <f>(H941*(K941+L941))/1000</f>
        <v>3.8601896378600826</v>
      </c>
      <c r="AA941" s="29">
        <f t="shared" si="178"/>
        <v>126.76655110288064</v>
      </c>
      <c r="AB941" s="18"/>
      <c r="AC941" s="24">
        <f t="shared" si="179"/>
        <v>0</v>
      </c>
      <c r="AD941" s="24"/>
      <c r="AE941" s="18"/>
      <c r="AF941" s="18"/>
      <c r="AG941" s="18"/>
      <c r="AH941" s="18"/>
      <c r="AI941" s="18"/>
      <c r="AJ941" s="18"/>
      <c r="AK941" s="18"/>
      <c r="AL941" s="18"/>
      <c r="AM941" s="18"/>
      <c r="AN941" s="18"/>
    </row>
    <row r="942" spans="1:40" x14ac:dyDescent="0.35">
      <c r="A942" s="18"/>
      <c r="B942" s="2" t="s">
        <v>4</v>
      </c>
      <c r="C942" s="2">
        <v>938</v>
      </c>
      <c r="D942" s="2">
        <v>349</v>
      </c>
      <c r="E942" s="10">
        <v>55.5</v>
      </c>
      <c r="F942" s="26">
        <f t="shared" si="170"/>
        <v>15.416666666666666</v>
      </c>
      <c r="G942" s="51">
        <f t="shared" si="180"/>
        <v>-0.13888888888888928</v>
      </c>
      <c r="H942" s="26">
        <f t="shared" si="181"/>
        <v>15.416666666666666</v>
      </c>
      <c r="I942" s="70"/>
      <c r="J942" s="26">
        <v>-205.41666666666725</v>
      </c>
      <c r="K942" s="26">
        <f>'Car Specs and Assumptions'!$C$5*9.81*'Car Specs and Assumptions'!$F$5</f>
        <v>145.08990000000003</v>
      </c>
      <c r="L942" s="26">
        <v>101.23291536458333</v>
      </c>
      <c r="M942" s="26">
        <v>-451.73948203125059</v>
      </c>
      <c r="N942" s="27">
        <v>-6964.3170146484463</v>
      </c>
      <c r="O942" s="27">
        <f t="shared" si="171"/>
        <v>0</v>
      </c>
      <c r="P942" s="27">
        <f>IF(F942&gt;0,(K942+L942)*F942,0)</f>
        <v>3797.4767368706598</v>
      </c>
      <c r="Q942" s="28">
        <f>IF(J942*-1&gt;(K942+L942),(((J942*-1)-K942-L942))*F942,0)</f>
        <v>0</v>
      </c>
      <c r="R942" s="27">
        <f t="shared" si="172"/>
        <v>1591568.6322163045</v>
      </c>
      <c r="S942" s="27">
        <f t="shared" si="173"/>
        <v>1422452.647895999</v>
      </c>
      <c r="T942" s="27">
        <f t="shared" si="174"/>
        <v>0.44213776602968941</v>
      </c>
      <c r="U942" s="27">
        <f t="shared" si="175"/>
        <v>0.39515734558550852</v>
      </c>
      <c r="V942" s="29">
        <v>-0.39515734558550852</v>
      </c>
      <c r="W942" s="29">
        <f>0.5*'Car Specs and Assumptions'!$C$5*(F942*F942)</f>
        <v>175759.63541666666</v>
      </c>
      <c r="X942" s="29">
        <f t="shared" si="176"/>
        <v>175.75963541666667</v>
      </c>
      <c r="Y942" s="29">
        <f t="shared" si="177"/>
        <v>128.30453385416666</v>
      </c>
      <c r="Z942" s="29">
        <f>(H942*(K942+L942))/1000</f>
        <v>3.7974767368706597</v>
      </c>
      <c r="AA942" s="29">
        <f t="shared" si="178"/>
        <v>124.507057117296</v>
      </c>
      <c r="AB942" s="18"/>
      <c r="AC942" s="24">
        <f t="shared" si="179"/>
        <v>0</v>
      </c>
      <c r="AD942" s="24"/>
      <c r="AE942" s="18"/>
      <c r="AF942" s="18"/>
      <c r="AG942" s="18"/>
      <c r="AH942" s="18"/>
      <c r="AI942" s="18"/>
      <c r="AJ942" s="18"/>
      <c r="AK942" s="18"/>
      <c r="AL942" s="18"/>
      <c r="AM942" s="18"/>
      <c r="AN942" s="18"/>
    </row>
    <row r="943" spans="1:40" x14ac:dyDescent="0.35">
      <c r="A943" s="18"/>
      <c r="B943" s="2" t="s">
        <v>4</v>
      </c>
      <c r="C943" s="2">
        <v>939</v>
      </c>
      <c r="D943" s="2">
        <v>350</v>
      </c>
      <c r="E943" s="10">
        <v>55</v>
      </c>
      <c r="F943" s="26">
        <f t="shared" si="170"/>
        <v>15.277777777777777</v>
      </c>
      <c r="G943" s="51">
        <f t="shared" si="180"/>
        <v>-0.15277777777777768</v>
      </c>
      <c r="H943" s="26">
        <f t="shared" si="181"/>
        <v>15.277777777777777</v>
      </c>
      <c r="I943" s="70"/>
      <c r="J943" s="26">
        <v>-225.9583333333332</v>
      </c>
      <c r="K943" s="26">
        <f>'Car Specs and Assumptions'!$C$5*9.81*'Car Specs and Assumptions'!$F$5</f>
        <v>145.08990000000003</v>
      </c>
      <c r="L943" s="26">
        <v>99.417115162037035</v>
      </c>
      <c r="M943" s="26">
        <v>-470.46534849537022</v>
      </c>
      <c r="N943" s="27">
        <v>-7187.6650464570448</v>
      </c>
      <c r="O943" s="27">
        <f t="shared" si="171"/>
        <v>0</v>
      </c>
      <c r="P943" s="27">
        <f>IF(F943&gt;0,(K943+L943)*F943,0)</f>
        <v>3735.5238427533441</v>
      </c>
      <c r="Q943" s="28">
        <f>IF(J943*-1&gt;(K943+L943),(((J943*-1)-K943-L943))*F943,0)</f>
        <v>0</v>
      </c>
      <c r="R943" s="27">
        <f t="shared" si="172"/>
        <v>1595304.1560590579</v>
      </c>
      <c r="S943" s="27">
        <f t="shared" si="173"/>
        <v>1422452.647895999</v>
      </c>
      <c r="T943" s="27">
        <f t="shared" si="174"/>
        <v>0.44317549455320632</v>
      </c>
      <c r="U943" s="27">
        <f t="shared" si="175"/>
        <v>0.39515734558550852</v>
      </c>
      <c r="V943" s="29">
        <v>-0.39515734558550852</v>
      </c>
      <c r="W943" s="29">
        <f>0.5*'Car Specs and Assumptions'!$C$5*(F943*F943)</f>
        <v>172607.06018518517</v>
      </c>
      <c r="X943" s="29">
        <f t="shared" si="176"/>
        <v>172.60706018518516</v>
      </c>
      <c r="Y943" s="29">
        <f t="shared" si="177"/>
        <v>126.00315393518517</v>
      </c>
      <c r="Z943" s="29">
        <f>(H943*(K943+L943))/1000</f>
        <v>3.7355238427533441</v>
      </c>
      <c r="AA943" s="29">
        <f t="shared" si="178"/>
        <v>122.26763009243183</v>
      </c>
      <c r="AB943" s="18"/>
      <c r="AC943" s="24">
        <f t="shared" si="179"/>
        <v>0</v>
      </c>
      <c r="AD943" s="24"/>
      <c r="AE943" s="18"/>
      <c r="AF943" s="18"/>
      <c r="AG943" s="18"/>
      <c r="AH943" s="18"/>
      <c r="AI943" s="18"/>
      <c r="AJ943" s="18"/>
      <c r="AK943" s="18"/>
      <c r="AL943" s="18"/>
      <c r="AM943" s="18"/>
      <c r="AN943" s="18"/>
    </row>
    <row r="944" spans="1:40" x14ac:dyDescent="0.35">
      <c r="A944" s="18"/>
      <c r="B944" s="2" t="s">
        <v>4</v>
      </c>
      <c r="C944" s="2">
        <v>940</v>
      </c>
      <c r="D944" s="2">
        <v>351</v>
      </c>
      <c r="E944" s="10">
        <v>54.4</v>
      </c>
      <c r="F944" s="26">
        <f t="shared" si="170"/>
        <v>15.111111111111111</v>
      </c>
      <c r="G944" s="51">
        <f t="shared" si="180"/>
        <v>-0.12499999999999911</v>
      </c>
      <c r="H944" s="26">
        <f t="shared" si="181"/>
        <v>15.111111111111111</v>
      </c>
      <c r="I944" s="70"/>
      <c r="J944" s="26">
        <v>-184.87499999999869</v>
      </c>
      <c r="K944" s="26">
        <f>'Car Specs and Assumptions'!$C$5*9.81*'Car Specs and Assumptions'!$F$5</f>
        <v>145.08990000000003</v>
      </c>
      <c r="L944" s="26">
        <v>97.25984592592593</v>
      </c>
      <c r="M944" s="26">
        <v>-427.22474592592459</v>
      </c>
      <c r="N944" s="27">
        <v>-6455.8406051028605</v>
      </c>
      <c r="O944" s="27">
        <f t="shared" si="171"/>
        <v>0</v>
      </c>
      <c r="P944" s="27">
        <f>IF(F944&gt;0,(K944+L944)*F944,0)</f>
        <v>3662.1739384362145</v>
      </c>
      <c r="Q944" s="28">
        <f>IF(J944*-1&gt;(K944+L944),(((J944*-1)-K944-L944))*F944,0)</f>
        <v>0</v>
      </c>
      <c r="R944" s="27">
        <f t="shared" si="172"/>
        <v>1598966.3299974941</v>
      </c>
      <c r="S944" s="27">
        <f t="shared" si="173"/>
        <v>1422452.647895999</v>
      </c>
      <c r="T944" s="27">
        <f t="shared" si="174"/>
        <v>0.44419284647330387</v>
      </c>
      <c r="U944" s="27">
        <f t="shared" si="175"/>
        <v>0.39515734558550852</v>
      </c>
      <c r="V944" s="29">
        <v>-0.39515734558550852</v>
      </c>
      <c r="W944" s="29">
        <f>0.5*'Car Specs and Assumptions'!$C$5*(F944*F944)</f>
        <v>168861.62962962964</v>
      </c>
      <c r="X944" s="29">
        <f t="shared" si="176"/>
        <v>168.86162962962965</v>
      </c>
      <c r="Y944" s="29">
        <f t="shared" si="177"/>
        <v>123.26898962962964</v>
      </c>
      <c r="Z944" s="29">
        <f>(H944*(K944+L944))/1000</f>
        <v>3.6621739384362146</v>
      </c>
      <c r="AA944" s="29">
        <f t="shared" si="178"/>
        <v>119.60681569119343</v>
      </c>
      <c r="AB944" s="18"/>
      <c r="AC944" s="24">
        <f t="shared" si="179"/>
        <v>0</v>
      </c>
      <c r="AD944" s="24"/>
      <c r="AE944" s="18"/>
      <c r="AF944" s="18"/>
      <c r="AG944" s="18"/>
      <c r="AH944" s="18"/>
      <c r="AI944" s="18"/>
      <c r="AJ944" s="18"/>
      <c r="AK944" s="18"/>
      <c r="AL944" s="18"/>
      <c r="AM944" s="18"/>
      <c r="AN944" s="18"/>
    </row>
    <row r="945" spans="1:40" x14ac:dyDescent="0.35">
      <c r="A945" s="18"/>
      <c r="B945" s="2" t="s">
        <v>4</v>
      </c>
      <c r="C945" s="2">
        <v>941</v>
      </c>
      <c r="D945" s="2">
        <v>352</v>
      </c>
      <c r="E945" s="10">
        <v>54.1</v>
      </c>
      <c r="F945" s="26">
        <f t="shared" si="170"/>
        <v>15.027777777777779</v>
      </c>
      <c r="G945" s="51">
        <f t="shared" si="180"/>
        <v>-5.5555555555555358E-2</v>
      </c>
      <c r="H945" s="26">
        <f t="shared" si="181"/>
        <v>15.027777777777779</v>
      </c>
      <c r="I945" s="70"/>
      <c r="J945" s="26">
        <v>-82.166666666666373</v>
      </c>
      <c r="K945" s="26">
        <f>'Car Specs and Assumptions'!$C$5*9.81*'Car Specs and Assumptions'!$F$5</f>
        <v>145.08990000000003</v>
      </c>
      <c r="L945" s="26">
        <v>96.190084901620395</v>
      </c>
      <c r="M945" s="26">
        <v>-323.44665156828682</v>
      </c>
      <c r="N945" s="27">
        <v>-4860.6844027345333</v>
      </c>
      <c r="O945" s="27">
        <f t="shared" si="171"/>
        <v>0</v>
      </c>
      <c r="P945" s="27">
        <f>IF(F945&gt;0,(K945+L945)*F945,0)</f>
        <v>3625.9019953271295</v>
      </c>
      <c r="Q945" s="28">
        <f>IF(J945*-1&gt;(K945+L945),(((J945*-1)-K945-L945))*F945,0)</f>
        <v>0</v>
      </c>
      <c r="R945" s="27">
        <f t="shared" si="172"/>
        <v>1602592.2319928212</v>
      </c>
      <c r="S945" s="27">
        <f t="shared" si="173"/>
        <v>1422452.647895999</v>
      </c>
      <c r="T945" s="27">
        <f t="shared" si="174"/>
        <v>0.44520012204760573</v>
      </c>
      <c r="U945" s="27">
        <f t="shared" si="175"/>
        <v>0.39515734558550852</v>
      </c>
      <c r="V945" s="29">
        <v>-0.39515734558550852</v>
      </c>
      <c r="W945" s="29">
        <f>0.5*'Car Specs and Assumptions'!$C$5*(F945*F945)</f>
        <v>167004.32060185185</v>
      </c>
      <c r="X945" s="29">
        <f t="shared" si="176"/>
        <v>167.00432060185184</v>
      </c>
      <c r="Y945" s="29">
        <f t="shared" si="177"/>
        <v>121.91315403935184</v>
      </c>
      <c r="Z945" s="29">
        <f>(H945*(K945+L945))/1000</f>
        <v>3.6259019953271294</v>
      </c>
      <c r="AA945" s="29">
        <f t="shared" si="178"/>
        <v>118.28725204402471</v>
      </c>
      <c r="AB945" s="18"/>
      <c r="AC945" s="24">
        <f t="shared" si="179"/>
        <v>0</v>
      </c>
      <c r="AD945" s="24"/>
      <c r="AE945" s="18"/>
      <c r="AF945" s="18"/>
      <c r="AG945" s="18"/>
      <c r="AH945" s="18"/>
      <c r="AI945" s="18"/>
      <c r="AJ945" s="18"/>
      <c r="AK945" s="18"/>
      <c r="AL945" s="18"/>
      <c r="AM945" s="18"/>
      <c r="AN945" s="18"/>
    </row>
    <row r="946" spans="1:40" x14ac:dyDescent="0.35">
      <c r="A946" s="18"/>
      <c r="B946" s="2" t="s">
        <v>4</v>
      </c>
      <c r="C946" s="2">
        <v>942</v>
      </c>
      <c r="D946" s="2">
        <v>353</v>
      </c>
      <c r="E946" s="10">
        <v>54</v>
      </c>
      <c r="F946" s="26">
        <f t="shared" si="170"/>
        <v>15</v>
      </c>
      <c r="G946" s="51">
        <f t="shared" si="180"/>
        <v>-2.7777777777778567E-2</v>
      </c>
      <c r="H946" s="26">
        <f t="shared" si="181"/>
        <v>15</v>
      </c>
      <c r="I946" s="70"/>
      <c r="J946" s="26">
        <v>-41.083333333334501</v>
      </c>
      <c r="K946" s="26">
        <f>'Car Specs and Assumptions'!$C$5*9.81*'Car Specs and Assumptions'!$F$5</f>
        <v>145.08990000000003</v>
      </c>
      <c r="L946" s="26">
        <v>95.834812500000012</v>
      </c>
      <c r="M946" s="26">
        <v>-282.00804583333456</v>
      </c>
      <c r="N946" s="27">
        <v>-4230.1206875000189</v>
      </c>
      <c r="O946" s="27">
        <f t="shared" si="171"/>
        <v>0</v>
      </c>
      <c r="P946" s="27">
        <f>IF(F946&gt;0,(K946+L946)*F946,0)</f>
        <v>3613.8706875000007</v>
      </c>
      <c r="Q946" s="28">
        <f>IF(J946*-1&gt;(K946+L946),(((J946*-1)-K946-L946))*F946,0)</f>
        <v>0</v>
      </c>
      <c r="R946" s="27">
        <f t="shared" si="172"/>
        <v>1606206.1026803213</v>
      </c>
      <c r="S946" s="27">
        <f t="shared" si="173"/>
        <v>1422452.647895999</v>
      </c>
      <c r="T946" s="27">
        <f t="shared" si="174"/>
        <v>0.44620405532459329</v>
      </c>
      <c r="U946" s="27">
        <f t="shared" si="175"/>
        <v>0.39515734558550852</v>
      </c>
      <c r="V946" s="29">
        <v>-0.39515734558550852</v>
      </c>
      <c r="W946" s="29">
        <f>0.5*'Car Specs and Assumptions'!$C$5*(F946*F946)</f>
        <v>166387.5</v>
      </c>
      <c r="X946" s="29">
        <f t="shared" si="176"/>
        <v>166.38749999999999</v>
      </c>
      <c r="Y946" s="29">
        <f t="shared" si="177"/>
        <v>121.46287499999998</v>
      </c>
      <c r="Z946" s="29">
        <f>(H946*(K946+L946))/1000</f>
        <v>3.6138706875000008</v>
      </c>
      <c r="AA946" s="29">
        <f t="shared" si="178"/>
        <v>117.84900431249999</v>
      </c>
      <c r="AB946" s="18"/>
      <c r="AC946" s="24">
        <f t="shared" si="179"/>
        <v>0</v>
      </c>
      <c r="AD946" s="24"/>
      <c r="AE946" s="18"/>
      <c r="AF946" s="18"/>
      <c r="AG946" s="18"/>
      <c r="AH946" s="18"/>
      <c r="AI946" s="18"/>
      <c r="AJ946" s="18"/>
      <c r="AK946" s="18"/>
      <c r="AL946" s="18"/>
      <c r="AM946" s="18"/>
      <c r="AN946" s="18"/>
    </row>
    <row r="947" spans="1:40" x14ac:dyDescent="0.35">
      <c r="A947" s="18"/>
      <c r="B947" s="2" t="s">
        <v>4</v>
      </c>
      <c r="C947" s="2">
        <v>943</v>
      </c>
      <c r="D947" s="2">
        <v>354</v>
      </c>
      <c r="E947" s="10">
        <v>53.9</v>
      </c>
      <c r="F947" s="26">
        <f t="shared" si="170"/>
        <v>14.972222222222221</v>
      </c>
      <c r="G947" s="51">
        <f t="shared" si="180"/>
        <v>-1.3888888888889284E-2</v>
      </c>
      <c r="H947" s="26">
        <f t="shared" si="181"/>
        <v>14.972222222222221</v>
      </c>
      <c r="I947" s="70"/>
      <c r="J947" s="26">
        <v>-20.54166666666725</v>
      </c>
      <c r="K947" s="26">
        <f>'Car Specs and Assumptions'!$C$5*9.81*'Car Specs and Assumptions'!$F$5</f>
        <v>145.08990000000003</v>
      </c>
      <c r="L947" s="26">
        <v>95.480197401620373</v>
      </c>
      <c r="M947" s="26">
        <v>-261.11176406828764</v>
      </c>
      <c r="N947" s="27">
        <v>-3909.4233564668621</v>
      </c>
      <c r="O947" s="27">
        <f t="shared" si="171"/>
        <v>0</v>
      </c>
      <c r="P947" s="27">
        <f>IF(F947&gt;0,(K947+L947)*F947,0)</f>
        <v>3601.8689583187052</v>
      </c>
      <c r="Q947" s="28">
        <f>IF(J947*-1&gt;(K947+L947),(((J947*-1)-K947-L947))*F947,0)</f>
        <v>0</v>
      </c>
      <c r="R947" s="27">
        <f t="shared" si="172"/>
        <v>1609807.9716386399</v>
      </c>
      <c r="S947" s="27">
        <f t="shared" si="173"/>
        <v>1422452.647895999</v>
      </c>
      <c r="T947" s="27">
        <f t="shared" si="174"/>
        <v>0.44720465452121422</v>
      </c>
      <c r="U947" s="27">
        <f t="shared" si="175"/>
        <v>0.39515734558550852</v>
      </c>
      <c r="V947" s="29">
        <v>-0.39515734558550852</v>
      </c>
      <c r="W947" s="29">
        <f>0.5*'Car Specs and Assumptions'!$C$5*(F947*F947)</f>
        <v>165771.82060185182</v>
      </c>
      <c r="X947" s="29">
        <f t="shared" si="176"/>
        <v>165.77182060185183</v>
      </c>
      <c r="Y947" s="29">
        <f t="shared" si="177"/>
        <v>121.01342903935183</v>
      </c>
      <c r="Z947" s="29">
        <f>(H947*(K947+L947))/1000</f>
        <v>3.6018689583187053</v>
      </c>
      <c r="AA947" s="29">
        <f t="shared" si="178"/>
        <v>117.41156008103313</v>
      </c>
      <c r="AB947" s="18"/>
      <c r="AC947" s="24">
        <f t="shared" si="179"/>
        <v>0</v>
      </c>
      <c r="AD947" s="24"/>
      <c r="AE947" s="18"/>
      <c r="AF947" s="18"/>
      <c r="AG947" s="18"/>
      <c r="AH947" s="18"/>
      <c r="AI947" s="18"/>
      <c r="AJ947" s="18"/>
      <c r="AK947" s="18"/>
      <c r="AL947" s="18"/>
      <c r="AM947" s="18"/>
      <c r="AN947" s="18"/>
    </row>
    <row r="948" spans="1:40" x14ac:dyDescent="0.35">
      <c r="A948" s="18"/>
      <c r="B948" s="2" t="s">
        <v>4</v>
      </c>
      <c r="C948" s="2">
        <v>944</v>
      </c>
      <c r="D948" s="2">
        <v>355</v>
      </c>
      <c r="E948" s="10">
        <v>53.9</v>
      </c>
      <c r="F948" s="26">
        <f t="shared" si="170"/>
        <v>14.972222222222221</v>
      </c>
      <c r="G948" s="51">
        <f t="shared" si="180"/>
        <v>1.3888888888889284E-2</v>
      </c>
      <c r="H948" s="26">
        <f t="shared" si="181"/>
        <v>14.972222222222221</v>
      </c>
      <c r="I948" s="70"/>
      <c r="J948" s="26">
        <v>20.54166666666725</v>
      </c>
      <c r="K948" s="26">
        <f>'Car Specs and Assumptions'!$C$5*9.81*'Car Specs and Assumptions'!$F$5</f>
        <v>145.08990000000003</v>
      </c>
      <c r="L948" s="26">
        <v>95.480197401620373</v>
      </c>
      <c r="M948" s="26">
        <v>-220.02843073495313</v>
      </c>
      <c r="N948" s="27">
        <v>-3294.3145601705482</v>
      </c>
      <c r="O948" s="27">
        <f t="shared" si="171"/>
        <v>0</v>
      </c>
      <c r="P948" s="27">
        <f>IF(F948&gt;0,(K948+L948)*F948,0)</f>
        <v>3601.8689583187052</v>
      </c>
      <c r="Q948" s="28">
        <f>IF(J948*-1&gt;(K948+L948),(((J948*-1)-K948-L948))*F948,0)</f>
        <v>0</v>
      </c>
      <c r="R948" s="27">
        <f t="shared" si="172"/>
        <v>1613409.8405969585</v>
      </c>
      <c r="S948" s="27">
        <f t="shared" si="173"/>
        <v>1422452.647895999</v>
      </c>
      <c r="T948" s="27">
        <f t="shared" si="174"/>
        <v>0.44820525371783509</v>
      </c>
      <c r="U948" s="27">
        <f t="shared" si="175"/>
        <v>0.39515734558550852</v>
      </c>
      <c r="V948" s="29">
        <v>-0.39515734558550852</v>
      </c>
      <c r="W948" s="29">
        <f>0.5*'Car Specs and Assumptions'!$C$5*(F948*F948)</f>
        <v>165771.82060185182</v>
      </c>
      <c r="X948" s="29">
        <f t="shared" si="176"/>
        <v>165.77182060185183</v>
      </c>
      <c r="Y948" s="29">
        <f t="shared" si="177"/>
        <v>121.01342903935183</v>
      </c>
      <c r="Z948" s="29">
        <f>(H948*(K948+L948))/1000</f>
        <v>3.6018689583187053</v>
      </c>
      <c r="AA948" s="29">
        <f t="shared" si="178"/>
        <v>117.41156008103313</v>
      </c>
      <c r="AB948" s="18"/>
      <c r="AC948" s="24">
        <f t="shared" si="179"/>
        <v>0</v>
      </c>
      <c r="AD948" s="24"/>
      <c r="AE948" s="18"/>
      <c r="AF948" s="18"/>
      <c r="AG948" s="18"/>
      <c r="AH948" s="18"/>
      <c r="AI948" s="18"/>
      <c r="AJ948" s="18"/>
      <c r="AK948" s="18"/>
      <c r="AL948" s="18"/>
      <c r="AM948" s="18"/>
      <c r="AN948" s="18"/>
    </row>
    <row r="949" spans="1:40" x14ac:dyDescent="0.35">
      <c r="A949" s="18"/>
      <c r="B949" s="2" t="s">
        <v>4</v>
      </c>
      <c r="C949" s="2">
        <v>945</v>
      </c>
      <c r="D949" s="2">
        <v>356</v>
      </c>
      <c r="E949" s="10">
        <v>54</v>
      </c>
      <c r="F949" s="26">
        <f t="shared" si="170"/>
        <v>15</v>
      </c>
      <c r="G949" s="51">
        <f t="shared" si="180"/>
        <v>4.1666666666666963E-2</v>
      </c>
      <c r="H949" s="26">
        <f t="shared" si="181"/>
        <v>15</v>
      </c>
      <c r="I949" s="70"/>
      <c r="J949" s="26">
        <v>61.625000000000441</v>
      </c>
      <c r="K949" s="26">
        <f>'Car Specs and Assumptions'!$C$5*9.81*'Car Specs and Assumptions'!$F$5</f>
        <v>145.08990000000003</v>
      </c>
      <c r="L949" s="26">
        <v>95.834812500000012</v>
      </c>
      <c r="M949" s="26">
        <v>-179.2997124999996</v>
      </c>
      <c r="N949" s="27">
        <v>-2689.4956874999939</v>
      </c>
      <c r="O949" s="27">
        <f t="shared" si="171"/>
        <v>0</v>
      </c>
      <c r="P949" s="27">
        <f>IF(F949&gt;0,(K949+L949)*F949,0)</f>
        <v>3613.8706875000007</v>
      </c>
      <c r="Q949" s="28">
        <f>IF(J949*-1&gt;(K949+L949),(((J949*-1)-K949-L949))*F949,0)</f>
        <v>0</v>
      </c>
      <c r="R949" s="27">
        <f t="shared" si="172"/>
        <v>1617023.7112844586</v>
      </c>
      <c r="S949" s="27">
        <f t="shared" si="173"/>
        <v>1422452.647895999</v>
      </c>
      <c r="T949" s="27">
        <f t="shared" si="174"/>
        <v>0.44920918699482265</v>
      </c>
      <c r="U949" s="27">
        <f t="shared" si="175"/>
        <v>0.39515734558550852</v>
      </c>
      <c r="V949" s="29">
        <v>-0.39515734558550852</v>
      </c>
      <c r="W949" s="29">
        <f>0.5*'Car Specs and Assumptions'!$C$5*(F949*F949)</f>
        <v>166387.5</v>
      </c>
      <c r="X949" s="29">
        <f t="shared" si="176"/>
        <v>166.38749999999999</v>
      </c>
      <c r="Y949" s="29">
        <f t="shared" si="177"/>
        <v>121.46287499999998</v>
      </c>
      <c r="Z949" s="29">
        <f>(H949*(K949+L949))/1000</f>
        <v>3.6138706875000008</v>
      </c>
      <c r="AA949" s="29">
        <f t="shared" si="178"/>
        <v>117.84900431249999</v>
      </c>
      <c r="AB949" s="18"/>
      <c r="AC949" s="24">
        <f t="shared" si="179"/>
        <v>0</v>
      </c>
      <c r="AD949" s="24"/>
      <c r="AE949" s="18"/>
      <c r="AF949" s="18"/>
      <c r="AG949" s="18"/>
      <c r="AH949" s="18"/>
      <c r="AI949" s="18"/>
      <c r="AJ949" s="18"/>
      <c r="AK949" s="18"/>
      <c r="AL949" s="18"/>
      <c r="AM949" s="18"/>
      <c r="AN949" s="18"/>
    </row>
    <row r="950" spans="1:40" x14ac:dyDescent="0.35">
      <c r="A950" s="18"/>
      <c r="B950" s="2" t="s">
        <v>4</v>
      </c>
      <c r="C950" s="2">
        <v>946</v>
      </c>
      <c r="D950" s="2">
        <v>357</v>
      </c>
      <c r="E950" s="10">
        <v>54.2</v>
      </c>
      <c r="F950" s="26">
        <f t="shared" si="170"/>
        <v>15.055555555555555</v>
      </c>
      <c r="G950" s="51">
        <f t="shared" si="180"/>
        <v>0.1388888888888884</v>
      </c>
      <c r="H950" s="26">
        <f t="shared" si="181"/>
        <v>15.055555555555555</v>
      </c>
      <c r="I950" s="70"/>
      <c r="J950" s="26">
        <v>205.41666666666595</v>
      </c>
      <c r="K950" s="26">
        <f>'Car Specs and Assumptions'!$C$5*9.81*'Car Specs and Assumptions'!$F$5</f>
        <v>145.08990000000003</v>
      </c>
      <c r="L950" s="26">
        <v>96.546014606481492</v>
      </c>
      <c r="M950" s="26">
        <v>-36.219247939815574</v>
      </c>
      <c r="N950" s="27">
        <v>-545.30089953833442</v>
      </c>
      <c r="O950" s="27">
        <f t="shared" si="171"/>
        <v>0</v>
      </c>
      <c r="P950" s="27">
        <f>IF(F950&gt;0,(K950+L950)*F950,0)</f>
        <v>3637.9629365753608</v>
      </c>
      <c r="Q950" s="28">
        <f>IF(J950*-1&gt;(K950+L950),(((J950*-1)-K950-L950))*F950,0)</f>
        <v>0</v>
      </c>
      <c r="R950" s="27">
        <f t="shared" si="172"/>
        <v>1620661.6742210339</v>
      </c>
      <c r="S950" s="27">
        <f t="shared" si="173"/>
        <v>1422452.647895999</v>
      </c>
      <c r="T950" s="27">
        <f t="shared" si="174"/>
        <v>0.45021981309860326</v>
      </c>
      <c r="U950" s="27">
        <f t="shared" si="175"/>
        <v>0.39515734558550852</v>
      </c>
      <c r="V950" s="29">
        <v>-0.39515734558550852</v>
      </c>
      <c r="W950" s="29">
        <f>0.5*'Car Specs and Assumptions'!$C$5*(F950*F950)</f>
        <v>167622.28240740742</v>
      </c>
      <c r="X950" s="29">
        <f t="shared" si="176"/>
        <v>167.62228240740743</v>
      </c>
      <c r="Y950" s="29">
        <f t="shared" si="177"/>
        <v>122.36426615740741</v>
      </c>
      <c r="Z950" s="29">
        <f>(H950*(K950+L950))/1000</f>
        <v>3.6379629365753607</v>
      </c>
      <c r="AA950" s="29">
        <f t="shared" si="178"/>
        <v>118.72630322083205</v>
      </c>
      <c r="AB950" s="18"/>
      <c r="AC950" s="24">
        <f t="shared" si="179"/>
        <v>0</v>
      </c>
      <c r="AD950" s="24"/>
      <c r="AE950" s="18"/>
      <c r="AF950" s="18"/>
      <c r="AG950" s="18"/>
      <c r="AH950" s="18"/>
      <c r="AI950" s="18"/>
      <c r="AJ950" s="18"/>
      <c r="AK950" s="18"/>
      <c r="AL950" s="18"/>
      <c r="AM950" s="18"/>
      <c r="AN950" s="18"/>
    </row>
    <row r="951" spans="1:40" x14ac:dyDescent="0.35">
      <c r="A951" s="18"/>
      <c r="B951" s="2" t="s">
        <v>4</v>
      </c>
      <c r="C951" s="2">
        <v>947</v>
      </c>
      <c r="D951" s="2">
        <v>358</v>
      </c>
      <c r="E951" s="10">
        <v>55</v>
      </c>
      <c r="F951" s="26">
        <f t="shared" si="170"/>
        <v>15.277777777777777</v>
      </c>
      <c r="G951" s="51">
        <f t="shared" si="180"/>
        <v>0.22222222222222143</v>
      </c>
      <c r="H951" s="26">
        <f t="shared" si="181"/>
        <v>15.277777777777777</v>
      </c>
      <c r="I951" s="70"/>
      <c r="J951" s="26">
        <v>328.66666666666549</v>
      </c>
      <c r="K951" s="26">
        <f>'Car Specs and Assumptions'!$C$5*9.81*'Car Specs and Assumptions'!$F$5</f>
        <v>145.08990000000003</v>
      </c>
      <c r="L951" s="26">
        <v>99.417115162037035</v>
      </c>
      <c r="M951" s="26">
        <v>84.159651504628428</v>
      </c>
      <c r="N951" s="27">
        <v>1285.7724535429343</v>
      </c>
      <c r="O951" s="27">
        <f t="shared" si="171"/>
        <v>1285.7724535429343</v>
      </c>
      <c r="P951" s="27">
        <f>IF(F951&gt;0,(K951+L951)*F951,0)</f>
        <v>3735.5238427533441</v>
      </c>
      <c r="Q951" s="28">
        <f>IF(J951*-1&gt;(K951+L951),(((J951*-1)-K951-L951))*F951,0)</f>
        <v>0</v>
      </c>
      <c r="R951" s="27">
        <f t="shared" si="172"/>
        <v>1624397.1980637873</v>
      </c>
      <c r="S951" s="27">
        <f t="shared" si="173"/>
        <v>1422452.647895999</v>
      </c>
      <c r="T951" s="27">
        <f t="shared" si="174"/>
        <v>0.45125754162212012</v>
      </c>
      <c r="U951" s="27">
        <f t="shared" si="175"/>
        <v>0.39515734558550852</v>
      </c>
      <c r="V951" s="29">
        <v>-0.39515734558550852</v>
      </c>
      <c r="W951" s="29">
        <f>0.5*'Car Specs and Assumptions'!$C$5*(F951*F951)</f>
        <v>172607.06018518517</v>
      </c>
      <c r="X951" s="29">
        <f t="shared" si="176"/>
        <v>172.60706018518516</v>
      </c>
      <c r="Y951" s="29">
        <f t="shared" si="177"/>
        <v>126.00315393518517</v>
      </c>
      <c r="Z951" s="29">
        <f>(H951*(K951+L951))/1000</f>
        <v>3.7355238427533441</v>
      </c>
      <c r="AA951" s="29">
        <f t="shared" si="178"/>
        <v>122.26763009243183</v>
      </c>
      <c r="AB951" s="18"/>
      <c r="AC951" s="24">
        <f t="shared" si="179"/>
        <v>0</v>
      </c>
      <c r="AD951" s="24"/>
      <c r="AE951" s="18"/>
      <c r="AF951" s="18"/>
      <c r="AG951" s="18"/>
      <c r="AH951" s="18"/>
      <c r="AI951" s="18"/>
      <c r="AJ951" s="18"/>
      <c r="AK951" s="18"/>
      <c r="AL951" s="18"/>
      <c r="AM951" s="18"/>
      <c r="AN951" s="18"/>
    </row>
    <row r="952" spans="1:40" x14ac:dyDescent="0.35">
      <c r="A952" s="18"/>
      <c r="B952" s="2" t="s">
        <v>4</v>
      </c>
      <c r="C952" s="2">
        <v>948</v>
      </c>
      <c r="D952" s="2">
        <v>359</v>
      </c>
      <c r="E952" s="10">
        <v>55.8</v>
      </c>
      <c r="F952" s="26">
        <f t="shared" si="170"/>
        <v>15.499999999999998</v>
      </c>
      <c r="G952" s="51">
        <f t="shared" si="180"/>
        <v>0.16666666666666696</v>
      </c>
      <c r="H952" s="26">
        <f t="shared" si="181"/>
        <v>15.499999999999998</v>
      </c>
      <c r="I952" s="70"/>
      <c r="J952" s="26">
        <v>246.50000000000043</v>
      </c>
      <c r="K952" s="26">
        <f>'Car Specs and Assumptions'!$C$5*9.81*'Car Specs and Assumptions'!$F$5</f>
        <v>145.08990000000003</v>
      </c>
      <c r="L952" s="26">
        <v>102.33028312499999</v>
      </c>
      <c r="M952" s="26">
        <v>-0.9201831249995962</v>
      </c>
      <c r="N952" s="27">
        <v>-14.262838437493739</v>
      </c>
      <c r="O952" s="27">
        <f t="shared" si="171"/>
        <v>0</v>
      </c>
      <c r="P952" s="27">
        <f>IF(F952&gt;0,(K952+L952)*F952,0)</f>
        <v>3835.0128384374998</v>
      </c>
      <c r="Q952" s="28">
        <f>IF(J952*-1&gt;(K952+L952),(((J952*-1)-K952-L952))*F952,0)</f>
        <v>0</v>
      </c>
      <c r="R952" s="27">
        <f t="shared" si="172"/>
        <v>1628232.2109022248</v>
      </c>
      <c r="S952" s="27">
        <f t="shared" si="173"/>
        <v>1422452.647895999</v>
      </c>
      <c r="T952" s="27">
        <f t="shared" si="174"/>
        <v>0.45232290818863807</v>
      </c>
      <c r="U952" s="27">
        <f t="shared" si="175"/>
        <v>0.39515734558550852</v>
      </c>
      <c r="V952" s="29">
        <v>-0.39515734558550852</v>
      </c>
      <c r="W952" s="29">
        <f>0.5*'Car Specs and Assumptions'!$C$5*(F952*F952)</f>
        <v>177664.87499999997</v>
      </c>
      <c r="X952" s="29">
        <f t="shared" si="176"/>
        <v>177.66487499999997</v>
      </c>
      <c r="Y952" s="29">
        <f t="shared" si="177"/>
        <v>129.69535874999997</v>
      </c>
      <c r="Z952" s="29">
        <f>(H952*(K952+L952))/1000</f>
        <v>3.8350128384374997</v>
      </c>
      <c r="AA952" s="29">
        <f t="shared" si="178"/>
        <v>125.86034591156246</v>
      </c>
      <c r="AB952" s="18"/>
      <c r="AC952" s="24">
        <f t="shared" si="179"/>
        <v>0</v>
      </c>
      <c r="AD952" s="24"/>
      <c r="AE952" s="18"/>
      <c r="AF952" s="18"/>
      <c r="AG952" s="18"/>
      <c r="AH952" s="18"/>
      <c r="AI952" s="18"/>
      <c r="AJ952" s="18"/>
      <c r="AK952" s="18"/>
      <c r="AL952" s="18"/>
      <c r="AM952" s="18"/>
      <c r="AN952" s="18"/>
    </row>
    <row r="953" spans="1:40" x14ac:dyDescent="0.35">
      <c r="A953" s="18"/>
      <c r="B953" s="2" t="s">
        <v>4</v>
      </c>
      <c r="C953" s="2">
        <v>949</v>
      </c>
      <c r="D953" s="2">
        <v>360</v>
      </c>
      <c r="E953" s="10">
        <v>56.2</v>
      </c>
      <c r="F953" s="26">
        <f t="shared" si="170"/>
        <v>15.611111111111111</v>
      </c>
      <c r="G953" s="51">
        <f t="shared" si="180"/>
        <v>4.1666666666667851E-2</v>
      </c>
      <c r="H953" s="26">
        <f t="shared" si="181"/>
        <v>15.611111111111111</v>
      </c>
      <c r="I953" s="70"/>
      <c r="J953" s="26">
        <v>61.625000000001748</v>
      </c>
      <c r="K953" s="26">
        <f>'Car Specs and Assumptions'!$C$5*9.81*'Car Specs and Assumptions'!$F$5</f>
        <v>145.08990000000003</v>
      </c>
      <c r="L953" s="26">
        <v>103.80264238425927</v>
      </c>
      <c r="M953" s="26">
        <v>-187.26754238425755</v>
      </c>
      <c r="N953" s="27">
        <v>-2923.4544116653537</v>
      </c>
      <c r="O953" s="27">
        <f t="shared" si="171"/>
        <v>0</v>
      </c>
      <c r="P953" s="27">
        <f>IF(F953&gt;0,(K953+L953)*F953,0)</f>
        <v>3885.4891338876032</v>
      </c>
      <c r="Q953" s="28">
        <f>IF(J953*-1&gt;(K953+L953),(((J953*-1)-K953-L953))*F953,0)</f>
        <v>0</v>
      </c>
      <c r="R953" s="27">
        <f t="shared" si="172"/>
        <v>1632117.7000361125</v>
      </c>
      <c r="S953" s="27">
        <f t="shared" si="173"/>
        <v>1422452.647895999</v>
      </c>
      <c r="T953" s="27">
        <f t="shared" si="174"/>
        <v>0.45340229707003205</v>
      </c>
      <c r="U953" s="27">
        <f t="shared" si="175"/>
        <v>0.39515734558550852</v>
      </c>
      <c r="V953" s="29">
        <v>-0.39515734558550852</v>
      </c>
      <c r="W953" s="29">
        <f>0.5*'Car Specs and Assumptions'!$C$5*(F953*F953)</f>
        <v>180221.17129629629</v>
      </c>
      <c r="X953" s="29">
        <f t="shared" si="176"/>
        <v>180.22117129629629</v>
      </c>
      <c r="Y953" s="29">
        <f t="shared" si="177"/>
        <v>131.56145504629629</v>
      </c>
      <c r="Z953" s="29">
        <f>(H953*(K953+L953))/1000</f>
        <v>3.8854891338876034</v>
      </c>
      <c r="AA953" s="29">
        <f t="shared" si="178"/>
        <v>127.67596591240869</v>
      </c>
      <c r="AB953" s="18"/>
      <c r="AC953" s="24">
        <f t="shared" si="179"/>
        <v>0</v>
      </c>
      <c r="AD953" s="24"/>
      <c r="AE953" s="18"/>
      <c r="AF953" s="18"/>
      <c r="AG953" s="18"/>
      <c r="AH953" s="18"/>
      <c r="AI953" s="18"/>
      <c r="AJ953" s="18"/>
      <c r="AK953" s="18"/>
      <c r="AL953" s="18"/>
      <c r="AM953" s="18"/>
      <c r="AN953" s="18"/>
    </row>
    <row r="954" spans="1:40" x14ac:dyDescent="0.35">
      <c r="A954" s="18"/>
      <c r="B954" s="2" t="s">
        <v>4</v>
      </c>
      <c r="C954" s="2">
        <v>950</v>
      </c>
      <c r="D954" s="2">
        <v>361</v>
      </c>
      <c r="E954" s="10">
        <v>56.1</v>
      </c>
      <c r="F954" s="26">
        <f t="shared" si="170"/>
        <v>15.583333333333334</v>
      </c>
      <c r="G954" s="51">
        <f t="shared" si="180"/>
        <v>-0.15277777777777768</v>
      </c>
      <c r="H954" s="26">
        <f t="shared" si="181"/>
        <v>15.583333333333334</v>
      </c>
      <c r="I954" s="70"/>
      <c r="J954" s="26">
        <v>-225.9583333333332</v>
      </c>
      <c r="K954" s="26">
        <f>'Car Specs and Assumptions'!$C$5*9.81*'Car Specs and Assumptions'!$F$5</f>
        <v>145.08990000000003</v>
      </c>
      <c r="L954" s="26">
        <v>103.43356661458336</v>
      </c>
      <c r="M954" s="26">
        <v>-474.48179994791656</v>
      </c>
      <c r="N954" s="27">
        <v>-7394.0080491883664</v>
      </c>
      <c r="O954" s="27">
        <f t="shared" si="171"/>
        <v>0</v>
      </c>
      <c r="P954" s="27">
        <f>IF(F954&gt;0,(K954+L954)*F954,0)</f>
        <v>3872.8240214105913</v>
      </c>
      <c r="Q954" s="28">
        <f>IF(J954*-1&gt;(K954+L954),(((J954*-1)-K954-L954))*F954,0)</f>
        <v>0</v>
      </c>
      <c r="R954" s="27">
        <f t="shared" si="172"/>
        <v>1635990.5240575231</v>
      </c>
      <c r="S954" s="27">
        <f t="shared" si="173"/>
        <v>1422452.647895999</v>
      </c>
      <c r="T954" s="27">
        <f t="shared" si="174"/>
        <v>0.45447816758317994</v>
      </c>
      <c r="U954" s="27">
        <f t="shared" si="175"/>
        <v>0.39515734558550852</v>
      </c>
      <c r="V954" s="29">
        <v>-0.39515734558550852</v>
      </c>
      <c r="W954" s="29">
        <f>0.5*'Car Specs and Assumptions'!$C$5*(F954*F954)</f>
        <v>179580.38541666669</v>
      </c>
      <c r="X954" s="29">
        <f t="shared" si="176"/>
        <v>179.58038541666667</v>
      </c>
      <c r="Y954" s="29">
        <f t="shared" si="177"/>
        <v>131.09368135416668</v>
      </c>
      <c r="Z954" s="29">
        <f>(H954*(K954+L954))/1000</f>
        <v>3.8728240214105911</v>
      </c>
      <c r="AA954" s="29">
        <f t="shared" si="178"/>
        <v>127.22085733275608</v>
      </c>
      <c r="AB954" s="18"/>
      <c r="AC954" s="24">
        <f t="shared" si="179"/>
        <v>0</v>
      </c>
      <c r="AD954" s="24"/>
      <c r="AE954" s="18"/>
      <c r="AF954" s="18"/>
      <c r="AG954" s="18"/>
      <c r="AH954" s="18"/>
      <c r="AI954" s="18"/>
      <c r="AJ954" s="18"/>
      <c r="AK954" s="18"/>
      <c r="AL954" s="18"/>
      <c r="AM954" s="18"/>
      <c r="AN954" s="18"/>
    </row>
    <row r="955" spans="1:40" x14ac:dyDescent="0.35">
      <c r="A955" s="18"/>
      <c r="B955" s="2" t="s">
        <v>4</v>
      </c>
      <c r="C955" s="2">
        <v>951</v>
      </c>
      <c r="D955" s="2">
        <v>362</v>
      </c>
      <c r="E955" s="10">
        <v>55.1</v>
      </c>
      <c r="F955" s="26">
        <f t="shared" si="170"/>
        <v>15.305555555555555</v>
      </c>
      <c r="G955" s="51">
        <f t="shared" si="180"/>
        <v>-0.47222222222222232</v>
      </c>
      <c r="H955" s="26">
        <f t="shared" si="181"/>
        <v>15.305555555555555</v>
      </c>
      <c r="I955" s="70"/>
      <c r="J955" s="26">
        <v>-698.41666666666686</v>
      </c>
      <c r="K955" s="26">
        <f>'Car Specs and Assumptions'!$C$5*9.81*'Car Specs and Assumptions'!$F$5</f>
        <v>145.08990000000003</v>
      </c>
      <c r="L955" s="26">
        <v>99.77896059606482</v>
      </c>
      <c r="M955" s="26">
        <v>-943.28552726273176</v>
      </c>
      <c r="N955" s="27">
        <v>-14437.509042271255</v>
      </c>
      <c r="O955" s="27">
        <f t="shared" si="171"/>
        <v>0</v>
      </c>
      <c r="P955" s="27">
        <f>IF(F955&gt;0,(K955+L955)*F955,0)</f>
        <v>3747.8539496786593</v>
      </c>
      <c r="Q955" s="28">
        <f>IF(J955*-1&gt;(K955+L955),(((J955*-1)-K955-L955))*F955,0)</f>
        <v>6941.8011429139351</v>
      </c>
      <c r="R955" s="27">
        <f t="shared" si="172"/>
        <v>1639738.3780072017</v>
      </c>
      <c r="S955" s="27">
        <f t="shared" si="173"/>
        <v>1429394.449038913</v>
      </c>
      <c r="T955" s="27">
        <f t="shared" si="174"/>
        <v>0.45551932141040063</v>
      </c>
      <c r="U955" s="27">
        <f t="shared" si="175"/>
        <v>0.39708577794301003</v>
      </c>
      <c r="V955" s="29">
        <v>-0.39708577794301003</v>
      </c>
      <c r="W955" s="29">
        <f>0.5*'Car Specs and Assumptions'!$C$5*(F955*F955)</f>
        <v>173235.29282407407</v>
      </c>
      <c r="X955" s="29">
        <f t="shared" si="176"/>
        <v>173.23529282407407</v>
      </c>
      <c r="Y955" s="29">
        <f t="shared" si="177"/>
        <v>126.46176376157406</v>
      </c>
      <c r="Z955" s="29">
        <f>(H955*(K955+L955))/1000</f>
        <v>3.7478539496786594</v>
      </c>
      <c r="AA955" s="29">
        <f t="shared" si="178"/>
        <v>122.71390981189541</v>
      </c>
      <c r="AB955" s="18"/>
      <c r="AC955" s="24">
        <f t="shared" si="179"/>
        <v>0</v>
      </c>
      <c r="AD955" s="24"/>
      <c r="AE955" s="18"/>
      <c r="AF955" s="18"/>
      <c r="AG955" s="18"/>
      <c r="AH955" s="18"/>
      <c r="AI955" s="18"/>
      <c r="AJ955" s="18"/>
      <c r="AK955" s="18"/>
      <c r="AL955" s="18"/>
      <c r="AM955" s="18"/>
      <c r="AN955" s="18"/>
    </row>
    <row r="956" spans="1:40" x14ac:dyDescent="0.35">
      <c r="A956" s="18"/>
      <c r="B956" s="2" t="s">
        <v>4</v>
      </c>
      <c r="C956" s="2">
        <v>952</v>
      </c>
      <c r="D956" s="2">
        <v>363</v>
      </c>
      <c r="E956" s="10">
        <v>52.7</v>
      </c>
      <c r="F956" s="26">
        <f t="shared" si="170"/>
        <v>14.638888888888889</v>
      </c>
      <c r="G956" s="51">
        <f t="shared" si="180"/>
        <v>-0.93055555555555625</v>
      </c>
      <c r="H956" s="26">
        <f t="shared" si="181"/>
        <v>14.638888888888889</v>
      </c>
      <c r="I956" s="70"/>
      <c r="J956" s="26">
        <v>-1376.2916666666677</v>
      </c>
      <c r="K956" s="26">
        <f>'Car Specs and Assumptions'!$C$5*9.81*'Car Specs and Assumptions'!$F$5</f>
        <v>145.08990000000003</v>
      </c>
      <c r="L956" s="26">
        <v>91.276085873842604</v>
      </c>
      <c r="M956" s="26">
        <v>-1612.6576525405103</v>
      </c>
      <c r="N956" s="27">
        <v>-23607.516191356914</v>
      </c>
      <c r="O956" s="27">
        <f t="shared" si="171"/>
        <v>0</v>
      </c>
      <c r="P956" s="27">
        <f>IF(F956&gt;0,(K956+L956)*F956,0)</f>
        <v>3460.1354043198635</v>
      </c>
      <c r="Q956" s="28">
        <f>IF(J956*-1&gt;(K956+L956),(((J956*-1)-K956-L956))*F956,0)</f>
        <v>16687.245382717188</v>
      </c>
      <c r="R956" s="27">
        <f t="shared" si="172"/>
        <v>1643198.5134115217</v>
      </c>
      <c r="S956" s="27">
        <f t="shared" si="173"/>
        <v>1446081.6944216301</v>
      </c>
      <c r="T956" s="27">
        <f t="shared" si="174"/>
        <v>0.45648054702572072</v>
      </c>
      <c r="U956" s="27">
        <f t="shared" si="175"/>
        <v>0.40172149471032886</v>
      </c>
      <c r="V956" s="29">
        <v>-0.40172149471032886</v>
      </c>
      <c r="W956" s="29">
        <f>0.5*'Car Specs and Assumptions'!$C$5*(F956*F956)</f>
        <v>158472.68171296298</v>
      </c>
      <c r="X956" s="29">
        <f t="shared" si="176"/>
        <v>158.47268171296298</v>
      </c>
      <c r="Y956" s="29">
        <f t="shared" si="177"/>
        <v>115.68505765046298</v>
      </c>
      <c r="Z956" s="29">
        <f>(H956*(K956+L956))/1000</f>
        <v>3.4601354043198636</v>
      </c>
      <c r="AA956" s="29">
        <f t="shared" si="178"/>
        <v>112.22492224614312</v>
      </c>
      <c r="AB956" s="18"/>
      <c r="AC956" s="24">
        <f t="shared" si="179"/>
        <v>16687.245382717188</v>
      </c>
      <c r="AD956" s="24"/>
      <c r="AE956" s="18"/>
      <c r="AF956" s="18"/>
      <c r="AG956" s="18"/>
      <c r="AH956" s="18"/>
      <c r="AI956" s="18"/>
      <c r="AJ956" s="18"/>
      <c r="AK956" s="18"/>
      <c r="AL956" s="18"/>
      <c r="AM956" s="18"/>
      <c r="AN956" s="18"/>
    </row>
    <row r="957" spans="1:40" x14ac:dyDescent="0.35">
      <c r="A957" s="18"/>
      <c r="B957" s="2" t="s">
        <v>4</v>
      </c>
      <c r="C957" s="2">
        <v>953</v>
      </c>
      <c r="D957" s="2">
        <v>364</v>
      </c>
      <c r="E957" s="10">
        <v>48.4</v>
      </c>
      <c r="F957" s="26">
        <f t="shared" si="170"/>
        <v>13.444444444444443</v>
      </c>
      <c r="G957" s="51">
        <f t="shared" si="180"/>
        <v>-1.333333333333333</v>
      </c>
      <c r="H957" s="26">
        <f t="shared" si="181"/>
        <v>13.444444444444443</v>
      </c>
      <c r="I957" s="70"/>
      <c r="J957" s="26">
        <v>-1971.9999999999995</v>
      </c>
      <c r="K957" s="26">
        <f>'Car Specs and Assumptions'!$C$5*9.81*'Car Specs and Assumptions'!$F$5</f>
        <v>145.08990000000003</v>
      </c>
      <c r="L957" s="26">
        <v>76.988613981481464</v>
      </c>
      <c r="M957" s="26">
        <v>-2194.0785139814811</v>
      </c>
      <c r="N957" s="27">
        <v>-29498.166687973244</v>
      </c>
      <c r="O957" s="27">
        <f t="shared" si="171"/>
        <v>0</v>
      </c>
      <c r="P957" s="27">
        <f>IF(F957&gt;0,(K957+L957)*F957,0)</f>
        <v>2985.7222435288063</v>
      </c>
      <c r="Q957" s="28">
        <f>IF(J957*-1&gt;(K957+L957),(((J957*-1)-K957-L957))*F957,0)</f>
        <v>23526.722200915632</v>
      </c>
      <c r="R957" s="27">
        <f t="shared" si="172"/>
        <v>1646184.2356550505</v>
      </c>
      <c r="S957" s="27">
        <f t="shared" si="173"/>
        <v>1469608.4166225458</v>
      </c>
      <c r="T957" s="27">
        <f t="shared" si="174"/>
        <v>0.45730998066497303</v>
      </c>
      <c r="U957" s="27">
        <f t="shared" si="175"/>
        <v>0.40825721813774324</v>
      </c>
      <c r="V957" s="29">
        <v>-0.40825721813774324</v>
      </c>
      <c r="W957" s="29">
        <f>0.5*'Car Specs and Assumptions'!$C$5*(F957*F957)</f>
        <v>133666.90740740736</v>
      </c>
      <c r="X957" s="29">
        <f t="shared" si="176"/>
        <v>133.66690740740736</v>
      </c>
      <c r="Y957" s="29">
        <f t="shared" si="177"/>
        <v>97.576842407407369</v>
      </c>
      <c r="Z957" s="29">
        <f>(H957*(K957+L957))/1000</f>
        <v>2.9857222435288064</v>
      </c>
      <c r="AA957" s="29">
        <f t="shared" si="178"/>
        <v>94.591120163878557</v>
      </c>
      <c r="AB957" s="18"/>
      <c r="AC957" s="24">
        <f t="shared" si="179"/>
        <v>23526.722200915632</v>
      </c>
      <c r="AD957" s="24"/>
      <c r="AE957" s="18"/>
      <c r="AF957" s="18"/>
      <c r="AG957" s="18"/>
      <c r="AH957" s="18"/>
      <c r="AI957" s="18"/>
      <c r="AJ957" s="18"/>
      <c r="AK957" s="18"/>
      <c r="AL957" s="18"/>
      <c r="AM957" s="18"/>
      <c r="AN957" s="18"/>
    </row>
    <row r="958" spans="1:40" x14ac:dyDescent="0.35">
      <c r="A958" s="18"/>
      <c r="B958" s="2" t="s">
        <v>4</v>
      </c>
      <c r="C958" s="2">
        <v>954</v>
      </c>
      <c r="D958" s="2">
        <v>365</v>
      </c>
      <c r="E958" s="10">
        <v>43.1</v>
      </c>
      <c r="F958" s="26">
        <f t="shared" si="170"/>
        <v>11.972222222222223</v>
      </c>
      <c r="G958" s="51">
        <f t="shared" si="180"/>
        <v>-1.4722222222222223</v>
      </c>
      <c r="H958" s="26">
        <f t="shared" si="181"/>
        <v>11.972222222222223</v>
      </c>
      <c r="I958" s="70"/>
      <c r="J958" s="26">
        <v>-2177.416666666667</v>
      </c>
      <c r="K958" s="26">
        <f>'Car Specs and Assumptions'!$C$5*9.81*'Car Specs and Assumptions'!$F$5</f>
        <v>145.08990000000003</v>
      </c>
      <c r="L958" s="26">
        <v>61.050653651620387</v>
      </c>
      <c r="M958" s="26">
        <v>-2383.5572203182874</v>
      </c>
      <c r="N958" s="27">
        <v>-28536.476721032832</v>
      </c>
      <c r="O958" s="27">
        <f t="shared" si="171"/>
        <v>0</v>
      </c>
      <c r="P958" s="27">
        <f>IF(F958&gt;0,(K958+L958)*F958,0)</f>
        <v>2467.9605173291225</v>
      </c>
      <c r="Q958" s="28">
        <f>IF(J958*-1&gt;(K958+L958),(((J958*-1)-K958-L958))*F958,0)</f>
        <v>23600.555686374588</v>
      </c>
      <c r="R958" s="27">
        <f t="shared" si="172"/>
        <v>1648652.1961723797</v>
      </c>
      <c r="S958" s="27">
        <f t="shared" si="173"/>
        <v>1493208.9723089205</v>
      </c>
      <c r="T958" s="27">
        <f t="shared" si="174"/>
        <v>0.45799558009668712</v>
      </c>
      <c r="U958" s="27">
        <f t="shared" si="175"/>
        <v>0.41481345250741813</v>
      </c>
      <c r="V958" s="29">
        <v>-0.41481345250741813</v>
      </c>
      <c r="W958" s="29">
        <f>0.5*'Car Specs and Assumptions'!$C$5*(F958*F958)</f>
        <v>105995.57060185187</v>
      </c>
      <c r="X958" s="29">
        <f t="shared" si="176"/>
        <v>105.99557060185187</v>
      </c>
      <c r="Y958" s="29">
        <f t="shared" si="177"/>
        <v>77.376766539351863</v>
      </c>
      <c r="Z958" s="29">
        <f>(H958*(K958+L958))/1000</f>
        <v>2.4679605173291224</v>
      </c>
      <c r="AA958" s="29">
        <f t="shared" si="178"/>
        <v>74.908806022022745</v>
      </c>
      <c r="AB958" s="18"/>
      <c r="AC958" s="24">
        <f t="shared" si="179"/>
        <v>23600.555686374588</v>
      </c>
      <c r="AD958" s="24">
        <f>SUM(AC956:AC961)</f>
        <v>112900.01614316278</v>
      </c>
      <c r="AE958" s="18"/>
      <c r="AF958" s="18"/>
      <c r="AG958" s="18"/>
      <c r="AH958" s="18"/>
      <c r="AI958" s="18"/>
      <c r="AJ958" s="18"/>
      <c r="AK958" s="18"/>
      <c r="AL958" s="18"/>
      <c r="AM958" s="18"/>
      <c r="AN958" s="18"/>
    </row>
    <row r="959" spans="1:40" x14ac:dyDescent="0.35">
      <c r="A959" s="18"/>
      <c r="B959" s="2" t="s">
        <v>4</v>
      </c>
      <c r="C959" s="2">
        <v>955</v>
      </c>
      <c r="D959" s="2">
        <v>366</v>
      </c>
      <c r="E959" s="10">
        <v>37.799999999999997</v>
      </c>
      <c r="F959" s="26">
        <f t="shared" si="170"/>
        <v>10.499999999999998</v>
      </c>
      <c r="G959" s="51">
        <f t="shared" si="180"/>
        <v>-1.4722222222222232</v>
      </c>
      <c r="H959" s="26">
        <f t="shared" si="181"/>
        <v>10.499999999999998</v>
      </c>
      <c r="I959" s="70"/>
      <c r="J959" s="26">
        <v>-2177.4166666666683</v>
      </c>
      <c r="K959" s="26">
        <f>'Car Specs and Assumptions'!$C$5*9.81*'Car Specs and Assumptions'!$F$5</f>
        <v>145.08990000000003</v>
      </c>
      <c r="L959" s="26">
        <v>46.959058124999984</v>
      </c>
      <c r="M959" s="26">
        <v>-2369.4656247916682</v>
      </c>
      <c r="N959" s="27">
        <v>-24879.389060312511</v>
      </c>
      <c r="O959" s="27">
        <f t="shared" si="171"/>
        <v>0</v>
      </c>
      <c r="P959" s="27">
        <f>IF(F959&gt;0,(K959+L959)*F959,0)</f>
        <v>2016.5140603124999</v>
      </c>
      <c r="Q959" s="28">
        <f>IF(J959*-1&gt;(K959+L959),(((J959*-1)-K959-L959))*F959,0)</f>
        <v>20846.360939687514</v>
      </c>
      <c r="R959" s="27">
        <f t="shared" si="172"/>
        <v>1650668.7102326921</v>
      </c>
      <c r="S959" s="27">
        <f t="shared" si="173"/>
        <v>1514055.333248608</v>
      </c>
      <c r="T959" s="27">
        <f t="shared" si="174"/>
        <v>0.45855576770264189</v>
      </c>
      <c r="U959" s="27">
        <f t="shared" si="175"/>
        <v>0.42060457157646336</v>
      </c>
      <c r="V959" s="29">
        <v>-0.42060457157646336</v>
      </c>
      <c r="W959" s="29">
        <f>0.5*'Car Specs and Assumptions'!$C$5*(F959*F959)</f>
        <v>81529.874999999971</v>
      </c>
      <c r="X959" s="29">
        <f t="shared" si="176"/>
        <v>81.529874999999976</v>
      </c>
      <c r="Y959" s="29">
        <f t="shared" si="177"/>
        <v>59.516808749999981</v>
      </c>
      <c r="Z959" s="29">
        <f>(H959*(K959+L959))/1000</f>
        <v>2.0165140603124998</v>
      </c>
      <c r="AA959" s="29">
        <f t="shared" si="178"/>
        <v>57.500294689687479</v>
      </c>
      <c r="AB959" s="18"/>
      <c r="AC959" s="24">
        <f t="shared" si="179"/>
        <v>20846.360939687514</v>
      </c>
      <c r="AD959" s="24"/>
      <c r="AE959" s="18"/>
      <c r="AF959" s="18"/>
      <c r="AG959" s="18"/>
      <c r="AH959" s="18"/>
      <c r="AI959" s="18"/>
      <c r="AJ959" s="18"/>
      <c r="AK959" s="18"/>
      <c r="AL959" s="18"/>
      <c r="AM959" s="18"/>
      <c r="AN959" s="18"/>
    </row>
    <row r="960" spans="1:40" x14ac:dyDescent="0.35">
      <c r="A960" s="18"/>
      <c r="B960" s="2" t="s">
        <v>4</v>
      </c>
      <c r="C960" s="2">
        <v>956</v>
      </c>
      <c r="D960" s="2">
        <v>367</v>
      </c>
      <c r="E960" s="10">
        <v>32.5</v>
      </c>
      <c r="F960" s="26">
        <f t="shared" si="170"/>
        <v>9.0277777777777768</v>
      </c>
      <c r="G960" s="51">
        <f t="shared" si="180"/>
        <v>-1.4722222222222214</v>
      </c>
      <c r="H960" s="26">
        <f t="shared" si="181"/>
        <v>9.0277777777777768</v>
      </c>
      <c r="I960" s="70"/>
      <c r="J960" s="26">
        <v>-2177.4166666666656</v>
      </c>
      <c r="K960" s="26">
        <f>'Car Specs and Assumptions'!$C$5*9.81*'Car Specs and Assumptions'!$F$5</f>
        <v>145.08990000000003</v>
      </c>
      <c r="L960" s="26">
        <v>34.713827401620364</v>
      </c>
      <c r="M960" s="26">
        <v>-2357.2203940682857</v>
      </c>
      <c r="N960" s="27">
        <v>-21280.461890894243</v>
      </c>
      <c r="O960" s="27">
        <f t="shared" si="171"/>
        <v>0</v>
      </c>
      <c r="P960" s="27">
        <f>IF(F960&gt;0,(K960+L960)*F960,0)</f>
        <v>1623.2280945979617</v>
      </c>
      <c r="Q960" s="28">
        <f>IF(J960*-1&gt;(K960+L960),(((J960*-1)-K960-L960))*F960,0)</f>
        <v>18034.005701698323</v>
      </c>
      <c r="R960" s="27">
        <f t="shared" si="172"/>
        <v>1652291.9383272901</v>
      </c>
      <c r="S960" s="27">
        <f t="shared" si="173"/>
        <v>1532089.3389503064</v>
      </c>
      <c r="T960" s="27">
        <f t="shared" si="174"/>
        <v>0.45900670046732123</v>
      </c>
      <c r="U960" s="27">
        <f t="shared" si="175"/>
        <v>0.42561441836039515</v>
      </c>
      <c r="V960" s="29">
        <v>-0.42561441836039515</v>
      </c>
      <c r="W960" s="29">
        <f>0.5*'Car Specs and Assumptions'!$C$5*(F960*F960)</f>
        <v>60269.820601851839</v>
      </c>
      <c r="X960" s="29">
        <f t="shared" si="176"/>
        <v>60.269820601851841</v>
      </c>
      <c r="Y960" s="29">
        <f t="shared" si="177"/>
        <v>43.996969039351839</v>
      </c>
      <c r="Z960" s="29">
        <f>(H960*(K960+L960))/1000</f>
        <v>1.6232280945979616</v>
      </c>
      <c r="AA960" s="29">
        <f t="shared" si="178"/>
        <v>42.373740944753877</v>
      </c>
      <c r="AB960" s="18"/>
      <c r="AC960" s="24">
        <f t="shared" si="179"/>
        <v>18034.005701698323</v>
      </c>
      <c r="AD960" s="24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</row>
    <row r="961" spans="1:40" x14ac:dyDescent="0.35">
      <c r="A961" s="18"/>
      <c r="B961" s="2" t="s">
        <v>4</v>
      </c>
      <c r="C961" s="2">
        <v>957</v>
      </c>
      <c r="D961" s="2">
        <v>368</v>
      </c>
      <c r="E961" s="10">
        <v>27.2</v>
      </c>
      <c r="F961" s="26">
        <f t="shared" si="170"/>
        <v>7.5555555555555554</v>
      </c>
      <c r="G961" s="51">
        <f t="shared" si="180"/>
        <v>-1.0277777777777772</v>
      </c>
      <c r="H961" s="26">
        <f t="shared" si="181"/>
        <v>7.5555555555555554</v>
      </c>
      <c r="I961" s="70"/>
      <c r="J961" s="26">
        <v>-1520.0833333333326</v>
      </c>
      <c r="K961" s="26">
        <f>'Car Specs and Assumptions'!$C$5*9.81*'Car Specs and Assumptions'!$F$5</f>
        <v>145.08990000000003</v>
      </c>
      <c r="L961" s="26">
        <v>24.314961481481483</v>
      </c>
      <c r="M961" s="26">
        <v>-1689.4881948148141</v>
      </c>
      <c r="N961" s="27">
        <v>-12765.021916378595</v>
      </c>
      <c r="O961" s="27">
        <f t="shared" si="171"/>
        <v>0</v>
      </c>
      <c r="P961" s="27">
        <f>IF(F961&gt;0,(K961+L961)*F961,0)</f>
        <v>1279.9478423045268</v>
      </c>
      <c r="Q961" s="28">
        <f>IF(J961*-1&gt;(K961+L961),(((J961*-1)-K961-L961))*F961,0)</f>
        <v>10205.126231769542</v>
      </c>
      <c r="R961" s="27">
        <f t="shared" si="172"/>
        <v>1653571.8861695947</v>
      </c>
      <c r="S961" s="27">
        <f t="shared" si="173"/>
        <v>1542294.465182076</v>
      </c>
      <c r="T961" s="27">
        <f t="shared" si="174"/>
        <v>0.45936226997791341</v>
      </c>
      <c r="U961" s="27">
        <f t="shared" si="175"/>
        <v>0.42844940242758073</v>
      </c>
      <c r="V961" s="29">
        <v>-0.42844940242758073</v>
      </c>
      <c r="W961" s="29">
        <f>0.5*'Car Specs and Assumptions'!$C$5*(F961*F961)</f>
        <v>42215.407407407409</v>
      </c>
      <c r="X961" s="29">
        <f t="shared" si="176"/>
        <v>42.215407407407412</v>
      </c>
      <c r="Y961" s="29">
        <f t="shared" si="177"/>
        <v>30.817247407407411</v>
      </c>
      <c r="Z961" s="29">
        <f>(H961*(K961+L961))/1000</f>
        <v>1.2799478423045267</v>
      </c>
      <c r="AA961" s="29">
        <f t="shared" si="178"/>
        <v>29.537299565102884</v>
      </c>
      <c r="AB961" s="18"/>
      <c r="AC961" s="24">
        <f t="shared" si="179"/>
        <v>10205.126231769542</v>
      </c>
      <c r="AD961" s="24"/>
      <c r="AE961" s="18"/>
      <c r="AF961" s="18"/>
      <c r="AG961" s="18"/>
      <c r="AH961" s="18"/>
      <c r="AI961" s="18"/>
      <c r="AJ961" s="18"/>
      <c r="AK961" s="18"/>
      <c r="AL961" s="18"/>
      <c r="AM961" s="18"/>
      <c r="AN961" s="18"/>
    </row>
    <row r="962" spans="1:40" x14ac:dyDescent="0.35">
      <c r="A962" s="18"/>
      <c r="B962" s="2" t="s">
        <v>4</v>
      </c>
      <c r="C962" s="2">
        <v>958</v>
      </c>
      <c r="D962" s="2">
        <v>369</v>
      </c>
      <c r="E962" s="10">
        <v>25.1</v>
      </c>
      <c r="F962" s="26">
        <f t="shared" si="170"/>
        <v>6.9722222222222223</v>
      </c>
      <c r="G962" s="51">
        <f t="shared" si="180"/>
        <v>-0.16666666666666652</v>
      </c>
      <c r="H962" s="26">
        <f t="shared" si="181"/>
        <v>6.9722222222222223</v>
      </c>
      <c r="I962" s="70"/>
      <c r="J962" s="26">
        <v>-246.49999999999977</v>
      </c>
      <c r="K962" s="26">
        <f>'Car Specs and Assumptions'!$C$5*9.81*'Car Specs and Assumptions'!$F$5</f>
        <v>145.08990000000003</v>
      </c>
      <c r="L962" s="26">
        <v>20.705380734953707</v>
      </c>
      <c r="M962" s="26">
        <v>-412.29528073495351</v>
      </c>
      <c r="N962" s="27">
        <v>-2874.6143184575926</v>
      </c>
      <c r="O962" s="27">
        <f t="shared" si="171"/>
        <v>0</v>
      </c>
      <c r="P962" s="27">
        <f>IF(F962&gt;0,(K962+L962)*F962,0)</f>
        <v>1155.9615406798164</v>
      </c>
      <c r="Q962" s="28">
        <f>IF(J962*-1&gt;(K962+L962),(((J962*-1)-K962-L962))*F962,0)</f>
        <v>562.69123709795986</v>
      </c>
      <c r="R962" s="27">
        <f t="shared" si="172"/>
        <v>1654727.8477102746</v>
      </c>
      <c r="S962" s="27">
        <f t="shared" si="173"/>
        <v>1542857.156419174</v>
      </c>
      <c r="T962" s="27">
        <f t="shared" si="174"/>
        <v>0.45968339609391429</v>
      </c>
      <c r="U962" s="27">
        <f t="shared" si="175"/>
        <v>0.42860571805324654</v>
      </c>
      <c r="V962" s="29">
        <v>-0.42860571805324654</v>
      </c>
      <c r="W962" s="29">
        <f>0.5*'Car Specs and Assumptions'!$C$5*(F962*F962)</f>
        <v>35948.487268518518</v>
      </c>
      <c r="X962" s="29">
        <f t="shared" si="176"/>
        <v>35.948487268518519</v>
      </c>
      <c r="Y962" s="29">
        <f t="shared" si="177"/>
        <v>26.24239570601852</v>
      </c>
      <c r="Z962" s="29">
        <f>(H962*(K962+L962))/1000</f>
        <v>1.1559615406798165</v>
      </c>
      <c r="AA962" s="29">
        <f t="shared" si="178"/>
        <v>25.086434165338705</v>
      </c>
      <c r="AB962" s="18"/>
      <c r="AC962" s="24">
        <f t="shared" si="179"/>
        <v>0</v>
      </c>
      <c r="AD962" s="24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</row>
    <row r="963" spans="1:40" x14ac:dyDescent="0.35">
      <c r="A963" s="18"/>
      <c r="B963" s="2" t="s">
        <v>4</v>
      </c>
      <c r="C963" s="2">
        <v>959</v>
      </c>
      <c r="D963" s="2">
        <v>370</v>
      </c>
      <c r="E963" s="10">
        <v>26</v>
      </c>
      <c r="F963" s="26">
        <f t="shared" si="170"/>
        <v>7.2222222222222223</v>
      </c>
      <c r="G963" s="51">
        <f t="shared" si="180"/>
        <v>0.58333333333333348</v>
      </c>
      <c r="H963" s="26">
        <f t="shared" si="181"/>
        <v>7.2222222222222223</v>
      </c>
      <c r="I963" s="70"/>
      <c r="J963" s="26">
        <v>862.75000000000023</v>
      </c>
      <c r="K963" s="26">
        <f>'Car Specs and Assumptions'!$C$5*9.81*'Car Specs and Assumptions'!$F$5</f>
        <v>145.08990000000003</v>
      </c>
      <c r="L963" s="26">
        <v>22.216849537037039</v>
      </c>
      <c r="M963" s="26">
        <v>695.44325046296308</v>
      </c>
      <c r="N963" s="27">
        <v>5022.6456977880671</v>
      </c>
      <c r="O963" s="27">
        <f t="shared" si="171"/>
        <v>5022.6456977880671</v>
      </c>
      <c r="P963" s="27">
        <f>IF(F963&gt;0,(K963+L963)*F963,0)</f>
        <v>1208.3265244341567</v>
      </c>
      <c r="Q963" s="28">
        <f>IF(J963*-1&gt;(K963+L963),(((J963*-1)-K963-L963))*F963,0)</f>
        <v>0</v>
      </c>
      <c r="R963" s="27">
        <f t="shared" si="172"/>
        <v>1655936.1742347088</v>
      </c>
      <c r="S963" s="27">
        <f t="shared" si="173"/>
        <v>1542857.156419174</v>
      </c>
      <c r="T963" s="27">
        <f t="shared" si="174"/>
        <v>0.4600190692024021</v>
      </c>
      <c r="U963" s="27">
        <f t="shared" si="175"/>
        <v>0.42860571805324654</v>
      </c>
      <c r="V963" s="29">
        <v>-0.42860571805324654</v>
      </c>
      <c r="W963" s="29">
        <f>0.5*'Car Specs and Assumptions'!$C$5*(F963*F963)</f>
        <v>38572.685185185182</v>
      </c>
      <c r="X963" s="29">
        <f t="shared" si="176"/>
        <v>38.572685185185179</v>
      </c>
      <c r="Y963" s="29">
        <f t="shared" si="177"/>
        <v>28.158060185185182</v>
      </c>
      <c r="Z963" s="29">
        <f>(H963*(K963+L963))/1000</f>
        <v>1.2083265244341568</v>
      </c>
      <c r="AA963" s="29">
        <f t="shared" si="178"/>
        <v>26.949733660751026</v>
      </c>
      <c r="AB963" s="18"/>
      <c r="AC963" s="24">
        <f t="shared" si="179"/>
        <v>0</v>
      </c>
      <c r="AD963" s="24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</row>
    <row r="964" spans="1:40" x14ac:dyDescent="0.35">
      <c r="A964" s="18"/>
      <c r="B964" s="2" t="s">
        <v>4</v>
      </c>
      <c r="C964" s="2">
        <v>960</v>
      </c>
      <c r="D964" s="2">
        <v>371</v>
      </c>
      <c r="E964" s="10">
        <v>29.3</v>
      </c>
      <c r="F964" s="26">
        <f t="shared" si="170"/>
        <v>8.1388888888888893</v>
      </c>
      <c r="G964" s="51">
        <f t="shared" si="180"/>
        <v>1.1944444444444442</v>
      </c>
      <c r="H964" s="26">
        <f t="shared" si="181"/>
        <v>8.1388888888888893</v>
      </c>
      <c r="I964" s="70"/>
      <c r="J964" s="26">
        <v>1766.583333333333</v>
      </c>
      <c r="K964" s="26">
        <f>'Car Specs and Assumptions'!$C$5*9.81*'Car Specs and Assumptions'!$F$5</f>
        <v>145.08990000000003</v>
      </c>
      <c r="L964" s="26">
        <v>28.214412957175931</v>
      </c>
      <c r="M964" s="26">
        <v>1593.2790203761572</v>
      </c>
      <c r="N964" s="27">
        <v>12967.520915839279</v>
      </c>
      <c r="O964" s="27">
        <f t="shared" si="171"/>
        <v>12967.520915839279</v>
      </c>
      <c r="P964" s="27">
        <f>IF(F964&gt;0,(K964+L964)*F964,0)</f>
        <v>1410.5045471236822</v>
      </c>
      <c r="Q964" s="28">
        <f>IF(J964*-1&gt;(K964+L964),(((J964*-1)-K964-L964))*F964,0)</f>
        <v>0</v>
      </c>
      <c r="R964" s="27">
        <f t="shared" si="172"/>
        <v>1657346.6787818326</v>
      </c>
      <c r="S964" s="27">
        <f t="shared" si="173"/>
        <v>1542857.156419174</v>
      </c>
      <c r="T964" s="27">
        <f t="shared" si="174"/>
        <v>0.46041090736559309</v>
      </c>
      <c r="U964" s="27">
        <f t="shared" si="175"/>
        <v>0.42860571805324654</v>
      </c>
      <c r="V964" s="29">
        <v>-0.42860571805324654</v>
      </c>
      <c r="W964" s="29">
        <f>0.5*'Car Specs and Assumptions'!$C$5*(F964*F964)</f>
        <v>48985.598379629628</v>
      </c>
      <c r="X964" s="29">
        <f t="shared" si="176"/>
        <v>48.985598379629629</v>
      </c>
      <c r="Y964" s="29">
        <f t="shared" si="177"/>
        <v>35.759486817129627</v>
      </c>
      <c r="Z964" s="29">
        <f>(H964*(K964+L964))/1000</f>
        <v>1.4105045471236821</v>
      </c>
      <c r="AA964" s="29">
        <f t="shared" si="178"/>
        <v>34.348982270005948</v>
      </c>
      <c r="AB964" s="18"/>
      <c r="AC964" s="24">
        <f t="shared" si="179"/>
        <v>0</v>
      </c>
      <c r="AD964" s="24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</row>
    <row r="965" spans="1:40" x14ac:dyDescent="0.35">
      <c r="A965" s="18"/>
      <c r="B965" s="2" t="s">
        <v>4</v>
      </c>
      <c r="C965" s="2">
        <v>961</v>
      </c>
      <c r="D965" s="2">
        <v>372</v>
      </c>
      <c r="E965" s="10">
        <v>34.6</v>
      </c>
      <c r="F965" s="26">
        <f t="shared" ref="F965:F1028" si="182">E965/3.6</f>
        <v>9.6111111111111107</v>
      </c>
      <c r="G965" s="51">
        <f t="shared" si="180"/>
        <v>1.5416666666666661</v>
      </c>
      <c r="H965" s="26">
        <f t="shared" si="181"/>
        <v>9.6111111111111107</v>
      </c>
      <c r="I965" s="70"/>
      <c r="J965" s="26">
        <v>2280.1249999999991</v>
      </c>
      <c r="K965" s="26">
        <f>'Car Specs and Assumptions'!$C$5*9.81*'Car Specs and Assumptions'!$F$5</f>
        <v>145.08990000000003</v>
      </c>
      <c r="L965" s="26">
        <v>39.344857384259264</v>
      </c>
      <c r="M965" s="26">
        <v>2095.6902426157399</v>
      </c>
      <c r="N965" s="27">
        <v>20141.911776251276</v>
      </c>
      <c r="O965" s="27">
        <f t="shared" ref="O965:O1028" si="183">IF(N965&gt;0,N965,0)</f>
        <v>20141.911776251276</v>
      </c>
      <c r="P965" s="27">
        <f>IF(F965&gt;0,(K965+L965)*F965,0)</f>
        <v>1772.6229459709364</v>
      </c>
      <c r="Q965" s="28">
        <f>IF(J965*-1&gt;(K965+L965),(((J965*-1)-K965-L965))*F965,0)</f>
        <v>0</v>
      </c>
      <c r="R965" s="27">
        <f t="shared" ref="R965:R1028" si="184">R964+P965</f>
        <v>1659119.3017278034</v>
      </c>
      <c r="S965" s="27">
        <f t="shared" ref="S965:S1028" si="185">S964+Q965</f>
        <v>1542857.156419174</v>
      </c>
      <c r="T965" s="27">
        <f t="shared" ref="T965:T1028" si="186">R965*0.0000002778</f>
        <v>0.46090334201998379</v>
      </c>
      <c r="U965" s="27">
        <f t="shared" ref="U965:U1028" si="187">S965*0.0000002778</f>
        <v>0.42860571805324654</v>
      </c>
      <c r="V965" s="29">
        <v>-0.42860571805324654</v>
      </c>
      <c r="W965" s="29">
        <f>0.5*'Car Specs and Assumptions'!$C$5*(F965*F965)</f>
        <v>68310.171296296292</v>
      </c>
      <c r="X965" s="29">
        <f t="shared" ref="X965:X1028" si="188">W965/1000</f>
        <v>68.310171296296289</v>
      </c>
      <c r="Y965" s="29">
        <f t="shared" ref="Y965:Y1028" si="189">0.73*X965</f>
        <v>49.866425046296293</v>
      </c>
      <c r="Z965" s="29">
        <f>(H965*(K965+L965))/1000</f>
        <v>1.7726229459709364</v>
      </c>
      <c r="AA965" s="29">
        <f t="shared" ref="AA965:AA1028" si="190">Y965-Z965</f>
        <v>48.093802100325355</v>
      </c>
      <c r="AB965" s="18"/>
      <c r="AC965" s="24">
        <f t="shared" ref="AC965:AC1028" si="191">IF(Q965&gt;10000,Q965,0)</f>
        <v>0</v>
      </c>
      <c r="AD965" s="24"/>
      <c r="AE965" s="18"/>
      <c r="AF965" s="18"/>
      <c r="AG965" s="18"/>
      <c r="AH965" s="18"/>
      <c r="AI965" s="18"/>
      <c r="AJ965" s="18"/>
      <c r="AK965" s="18"/>
      <c r="AL965" s="18"/>
      <c r="AM965" s="18"/>
      <c r="AN965" s="18"/>
    </row>
    <row r="966" spans="1:40" x14ac:dyDescent="0.35">
      <c r="A966" s="18"/>
      <c r="B966" s="2" t="s">
        <v>4</v>
      </c>
      <c r="C966" s="2">
        <v>962</v>
      </c>
      <c r="D966" s="2">
        <v>373</v>
      </c>
      <c r="E966" s="10">
        <v>40.4</v>
      </c>
      <c r="F966" s="26">
        <f t="shared" si="182"/>
        <v>11.222222222222221</v>
      </c>
      <c r="G966" s="51">
        <f t="shared" ref="G966:G1029" si="192">($F967-$F965)/2</f>
        <v>1.4861111111111107</v>
      </c>
      <c r="H966" s="26">
        <f t="shared" si="181"/>
        <v>11.222222222222221</v>
      </c>
      <c r="I966" s="70"/>
      <c r="J966" s="26">
        <v>2197.9583333333326</v>
      </c>
      <c r="K966" s="26">
        <f>'Car Specs and Assumptions'!$C$5*9.81*'Car Specs and Assumptions'!$F$5</f>
        <v>145.08990000000003</v>
      </c>
      <c r="L966" s="26">
        <v>53.641202870370364</v>
      </c>
      <c r="M966" s="26">
        <v>1999.2272304629623</v>
      </c>
      <c r="N966" s="27">
        <v>22435.772252973242</v>
      </c>
      <c r="O966" s="27">
        <f t="shared" si="183"/>
        <v>22435.772252973242</v>
      </c>
      <c r="P966" s="27">
        <f>IF(F966&gt;0,(K966+L966)*F966,0)</f>
        <v>2230.2045988786008</v>
      </c>
      <c r="Q966" s="28">
        <f>IF(J966*-1&gt;(K966+L966),(((J966*-1)-K966-L966))*F966,0)</f>
        <v>0</v>
      </c>
      <c r="R966" s="27">
        <f t="shared" si="184"/>
        <v>1661349.5063266819</v>
      </c>
      <c r="S966" s="27">
        <f t="shared" si="185"/>
        <v>1542857.156419174</v>
      </c>
      <c r="T966" s="27">
        <f t="shared" si="186"/>
        <v>0.46152289285755227</v>
      </c>
      <c r="U966" s="27">
        <f t="shared" si="187"/>
        <v>0.42860571805324654</v>
      </c>
      <c r="V966" s="29">
        <v>-0.42860571805324654</v>
      </c>
      <c r="W966" s="29">
        <f>0.5*'Car Specs and Assumptions'!$C$5*(F966*F966)</f>
        <v>93131.351851851839</v>
      </c>
      <c r="X966" s="29">
        <f t="shared" si="188"/>
        <v>93.131351851851846</v>
      </c>
      <c r="Y966" s="29">
        <f t="shared" si="189"/>
        <v>67.985886851851845</v>
      </c>
      <c r="Z966" s="29">
        <f>(H966*(K966+L966))/1000</f>
        <v>2.230204598878601</v>
      </c>
      <c r="AA966" s="29">
        <f t="shared" si="190"/>
        <v>65.755682252973244</v>
      </c>
      <c r="AB966" s="18"/>
      <c r="AC966" s="24">
        <f t="shared" si="191"/>
        <v>0</v>
      </c>
      <c r="AD966" s="24"/>
      <c r="AE966" s="18"/>
      <c r="AF966" s="18"/>
      <c r="AG966" s="18"/>
      <c r="AH966" s="18"/>
      <c r="AI966" s="18"/>
      <c r="AJ966" s="18"/>
      <c r="AK966" s="18"/>
      <c r="AL966" s="18"/>
      <c r="AM966" s="18"/>
      <c r="AN966" s="18"/>
    </row>
    <row r="967" spans="1:40" x14ac:dyDescent="0.35">
      <c r="A967" s="18"/>
      <c r="B967" s="2" t="s">
        <v>4</v>
      </c>
      <c r="C967" s="2">
        <v>963</v>
      </c>
      <c r="D967" s="2">
        <v>374</v>
      </c>
      <c r="E967" s="10">
        <v>45.3</v>
      </c>
      <c r="F967" s="26">
        <f t="shared" si="182"/>
        <v>12.583333333333332</v>
      </c>
      <c r="G967" s="51">
        <f t="shared" si="192"/>
        <v>1.1944444444444446</v>
      </c>
      <c r="H967" s="26">
        <f t="shared" ref="H967:H1030" si="193">F967*$C$5</f>
        <v>12.583333333333332</v>
      </c>
      <c r="I967" s="70"/>
      <c r="J967" s="26">
        <v>1766.5833333333337</v>
      </c>
      <c r="K967" s="26">
        <f>'Car Specs and Assumptions'!$C$5*9.81*'Car Specs and Assumptions'!$F$5</f>
        <v>145.08990000000003</v>
      </c>
      <c r="L967" s="26">
        <v>67.442270364583322</v>
      </c>
      <c r="M967" s="26">
        <v>1554.0511629687505</v>
      </c>
      <c r="N967" s="27">
        <v>19555.143800690108</v>
      </c>
      <c r="O967" s="27">
        <f t="shared" si="183"/>
        <v>19555.143800690108</v>
      </c>
      <c r="P967" s="27">
        <f>IF(F967&gt;0,(K967+L967)*F967,0)</f>
        <v>2674.3631437543404</v>
      </c>
      <c r="Q967" s="28">
        <f>IF(J967*-1&gt;(K967+L967),(((J967*-1)-K967-L967))*F967,0)</f>
        <v>0</v>
      </c>
      <c r="R967" s="27">
        <f t="shared" si="184"/>
        <v>1664023.8694704364</v>
      </c>
      <c r="S967" s="27">
        <f t="shared" si="185"/>
        <v>1542857.156419174</v>
      </c>
      <c r="T967" s="27">
        <f t="shared" si="186"/>
        <v>0.46226583093888723</v>
      </c>
      <c r="U967" s="27">
        <f t="shared" si="187"/>
        <v>0.42860571805324654</v>
      </c>
      <c r="V967" s="29">
        <v>-0.42860571805324654</v>
      </c>
      <c r="W967" s="29">
        <f>0.5*'Car Specs and Assumptions'!$C$5*(F967*F967)</f>
        <v>117092.63541666664</v>
      </c>
      <c r="X967" s="29">
        <f t="shared" si="188"/>
        <v>117.09263541666664</v>
      </c>
      <c r="Y967" s="29">
        <f t="shared" si="189"/>
        <v>85.477623854166637</v>
      </c>
      <c r="Z967" s="29">
        <f>(H967*(K967+L967))/1000</f>
        <v>2.6743631437543405</v>
      </c>
      <c r="AA967" s="29">
        <f t="shared" si="190"/>
        <v>82.803260710412303</v>
      </c>
      <c r="AB967" s="18"/>
      <c r="AC967" s="24">
        <f t="shared" si="191"/>
        <v>0</v>
      </c>
      <c r="AD967" s="24"/>
      <c r="AE967" s="18"/>
      <c r="AF967" s="18"/>
      <c r="AG967" s="18"/>
      <c r="AH967" s="18"/>
      <c r="AI967" s="18"/>
      <c r="AJ967" s="18"/>
      <c r="AK967" s="18"/>
      <c r="AL967" s="18"/>
      <c r="AM967" s="18"/>
      <c r="AN967" s="18"/>
    </row>
    <row r="968" spans="1:40" x14ac:dyDescent="0.35">
      <c r="A968" s="18"/>
      <c r="B968" s="2" t="s">
        <v>4</v>
      </c>
      <c r="C968" s="2">
        <v>964</v>
      </c>
      <c r="D968" s="2">
        <v>375</v>
      </c>
      <c r="E968" s="10">
        <v>49</v>
      </c>
      <c r="F968" s="26">
        <f t="shared" si="182"/>
        <v>13.611111111111111</v>
      </c>
      <c r="G968" s="51">
        <f t="shared" si="192"/>
        <v>0.80555555555555625</v>
      </c>
      <c r="H968" s="26">
        <f t="shared" si="193"/>
        <v>13.611111111111111</v>
      </c>
      <c r="I968" s="70"/>
      <c r="J968" s="26">
        <v>1191.4166666666677</v>
      </c>
      <c r="K968" s="26">
        <f>'Car Specs and Assumptions'!$C$5*9.81*'Car Specs and Assumptions'!$F$5</f>
        <v>145.08990000000003</v>
      </c>
      <c r="L968" s="26">
        <v>78.909254050925924</v>
      </c>
      <c r="M968" s="26">
        <v>967.41751261574177</v>
      </c>
      <c r="N968" s="27">
        <v>13167.627255047595</v>
      </c>
      <c r="O968" s="27">
        <f t="shared" si="183"/>
        <v>13167.627255047595</v>
      </c>
      <c r="P968" s="27">
        <f>IF(F968&gt;0,(K968+L968)*F968,0)</f>
        <v>3048.8773745820472</v>
      </c>
      <c r="Q968" s="28">
        <f>IF(J968*-1&gt;(K968+L968),(((J968*-1)-K968-L968))*F968,0)</f>
        <v>0</v>
      </c>
      <c r="R968" s="27">
        <f t="shared" si="184"/>
        <v>1667072.7468450184</v>
      </c>
      <c r="S968" s="27">
        <f t="shared" si="185"/>
        <v>1542857.156419174</v>
      </c>
      <c r="T968" s="27">
        <f t="shared" si="186"/>
        <v>0.46311280907354613</v>
      </c>
      <c r="U968" s="27">
        <f t="shared" si="187"/>
        <v>0.42860571805324654</v>
      </c>
      <c r="V968" s="29">
        <v>-0.42860571805324654</v>
      </c>
      <c r="W968" s="29">
        <f>0.5*'Car Specs and Assumptions'!$C$5*(F968*F968)</f>
        <v>137001.50462962961</v>
      </c>
      <c r="X968" s="29">
        <f t="shared" si="188"/>
        <v>137.00150462962961</v>
      </c>
      <c r="Y968" s="29">
        <f t="shared" si="189"/>
        <v>100.01109837962962</v>
      </c>
      <c r="Z968" s="29">
        <f>(H968*(K968+L968))/1000</f>
        <v>3.0488773745820472</v>
      </c>
      <c r="AA968" s="29">
        <f t="shared" si="190"/>
        <v>96.962221005047567</v>
      </c>
      <c r="AB968" s="18"/>
      <c r="AC968" s="24">
        <f t="shared" si="191"/>
        <v>0</v>
      </c>
      <c r="AD968" s="24"/>
      <c r="AE968" s="18"/>
      <c r="AF968" s="18"/>
      <c r="AG968" s="18"/>
      <c r="AH968" s="18"/>
      <c r="AI968" s="18"/>
      <c r="AJ968" s="18"/>
      <c r="AK968" s="18"/>
      <c r="AL968" s="18"/>
      <c r="AM968" s="18"/>
      <c r="AN968" s="18"/>
    </row>
    <row r="969" spans="1:40" x14ac:dyDescent="0.35">
      <c r="A969" s="18"/>
      <c r="B969" s="2" t="s">
        <v>4</v>
      </c>
      <c r="C969" s="2">
        <v>965</v>
      </c>
      <c r="D969" s="2">
        <v>376</v>
      </c>
      <c r="E969" s="10">
        <v>51.1</v>
      </c>
      <c r="F969" s="26">
        <f t="shared" si="182"/>
        <v>14.194444444444445</v>
      </c>
      <c r="G969" s="51">
        <f t="shared" si="192"/>
        <v>0.43055555555555536</v>
      </c>
      <c r="H969" s="26">
        <f t="shared" si="193"/>
        <v>14.194444444444445</v>
      </c>
      <c r="I969" s="70"/>
      <c r="J969" s="26">
        <v>636.7916666666664</v>
      </c>
      <c r="K969" s="26">
        <f>'Car Specs and Assumptions'!$C$5*9.81*'Car Specs and Assumptions'!$F$5</f>
        <v>145.08990000000003</v>
      </c>
      <c r="L969" s="26">
        <v>85.817839762731495</v>
      </c>
      <c r="M969" s="26">
        <v>405.88392690393482</v>
      </c>
      <c r="N969" s="27">
        <v>5761.2968513308524</v>
      </c>
      <c r="O969" s="27">
        <f t="shared" si="183"/>
        <v>5761.2968513308524</v>
      </c>
      <c r="P969" s="27">
        <f>IF(F969&gt;0,(K969+L969)*F969,0)</f>
        <v>3277.6070838543283</v>
      </c>
      <c r="Q969" s="28">
        <f>IF(J969*-1&gt;(K969+L969),(((J969*-1)-K969-L969))*F969,0)</f>
        <v>0</v>
      </c>
      <c r="R969" s="27">
        <f t="shared" si="184"/>
        <v>1670350.3539288726</v>
      </c>
      <c r="S969" s="27">
        <f t="shared" si="185"/>
        <v>1542857.156419174</v>
      </c>
      <c r="T969" s="27">
        <f t="shared" si="186"/>
        <v>0.46402332832144083</v>
      </c>
      <c r="U969" s="27">
        <f t="shared" si="187"/>
        <v>0.42860571805324654</v>
      </c>
      <c r="V969" s="29">
        <v>-0.42860571805324654</v>
      </c>
      <c r="W969" s="29">
        <f>0.5*'Car Specs and Assumptions'!$C$5*(F969*F969)</f>
        <v>148996.12615740742</v>
      </c>
      <c r="X969" s="29">
        <f t="shared" si="188"/>
        <v>148.99612615740742</v>
      </c>
      <c r="Y969" s="29">
        <f t="shared" si="189"/>
        <v>108.76717209490741</v>
      </c>
      <c r="Z969" s="29">
        <f>(H969*(K969+L969))/1000</f>
        <v>3.2776070838543281</v>
      </c>
      <c r="AA969" s="29">
        <f t="shared" si="190"/>
        <v>105.48956501105307</v>
      </c>
      <c r="AB969" s="18"/>
      <c r="AC969" s="24">
        <f t="shared" si="191"/>
        <v>0</v>
      </c>
      <c r="AD969" s="24"/>
      <c r="AE969" s="18"/>
      <c r="AF969" s="18"/>
      <c r="AG969" s="18"/>
      <c r="AH969" s="18"/>
      <c r="AI969" s="18"/>
      <c r="AJ969" s="18"/>
      <c r="AK969" s="18"/>
      <c r="AL969" s="18"/>
      <c r="AM969" s="18"/>
      <c r="AN969" s="18"/>
    </row>
    <row r="970" spans="1:40" x14ac:dyDescent="0.35">
      <c r="A970" s="18"/>
      <c r="B970" s="2" t="s">
        <v>4</v>
      </c>
      <c r="C970" s="2">
        <v>966</v>
      </c>
      <c r="D970" s="2">
        <v>377</v>
      </c>
      <c r="E970" s="10">
        <v>52.1</v>
      </c>
      <c r="F970" s="26">
        <f t="shared" si="182"/>
        <v>14.472222222222221</v>
      </c>
      <c r="G970" s="51">
        <f t="shared" si="192"/>
        <v>0.15277777777777768</v>
      </c>
      <c r="H970" s="26">
        <f t="shared" si="193"/>
        <v>14.472222222222221</v>
      </c>
      <c r="I970" s="70"/>
      <c r="J970" s="26">
        <v>225.9583333333332</v>
      </c>
      <c r="K970" s="26">
        <f>'Car Specs and Assumptions'!$C$5*9.81*'Car Specs and Assumptions'!$F$5</f>
        <v>145.08990000000003</v>
      </c>
      <c r="L970" s="26">
        <v>89.209524484953704</v>
      </c>
      <c r="M970" s="26">
        <v>-8.3410911516205317</v>
      </c>
      <c r="N970" s="27">
        <v>-120.7141247220638</v>
      </c>
      <c r="O970" s="27">
        <f t="shared" si="183"/>
        <v>0</v>
      </c>
      <c r="P970" s="27">
        <f>IF(F970&gt;0,(K970+L970)*F970,0)</f>
        <v>3390.8333376850246</v>
      </c>
      <c r="Q970" s="28">
        <f>IF(J970*-1&gt;(K970+L970),(((J970*-1)-K970-L970))*F970,0)</f>
        <v>0</v>
      </c>
      <c r="R970" s="27">
        <f t="shared" si="184"/>
        <v>1673741.1872665577</v>
      </c>
      <c r="S970" s="27">
        <f t="shared" si="185"/>
        <v>1542857.156419174</v>
      </c>
      <c r="T970" s="27">
        <f t="shared" si="186"/>
        <v>0.46496530182264978</v>
      </c>
      <c r="U970" s="27">
        <f t="shared" si="187"/>
        <v>0.42860571805324654</v>
      </c>
      <c r="V970" s="29">
        <v>-0.42860571805324654</v>
      </c>
      <c r="W970" s="29">
        <f>0.5*'Car Specs and Assumptions'!$C$5*(F970*F970)</f>
        <v>154884.73726851848</v>
      </c>
      <c r="X970" s="29">
        <f t="shared" si="188"/>
        <v>154.88473726851848</v>
      </c>
      <c r="Y970" s="29">
        <f t="shared" si="189"/>
        <v>113.06585820601849</v>
      </c>
      <c r="Z970" s="29">
        <f>(H970*(K970+L970))/1000</f>
        <v>3.3908333376850246</v>
      </c>
      <c r="AA970" s="29">
        <f t="shared" si="190"/>
        <v>109.67502486833347</v>
      </c>
      <c r="AB970" s="18"/>
      <c r="AC970" s="24">
        <f t="shared" si="191"/>
        <v>0</v>
      </c>
      <c r="AD970" s="24"/>
      <c r="AE970" s="18"/>
      <c r="AF970" s="18"/>
      <c r="AG970" s="18"/>
      <c r="AH970" s="18"/>
      <c r="AI970" s="18"/>
      <c r="AJ970" s="18"/>
      <c r="AK970" s="18"/>
      <c r="AL970" s="18"/>
      <c r="AM970" s="18"/>
      <c r="AN970" s="18"/>
    </row>
    <row r="971" spans="1:40" x14ac:dyDescent="0.35">
      <c r="A971" s="18"/>
      <c r="B971" s="2" t="s">
        <v>4</v>
      </c>
      <c r="C971" s="2">
        <v>967</v>
      </c>
      <c r="D971" s="2">
        <v>378</v>
      </c>
      <c r="E971" s="10">
        <v>52.2</v>
      </c>
      <c r="F971" s="26">
        <f t="shared" si="182"/>
        <v>14.5</v>
      </c>
      <c r="G971" s="51">
        <f t="shared" si="192"/>
        <v>0</v>
      </c>
      <c r="H971" s="26">
        <f t="shared" si="193"/>
        <v>14.5</v>
      </c>
      <c r="I971" s="70"/>
      <c r="J971" s="26">
        <v>0</v>
      </c>
      <c r="K971" s="26">
        <f>'Car Specs and Assumptions'!$C$5*9.81*'Car Specs and Assumptions'!$F$5</f>
        <v>145.08990000000003</v>
      </c>
      <c r="L971" s="26">
        <v>89.55230812500001</v>
      </c>
      <c r="M971" s="26">
        <v>-234.64220812500002</v>
      </c>
      <c r="N971" s="27">
        <v>-3402.3120178125005</v>
      </c>
      <c r="O971" s="27">
        <f t="shared" si="183"/>
        <v>0</v>
      </c>
      <c r="P971" s="27">
        <f>IF(F971&gt;0,(K971+L971)*F971,0)</f>
        <v>3402.3120178125005</v>
      </c>
      <c r="Q971" s="28">
        <f>IF(J971*-1&gt;(K971+L971),(((J971*-1)-K971-L971))*F971,0)</f>
        <v>0</v>
      </c>
      <c r="R971" s="27">
        <f t="shared" si="184"/>
        <v>1677143.4992843701</v>
      </c>
      <c r="S971" s="27">
        <f t="shared" si="185"/>
        <v>1542857.156419174</v>
      </c>
      <c r="T971" s="27">
        <f t="shared" si="186"/>
        <v>0.46591046410119802</v>
      </c>
      <c r="U971" s="27">
        <f t="shared" si="187"/>
        <v>0.42860571805324654</v>
      </c>
      <c r="V971" s="29">
        <v>-0.42860571805324654</v>
      </c>
      <c r="W971" s="29">
        <f>0.5*'Car Specs and Assumptions'!$C$5*(F971*F971)</f>
        <v>155479.875</v>
      </c>
      <c r="X971" s="29">
        <f t="shared" si="188"/>
        <v>155.47987499999999</v>
      </c>
      <c r="Y971" s="29">
        <f t="shared" si="189"/>
        <v>113.50030874999999</v>
      </c>
      <c r="Z971" s="29">
        <f>(H971*(K971+L971))/1000</f>
        <v>3.4023120178125006</v>
      </c>
      <c r="AA971" s="29">
        <f t="shared" si="190"/>
        <v>110.09799673218748</v>
      </c>
      <c r="AB971" s="18"/>
      <c r="AC971" s="24">
        <f t="shared" si="191"/>
        <v>0</v>
      </c>
      <c r="AD971" s="24"/>
      <c r="AE971" s="18"/>
      <c r="AF971" s="18"/>
      <c r="AG971" s="18"/>
      <c r="AH971" s="18"/>
      <c r="AI971" s="18"/>
      <c r="AJ971" s="18"/>
      <c r="AK971" s="18"/>
      <c r="AL971" s="18"/>
      <c r="AM971" s="18"/>
      <c r="AN971" s="18"/>
    </row>
    <row r="972" spans="1:40" x14ac:dyDescent="0.35">
      <c r="A972" s="18"/>
      <c r="B972" s="2" t="s">
        <v>4</v>
      </c>
      <c r="C972" s="2">
        <v>968</v>
      </c>
      <c r="D972" s="2">
        <v>379</v>
      </c>
      <c r="E972" s="10">
        <v>52.1</v>
      </c>
      <c r="F972" s="26">
        <f t="shared" si="182"/>
        <v>14.472222222222221</v>
      </c>
      <c r="G972" s="51">
        <f t="shared" si="192"/>
        <v>-6.9444444444444642E-2</v>
      </c>
      <c r="H972" s="26">
        <f t="shared" si="193"/>
        <v>14.472222222222221</v>
      </c>
      <c r="I972" s="70"/>
      <c r="J972" s="26">
        <v>-102.70833333333363</v>
      </c>
      <c r="K972" s="26">
        <f>'Car Specs and Assumptions'!$C$5*9.81*'Car Specs and Assumptions'!$F$5</f>
        <v>145.08990000000003</v>
      </c>
      <c r="L972" s="26">
        <v>89.209524484953704</v>
      </c>
      <c r="M972" s="26">
        <v>-337.00775781828736</v>
      </c>
      <c r="N972" s="27">
        <v>-4877.2511617591026</v>
      </c>
      <c r="O972" s="27">
        <f t="shared" si="183"/>
        <v>0</v>
      </c>
      <c r="P972" s="27">
        <f>IF(F972&gt;0,(K972+L972)*F972,0)</f>
        <v>3390.8333376850246</v>
      </c>
      <c r="Q972" s="28">
        <f>IF(J972*-1&gt;(K972+L972),(((J972*-1)-K972-L972))*F972,0)</f>
        <v>0</v>
      </c>
      <c r="R972" s="27">
        <f t="shared" si="184"/>
        <v>1680534.3326220552</v>
      </c>
      <c r="S972" s="27">
        <f t="shared" si="185"/>
        <v>1542857.156419174</v>
      </c>
      <c r="T972" s="27">
        <f t="shared" si="186"/>
        <v>0.46685243760240697</v>
      </c>
      <c r="U972" s="27">
        <f t="shared" si="187"/>
        <v>0.42860571805324654</v>
      </c>
      <c r="V972" s="29">
        <v>-0.42860571805324654</v>
      </c>
      <c r="W972" s="29">
        <f>0.5*'Car Specs and Assumptions'!$C$5*(F972*F972)</f>
        <v>154884.73726851848</v>
      </c>
      <c r="X972" s="29">
        <f t="shared" si="188"/>
        <v>154.88473726851848</v>
      </c>
      <c r="Y972" s="29">
        <f t="shared" si="189"/>
        <v>113.06585820601849</v>
      </c>
      <c r="Z972" s="29">
        <f>(H972*(K972+L972))/1000</f>
        <v>3.3908333376850246</v>
      </c>
      <c r="AA972" s="29">
        <f t="shared" si="190"/>
        <v>109.67502486833347</v>
      </c>
      <c r="AB972" s="18"/>
      <c r="AC972" s="24">
        <f t="shared" si="191"/>
        <v>0</v>
      </c>
      <c r="AD972" s="24"/>
      <c r="AE972" s="18"/>
      <c r="AF972" s="18"/>
      <c r="AG972" s="18"/>
      <c r="AH972" s="18"/>
      <c r="AI972" s="18"/>
      <c r="AJ972" s="18"/>
      <c r="AK972" s="18"/>
      <c r="AL972" s="18"/>
      <c r="AM972" s="18"/>
      <c r="AN972" s="18"/>
    </row>
    <row r="973" spans="1:40" x14ac:dyDescent="0.35">
      <c r="A973" s="18"/>
      <c r="B973" s="2" t="s">
        <v>4</v>
      </c>
      <c r="C973" s="2">
        <v>969</v>
      </c>
      <c r="D973" s="2">
        <v>380</v>
      </c>
      <c r="E973" s="10">
        <v>51.7</v>
      </c>
      <c r="F973" s="26">
        <f t="shared" si="182"/>
        <v>14.361111111111111</v>
      </c>
      <c r="G973" s="51">
        <f t="shared" si="192"/>
        <v>-0.16666666666666696</v>
      </c>
      <c r="H973" s="26">
        <f t="shared" si="193"/>
        <v>14.361111111111111</v>
      </c>
      <c r="I973" s="70"/>
      <c r="J973" s="26">
        <v>-246.50000000000043</v>
      </c>
      <c r="K973" s="26">
        <f>'Car Specs and Assumptions'!$C$5*9.81*'Car Specs and Assumptions'!$F$5</f>
        <v>145.08990000000003</v>
      </c>
      <c r="L973" s="26">
        <v>87.844962957175937</v>
      </c>
      <c r="M973" s="26">
        <v>-479.43486295717639</v>
      </c>
      <c r="N973" s="27">
        <v>-6885.2173374683389</v>
      </c>
      <c r="O973" s="27">
        <f t="shared" si="183"/>
        <v>0</v>
      </c>
      <c r="P973" s="27">
        <f>IF(F973&gt;0,(K973+L973)*F973,0)</f>
        <v>3345.2034485794438</v>
      </c>
      <c r="Q973" s="28">
        <f>IF(J973*-1&gt;(K973+L973),(((J973*-1)-K973-L973))*F973,0)</f>
        <v>194.81044030945128</v>
      </c>
      <c r="R973" s="27">
        <f t="shared" si="184"/>
        <v>1683879.5360706346</v>
      </c>
      <c r="S973" s="27">
        <f t="shared" si="185"/>
        <v>1543051.9668594834</v>
      </c>
      <c r="T973" s="27">
        <f t="shared" si="186"/>
        <v>0.46778173512042232</v>
      </c>
      <c r="U973" s="27">
        <f t="shared" si="187"/>
        <v>0.42865983639356453</v>
      </c>
      <c r="V973" s="29">
        <v>-0.42865983639356453</v>
      </c>
      <c r="W973" s="29">
        <f>0.5*'Car Specs and Assumptions'!$C$5*(F973*F973)</f>
        <v>152515.59837962964</v>
      </c>
      <c r="X973" s="29">
        <f t="shared" si="188"/>
        <v>152.51559837962964</v>
      </c>
      <c r="Y973" s="29">
        <f t="shared" si="189"/>
        <v>111.33638681712964</v>
      </c>
      <c r="Z973" s="29">
        <f>(H973*(K973+L973))/1000</f>
        <v>3.345203448579444</v>
      </c>
      <c r="AA973" s="29">
        <f t="shared" si="190"/>
        <v>107.9911833685502</v>
      </c>
      <c r="AB973" s="18"/>
      <c r="AC973" s="24">
        <f t="shared" si="191"/>
        <v>0</v>
      </c>
      <c r="AD973" s="24"/>
      <c r="AE973" s="18"/>
      <c r="AF973" s="18"/>
      <c r="AG973" s="18"/>
      <c r="AH973" s="18"/>
      <c r="AI973" s="18"/>
      <c r="AJ973" s="18"/>
      <c r="AK973" s="18"/>
      <c r="AL973" s="18"/>
      <c r="AM973" s="18"/>
      <c r="AN973" s="18"/>
    </row>
    <row r="974" spans="1:40" x14ac:dyDescent="0.35">
      <c r="A974" s="18"/>
      <c r="B974" s="2" t="s">
        <v>4</v>
      </c>
      <c r="C974" s="2">
        <v>970</v>
      </c>
      <c r="D974" s="2">
        <v>381</v>
      </c>
      <c r="E974" s="10">
        <v>50.9</v>
      </c>
      <c r="F974" s="26">
        <f t="shared" si="182"/>
        <v>14.138888888888888</v>
      </c>
      <c r="G974" s="51">
        <f t="shared" si="192"/>
        <v>-0.34722222222222143</v>
      </c>
      <c r="H974" s="26">
        <f t="shared" si="193"/>
        <v>14.138888888888888</v>
      </c>
      <c r="I974" s="70"/>
      <c r="J974" s="26">
        <v>-513.54166666666549</v>
      </c>
      <c r="K974" s="26">
        <f>'Car Specs and Assumptions'!$C$5*9.81*'Car Specs and Assumptions'!$F$5</f>
        <v>145.08990000000003</v>
      </c>
      <c r="L974" s="26">
        <v>85.147390457175916</v>
      </c>
      <c r="M974" s="26">
        <v>-743.77895712384145</v>
      </c>
      <c r="N974" s="27">
        <v>-10516.208032667646</v>
      </c>
      <c r="O974" s="27">
        <f t="shared" si="183"/>
        <v>0</v>
      </c>
      <c r="P974" s="27">
        <f>IF(F974&gt;0,(K974+L974)*F974,0)</f>
        <v>3255.2994678528485</v>
      </c>
      <c r="Q974" s="28">
        <f>IF(J974*-1&gt;(K974+L974),(((J974*-1)-K974-L974))*F974,0)</f>
        <v>4005.609096961949</v>
      </c>
      <c r="R974" s="27">
        <f t="shared" si="184"/>
        <v>1687134.8355384874</v>
      </c>
      <c r="S974" s="27">
        <f t="shared" si="185"/>
        <v>1547057.5759564454</v>
      </c>
      <c r="T974" s="27">
        <f t="shared" si="186"/>
        <v>0.46868605731259183</v>
      </c>
      <c r="U974" s="27">
        <f t="shared" si="187"/>
        <v>0.42977259460070055</v>
      </c>
      <c r="V974" s="29">
        <v>-0.42977259460070055</v>
      </c>
      <c r="W974" s="29">
        <f>0.5*'Car Specs and Assumptions'!$C$5*(F974*F974)</f>
        <v>147832.09837962961</v>
      </c>
      <c r="X974" s="29">
        <f t="shared" si="188"/>
        <v>147.8320983796296</v>
      </c>
      <c r="Y974" s="29">
        <f t="shared" si="189"/>
        <v>107.91743181712961</v>
      </c>
      <c r="Z974" s="29">
        <f>(H974*(K974+L974))/1000</f>
        <v>3.2552994678528484</v>
      </c>
      <c r="AA974" s="29">
        <f t="shared" si="190"/>
        <v>104.66213234927676</v>
      </c>
      <c r="AB974" s="18"/>
      <c r="AC974" s="24">
        <f t="shared" si="191"/>
        <v>0</v>
      </c>
      <c r="AD974" s="24"/>
      <c r="AE974" s="18"/>
      <c r="AF974" s="18"/>
      <c r="AG974" s="18"/>
      <c r="AH974" s="18"/>
      <c r="AI974" s="18"/>
      <c r="AJ974" s="18"/>
      <c r="AK974" s="18"/>
      <c r="AL974" s="18"/>
      <c r="AM974" s="18"/>
      <c r="AN974" s="18"/>
    </row>
    <row r="975" spans="1:40" x14ac:dyDescent="0.35">
      <c r="A975" s="18"/>
      <c r="B975" s="2" t="s">
        <v>4</v>
      </c>
      <c r="C975" s="2">
        <v>971</v>
      </c>
      <c r="D975" s="2">
        <v>382</v>
      </c>
      <c r="E975" s="10">
        <v>49.2</v>
      </c>
      <c r="F975" s="26">
        <f t="shared" si="182"/>
        <v>13.666666666666668</v>
      </c>
      <c r="G975" s="51">
        <f t="shared" si="192"/>
        <v>-0.69444444444444375</v>
      </c>
      <c r="H975" s="26">
        <f t="shared" si="193"/>
        <v>13.666666666666668</v>
      </c>
      <c r="I975" s="70"/>
      <c r="J975" s="26">
        <v>-1027.0833333333323</v>
      </c>
      <c r="K975" s="26">
        <f>'Car Specs and Assumptions'!$C$5*9.81*'Car Specs and Assumptions'!$F$5</f>
        <v>145.08990000000003</v>
      </c>
      <c r="L975" s="26">
        <v>79.55472583333335</v>
      </c>
      <c r="M975" s="26">
        <v>-1251.7279591666656</v>
      </c>
      <c r="N975" s="27">
        <v>-17106.948775277764</v>
      </c>
      <c r="O975" s="27">
        <f t="shared" si="183"/>
        <v>0</v>
      </c>
      <c r="P975" s="27">
        <f>IF(F975&gt;0,(K975+L975)*F975,0)</f>
        <v>3070.143219722223</v>
      </c>
      <c r="Q975" s="28">
        <f>IF(J975*-1&gt;(K975+L975),(((J975*-1)-K975-L975))*F975,0)</f>
        <v>10966.66233583332</v>
      </c>
      <c r="R975" s="27">
        <f t="shared" si="184"/>
        <v>1690204.9787582096</v>
      </c>
      <c r="S975" s="27">
        <f t="shared" si="185"/>
        <v>1558024.2382922787</v>
      </c>
      <c r="T975" s="27">
        <f t="shared" si="186"/>
        <v>0.46953894309903066</v>
      </c>
      <c r="U975" s="27">
        <f t="shared" si="187"/>
        <v>0.43281913339759504</v>
      </c>
      <c r="V975" s="29">
        <v>-0.43281913339759504</v>
      </c>
      <c r="W975" s="29">
        <f>0.5*'Car Specs and Assumptions'!$C$5*(F975*F975)</f>
        <v>138122.16666666669</v>
      </c>
      <c r="X975" s="29">
        <f t="shared" si="188"/>
        <v>138.12216666666669</v>
      </c>
      <c r="Y975" s="29">
        <f t="shared" si="189"/>
        <v>100.82918166666668</v>
      </c>
      <c r="Z975" s="29">
        <f>(H975*(K975+L975))/1000</f>
        <v>3.0701432197222229</v>
      </c>
      <c r="AA975" s="29">
        <f t="shared" si="190"/>
        <v>97.759038446944459</v>
      </c>
      <c r="AB975" s="18"/>
      <c r="AC975" s="24">
        <f t="shared" si="191"/>
        <v>10966.66233583332</v>
      </c>
      <c r="AD975" s="24"/>
      <c r="AE975" s="18"/>
      <c r="AF975" s="18"/>
      <c r="AG975" s="18"/>
      <c r="AH975" s="18"/>
      <c r="AI975" s="18"/>
      <c r="AJ975" s="18"/>
      <c r="AK975" s="18"/>
      <c r="AL975" s="18"/>
      <c r="AM975" s="18"/>
      <c r="AN975" s="18"/>
    </row>
    <row r="976" spans="1:40" x14ac:dyDescent="0.35">
      <c r="A976" s="18"/>
      <c r="B976" s="2" t="s">
        <v>4</v>
      </c>
      <c r="C976" s="2">
        <v>972</v>
      </c>
      <c r="D976" s="2">
        <v>383</v>
      </c>
      <c r="E976" s="10">
        <v>45.9</v>
      </c>
      <c r="F976" s="26">
        <f t="shared" si="182"/>
        <v>12.75</v>
      </c>
      <c r="G976" s="51">
        <f t="shared" si="192"/>
        <v>-1.1944444444444446</v>
      </c>
      <c r="H976" s="26">
        <f t="shared" si="193"/>
        <v>12.75</v>
      </c>
      <c r="I976" s="70"/>
      <c r="J976" s="26">
        <v>-1766.5833333333337</v>
      </c>
      <c r="K976" s="26">
        <f>'Car Specs and Assumptions'!$C$5*9.81*'Car Specs and Assumptions'!$F$5</f>
        <v>145.08990000000003</v>
      </c>
      <c r="L976" s="26">
        <v>69.240652031250008</v>
      </c>
      <c r="M976" s="26">
        <v>-1980.9138853645836</v>
      </c>
      <c r="N976" s="27">
        <v>-25256.652038398443</v>
      </c>
      <c r="O976" s="27">
        <f t="shared" si="183"/>
        <v>0</v>
      </c>
      <c r="P976" s="27">
        <f>IF(F976&gt;0,(K976+L976)*F976,0)</f>
        <v>2732.714538398438</v>
      </c>
      <c r="Q976" s="28">
        <f>IF(J976*-1&gt;(K976+L976),(((J976*-1)-K976-L976))*F976,0)</f>
        <v>19791.222961601568</v>
      </c>
      <c r="R976" s="27">
        <f t="shared" si="184"/>
        <v>1692937.693296608</v>
      </c>
      <c r="S976" s="27">
        <f t="shared" si="185"/>
        <v>1577815.4612538803</v>
      </c>
      <c r="T976" s="27">
        <f t="shared" si="186"/>
        <v>0.47029809119779775</v>
      </c>
      <c r="U976" s="27">
        <f t="shared" si="187"/>
        <v>0.43831713513632797</v>
      </c>
      <c r="V976" s="29">
        <v>-0.43831713513632797</v>
      </c>
      <c r="W976" s="29">
        <f>0.5*'Car Specs and Assumptions'!$C$5*(F976*F976)</f>
        <v>120214.96875</v>
      </c>
      <c r="X976" s="29">
        <f t="shared" si="188"/>
        <v>120.21496875</v>
      </c>
      <c r="Y976" s="29">
        <f t="shared" si="189"/>
        <v>87.756927187499997</v>
      </c>
      <c r="Z976" s="29">
        <f>(H976*(K976+L976))/1000</f>
        <v>2.7327145383984379</v>
      </c>
      <c r="AA976" s="29">
        <f t="shared" si="190"/>
        <v>85.024212649101557</v>
      </c>
      <c r="AB976" s="18"/>
      <c r="AC976" s="24">
        <f t="shared" si="191"/>
        <v>19791.222961601568</v>
      </c>
      <c r="AD976" s="24"/>
      <c r="AE976" s="18"/>
      <c r="AF976" s="18"/>
      <c r="AG976" s="18"/>
      <c r="AH976" s="18"/>
      <c r="AI976" s="18"/>
      <c r="AJ976" s="18"/>
      <c r="AK976" s="18"/>
      <c r="AL976" s="18"/>
      <c r="AM976" s="18"/>
      <c r="AN976" s="18"/>
    </row>
    <row r="977" spans="1:40" x14ac:dyDescent="0.35">
      <c r="A977" s="18"/>
      <c r="B977" s="2" t="s">
        <v>4</v>
      </c>
      <c r="C977" s="2">
        <v>973</v>
      </c>
      <c r="D977" s="2">
        <v>384</v>
      </c>
      <c r="E977" s="10">
        <v>40.6</v>
      </c>
      <c r="F977" s="26">
        <f t="shared" si="182"/>
        <v>11.277777777777779</v>
      </c>
      <c r="G977" s="51">
        <f t="shared" si="192"/>
        <v>-1.4722222222222223</v>
      </c>
      <c r="H977" s="26">
        <f t="shared" si="193"/>
        <v>11.277777777777779</v>
      </c>
      <c r="I977" s="70"/>
      <c r="J977" s="26">
        <v>-2177.416666666667</v>
      </c>
      <c r="K977" s="26">
        <f>'Car Specs and Assumptions'!$C$5*9.81*'Car Specs and Assumptions'!$F$5</f>
        <v>145.08990000000003</v>
      </c>
      <c r="L977" s="26">
        <v>54.173618495370384</v>
      </c>
      <c r="M977" s="26">
        <v>-2376.6801851620371</v>
      </c>
      <c r="N977" s="27">
        <v>-26803.670977105197</v>
      </c>
      <c r="O977" s="27">
        <f t="shared" si="183"/>
        <v>0</v>
      </c>
      <c r="P977" s="27">
        <f>IF(F977&gt;0,(K977+L977)*F977,0)</f>
        <v>2247.2496808088999</v>
      </c>
      <c r="Q977" s="28">
        <f>IF(J977*-1&gt;(K977+L977),(((J977*-1)-K977-L977))*F977,0)</f>
        <v>22309.171615487401</v>
      </c>
      <c r="R977" s="27">
        <f t="shared" si="184"/>
        <v>1695184.942977417</v>
      </c>
      <c r="S977" s="27">
        <f t="shared" si="185"/>
        <v>1600124.6328693677</v>
      </c>
      <c r="T977" s="27">
        <f t="shared" si="186"/>
        <v>0.47092237715912649</v>
      </c>
      <c r="U977" s="27">
        <f t="shared" si="187"/>
        <v>0.44451462301111039</v>
      </c>
      <c r="V977" s="29">
        <v>-0.44451462301111039</v>
      </c>
      <c r="W977" s="29">
        <f>0.5*'Car Specs and Assumptions'!$C$5*(F977*F977)</f>
        <v>94055.726851851869</v>
      </c>
      <c r="X977" s="29">
        <f t="shared" si="188"/>
        <v>94.055726851851873</v>
      </c>
      <c r="Y977" s="29">
        <f t="shared" si="189"/>
        <v>68.660680601851865</v>
      </c>
      <c r="Z977" s="29">
        <f>(H977*(K977+L977))/1000</f>
        <v>2.2472496808089</v>
      </c>
      <c r="AA977" s="29">
        <f t="shared" si="190"/>
        <v>66.413430921042959</v>
      </c>
      <c r="AB977" s="18"/>
      <c r="AC977" s="24">
        <f t="shared" si="191"/>
        <v>22309.171615487401</v>
      </c>
      <c r="AD977" s="24"/>
      <c r="AE977" s="18"/>
      <c r="AF977" s="18"/>
      <c r="AG977" s="18"/>
      <c r="AH977" s="18"/>
      <c r="AI977" s="18"/>
      <c r="AJ977" s="18"/>
      <c r="AK977" s="18"/>
      <c r="AL977" s="18"/>
      <c r="AM977" s="18"/>
      <c r="AN977" s="18"/>
    </row>
    <row r="978" spans="1:40" x14ac:dyDescent="0.35">
      <c r="A978" s="18"/>
      <c r="B978" s="2" t="s">
        <v>4</v>
      </c>
      <c r="C978" s="2">
        <v>974</v>
      </c>
      <c r="D978" s="2">
        <v>385</v>
      </c>
      <c r="E978" s="10">
        <v>35.299999999999997</v>
      </c>
      <c r="F978" s="26">
        <f t="shared" si="182"/>
        <v>9.8055555555555554</v>
      </c>
      <c r="G978" s="51">
        <f t="shared" si="192"/>
        <v>-1.4722222222222223</v>
      </c>
      <c r="H978" s="26">
        <f t="shared" si="193"/>
        <v>9.8055555555555554</v>
      </c>
      <c r="I978" s="70"/>
      <c r="J978" s="26">
        <v>-2177.416666666667</v>
      </c>
      <c r="K978" s="26">
        <f>'Car Specs and Assumptions'!$C$5*9.81*'Car Specs and Assumptions'!$F$5</f>
        <v>145.08990000000003</v>
      </c>
      <c r="L978" s="26">
        <v>40.952949762731485</v>
      </c>
      <c r="M978" s="26">
        <v>-2363.4595164293983</v>
      </c>
      <c r="N978" s="27">
        <v>-23175.033591654934</v>
      </c>
      <c r="O978" s="27">
        <f t="shared" si="183"/>
        <v>0</v>
      </c>
      <c r="P978" s="27">
        <f>IF(F978&gt;0,(K978+L978)*F978,0)</f>
        <v>1824.2534990623396</v>
      </c>
      <c r="Q978" s="28">
        <f>IF(J978*-1&gt;(K978+L978),(((J978*-1)-K978-L978))*F978,0)</f>
        <v>19526.526593530256</v>
      </c>
      <c r="R978" s="27">
        <f t="shared" si="184"/>
        <v>1697009.1964764793</v>
      </c>
      <c r="S978" s="27">
        <f t="shared" si="185"/>
        <v>1619651.159462898</v>
      </c>
      <c r="T978" s="27">
        <f t="shared" si="186"/>
        <v>0.47142915478116598</v>
      </c>
      <c r="U978" s="27">
        <f t="shared" si="187"/>
        <v>0.44993909209879307</v>
      </c>
      <c r="V978" s="29">
        <v>-0.44993909209879307</v>
      </c>
      <c r="W978" s="29">
        <f>0.5*'Car Specs and Assumptions'!$C$5*(F978*F978)</f>
        <v>71102.126157407401</v>
      </c>
      <c r="X978" s="29">
        <f t="shared" si="188"/>
        <v>71.102126157407397</v>
      </c>
      <c r="Y978" s="29">
        <f t="shared" si="189"/>
        <v>51.904552094907402</v>
      </c>
      <c r="Z978" s="29">
        <f>(H978*(K978+L978))/1000</f>
        <v>1.8242534990623396</v>
      </c>
      <c r="AA978" s="29">
        <f t="shared" si="190"/>
        <v>50.080298595845065</v>
      </c>
      <c r="AB978" s="18"/>
      <c r="AC978" s="24">
        <f t="shared" si="191"/>
        <v>19526.526593530256</v>
      </c>
      <c r="AD978" s="24">
        <f>SUM(AC975:AC981)</f>
        <v>103230.53947108203</v>
      </c>
      <c r="AE978" s="18"/>
      <c r="AF978" s="18"/>
      <c r="AG978" s="18"/>
      <c r="AH978" s="18"/>
      <c r="AI978" s="18"/>
      <c r="AJ978" s="18"/>
      <c r="AK978" s="18"/>
      <c r="AL978" s="18"/>
      <c r="AM978" s="18"/>
      <c r="AN978" s="18"/>
    </row>
    <row r="979" spans="1:40" x14ac:dyDescent="0.35">
      <c r="A979" s="18"/>
      <c r="B979" s="2" t="s">
        <v>4</v>
      </c>
      <c r="C979" s="2">
        <v>975</v>
      </c>
      <c r="D979" s="2">
        <v>386</v>
      </c>
      <c r="E979" s="10">
        <v>30</v>
      </c>
      <c r="F979" s="26">
        <f t="shared" si="182"/>
        <v>8.3333333333333339</v>
      </c>
      <c r="G979" s="51">
        <f t="shared" si="192"/>
        <v>-1.4722222222222223</v>
      </c>
      <c r="H979" s="26">
        <f t="shared" si="193"/>
        <v>8.3333333333333339</v>
      </c>
      <c r="I979" s="70"/>
      <c r="J979" s="26">
        <v>-2177.416666666667</v>
      </c>
      <c r="K979" s="26">
        <f>'Car Specs and Assumptions'!$C$5*9.81*'Car Specs and Assumptions'!$F$5</f>
        <v>145.08990000000003</v>
      </c>
      <c r="L979" s="26">
        <v>29.578645833333344</v>
      </c>
      <c r="M979" s="26">
        <v>-2352.0852125000001</v>
      </c>
      <c r="N979" s="27">
        <v>-19600.710104166668</v>
      </c>
      <c r="O979" s="27">
        <f t="shared" si="183"/>
        <v>0</v>
      </c>
      <c r="P979" s="27">
        <f>IF(F979&gt;0,(K979+L979)*F979,0)</f>
        <v>1455.5712152777783</v>
      </c>
      <c r="Q979" s="28">
        <f>IF(J979*-1&gt;(K979+L979),(((J979*-1)-K979-L979))*F979,0)</f>
        <v>16689.567673611113</v>
      </c>
      <c r="R979" s="27">
        <f t="shared" si="184"/>
        <v>1698464.7676917571</v>
      </c>
      <c r="S979" s="27">
        <f t="shared" si="185"/>
        <v>1636340.7271365093</v>
      </c>
      <c r="T979" s="27">
        <f t="shared" si="186"/>
        <v>0.47183351246477012</v>
      </c>
      <c r="U979" s="27">
        <f t="shared" si="187"/>
        <v>0.45457545399852228</v>
      </c>
      <c r="V979" s="29">
        <v>-0.45457545399852228</v>
      </c>
      <c r="W979" s="29">
        <f>0.5*'Car Specs and Assumptions'!$C$5*(F979*F979)</f>
        <v>51354.166666666679</v>
      </c>
      <c r="X979" s="29">
        <f t="shared" si="188"/>
        <v>51.354166666666679</v>
      </c>
      <c r="Y979" s="29">
        <f t="shared" si="189"/>
        <v>37.488541666666677</v>
      </c>
      <c r="Z979" s="29">
        <f>(H979*(K979+L979))/1000</f>
        <v>1.4555712152777782</v>
      </c>
      <c r="AA979" s="29">
        <f t="shared" si="190"/>
        <v>36.032970451388898</v>
      </c>
      <c r="AB979" s="18"/>
      <c r="AC979" s="24">
        <f t="shared" si="191"/>
        <v>16689.567673611113</v>
      </c>
      <c r="AD979" s="24"/>
      <c r="AE979" s="18"/>
      <c r="AF979" s="18"/>
      <c r="AG979" s="18"/>
      <c r="AH979" s="18"/>
      <c r="AI979" s="18"/>
      <c r="AJ979" s="18"/>
      <c r="AK979" s="18"/>
      <c r="AL979" s="18"/>
      <c r="AM979" s="18"/>
      <c r="AN979" s="18"/>
    </row>
    <row r="980" spans="1:40" x14ac:dyDescent="0.35">
      <c r="A980" s="18"/>
      <c r="B980" s="2" t="s">
        <v>4</v>
      </c>
      <c r="C980" s="2">
        <v>976</v>
      </c>
      <c r="D980" s="2">
        <v>387</v>
      </c>
      <c r="E980" s="10">
        <v>24.7</v>
      </c>
      <c r="F980" s="26">
        <f t="shared" si="182"/>
        <v>6.8611111111111107</v>
      </c>
      <c r="G980" s="51">
        <f t="shared" si="192"/>
        <v>-1.4861111111111112</v>
      </c>
      <c r="H980" s="26">
        <f t="shared" si="193"/>
        <v>6.8611111111111107</v>
      </c>
      <c r="I980" s="70"/>
      <c r="J980" s="26">
        <v>-2197.9583333333335</v>
      </c>
      <c r="K980" s="26">
        <f>'Car Specs and Assumptions'!$C$5*9.81*'Car Specs and Assumptions'!$F$5</f>
        <v>145.08990000000003</v>
      </c>
      <c r="L980" s="26">
        <v>20.050706707175927</v>
      </c>
      <c r="M980" s="26">
        <v>-2363.0989400405092</v>
      </c>
      <c r="N980" s="27">
        <v>-16213.484394166826</v>
      </c>
      <c r="O980" s="27">
        <f t="shared" si="183"/>
        <v>0</v>
      </c>
      <c r="P980" s="27">
        <f>IF(F980&gt;0,(K980+L980)*F980,0)</f>
        <v>1133.0480515742349</v>
      </c>
      <c r="Q980" s="28">
        <f>IF(J980*-1&gt;(K980+L980),(((J980*-1)-K980-L980))*F980,0)</f>
        <v>13947.388291018358</v>
      </c>
      <c r="R980" s="27">
        <f t="shared" si="184"/>
        <v>1699597.8157433313</v>
      </c>
      <c r="S980" s="27">
        <f t="shared" si="185"/>
        <v>1650288.1154275276</v>
      </c>
      <c r="T980" s="27">
        <f t="shared" si="186"/>
        <v>0.47214827321349745</v>
      </c>
      <c r="U980" s="27">
        <f t="shared" si="187"/>
        <v>0.45845003846576721</v>
      </c>
      <c r="V980" s="29">
        <v>-0.45845003846576721</v>
      </c>
      <c r="W980" s="29">
        <f>0.5*'Car Specs and Assumptions'!$C$5*(F980*F980)</f>
        <v>34811.848379629628</v>
      </c>
      <c r="X980" s="29">
        <f t="shared" si="188"/>
        <v>34.81184837962963</v>
      </c>
      <c r="Y980" s="29">
        <f t="shared" si="189"/>
        <v>25.412649317129631</v>
      </c>
      <c r="Z980" s="29">
        <f>(H980*(K980+L980))/1000</f>
        <v>1.1330480515742349</v>
      </c>
      <c r="AA980" s="29">
        <f t="shared" si="190"/>
        <v>24.279601265555396</v>
      </c>
      <c r="AB980" s="18"/>
      <c r="AC980" s="24">
        <f t="shared" si="191"/>
        <v>13947.388291018358</v>
      </c>
      <c r="AD980" s="24"/>
      <c r="AE980" s="18"/>
      <c r="AF980" s="18"/>
      <c r="AG980" s="18"/>
      <c r="AH980" s="18"/>
      <c r="AI980" s="18"/>
      <c r="AJ980" s="18"/>
      <c r="AK980" s="18"/>
      <c r="AL980" s="18"/>
      <c r="AM980" s="18"/>
      <c r="AN980" s="18"/>
    </row>
    <row r="981" spans="1:40" x14ac:dyDescent="0.35">
      <c r="A981" s="18"/>
      <c r="B981" s="2" t="s">
        <v>4</v>
      </c>
      <c r="C981" s="2">
        <v>977</v>
      </c>
      <c r="D981" s="2">
        <v>388</v>
      </c>
      <c r="E981" s="10">
        <v>19.3</v>
      </c>
      <c r="F981" s="26">
        <f t="shared" si="182"/>
        <v>5.3611111111111116</v>
      </c>
      <c r="G981" s="51">
        <f t="shared" si="192"/>
        <v>-1.208333333333333</v>
      </c>
      <c r="H981" s="26">
        <f t="shared" si="193"/>
        <v>5.3611111111111116</v>
      </c>
      <c r="I981" s="70"/>
      <c r="J981" s="26">
        <v>-1787.1249999999995</v>
      </c>
      <c r="K981" s="26">
        <f>'Car Specs and Assumptions'!$C$5*9.81*'Car Specs and Assumptions'!$F$5</f>
        <v>145.08990000000003</v>
      </c>
      <c r="L981" s="26">
        <v>12.241944207175928</v>
      </c>
      <c r="M981" s="26">
        <v>-1944.4568442071754</v>
      </c>
      <c r="N981" s="27">
        <v>-10424.449192555136</v>
      </c>
      <c r="O981" s="27">
        <f t="shared" si="183"/>
        <v>0</v>
      </c>
      <c r="P981" s="27">
        <f>IF(F981&gt;0,(K981+L981)*F981,0)</f>
        <v>843.4734981106933</v>
      </c>
      <c r="Q981" s="28">
        <f>IF(J981*-1&gt;(K981+L981),(((J981*-1)-K981-L981))*F981,0)</f>
        <v>8737.5021963337495</v>
      </c>
      <c r="R981" s="27">
        <f t="shared" si="184"/>
        <v>1700441.289241442</v>
      </c>
      <c r="S981" s="27">
        <f t="shared" si="185"/>
        <v>1659025.6176238614</v>
      </c>
      <c r="T981" s="27">
        <f t="shared" si="186"/>
        <v>0.4723825901512726</v>
      </c>
      <c r="U981" s="27">
        <f t="shared" si="187"/>
        <v>0.46087731657590875</v>
      </c>
      <c r="V981" s="29">
        <v>-0.46087731657590875</v>
      </c>
      <c r="W981" s="29">
        <f>0.5*'Car Specs and Assumptions'!$C$5*(F981*F981)</f>
        <v>21254.348379629631</v>
      </c>
      <c r="X981" s="29">
        <f t="shared" si="188"/>
        <v>21.254348379629633</v>
      </c>
      <c r="Y981" s="29">
        <f t="shared" si="189"/>
        <v>15.515674317129632</v>
      </c>
      <c r="Z981" s="29">
        <f>(H981*(K981+L981))/1000</f>
        <v>0.84347349811069328</v>
      </c>
      <c r="AA981" s="29">
        <f t="shared" si="190"/>
        <v>14.672200819018938</v>
      </c>
      <c r="AB981" s="18"/>
      <c r="AC981" s="24">
        <f t="shared" si="191"/>
        <v>0</v>
      </c>
      <c r="AD981" s="24"/>
      <c r="AE981" s="18"/>
      <c r="AF981" s="18"/>
      <c r="AG981" s="18"/>
      <c r="AH981" s="18"/>
      <c r="AI981" s="18"/>
      <c r="AJ981" s="18"/>
      <c r="AK981" s="18"/>
      <c r="AL981" s="18"/>
      <c r="AM981" s="18"/>
      <c r="AN981" s="18"/>
    </row>
    <row r="982" spans="1:40" x14ac:dyDescent="0.35">
      <c r="A982" s="18"/>
      <c r="B982" s="2" t="s">
        <v>4</v>
      </c>
      <c r="C982" s="2">
        <v>978</v>
      </c>
      <c r="D982" s="2">
        <v>389</v>
      </c>
      <c r="E982" s="10">
        <v>16</v>
      </c>
      <c r="F982" s="26">
        <f t="shared" si="182"/>
        <v>4.4444444444444446</v>
      </c>
      <c r="G982" s="51">
        <f t="shared" si="192"/>
        <v>-0.84722222222222254</v>
      </c>
      <c r="H982" s="26">
        <f t="shared" si="193"/>
        <v>4.4444444444444446</v>
      </c>
      <c r="I982" s="70"/>
      <c r="J982" s="26">
        <v>-1253.0416666666672</v>
      </c>
      <c r="K982" s="26">
        <f>'Car Specs and Assumptions'!$C$5*9.81*'Car Specs and Assumptions'!$F$5</f>
        <v>145.08990000000003</v>
      </c>
      <c r="L982" s="26">
        <v>8.4134814814814831</v>
      </c>
      <c r="M982" s="26">
        <v>-1406.5450481481487</v>
      </c>
      <c r="N982" s="27">
        <v>-6251.3113251028835</v>
      </c>
      <c r="O982" s="27">
        <f t="shared" si="183"/>
        <v>0</v>
      </c>
      <c r="P982" s="27">
        <f>IF(F982&gt;0,(K982+L982)*F982,0)</f>
        <v>682.23725102880678</v>
      </c>
      <c r="Q982" s="28">
        <f>IF(J982*-1&gt;(K982+L982),(((J982*-1)-K982-L982))*F982,0)</f>
        <v>4886.8368230452697</v>
      </c>
      <c r="R982" s="27">
        <f t="shared" si="184"/>
        <v>1701123.5264924709</v>
      </c>
      <c r="S982" s="27">
        <f t="shared" si="185"/>
        <v>1663912.4544469067</v>
      </c>
      <c r="T982" s="27">
        <f t="shared" si="186"/>
        <v>0.47257211565960844</v>
      </c>
      <c r="U982" s="27">
        <f t="shared" si="187"/>
        <v>0.46223487984535072</v>
      </c>
      <c r="V982" s="29">
        <v>-0.46223487984535072</v>
      </c>
      <c r="W982" s="29">
        <f>0.5*'Car Specs and Assumptions'!$C$5*(F982*F982)</f>
        <v>14607.407407407409</v>
      </c>
      <c r="X982" s="29">
        <f t="shared" si="188"/>
        <v>14.607407407407409</v>
      </c>
      <c r="Y982" s="29">
        <f t="shared" si="189"/>
        <v>10.663407407407409</v>
      </c>
      <c r="Z982" s="29">
        <f>(H982*(K982+L982))/1000</f>
        <v>0.68223725102880683</v>
      </c>
      <c r="AA982" s="29">
        <f t="shared" si="190"/>
        <v>9.9811701563786013</v>
      </c>
      <c r="AB982" s="18"/>
      <c r="AC982" s="24">
        <f t="shared" si="191"/>
        <v>0</v>
      </c>
      <c r="AD982" s="24"/>
      <c r="AE982" s="18"/>
      <c r="AF982" s="18"/>
      <c r="AG982" s="18"/>
      <c r="AH982" s="18"/>
      <c r="AI982" s="18"/>
      <c r="AJ982" s="18"/>
      <c r="AK982" s="18"/>
      <c r="AL982" s="18"/>
      <c r="AM982" s="18"/>
      <c r="AN982" s="18"/>
    </row>
    <row r="983" spans="1:40" x14ac:dyDescent="0.35">
      <c r="A983" s="18"/>
      <c r="B983" s="2" t="s">
        <v>4</v>
      </c>
      <c r="C983" s="2">
        <v>979</v>
      </c>
      <c r="D983" s="2">
        <v>390</v>
      </c>
      <c r="E983" s="10">
        <v>13.2</v>
      </c>
      <c r="F983" s="26">
        <f t="shared" si="182"/>
        <v>3.6666666666666665</v>
      </c>
      <c r="G983" s="51">
        <f t="shared" si="192"/>
        <v>-0.73611111111111138</v>
      </c>
      <c r="H983" s="26">
        <f t="shared" si="193"/>
        <v>3.6666666666666665</v>
      </c>
      <c r="I983" s="70"/>
      <c r="J983" s="26">
        <v>-1088.7083333333337</v>
      </c>
      <c r="K983" s="26">
        <f>'Car Specs and Assumptions'!$C$5*9.81*'Car Specs and Assumptions'!$F$5</f>
        <v>145.08990000000003</v>
      </c>
      <c r="L983" s="26">
        <v>5.7264258333333329</v>
      </c>
      <c r="M983" s="26">
        <v>-1239.5246591666669</v>
      </c>
      <c r="N983" s="27">
        <v>-4544.9237502777787</v>
      </c>
      <c r="O983" s="27">
        <f t="shared" si="183"/>
        <v>0</v>
      </c>
      <c r="P983" s="27">
        <f>IF(F983&gt;0,(K983+L983)*F983,0)</f>
        <v>552.99319472222237</v>
      </c>
      <c r="Q983" s="28">
        <f>IF(J983*-1&gt;(K983+L983),(((J983*-1)-K983-L983))*F983,0)</f>
        <v>3438.9373608333344</v>
      </c>
      <c r="R983" s="27">
        <f t="shared" si="184"/>
        <v>1701676.5196871932</v>
      </c>
      <c r="S983" s="27">
        <f t="shared" si="185"/>
        <v>1667351.3918077401</v>
      </c>
      <c r="T983" s="27">
        <f t="shared" si="186"/>
        <v>0.47272573716910232</v>
      </c>
      <c r="U983" s="27">
        <f t="shared" si="187"/>
        <v>0.46319021664419024</v>
      </c>
      <c r="V983" s="29">
        <v>-0.46319021664419024</v>
      </c>
      <c r="W983" s="29">
        <f>0.5*'Car Specs and Assumptions'!$C$5*(F983*F983)</f>
        <v>9942.1666666666661</v>
      </c>
      <c r="X983" s="29">
        <f t="shared" si="188"/>
        <v>9.9421666666666653</v>
      </c>
      <c r="Y983" s="29">
        <f t="shared" si="189"/>
        <v>7.2577816666666655</v>
      </c>
      <c r="Z983" s="29">
        <f>(H983*(K983+L983))/1000</f>
        <v>0.55299319472222241</v>
      </c>
      <c r="AA983" s="29">
        <f t="shared" si="190"/>
        <v>6.7047884719444433</v>
      </c>
      <c r="AB983" s="18"/>
      <c r="AC983" s="24">
        <f t="shared" si="191"/>
        <v>0</v>
      </c>
      <c r="AD983" s="24"/>
      <c r="AE983" s="18"/>
      <c r="AF983" s="18"/>
      <c r="AG983" s="18"/>
      <c r="AH983" s="18"/>
      <c r="AI983" s="18"/>
      <c r="AJ983" s="18"/>
      <c r="AK983" s="18"/>
      <c r="AL983" s="18"/>
      <c r="AM983" s="18"/>
      <c r="AN983" s="18"/>
    </row>
    <row r="984" spans="1:40" x14ac:dyDescent="0.35">
      <c r="A984" s="18"/>
      <c r="B984" s="2" t="s">
        <v>4</v>
      </c>
      <c r="C984" s="2">
        <v>980</v>
      </c>
      <c r="D984" s="2">
        <v>391</v>
      </c>
      <c r="E984" s="10">
        <v>10.7</v>
      </c>
      <c r="F984" s="26">
        <f t="shared" si="182"/>
        <v>2.9722222222222219</v>
      </c>
      <c r="G984" s="51">
        <f t="shared" si="192"/>
        <v>-0.61111111111111094</v>
      </c>
      <c r="H984" s="26">
        <f t="shared" si="193"/>
        <v>2.9722222222222219</v>
      </c>
      <c r="I984" s="70"/>
      <c r="J984" s="26">
        <v>-903.83333333333303</v>
      </c>
      <c r="K984" s="26">
        <f>'Car Specs and Assumptions'!$C$5*9.81*'Car Specs and Assumptions'!$F$5</f>
        <v>145.08990000000003</v>
      </c>
      <c r="L984" s="26">
        <v>3.7627324016203696</v>
      </c>
      <c r="M984" s="26">
        <v>-1052.6859657349532</v>
      </c>
      <c r="N984" s="27">
        <v>-3128.8166203788883</v>
      </c>
      <c r="O984" s="27">
        <f t="shared" si="183"/>
        <v>0</v>
      </c>
      <c r="P984" s="27">
        <f>IF(F984&gt;0,(K984+L984)*F984,0)</f>
        <v>442.42310186037173</v>
      </c>
      <c r="Q984" s="28">
        <f>IF(J984*-1&gt;(K984+L984),(((J984*-1)-K984-L984))*F984,0)</f>
        <v>2243.9704166581455</v>
      </c>
      <c r="R984" s="27">
        <f t="shared" si="184"/>
        <v>1702118.9427890535</v>
      </c>
      <c r="S984" s="27">
        <f t="shared" si="185"/>
        <v>1669595.3622243982</v>
      </c>
      <c r="T984" s="27">
        <f t="shared" si="186"/>
        <v>0.47284864230679907</v>
      </c>
      <c r="U984" s="27">
        <f t="shared" si="187"/>
        <v>0.46381359162593783</v>
      </c>
      <c r="V984" s="29">
        <v>-0.46381359162593783</v>
      </c>
      <c r="W984" s="29">
        <f>0.5*'Car Specs and Assumptions'!$C$5*(F984*F984)</f>
        <v>6532.8206018518504</v>
      </c>
      <c r="X984" s="29">
        <f t="shared" si="188"/>
        <v>6.5328206018518502</v>
      </c>
      <c r="Y984" s="29">
        <f t="shared" si="189"/>
        <v>4.7689590393518504</v>
      </c>
      <c r="Z984" s="29">
        <f>(H984*(K984+L984))/1000</f>
        <v>0.4424231018603717</v>
      </c>
      <c r="AA984" s="29">
        <f t="shared" si="190"/>
        <v>4.3265359374914789</v>
      </c>
      <c r="AB984" s="18"/>
      <c r="AC984" s="24">
        <f t="shared" si="191"/>
        <v>0</v>
      </c>
      <c r="AD984" s="24"/>
      <c r="AE984" s="18"/>
      <c r="AF984" s="18"/>
      <c r="AG984" s="18"/>
      <c r="AH984" s="18"/>
      <c r="AI984" s="18"/>
      <c r="AJ984" s="18"/>
      <c r="AK984" s="18"/>
      <c r="AL984" s="18"/>
      <c r="AM984" s="18"/>
      <c r="AN984" s="18"/>
    </row>
    <row r="985" spans="1:40" x14ac:dyDescent="0.35">
      <c r="A985" s="18"/>
      <c r="B985" s="2" t="s">
        <v>4</v>
      </c>
      <c r="C985" s="2">
        <v>981</v>
      </c>
      <c r="D985" s="2">
        <v>392</v>
      </c>
      <c r="E985" s="10">
        <v>8.8000000000000007</v>
      </c>
      <c r="F985" s="26">
        <f t="shared" si="182"/>
        <v>2.4444444444444446</v>
      </c>
      <c r="G985" s="51">
        <f t="shared" si="192"/>
        <v>-0.48611111111111094</v>
      </c>
      <c r="H985" s="26">
        <f t="shared" si="193"/>
        <v>2.4444444444444446</v>
      </c>
      <c r="I985" s="70"/>
      <c r="J985" s="26">
        <v>-718.95833333333303</v>
      </c>
      <c r="K985" s="26">
        <f>'Car Specs and Assumptions'!$C$5*9.81*'Car Specs and Assumptions'!$F$5</f>
        <v>145.08990000000003</v>
      </c>
      <c r="L985" s="26">
        <v>2.5450781481481486</v>
      </c>
      <c r="M985" s="26">
        <v>-866.59331148148124</v>
      </c>
      <c r="N985" s="27">
        <v>-2118.3392058436211</v>
      </c>
      <c r="O985" s="27">
        <f t="shared" si="183"/>
        <v>0</v>
      </c>
      <c r="P985" s="27">
        <f>IF(F985&gt;0,(K985+L985)*F985,0)</f>
        <v>360.88550213991778</v>
      </c>
      <c r="Q985" s="28">
        <f>IF(J985*-1&gt;(K985+L985),(((J985*-1)-K985-L985))*F985,0)</f>
        <v>1396.5682015637851</v>
      </c>
      <c r="R985" s="27">
        <f t="shared" si="184"/>
        <v>1702479.8282911933</v>
      </c>
      <c r="S985" s="27">
        <f t="shared" si="185"/>
        <v>1670991.930425962</v>
      </c>
      <c r="T985" s="27">
        <f t="shared" si="186"/>
        <v>0.47294889629929354</v>
      </c>
      <c r="U985" s="27">
        <f t="shared" si="187"/>
        <v>0.46420155827233228</v>
      </c>
      <c r="V985" s="29">
        <v>-0.46420155827233228</v>
      </c>
      <c r="W985" s="29">
        <f>0.5*'Car Specs and Assumptions'!$C$5*(F985*F985)</f>
        <v>4418.7407407407409</v>
      </c>
      <c r="X985" s="29">
        <f t="shared" si="188"/>
        <v>4.4187407407407413</v>
      </c>
      <c r="Y985" s="29">
        <f t="shared" si="189"/>
        <v>3.2256807407407413</v>
      </c>
      <c r="Z985" s="29">
        <f>(H985*(K985+L985))/1000</f>
        <v>0.36088550213991777</v>
      </c>
      <c r="AA985" s="29">
        <f t="shared" si="190"/>
        <v>2.8647952386008235</v>
      </c>
      <c r="AB985" s="18"/>
      <c r="AC985" s="24">
        <f t="shared" si="191"/>
        <v>0</v>
      </c>
      <c r="AD985" s="24"/>
      <c r="AE985" s="18"/>
      <c r="AF985" s="18"/>
      <c r="AG985" s="18"/>
      <c r="AH985" s="18"/>
      <c r="AI985" s="18"/>
      <c r="AJ985" s="18"/>
      <c r="AK985" s="18"/>
      <c r="AL985" s="18"/>
      <c r="AM985" s="18"/>
      <c r="AN985" s="18"/>
    </row>
    <row r="986" spans="1:40" x14ac:dyDescent="0.35">
      <c r="A986" s="18"/>
      <c r="B986" s="2" t="s">
        <v>4</v>
      </c>
      <c r="C986" s="2">
        <v>982</v>
      </c>
      <c r="D986" s="2">
        <v>393</v>
      </c>
      <c r="E986" s="10">
        <v>7.2</v>
      </c>
      <c r="F986" s="26">
        <f t="shared" si="182"/>
        <v>2</v>
      </c>
      <c r="G986" s="51">
        <f t="shared" si="192"/>
        <v>-0.45833333333333348</v>
      </c>
      <c r="H986" s="26">
        <f t="shared" si="193"/>
        <v>2</v>
      </c>
      <c r="I986" s="70"/>
      <c r="J986" s="26">
        <v>-677.87500000000023</v>
      </c>
      <c r="K986" s="26">
        <f>'Car Specs and Assumptions'!$C$5*9.81*'Car Specs and Assumptions'!$F$5</f>
        <v>145.08990000000003</v>
      </c>
      <c r="L986" s="26">
        <v>1.7037300000000002</v>
      </c>
      <c r="M986" s="26">
        <v>-824.66863000000023</v>
      </c>
      <c r="N986" s="27">
        <v>-1649.3372600000005</v>
      </c>
      <c r="O986" s="27">
        <f t="shared" si="183"/>
        <v>0</v>
      </c>
      <c r="P986" s="27">
        <f>IF(F986&gt;0,(K986+L986)*F986,0)</f>
        <v>293.58726000000007</v>
      </c>
      <c r="Q986" s="28">
        <f>IF(J986*-1&gt;(K986+L986),(((J986*-1)-K986-L986))*F986,0)</f>
        <v>1062.1627400000004</v>
      </c>
      <c r="R986" s="27">
        <f t="shared" si="184"/>
        <v>1702773.4155511933</v>
      </c>
      <c r="S986" s="27">
        <f t="shared" si="185"/>
        <v>1672054.093165962</v>
      </c>
      <c r="T986" s="27">
        <f t="shared" si="186"/>
        <v>0.47303045484012152</v>
      </c>
      <c r="U986" s="27">
        <f t="shared" si="187"/>
        <v>0.4644966270815043</v>
      </c>
      <c r="V986" s="29">
        <v>-0.4644966270815043</v>
      </c>
      <c r="W986" s="29">
        <f>0.5*'Car Specs and Assumptions'!$C$5*(F986*F986)</f>
        <v>2958</v>
      </c>
      <c r="X986" s="29">
        <f t="shared" si="188"/>
        <v>2.9580000000000002</v>
      </c>
      <c r="Y986" s="29">
        <f t="shared" si="189"/>
        <v>2.1593400000000003</v>
      </c>
      <c r="Z986" s="29">
        <f>(H986*(K986+L986))/1000</f>
        <v>0.29358726000000007</v>
      </c>
      <c r="AA986" s="29">
        <f t="shared" si="190"/>
        <v>1.8657527400000002</v>
      </c>
      <c r="AB986" s="18"/>
      <c r="AC986" s="24">
        <f t="shared" si="191"/>
        <v>0</v>
      </c>
      <c r="AD986" s="24"/>
      <c r="AE986" s="18"/>
      <c r="AF986" s="18"/>
      <c r="AG986" s="18"/>
      <c r="AH986" s="18"/>
      <c r="AI986" s="18"/>
      <c r="AJ986" s="18"/>
      <c r="AK986" s="18"/>
      <c r="AL986" s="18"/>
      <c r="AM986" s="18"/>
      <c r="AN986" s="18"/>
    </row>
    <row r="987" spans="1:40" x14ac:dyDescent="0.35">
      <c r="A987" s="18"/>
      <c r="B987" s="2" t="s">
        <v>4</v>
      </c>
      <c r="C987" s="2">
        <v>983</v>
      </c>
      <c r="D987" s="2">
        <v>394</v>
      </c>
      <c r="E987" s="10">
        <v>5.5</v>
      </c>
      <c r="F987" s="26">
        <f t="shared" si="182"/>
        <v>1.5277777777777777</v>
      </c>
      <c r="G987" s="51">
        <f t="shared" si="192"/>
        <v>-0.55555555555555558</v>
      </c>
      <c r="H987" s="26">
        <f t="shared" si="193"/>
        <v>1.5277777777777777</v>
      </c>
      <c r="I987" s="70"/>
      <c r="J987" s="26">
        <v>-821.66666666666674</v>
      </c>
      <c r="K987" s="26">
        <f>'Car Specs and Assumptions'!$C$5*9.81*'Car Specs and Assumptions'!$F$5</f>
        <v>145.08990000000003</v>
      </c>
      <c r="L987" s="26">
        <v>0.9941711516203704</v>
      </c>
      <c r="M987" s="26">
        <v>-967.75073781828712</v>
      </c>
      <c r="N987" s="27">
        <v>-1478.5080716668274</v>
      </c>
      <c r="O987" s="27">
        <f t="shared" si="183"/>
        <v>0</v>
      </c>
      <c r="P987" s="27">
        <f>IF(F987&gt;0,(K987+L987)*F987,0)</f>
        <v>223.18399759275337</v>
      </c>
      <c r="Q987" s="28">
        <f>IF(J987*-1&gt;(K987+L987),(((J987*-1)-K987-L987))*F987,0)</f>
        <v>1032.1400764813209</v>
      </c>
      <c r="R987" s="27">
        <f t="shared" si="184"/>
        <v>1702996.5995487859</v>
      </c>
      <c r="S987" s="27">
        <f t="shared" si="185"/>
        <v>1673086.2332424433</v>
      </c>
      <c r="T987" s="27">
        <f t="shared" si="186"/>
        <v>0.47309245535465277</v>
      </c>
      <c r="U987" s="27">
        <f t="shared" si="187"/>
        <v>0.46478335559475076</v>
      </c>
      <c r="V987" s="29">
        <v>-0.46478335559475076</v>
      </c>
      <c r="W987" s="29">
        <f>0.5*'Car Specs and Assumptions'!$C$5*(F987*F987)</f>
        <v>1726.0706018518517</v>
      </c>
      <c r="X987" s="29">
        <f t="shared" si="188"/>
        <v>1.7260706018518517</v>
      </c>
      <c r="Y987" s="29">
        <f t="shared" si="189"/>
        <v>1.2600315393518517</v>
      </c>
      <c r="Z987" s="29">
        <f>(H987*(K987+L987))/1000</f>
        <v>0.22318399759275337</v>
      </c>
      <c r="AA987" s="29">
        <f t="shared" si="190"/>
        <v>1.0368475417590983</v>
      </c>
      <c r="AB987" s="18"/>
      <c r="AC987" s="24">
        <f t="shared" si="191"/>
        <v>0</v>
      </c>
      <c r="AD987" s="24"/>
      <c r="AE987" s="18"/>
      <c r="AF987" s="18"/>
      <c r="AG987" s="18"/>
      <c r="AH987" s="18"/>
      <c r="AI987" s="18"/>
      <c r="AJ987" s="18"/>
      <c r="AK987" s="18"/>
      <c r="AL987" s="18"/>
      <c r="AM987" s="18"/>
      <c r="AN987" s="18"/>
    </row>
    <row r="988" spans="1:40" x14ac:dyDescent="0.35">
      <c r="A988" s="18"/>
      <c r="B988" s="2" t="s">
        <v>4</v>
      </c>
      <c r="C988" s="2">
        <v>984</v>
      </c>
      <c r="D988" s="2">
        <v>395</v>
      </c>
      <c r="E988" s="10">
        <v>3.2</v>
      </c>
      <c r="F988" s="26">
        <f t="shared" si="182"/>
        <v>0.88888888888888895</v>
      </c>
      <c r="G988" s="51">
        <f t="shared" si="192"/>
        <v>-0.61111111111111105</v>
      </c>
      <c r="H988" s="26">
        <f t="shared" si="193"/>
        <v>0.88888888888888895</v>
      </c>
      <c r="I988" s="70"/>
      <c r="J988" s="26">
        <v>-903.83333333333326</v>
      </c>
      <c r="K988" s="26">
        <f>'Car Specs and Assumptions'!$C$5*9.81*'Car Specs and Assumptions'!$F$5</f>
        <v>145.08990000000003</v>
      </c>
      <c r="L988" s="26">
        <v>0.33653925925925932</v>
      </c>
      <c r="M988" s="26">
        <v>-1049.2597725925925</v>
      </c>
      <c r="N988" s="27">
        <v>-932.67535341563791</v>
      </c>
      <c r="O988" s="27">
        <f t="shared" si="183"/>
        <v>0</v>
      </c>
      <c r="P988" s="27">
        <f>IF(F988&gt;0,(K988+L988)*F988,0)</f>
        <v>129.2679460082305</v>
      </c>
      <c r="Q988" s="28">
        <f>IF(J988*-1&gt;(K988+L988),(((J988*-1)-K988-L988))*F988,0)</f>
        <v>674.13946139917698</v>
      </c>
      <c r="R988" s="27">
        <f t="shared" si="184"/>
        <v>1703125.8674947941</v>
      </c>
      <c r="S988" s="27">
        <f t="shared" si="185"/>
        <v>1673760.3727038426</v>
      </c>
      <c r="T988" s="27">
        <f t="shared" si="186"/>
        <v>0.47312836599005381</v>
      </c>
      <c r="U988" s="27">
        <f t="shared" si="187"/>
        <v>0.46497063153712748</v>
      </c>
      <c r="V988" s="29">
        <v>-0.46497063153712748</v>
      </c>
      <c r="W988" s="29">
        <f>0.5*'Car Specs and Assumptions'!$C$5*(F988*F988)</f>
        <v>584.2962962962963</v>
      </c>
      <c r="X988" s="29">
        <f t="shared" si="188"/>
        <v>0.58429629629629631</v>
      </c>
      <c r="Y988" s="29">
        <f t="shared" si="189"/>
        <v>0.4265362962962963</v>
      </c>
      <c r="Z988" s="29">
        <f>(H988*(K988+L988))/1000</f>
        <v>0.12926794600823049</v>
      </c>
      <c r="AA988" s="29">
        <f t="shared" si="190"/>
        <v>0.29726835028806581</v>
      </c>
      <c r="AB988" s="18"/>
      <c r="AC988" s="24">
        <f t="shared" si="191"/>
        <v>0</v>
      </c>
      <c r="AD988" s="24"/>
      <c r="AE988" s="18"/>
      <c r="AF988" s="18"/>
      <c r="AG988" s="18"/>
      <c r="AH988" s="18"/>
      <c r="AI988" s="18"/>
      <c r="AJ988" s="18"/>
      <c r="AK988" s="18"/>
      <c r="AL988" s="18"/>
      <c r="AM988" s="18"/>
      <c r="AN988" s="18"/>
    </row>
    <row r="989" spans="1:40" x14ac:dyDescent="0.35">
      <c r="A989" s="18"/>
      <c r="B989" s="2" t="s">
        <v>4</v>
      </c>
      <c r="C989" s="2">
        <v>985</v>
      </c>
      <c r="D989" s="2">
        <v>396</v>
      </c>
      <c r="E989" s="10">
        <v>1.1000000000000001</v>
      </c>
      <c r="F989" s="26">
        <f t="shared" si="182"/>
        <v>0.30555555555555558</v>
      </c>
      <c r="G989" s="51">
        <f t="shared" si="192"/>
        <v>-0.44444444444444448</v>
      </c>
      <c r="H989" s="26">
        <f t="shared" si="193"/>
        <v>0.30555555555555558</v>
      </c>
      <c r="I989" s="70"/>
      <c r="J989" s="26">
        <v>-657.33333333333337</v>
      </c>
      <c r="K989" s="26">
        <f>'Car Specs and Assumptions'!$C$5*9.81*'Car Specs and Assumptions'!$F$5</f>
        <v>145.08990000000003</v>
      </c>
      <c r="L989" s="26">
        <v>3.9766846064814822E-2</v>
      </c>
      <c r="M989" s="26">
        <v>-802.46300017939825</v>
      </c>
      <c r="N989" s="27">
        <v>-245.19702783259393</v>
      </c>
      <c r="O989" s="27">
        <f t="shared" si="183"/>
        <v>0</v>
      </c>
      <c r="P989" s="27">
        <f>IF(F989&gt;0,(K989+L989)*F989,0)</f>
        <v>44.345175980742042</v>
      </c>
      <c r="Q989" s="28">
        <f>IF(J989*-1&gt;(K989+L989),(((J989*-1)-K989-L989))*F989,0)</f>
        <v>156.50667587110982</v>
      </c>
      <c r="R989" s="27">
        <f t="shared" si="184"/>
        <v>1703170.2126707749</v>
      </c>
      <c r="S989" s="27">
        <f t="shared" si="185"/>
        <v>1673916.8793797137</v>
      </c>
      <c r="T989" s="27">
        <f t="shared" si="186"/>
        <v>0.47314068507994128</v>
      </c>
      <c r="U989" s="27">
        <f t="shared" si="187"/>
        <v>0.4650141090916845</v>
      </c>
      <c r="V989" s="29">
        <v>-0.4650141090916845</v>
      </c>
      <c r="W989" s="29">
        <f>0.5*'Car Specs and Assumptions'!$C$5*(F989*F989)</f>
        <v>69.042824074074076</v>
      </c>
      <c r="X989" s="29">
        <f t="shared" si="188"/>
        <v>6.9042824074074083E-2</v>
      </c>
      <c r="Y989" s="29">
        <f t="shared" si="189"/>
        <v>5.0401261574074083E-2</v>
      </c>
      <c r="Z989" s="29">
        <f>(H989*(K989+L989))/1000</f>
        <v>4.4345175980742044E-2</v>
      </c>
      <c r="AA989" s="29">
        <f t="shared" si="190"/>
        <v>6.056085593332039E-3</v>
      </c>
      <c r="AB989" s="18"/>
      <c r="AC989" s="24">
        <f t="shared" si="191"/>
        <v>0</v>
      </c>
      <c r="AD989" s="24"/>
      <c r="AE989" s="18"/>
      <c r="AF989" s="18"/>
      <c r="AG989" s="18"/>
      <c r="AH989" s="18"/>
      <c r="AI989" s="18"/>
      <c r="AJ989" s="18"/>
      <c r="AK989" s="18"/>
      <c r="AL989" s="18"/>
      <c r="AM989" s="18"/>
      <c r="AN989" s="18"/>
    </row>
    <row r="990" spans="1:40" x14ac:dyDescent="0.35">
      <c r="A990" s="18"/>
      <c r="B990" s="2" t="s">
        <v>4</v>
      </c>
      <c r="C990" s="2">
        <v>986</v>
      </c>
      <c r="D990" s="2">
        <v>397</v>
      </c>
      <c r="E990" s="10">
        <v>0</v>
      </c>
      <c r="F990" s="26">
        <f t="shared" si="182"/>
        <v>0</v>
      </c>
      <c r="G990" s="51">
        <f t="shared" si="192"/>
        <v>-0.15277777777777779</v>
      </c>
      <c r="H990" s="26">
        <f t="shared" si="193"/>
        <v>0</v>
      </c>
      <c r="I990" s="70"/>
      <c r="J990" s="26">
        <v>-225.95833333333334</v>
      </c>
      <c r="K990" s="26">
        <f>'Car Specs and Assumptions'!$C$5*9.81*'Car Specs and Assumptions'!$F$5</f>
        <v>145.08990000000003</v>
      </c>
      <c r="L990" s="26">
        <v>0</v>
      </c>
      <c r="M990" s="26">
        <v>-371.04823333333337</v>
      </c>
      <c r="N990" s="27">
        <v>0</v>
      </c>
      <c r="O990" s="27">
        <f t="shared" si="183"/>
        <v>0</v>
      </c>
      <c r="P990" s="27">
        <f>IF(F990&gt;0,(K990+L990)*F990,0)</f>
        <v>0</v>
      </c>
      <c r="Q990" s="28">
        <f>IF(J990*-1&gt;(K990+L990),(((J990*-1)-K990-L990))*F990,0)</f>
        <v>0</v>
      </c>
      <c r="R990" s="27">
        <f t="shared" si="184"/>
        <v>1703170.2126707749</v>
      </c>
      <c r="S990" s="27">
        <f t="shared" si="185"/>
        <v>1673916.8793797137</v>
      </c>
      <c r="T990" s="27">
        <f t="shared" si="186"/>
        <v>0.47314068507994128</v>
      </c>
      <c r="U990" s="27">
        <f t="shared" si="187"/>
        <v>0.4650141090916845</v>
      </c>
      <c r="V990" s="29">
        <v>-0.4650141090916845</v>
      </c>
      <c r="W990" s="29">
        <f>0.5*'Car Specs and Assumptions'!$C$5*(F990*F990)</f>
        <v>0</v>
      </c>
      <c r="X990" s="29">
        <f t="shared" si="188"/>
        <v>0</v>
      </c>
      <c r="Y990" s="29">
        <f t="shared" si="189"/>
        <v>0</v>
      </c>
      <c r="Z990" s="29">
        <f>(H990*(K990+L990))/1000</f>
        <v>0</v>
      </c>
      <c r="AA990" s="29">
        <f t="shared" si="190"/>
        <v>0</v>
      </c>
      <c r="AB990" s="18"/>
      <c r="AC990" s="24">
        <f t="shared" si="191"/>
        <v>0</v>
      </c>
      <c r="AD990" s="24"/>
      <c r="AE990" s="18"/>
      <c r="AF990" s="18"/>
      <c r="AG990" s="18"/>
      <c r="AH990" s="18"/>
      <c r="AI990" s="18"/>
      <c r="AJ990" s="18"/>
      <c r="AK990" s="18"/>
      <c r="AL990" s="18"/>
      <c r="AM990" s="18"/>
      <c r="AN990" s="18"/>
    </row>
    <row r="991" spans="1:40" x14ac:dyDescent="0.35">
      <c r="A991" s="18"/>
      <c r="B991" s="2" t="s">
        <v>4</v>
      </c>
      <c r="C991" s="2">
        <v>987</v>
      </c>
      <c r="D991" s="2">
        <v>398</v>
      </c>
      <c r="E991" s="10">
        <v>0</v>
      </c>
      <c r="F991" s="26">
        <f t="shared" si="182"/>
        <v>0</v>
      </c>
      <c r="G991" s="51">
        <f t="shared" si="192"/>
        <v>0</v>
      </c>
      <c r="H991" s="26">
        <f t="shared" si="193"/>
        <v>0</v>
      </c>
      <c r="I991" s="70"/>
      <c r="J991" s="26">
        <v>0</v>
      </c>
      <c r="K991" s="26">
        <f>'Car Specs and Assumptions'!$C$5*9.81*'Car Specs and Assumptions'!$F$5</f>
        <v>145.08990000000003</v>
      </c>
      <c r="L991" s="26">
        <v>0</v>
      </c>
      <c r="M991" s="26">
        <v>-145.08990000000003</v>
      </c>
      <c r="N991" s="27">
        <v>0</v>
      </c>
      <c r="O991" s="27">
        <f t="shared" si="183"/>
        <v>0</v>
      </c>
      <c r="P991" s="27">
        <f>IF(F991&gt;0,(K991+L991)*F991,0)</f>
        <v>0</v>
      </c>
      <c r="Q991" s="28">
        <f>IF(J991*-1&gt;(K991+L991),(((J991*-1)-K991-L991))*F991,0)</f>
        <v>0</v>
      </c>
      <c r="R991" s="27">
        <f t="shared" si="184"/>
        <v>1703170.2126707749</v>
      </c>
      <c r="S991" s="27">
        <f t="shared" si="185"/>
        <v>1673916.8793797137</v>
      </c>
      <c r="T991" s="27">
        <f t="shared" si="186"/>
        <v>0.47314068507994128</v>
      </c>
      <c r="U991" s="27">
        <f t="shared" si="187"/>
        <v>0.4650141090916845</v>
      </c>
      <c r="V991" s="29">
        <v>-0.4650141090916845</v>
      </c>
      <c r="W991" s="29">
        <f>0.5*'Car Specs and Assumptions'!$C$5*(F991*F991)</f>
        <v>0</v>
      </c>
      <c r="X991" s="29">
        <f t="shared" si="188"/>
        <v>0</v>
      </c>
      <c r="Y991" s="29">
        <f t="shared" si="189"/>
        <v>0</v>
      </c>
      <c r="Z991" s="29">
        <f>(H991*(K991+L991))/1000</f>
        <v>0</v>
      </c>
      <c r="AA991" s="29">
        <f t="shared" si="190"/>
        <v>0</v>
      </c>
      <c r="AB991" s="18"/>
      <c r="AC991" s="24">
        <f t="shared" si="191"/>
        <v>0</v>
      </c>
      <c r="AD991" s="24"/>
      <c r="AE991" s="18"/>
      <c r="AF991" s="18"/>
      <c r="AG991" s="18"/>
      <c r="AH991" s="18"/>
      <c r="AI991" s="18"/>
      <c r="AJ991" s="18"/>
      <c r="AK991" s="18"/>
      <c r="AL991" s="18"/>
      <c r="AM991" s="18"/>
      <c r="AN991" s="18"/>
    </row>
    <row r="992" spans="1:40" x14ac:dyDescent="0.35">
      <c r="A992" s="18"/>
      <c r="B992" s="2" t="s">
        <v>4</v>
      </c>
      <c r="C992" s="2">
        <v>988</v>
      </c>
      <c r="D992" s="2">
        <v>399</v>
      </c>
      <c r="E992" s="10">
        <v>0</v>
      </c>
      <c r="F992" s="26">
        <f t="shared" si="182"/>
        <v>0</v>
      </c>
      <c r="G992" s="51">
        <f t="shared" si="192"/>
        <v>0</v>
      </c>
      <c r="H992" s="26">
        <f t="shared" si="193"/>
        <v>0</v>
      </c>
      <c r="I992" s="70"/>
      <c r="J992" s="26">
        <v>0</v>
      </c>
      <c r="K992" s="26">
        <f>'Car Specs and Assumptions'!$C$5*9.81*'Car Specs and Assumptions'!$F$5</f>
        <v>145.08990000000003</v>
      </c>
      <c r="L992" s="26">
        <v>0</v>
      </c>
      <c r="M992" s="26">
        <v>-145.08990000000003</v>
      </c>
      <c r="N992" s="27">
        <v>0</v>
      </c>
      <c r="O992" s="27">
        <f t="shared" si="183"/>
        <v>0</v>
      </c>
      <c r="P992" s="27">
        <f>IF(F992&gt;0,(K992+L992)*F992,0)</f>
        <v>0</v>
      </c>
      <c r="Q992" s="28">
        <f>IF(J992*-1&gt;(K992+L992),(((J992*-1)-K992-L992))*F992,0)</f>
        <v>0</v>
      </c>
      <c r="R992" s="27">
        <f t="shared" si="184"/>
        <v>1703170.2126707749</v>
      </c>
      <c r="S992" s="27">
        <f t="shared" si="185"/>
        <v>1673916.8793797137</v>
      </c>
      <c r="T992" s="27">
        <f t="shared" si="186"/>
        <v>0.47314068507994128</v>
      </c>
      <c r="U992" s="27">
        <f t="shared" si="187"/>
        <v>0.4650141090916845</v>
      </c>
      <c r="V992" s="29">
        <v>-0.4650141090916845</v>
      </c>
      <c r="W992" s="29">
        <f>0.5*'Car Specs and Assumptions'!$C$5*(F992*F992)</f>
        <v>0</v>
      </c>
      <c r="X992" s="29">
        <f t="shared" si="188"/>
        <v>0</v>
      </c>
      <c r="Y992" s="29">
        <f t="shared" si="189"/>
        <v>0</v>
      </c>
      <c r="Z992" s="29">
        <f>(H992*(K992+L992))/1000</f>
        <v>0</v>
      </c>
      <c r="AA992" s="29">
        <f t="shared" si="190"/>
        <v>0</v>
      </c>
      <c r="AB992" s="18"/>
      <c r="AC992" s="24">
        <f t="shared" si="191"/>
        <v>0</v>
      </c>
      <c r="AD992" s="24"/>
      <c r="AE992" s="18"/>
      <c r="AF992" s="18"/>
      <c r="AG992" s="18"/>
      <c r="AH992" s="18"/>
      <c r="AI992" s="18"/>
      <c r="AJ992" s="18"/>
      <c r="AK992" s="18"/>
      <c r="AL992" s="18"/>
      <c r="AM992" s="18"/>
      <c r="AN992" s="18"/>
    </row>
    <row r="993" spans="1:40" x14ac:dyDescent="0.35">
      <c r="A993" s="18"/>
      <c r="B993" s="2" t="s">
        <v>4</v>
      </c>
      <c r="C993" s="2">
        <v>989</v>
      </c>
      <c r="D993" s="2">
        <v>400</v>
      </c>
      <c r="E993" s="10">
        <v>0</v>
      </c>
      <c r="F993" s="26">
        <f t="shared" si="182"/>
        <v>0</v>
      </c>
      <c r="G993" s="51">
        <f t="shared" si="192"/>
        <v>0</v>
      </c>
      <c r="H993" s="26">
        <f t="shared" si="193"/>
        <v>0</v>
      </c>
      <c r="I993" s="70"/>
      <c r="J993" s="26">
        <v>0</v>
      </c>
      <c r="K993" s="26">
        <f>'Car Specs and Assumptions'!$C$5*9.81*'Car Specs and Assumptions'!$F$5</f>
        <v>145.08990000000003</v>
      </c>
      <c r="L993" s="26">
        <v>0</v>
      </c>
      <c r="M993" s="26">
        <v>-145.08990000000003</v>
      </c>
      <c r="N993" s="27">
        <v>0</v>
      </c>
      <c r="O993" s="27">
        <f t="shared" si="183"/>
        <v>0</v>
      </c>
      <c r="P993" s="27">
        <f>IF(F993&gt;0,(K993+L993)*F993,0)</f>
        <v>0</v>
      </c>
      <c r="Q993" s="28">
        <f>IF(J993*-1&gt;(K993+L993),(((J993*-1)-K993-L993))*F993,0)</f>
        <v>0</v>
      </c>
      <c r="R993" s="27">
        <f t="shared" si="184"/>
        <v>1703170.2126707749</v>
      </c>
      <c r="S993" s="27">
        <f t="shared" si="185"/>
        <v>1673916.8793797137</v>
      </c>
      <c r="T993" s="27">
        <f t="shared" si="186"/>
        <v>0.47314068507994128</v>
      </c>
      <c r="U993" s="27">
        <f t="shared" si="187"/>
        <v>0.4650141090916845</v>
      </c>
      <c r="V993" s="29">
        <v>-0.4650141090916845</v>
      </c>
      <c r="W993" s="29">
        <f>0.5*'Car Specs and Assumptions'!$C$5*(F993*F993)</f>
        <v>0</v>
      </c>
      <c r="X993" s="29">
        <f t="shared" si="188"/>
        <v>0</v>
      </c>
      <c r="Y993" s="29">
        <f t="shared" si="189"/>
        <v>0</v>
      </c>
      <c r="Z993" s="29">
        <f>(H993*(K993+L993))/1000</f>
        <v>0</v>
      </c>
      <c r="AA993" s="29">
        <f t="shared" si="190"/>
        <v>0</v>
      </c>
      <c r="AB993" s="18"/>
      <c r="AC993" s="24">
        <f t="shared" si="191"/>
        <v>0</v>
      </c>
      <c r="AD993" s="24"/>
      <c r="AE993" s="18"/>
      <c r="AF993" s="18"/>
      <c r="AG993" s="18"/>
      <c r="AH993" s="18"/>
      <c r="AI993" s="18"/>
      <c r="AJ993" s="18"/>
      <c r="AK993" s="18"/>
      <c r="AL993" s="18"/>
      <c r="AM993" s="18"/>
      <c r="AN993" s="18"/>
    </row>
    <row r="994" spans="1:40" x14ac:dyDescent="0.35">
      <c r="A994" s="18"/>
      <c r="B994" s="2" t="s">
        <v>4</v>
      </c>
      <c r="C994" s="2">
        <v>990</v>
      </c>
      <c r="D994" s="2">
        <v>401</v>
      </c>
      <c r="E994" s="10">
        <v>0</v>
      </c>
      <c r="F994" s="26">
        <f t="shared" si="182"/>
        <v>0</v>
      </c>
      <c r="G994" s="51">
        <f t="shared" si="192"/>
        <v>0</v>
      </c>
      <c r="H994" s="26">
        <f t="shared" si="193"/>
        <v>0</v>
      </c>
      <c r="I994" s="70"/>
      <c r="J994" s="26">
        <v>0</v>
      </c>
      <c r="K994" s="26">
        <f>'Car Specs and Assumptions'!$C$5*9.81*'Car Specs and Assumptions'!$F$5</f>
        <v>145.08990000000003</v>
      </c>
      <c r="L994" s="26">
        <v>0</v>
      </c>
      <c r="M994" s="26">
        <v>-145.08990000000003</v>
      </c>
      <c r="N994" s="27">
        <v>0</v>
      </c>
      <c r="O994" s="27">
        <f t="shared" si="183"/>
        <v>0</v>
      </c>
      <c r="P994" s="27">
        <f>IF(F994&gt;0,(K994+L994)*F994,0)</f>
        <v>0</v>
      </c>
      <c r="Q994" s="28">
        <f>IF(J994*-1&gt;(K994+L994),(((J994*-1)-K994-L994))*F994,0)</f>
        <v>0</v>
      </c>
      <c r="R994" s="27">
        <f t="shared" si="184"/>
        <v>1703170.2126707749</v>
      </c>
      <c r="S994" s="27">
        <f t="shared" si="185"/>
        <v>1673916.8793797137</v>
      </c>
      <c r="T994" s="27">
        <f t="shared" si="186"/>
        <v>0.47314068507994128</v>
      </c>
      <c r="U994" s="27">
        <f t="shared" si="187"/>
        <v>0.4650141090916845</v>
      </c>
      <c r="V994" s="29">
        <v>-0.4650141090916845</v>
      </c>
      <c r="W994" s="29">
        <f>0.5*'Car Specs and Assumptions'!$C$5*(F994*F994)</f>
        <v>0</v>
      </c>
      <c r="X994" s="29">
        <f t="shared" si="188"/>
        <v>0</v>
      </c>
      <c r="Y994" s="29">
        <f t="shared" si="189"/>
        <v>0</v>
      </c>
      <c r="Z994" s="29">
        <f>(H994*(K994+L994))/1000</f>
        <v>0</v>
      </c>
      <c r="AA994" s="29">
        <f t="shared" si="190"/>
        <v>0</v>
      </c>
      <c r="AB994" s="18"/>
      <c r="AC994" s="24">
        <f t="shared" si="191"/>
        <v>0</v>
      </c>
      <c r="AD994" s="24"/>
      <c r="AE994" s="18"/>
      <c r="AF994" s="18"/>
      <c r="AG994" s="18"/>
      <c r="AH994" s="18"/>
      <c r="AI994" s="18"/>
      <c r="AJ994" s="18"/>
      <c r="AK994" s="18"/>
      <c r="AL994" s="18"/>
      <c r="AM994" s="18"/>
      <c r="AN994" s="18"/>
    </row>
    <row r="995" spans="1:40" x14ac:dyDescent="0.35">
      <c r="A995" s="18"/>
      <c r="B995" s="2" t="s">
        <v>4</v>
      </c>
      <c r="C995" s="2">
        <v>991</v>
      </c>
      <c r="D995" s="2">
        <v>402</v>
      </c>
      <c r="E995" s="10">
        <v>0</v>
      </c>
      <c r="F995" s="26">
        <f t="shared" si="182"/>
        <v>0</v>
      </c>
      <c r="G995" s="51">
        <f t="shared" si="192"/>
        <v>0</v>
      </c>
      <c r="H995" s="26">
        <f t="shared" si="193"/>
        <v>0</v>
      </c>
      <c r="I995" s="70"/>
      <c r="J995" s="26">
        <v>0</v>
      </c>
      <c r="K995" s="26">
        <f>'Car Specs and Assumptions'!$C$5*9.81*'Car Specs and Assumptions'!$F$5</f>
        <v>145.08990000000003</v>
      </c>
      <c r="L995" s="26">
        <v>0</v>
      </c>
      <c r="M995" s="26">
        <v>-145.08990000000003</v>
      </c>
      <c r="N995" s="27">
        <v>0</v>
      </c>
      <c r="O995" s="27">
        <f t="shared" si="183"/>
        <v>0</v>
      </c>
      <c r="P995" s="27">
        <f>IF(F995&gt;0,(K995+L995)*F995,0)</f>
        <v>0</v>
      </c>
      <c r="Q995" s="28">
        <f>IF(J995*-1&gt;(K995+L995),(((J995*-1)-K995-L995))*F995,0)</f>
        <v>0</v>
      </c>
      <c r="R995" s="27">
        <f t="shared" si="184"/>
        <v>1703170.2126707749</v>
      </c>
      <c r="S995" s="27">
        <f t="shared" si="185"/>
        <v>1673916.8793797137</v>
      </c>
      <c r="T995" s="27">
        <f t="shared" si="186"/>
        <v>0.47314068507994128</v>
      </c>
      <c r="U995" s="27">
        <f t="shared" si="187"/>
        <v>0.4650141090916845</v>
      </c>
      <c r="V995" s="29">
        <v>-0.4650141090916845</v>
      </c>
      <c r="W995" s="29">
        <f>0.5*'Car Specs and Assumptions'!$C$5*(F995*F995)</f>
        <v>0</v>
      </c>
      <c r="X995" s="29">
        <f t="shared" si="188"/>
        <v>0</v>
      </c>
      <c r="Y995" s="29">
        <f t="shared" si="189"/>
        <v>0</v>
      </c>
      <c r="Z995" s="29">
        <f>(H995*(K995+L995))/1000</f>
        <v>0</v>
      </c>
      <c r="AA995" s="29">
        <f t="shared" si="190"/>
        <v>0</v>
      </c>
      <c r="AB995" s="18"/>
      <c r="AC995" s="24">
        <f t="shared" si="191"/>
        <v>0</v>
      </c>
      <c r="AD995" s="24"/>
      <c r="AE995" s="18"/>
      <c r="AF995" s="18"/>
      <c r="AG995" s="18"/>
      <c r="AH995" s="18"/>
      <c r="AI995" s="18"/>
      <c r="AJ995" s="18"/>
      <c r="AK995" s="18"/>
      <c r="AL995" s="18"/>
      <c r="AM995" s="18"/>
      <c r="AN995" s="18"/>
    </row>
    <row r="996" spans="1:40" x14ac:dyDescent="0.35">
      <c r="A996" s="18"/>
      <c r="B996" s="2" t="s">
        <v>4</v>
      </c>
      <c r="C996" s="2">
        <v>992</v>
      </c>
      <c r="D996" s="2">
        <v>403</v>
      </c>
      <c r="E996" s="10">
        <v>0</v>
      </c>
      <c r="F996" s="26">
        <f t="shared" si="182"/>
        <v>0</v>
      </c>
      <c r="G996" s="51">
        <f t="shared" si="192"/>
        <v>0</v>
      </c>
      <c r="H996" s="26">
        <f t="shared" si="193"/>
        <v>0</v>
      </c>
      <c r="I996" s="70"/>
      <c r="J996" s="26">
        <v>0</v>
      </c>
      <c r="K996" s="26">
        <f>'Car Specs and Assumptions'!$C$5*9.81*'Car Specs and Assumptions'!$F$5</f>
        <v>145.08990000000003</v>
      </c>
      <c r="L996" s="26">
        <v>0</v>
      </c>
      <c r="M996" s="26">
        <v>-145.08990000000003</v>
      </c>
      <c r="N996" s="27">
        <v>0</v>
      </c>
      <c r="O996" s="27">
        <f t="shared" si="183"/>
        <v>0</v>
      </c>
      <c r="P996" s="27">
        <f>IF(F996&gt;0,(K996+L996)*F996,0)</f>
        <v>0</v>
      </c>
      <c r="Q996" s="28">
        <f>IF(J996*-1&gt;(K996+L996),(((J996*-1)-K996-L996))*F996,0)</f>
        <v>0</v>
      </c>
      <c r="R996" s="27">
        <f t="shared" si="184"/>
        <v>1703170.2126707749</v>
      </c>
      <c r="S996" s="27">
        <f t="shared" si="185"/>
        <v>1673916.8793797137</v>
      </c>
      <c r="T996" s="27">
        <f t="shared" si="186"/>
        <v>0.47314068507994128</v>
      </c>
      <c r="U996" s="27">
        <f t="shared" si="187"/>
        <v>0.4650141090916845</v>
      </c>
      <c r="V996" s="29">
        <v>-0.4650141090916845</v>
      </c>
      <c r="W996" s="29">
        <f>0.5*'Car Specs and Assumptions'!$C$5*(F996*F996)</f>
        <v>0</v>
      </c>
      <c r="X996" s="29">
        <f t="shared" si="188"/>
        <v>0</v>
      </c>
      <c r="Y996" s="29">
        <f t="shared" si="189"/>
        <v>0</v>
      </c>
      <c r="Z996" s="29">
        <f>(H996*(K996+L996))/1000</f>
        <v>0</v>
      </c>
      <c r="AA996" s="29">
        <f t="shared" si="190"/>
        <v>0</v>
      </c>
      <c r="AB996" s="18"/>
      <c r="AC996" s="24">
        <f t="shared" si="191"/>
        <v>0</v>
      </c>
      <c r="AD996" s="24"/>
      <c r="AE996" s="18"/>
      <c r="AF996" s="18"/>
      <c r="AG996" s="18"/>
      <c r="AH996" s="18"/>
      <c r="AI996" s="18"/>
      <c r="AJ996" s="18"/>
      <c r="AK996" s="18"/>
      <c r="AL996" s="18"/>
      <c r="AM996" s="18"/>
      <c r="AN996" s="18"/>
    </row>
    <row r="997" spans="1:40" x14ac:dyDescent="0.35">
      <c r="A997" s="18"/>
      <c r="B997" s="2" t="s">
        <v>4</v>
      </c>
      <c r="C997" s="2">
        <v>993</v>
      </c>
      <c r="D997" s="2">
        <v>404</v>
      </c>
      <c r="E997" s="10">
        <v>0</v>
      </c>
      <c r="F997" s="26">
        <f t="shared" si="182"/>
        <v>0</v>
      </c>
      <c r="G997" s="51">
        <f t="shared" si="192"/>
        <v>0</v>
      </c>
      <c r="H997" s="26">
        <f t="shared" si="193"/>
        <v>0</v>
      </c>
      <c r="I997" s="70"/>
      <c r="J997" s="26">
        <v>0</v>
      </c>
      <c r="K997" s="26">
        <f>'Car Specs and Assumptions'!$C$5*9.81*'Car Specs and Assumptions'!$F$5</f>
        <v>145.08990000000003</v>
      </c>
      <c r="L997" s="26">
        <v>0</v>
      </c>
      <c r="M997" s="26">
        <v>-145.08990000000003</v>
      </c>
      <c r="N997" s="27">
        <v>0</v>
      </c>
      <c r="O997" s="27">
        <f t="shared" si="183"/>
        <v>0</v>
      </c>
      <c r="P997" s="27">
        <f>IF(F997&gt;0,(K997+L997)*F997,0)</f>
        <v>0</v>
      </c>
      <c r="Q997" s="28">
        <f>IF(J997*-1&gt;(K997+L997),(((J997*-1)-K997-L997))*F997,0)</f>
        <v>0</v>
      </c>
      <c r="R997" s="27">
        <f t="shared" si="184"/>
        <v>1703170.2126707749</v>
      </c>
      <c r="S997" s="27">
        <f t="shared" si="185"/>
        <v>1673916.8793797137</v>
      </c>
      <c r="T997" s="27">
        <f t="shared" si="186"/>
        <v>0.47314068507994128</v>
      </c>
      <c r="U997" s="27">
        <f t="shared" si="187"/>
        <v>0.4650141090916845</v>
      </c>
      <c r="V997" s="29">
        <v>-0.4650141090916845</v>
      </c>
      <c r="W997" s="29">
        <f>0.5*'Car Specs and Assumptions'!$C$5*(F997*F997)</f>
        <v>0</v>
      </c>
      <c r="X997" s="29">
        <f t="shared" si="188"/>
        <v>0</v>
      </c>
      <c r="Y997" s="29">
        <f t="shared" si="189"/>
        <v>0</v>
      </c>
      <c r="Z997" s="29">
        <f>(H997*(K997+L997))/1000</f>
        <v>0</v>
      </c>
      <c r="AA997" s="29">
        <f t="shared" si="190"/>
        <v>0</v>
      </c>
      <c r="AB997" s="18"/>
      <c r="AC997" s="24">
        <f t="shared" si="191"/>
        <v>0</v>
      </c>
      <c r="AD997" s="24"/>
      <c r="AE997" s="18"/>
      <c r="AF997" s="18"/>
      <c r="AG997" s="18"/>
      <c r="AH997" s="18"/>
      <c r="AI997" s="18"/>
      <c r="AJ997" s="18"/>
      <c r="AK997" s="18"/>
      <c r="AL997" s="18"/>
      <c r="AM997" s="18"/>
      <c r="AN997" s="18"/>
    </row>
    <row r="998" spans="1:40" x14ac:dyDescent="0.35">
      <c r="A998" s="18"/>
      <c r="B998" s="2" t="s">
        <v>4</v>
      </c>
      <c r="C998" s="2">
        <v>994</v>
      </c>
      <c r="D998" s="2">
        <v>405</v>
      </c>
      <c r="E998" s="10">
        <v>0</v>
      </c>
      <c r="F998" s="26">
        <f t="shared" si="182"/>
        <v>0</v>
      </c>
      <c r="G998" s="51">
        <f t="shared" si="192"/>
        <v>0</v>
      </c>
      <c r="H998" s="26">
        <f t="shared" si="193"/>
        <v>0</v>
      </c>
      <c r="I998" s="70"/>
      <c r="J998" s="26">
        <v>0</v>
      </c>
      <c r="K998" s="26">
        <f>'Car Specs and Assumptions'!$C$5*9.81*'Car Specs and Assumptions'!$F$5</f>
        <v>145.08990000000003</v>
      </c>
      <c r="L998" s="26">
        <v>0</v>
      </c>
      <c r="M998" s="26">
        <v>-145.08990000000003</v>
      </c>
      <c r="N998" s="27">
        <v>0</v>
      </c>
      <c r="O998" s="27">
        <f t="shared" si="183"/>
        <v>0</v>
      </c>
      <c r="P998" s="27">
        <f>IF(F998&gt;0,(K998+L998)*F998,0)</f>
        <v>0</v>
      </c>
      <c r="Q998" s="28">
        <f>IF(J998*-1&gt;(K998+L998),(((J998*-1)-K998-L998))*F998,0)</f>
        <v>0</v>
      </c>
      <c r="R998" s="27">
        <f t="shared" si="184"/>
        <v>1703170.2126707749</v>
      </c>
      <c r="S998" s="27">
        <f t="shared" si="185"/>
        <v>1673916.8793797137</v>
      </c>
      <c r="T998" s="27">
        <f t="shared" si="186"/>
        <v>0.47314068507994128</v>
      </c>
      <c r="U998" s="27">
        <f t="shared" si="187"/>
        <v>0.4650141090916845</v>
      </c>
      <c r="V998" s="29">
        <v>-0.4650141090916845</v>
      </c>
      <c r="W998" s="29">
        <f>0.5*'Car Specs and Assumptions'!$C$5*(F998*F998)</f>
        <v>0</v>
      </c>
      <c r="X998" s="29">
        <f t="shared" si="188"/>
        <v>0</v>
      </c>
      <c r="Y998" s="29">
        <f t="shared" si="189"/>
        <v>0</v>
      </c>
      <c r="Z998" s="29">
        <f>(H998*(K998+L998))/1000</f>
        <v>0</v>
      </c>
      <c r="AA998" s="29">
        <f t="shared" si="190"/>
        <v>0</v>
      </c>
      <c r="AB998" s="18"/>
      <c r="AC998" s="24">
        <f t="shared" si="191"/>
        <v>0</v>
      </c>
      <c r="AD998" s="24"/>
      <c r="AE998" s="18"/>
      <c r="AF998" s="18"/>
      <c r="AG998" s="18"/>
      <c r="AH998" s="18"/>
      <c r="AI998" s="18"/>
      <c r="AJ998" s="18"/>
      <c r="AK998" s="18"/>
      <c r="AL998" s="18"/>
      <c r="AM998" s="18"/>
      <c r="AN998" s="18"/>
    </row>
    <row r="999" spans="1:40" x14ac:dyDescent="0.35">
      <c r="A999" s="18"/>
      <c r="B999" s="2" t="s">
        <v>4</v>
      </c>
      <c r="C999" s="2">
        <v>995</v>
      </c>
      <c r="D999" s="2">
        <v>406</v>
      </c>
      <c r="E999" s="10">
        <v>0</v>
      </c>
      <c r="F999" s="26">
        <f t="shared" si="182"/>
        <v>0</v>
      </c>
      <c r="G999" s="51">
        <f t="shared" si="192"/>
        <v>0</v>
      </c>
      <c r="H999" s="26">
        <f t="shared" si="193"/>
        <v>0</v>
      </c>
      <c r="I999" s="70"/>
      <c r="J999" s="26">
        <v>0</v>
      </c>
      <c r="K999" s="26">
        <f>'Car Specs and Assumptions'!$C$5*9.81*'Car Specs and Assumptions'!$F$5</f>
        <v>145.08990000000003</v>
      </c>
      <c r="L999" s="26">
        <v>0</v>
      </c>
      <c r="M999" s="26">
        <v>-145.08990000000003</v>
      </c>
      <c r="N999" s="27">
        <v>0</v>
      </c>
      <c r="O999" s="27">
        <f t="shared" si="183"/>
        <v>0</v>
      </c>
      <c r="P999" s="27">
        <f>IF(F999&gt;0,(K999+L999)*F999,0)</f>
        <v>0</v>
      </c>
      <c r="Q999" s="28">
        <f>IF(J999*-1&gt;(K999+L999),(((J999*-1)-K999-L999))*F999,0)</f>
        <v>0</v>
      </c>
      <c r="R999" s="27">
        <f t="shared" si="184"/>
        <v>1703170.2126707749</v>
      </c>
      <c r="S999" s="27">
        <f t="shared" si="185"/>
        <v>1673916.8793797137</v>
      </c>
      <c r="T999" s="27">
        <f t="shared" si="186"/>
        <v>0.47314068507994128</v>
      </c>
      <c r="U999" s="27">
        <f t="shared" si="187"/>
        <v>0.4650141090916845</v>
      </c>
      <c r="V999" s="29">
        <v>-0.4650141090916845</v>
      </c>
      <c r="W999" s="29">
        <f>0.5*'Car Specs and Assumptions'!$C$5*(F999*F999)</f>
        <v>0</v>
      </c>
      <c r="X999" s="29">
        <f t="shared" si="188"/>
        <v>0</v>
      </c>
      <c r="Y999" s="29">
        <f t="shared" si="189"/>
        <v>0</v>
      </c>
      <c r="Z999" s="29">
        <f>(H999*(K999+L999))/1000</f>
        <v>0</v>
      </c>
      <c r="AA999" s="29">
        <f t="shared" si="190"/>
        <v>0</v>
      </c>
      <c r="AB999" s="18"/>
      <c r="AC999" s="24">
        <f t="shared" si="191"/>
        <v>0</v>
      </c>
      <c r="AD999" s="24"/>
      <c r="AE999" s="18"/>
      <c r="AF999" s="18"/>
      <c r="AG999" s="18"/>
      <c r="AH999" s="18"/>
      <c r="AI999" s="18"/>
      <c r="AJ999" s="18"/>
      <c r="AK999" s="18"/>
      <c r="AL999" s="18"/>
      <c r="AM999" s="18"/>
      <c r="AN999" s="18"/>
    </row>
    <row r="1000" spans="1:40" x14ac:dyDescent="0.35">
      <c r="A1000" s="18"/>
      <c r="B1000" s="2" t="s">
        <v>4</v>
      </c>
      <c r="C1000" s="2">
        <v>996</v>
      </c>
      <c r="D1000" s="2">
        <v>407</v>
      </c>
      <c r="E1000" s="10">
        <v>0</v>
      </c>
      <c r="F1000" s="26">
        <f t="shared" si="182"/>
        <v>0</v>
      </c>
      <c r="G1000" s="51">
        <f t="shared" si="192"/>
        <v>0</v>
      </c>
      <c r="H1000" s="26">
        <f t="shared" si="193"/>
        <v>0</v>
      </c>
      <c r="I1000" s="70"/>
      <c r="J1000" s="26">
        <v>0</v>
      </c>
      <c r="K1000" s="26">
        <f>'Car Specs and Assumptions'!$C$5*9.81*'Car Specs and Assumptions'!$F$5</f>
        <v>145.08990000000003</v>
      </c>
      <c r="L1000" s="26">
        <v>0</v>
      </c>
      <c r="M1000" s="26">
        <v>-145.08990000000003</v>
      </c>
      <c r="N1000" s="27">
        <v>0</v>
      </c>
      <c r="O1000" s="27">
        <f t="shared" si="183"/>
        <v>0</v>
      </c>
      <c r="P1000" s="27">
        <f>IF(F1000&gt;0,(K1000+L1000)*F1000,0)</f>
        <v>0</v>
      </c>
      <c r="Q1000" s="28">
        <f>IF(J1000*-1&gt;(K1000+L1000),(((J1000*-1)-K1000-L1000))*F1000,0)</f>
        <v>0</v>
      </c>
      <c r="R1000" s="27">
        <f t="shared" si="184"/>
        <v>1703170.2126707749</v>
      </c>
      <c r="S1000" s="27">
        <f t="shared" si="185"/>
        <v>1673916.8793797137</v>
      </c>
      <c r="T1000" s="27">
        <f t="shared" si="186"/>
        <v>0.47314068507994128</v>
      </c>
      <c r="U1000" s="27">
        <f t="shared" si="187"/>
        <v>0.4650141090916845</v>
      </c>
      <c r="V1000" s="29">
        <v>-0.4650141090916845</v>
      </c>
      <c r="W1000" s="29">
        <f>0.5*'Car Specs and Assumptions'!$C$5*(F1000*F1000)</f>
        <v>0</v>
      </c>
      <c r="X1000" s="29">
        <f t="shared" si="188"/>
        <v>0</v>
      </c>
      <c r="Y1000" s="29">
        <f t="shared" si="189"/>
        <v>0</v>
      </c>
      <c r="Z1000" s="29">
        <f>(H1000*(K1000+L1000))/1000</f>
        <v>0</v>
      </c>
      <c r="AA1000" s="29">
        <f t="shared" si="190"/>
        <v>0</v>
      </c>
      <c r="AB1000" s="18"/>
      <c r="AC1000" s="24">
        <f t="shared" si="191"/>
        <v>0</v>
      </c>
      <c r="AD1000" s="24"/>
      <c r="AE1000" s="18"/>
      <c r="AF1000" s="18"/>
      <c r="AG1000" s="18"/>
      <c r="AH1000" s="18"/>
      <c r="AI1000" s="18"/>
      <c r="AJ1000" s="18"/>
      <c r="AK1000" s="18"/>
      <c r="AL1000" s="18"/>
      <c r="AM1000" s="18"/>
      <c r="AN1000" s="18"/>
    </row>
    <row r="1001" spans="1:40" x14ac:dyDescent="0.35">
      <c r="A1001" s="18"/>
      <c r="B1001" s="2" t="s">
        <v>4</v>
      </c>
      <c r="C1001" s="2">
        <v>997</v>
      </c>
      <c r="D1001" s="2">
        <v>408</v>
      </c>
      <c r="E1001" s="10">
        <v>0</v>
      </c>
      <c r="F1001" s="26">
        <f t="shared" si="182"/>
        <v>0</v>
      </c>
      <c r="G1001" s="51">
        <f t="shared" si="192"/>
        <v>0</v>
      </c>
      <c r="H1001" s="26">
        <f t="shared" si="193"/>
        <v>0</v>
      </c>
      <c r="I1001" s="70"/>
      <c r="J1001" s="26">
        <v>0</v>
      </c>
      <c r="K1001" s="26">
        <f>'Car Specs and Assumptions'!$C$5*9.81*'Car Specs and Assumptions'!$F$5</f>
        <v>145.08990000000003</v>
      </c>
      <c r="L1001" s="26">
        <v>0</v>
      </c>
      <c r="M1001" s="26">
        <v>-145.08990000000003</v>
      </c>
      <c r="N1001" s="27">
        <v>0</v>
      </c>
      <c r="O1001" s="27">
        <f t="shared" si="183"/>
        <v>0</v>
      </c>
      <c r="P1001" s="27">
        <f>IF(F1001&gt;0,(K1001+L1001)*F1001,0)</f>
        <v>0</v>
      </c>
      <c r="Q1001" s="28">
        <f>IF(J1001*-1&gt;(K1001+L1001),(((J1001*-1)-K1001-L1001))*F1001,0)</f>
        <v>0</v>
      </c>
      <c r="R1001" s="27">
        <f t="shared" si="184"/>
        <v>1703170.2126707749</v>
      </c>
      <c r="S1001" s="27">
        <f t="shared" si="185"/>
        <v>1673916.8793797137</v>
      </c>
      <c r="T1001" s="27">
        <f t="shared" si="186"/>
        <v>0.47314068507994128</v>
      </c>
      <c r="U1001" s="27">
        <f t="shared" si="187"/>
        <v>0.4650141090916845</v>
      </c>
      <c r="V1001" s="29">
        <v>-0.4650141090916845</v>
      </c>
      <c r="W1001" s="29">
        <f>0.5*'Car Specs and Assumptions'!$C$5*(F1001*F1001)</f>
        <v>0</v>
      </c>
      <c r="X1001" s="29">
        <f t="shared" si="188"/>
        <v>0</v>
      </c>
      <c r="Y1001" s="29">
        <f t="shared" si="189"/>
        <v>0</v>
      </c>
      <c r="Z1001" s="29">
        <f>(H1001*(K1001+L1001))/1000</f>
        <v>0</v>
      </c>
      <c r="AA1001" s="29">
        <f t="shared" si="190"/>
        <v>0</v>
      </c>
      <c r="AB1001" s="18"/>
      <c r="AC1001" s="24">
        <f t="shared" si="191"/>
        <v>0</v>
      </c>
      <c r="AD1001" s="24"/>
      <c r="AE1001" s="18"/>
      <c r="AF1001" s="18"/>
      <c r="AG1001" s="18"/>
      <c r="AH1001" s="18"/>
      <c r="AI1001" s="18"/>
      <c r="AJ1001" s="18"/>
      <c r="AK1001" s="18"/>
      <c r="AL1001" s="18"/>
      <c r="AM1001" s="18"/>
      <c r="AN1001" s="18"/>
    </row>
    <row r="1002" spans="1:40" x14ac:dyDescent="0.35">
      <c r="A1002" s="18"/>
      <c r="B1002" s="2" t="s">
        <v>4</v>
      </c>
      <c r="C1002" s="2">
        <v>998</v>
      </c>
      <c r="D1002" s="2">
        <v>409</v>
      </c>
      <c r="E1002" s="10">
        <v>0</v>
      </c>
      <c r="F1002" s="26">
        <f t="shared" si="182"/>
        <v>0</v>
      </c>
      <c r="G1002" s="51">
        <f t="shared" si="192"/>
        <v>0</v>
      </c>
      <c r="H1002" s="26">
        <f t="shared" si="193"/>
        <v>0</v>
      </c>
      <c r="I1002" s="70"/>
      <c r="J1002" s="26">
        <v>0</v>
      </c>
      <c r="K1002" s="26">
        <f>'Car Specs and Assumptions'!$C$5*9.81*'Car Specs and Assumptions'!$F$5</f>
        <v>145.08990000000003</v>
      </c>
      <c r="L1002" s="26">
        <v>0</v>
      </c>
      <c r="M1002" s="26">
        <v>-145.08990000000003</v>
      </c>
      <c r="N1002" s="27">
        <v>0</v>
      </c>
      <c r="O1002" s="27">
        <f t="shared" si="183"/>
        <v>0</v>
      </c>
      <c r="P1002" s="27">
        <f>IF(F1002&gt;0,(K1002+L1002)*F1002,0)</f>
        <v>0</v>
      </c>
      <c r="Q1002" s="28">
        <f>IF(J1002*-1&gt;(K1002+L1002),(((J1002*-1)-K1002-L1002))*F1002,0)</f>
        <v>0</v>
      </c>
      <c r="R1002" s="27">
        <f t="shared" si="184"/>
        <v>1703170.2126707749</v>
      </c>
      <c r="S1002" s="27">
        <f t="shared" si="185"/>
        <v>1673916.8793797137</v>
      </c>
      <c r="T1002" s="27">
        <f t="shared" si="186"/>
        <v>0.47314068507994128</v>
      </c>
      <c r="U1002" s="27">
        <f t="shared" si="187"/>
        <v>0.4650141090916845</v>
      </c>
      <c r="V1002" s="29">
        <v>-0.4650141090916845</v>
      </c>
      <c r="W1002" s="29">
        <f>0.5*'Car Specs and Assumptions'!$C$5*(F1002*F1002)</f>
        <v>0</v>
      </c>
      <c r="X1002" s="29">
        <f t="shared" si="188"/>
        <v>0</v>
      </c>
      <c r="Y1002" s="29">
        <f t="shared" si="189"/>
        <v>0</v>
      </c>
      <c r="Z1002" s="29">
        <f>(H1002*(K1002+L1002))/1000</f>
        <v>0</v>
      </c>
      <c r="AA1002" s="29">
        <f t="shared" si="190"/>
        <v>0</v>
      </c>
      <c r="AB1002" s="18"/>
      <c r="AC1002" s="24">
        <f t="shared" si="191"/>
        <v>0</v>
      </c>
      <c r="AD1002" s="24"/>
      <c r="AE1002" s="18"/>
      <c r="AF1002" s="18"/>
      <c r="AG1002" s="18"/>
      <c r="AH1002" s="18"/>
      <c r="AI1002" s="18"/>
      <c r="AJ1002" s="18"/>
      <c r="AK1002" s="18"/>
      <c r="AL1002" s="18"/>
      <c r="AM1002" s="18"/>
      <c r="AN1002" s="18"/>
    </row>
    <row r="1003" spans="1:40" x14ac:dyDescent="0.35">
      <c r="A1003" s="18"/>
      <c r="B1003" s="2" t="s">
        <v>4</v>
      </c>
      <c r="C1003" s="2">
        <v>999</v>
      </c>
      <c r="D1003" s="2">
        <v>410</v>
      </c>
      <c r="E1003" s="10">
        <v>0</v>
      </c>
      <c r="F1003" s="26">
        <f t="shared" si="182"/>
        <v>0</v>
      </c>
      <c r="G1003" s="51">
        <f t="shared" si="192"/>
        <v>0</v>
      </c>
      <c r="H1003" s="26">
        <f t="shared" si="193"/>
        <v>0</v>
      </c>
      <c r="I1003" s="70"/>
      <c r="J1003" s="26">
        <v>0</v>
      </c>
      <c r="K1003" s="26">
        <f>'Car Specs and Assumptions'!$C$5*9.81*'Car Specs and Assumptions'!$F$5</f>
        <v>145.08990000000003</v>
      </c>
      <c r="L1003" s="26">
        <v>0</v>
      </c>
      <c r="M1003" s="26">
        <v>-145.08990000000003</v>
      </c>
      <c r="N1003" s="27">
        <v>0</v>
      </c>
      <c r="O1003" s="27">
        <f t="shared" si="183"/>
        <v>0</v>
      </c>
      <c r="P1003" s="27">
        <f>IF(F1003&gt;0,(K1003+L1003)*F1003,0)</f>
        <v>0</v>
      </c>
      <c r="Q1003" s="28">
        <f>IF(J1003*-1&gt;(K1003+L1003),(((J1003*-1)-K1003-L1003))*F1003,0)</f>
        <v>0</v>
      </c>
      <c r="R1003" s="27">
        <f t="shared" si="184"/>
        <v>1703170.2126707749</v>
      </c>
      <c r="S1003" s="27">
        <f t="shared" si="185"/>
        <v>1673916.8793797137</v>
      </c>
      <c r="T1003" s="27">
        <f t="shared" si="186"/>
        <v>0.47314068507994128</v>
      </c>
      <c r="U1003" s="27">
        <f t="shared" si="187"/>
        <v>0.4650141090916845</v>
      </c>
      <c r="V1003" s="29">
        <v>-0.4650141090916845</v>
      </c>
      <c r="W1003" s="29">
        <f>0.5*'Car Specs and Assumptions'!$C$5*(F1003*F1003)</f>
        <v>0</v>
      </c>
      <c r="X1003" s="29">
        <f t="shared" si="188"/>
        <v>0</v>
      </c>
      <c r="Y1003" s="29">
        <f t="shared" si="189"/>
        <v>0</v>
      </c>
      <c r="Z1003" s="29">
        <f>(H1003*(K1003+L1003))/1000</f>
        <v>0</v>
      </c>
      <c r="AA1003" s="29">
        <f t="shared" si="190"/>
        <v>0</v>
      </c>
      <c r="AB1003" s="18"/>
      <c r="AC1003" s="24">
        <f t="shared" si="191"/>
        <v>0</v>
      </c>
      <c r="AD1003" s="24"/>
      <c r="AE1003" s="18"/>
      <c r="AF1003" s="18"/>
      <c r="AG1003" s="18"/>
      <c r="AH1003" s="18"/>
      <c r="AI1003" s="18"/>
      <c r="AJ1003" s="18"/>
      <c r="AK1003" s="18"/>
      <c r="AL1003" s="18"/>
      <c r="AM1003" s="18"/>
      <c r="AN1003" s="18"/>
    </row>
    <row r="1004" spans="1:40" x14ac:dyDescent="0.35">
      <c r="A1004" s="18"/>
      <c r="B1004" s="2" t="s">
        <v>4</v>
      </c>
      <c r="C1004" s="2">
        <v>1000</v>
      </c>
      <c r="D1004" s="2">
        <v>411</v>
      </c>
      <c r="E1004" s="10">
        <v>0</v>
      </c>
      <c r="F1004" s="26">
        <f t="shared" si="182"/>
        <v>0</v>
      </c>
      <c r="G1004" s="51">
        <f t="shared" si="192"/>
        <v>0</v>
      </c>
      <c r="H1004" s="26">
        <f t="shared" si="193"/>
        <v>0</v>
      </c>
      <c r="I1004" s="70"/>
      <c r="J1004" s="26">
        <v>0</v>
      </c>
      <c r="K1004" s="26">
        <f>'Car Specs and Assumptions'!$C$5*9.81*'Car Specs and Assumptions'!$F$5</f>
        <v>145.08990000000003</v>
      </c>
      <c r="L1004" s="26">
        <v>0</v>
      </c>
      <c r="M1004" s="26">
        <v>-145.08990000000003</v>
      </c>
      <c r="N1004" s="27">
        <v>0</v>
      </c>
      <c r="O1004" s="27">
        <f t="shared" si="183"/>
        <v>0</v>
      </c>
      <c r="P1004" s="27">
        <f>IF(F1004&gt;0,(K1004+L1004)*F1004,0)</f>
        <v>0</v>
      </c>
      <c r="Q1004" s="28">
        <f>IF(J1004*-1&gt;(K1004+L1004),(((J1004*-1)-K1004-L1004))*F1004,0)</f>
        <v>0</v>
      </c>
      <c r="R1004" s="27">
        <f t="shared" si="184"/>
        <v>1703170.2126707749</v>
      </c>
      <c r="S1004" s="27">
        <f t="shared" si="185"/>
        <v>1673916.8793797137</v>
      </c>
      <c r="T1004" s="27">
        <f t="shared" si="186"/>
        <v>0.47314068507994128</v>
      </c>
      <c r="U1004" s="27">
        <f t="shared" si="187"/>
        <v>0.4650141090916845</v>
      </c>
      <c r="V1004" s="29">
        <v>-0.4650141090916845</v>
      </c>
      <c r="W1004" s="29">
        <f>0.5*'Car Specs and Assumptions'!$C$5*(F1004*F1004)</f>
        <v>0</v>
      </c>
      <c r="X1004" s="29">
        <f t="shared" si="188"/>
        <v>0</v>
      </c>
      <c r="Y1004" s="29">
        <f t="shared" si="189"/>
        <v>0</v>
      </c>
      <c r="Z1004" s="29">
        <f>(H1004*(K1004+L1004))/1000</f>
        <v>0</v>
      </c>
      <c r="AA1004" s="29">
        <f t="shared" si="190"/>
        <v>0</v>
      </c>
      <c r="AB1004" s="18"/>
      <c r="AC1004" s="24">
        <f t="shared" si="191"/>
        <v>0</v>
      </c>
      <c r="AD1004" s="24"/>
      <c r="AE1004" s="18"/>
      <c r="AF1004" s="18"/>
      <c r="AG1004" s="18"/>
      <c r="AH1004" s="18"/>
      <c r="AI1004" s="18"/>
      <c r="AJ1004" s="18"/>
      <c r="AK1004" s="18"/>
      <c r="AL1004" s="18"/>
      <c r="AM1004" s="18"/>
      <c r="AN1004" s="18"/>
    </row>
    <row r="1005" spans="1:40" x14ac:dyDescent="0.35">
      <c r="A1005" s="18"/>
      <c r="B1005" s="2" t="s">
        <v>4</v>
      </c>
      <c r="C1005" s="2">
        <v>1001</v>
      </c>
      <c r="D1005" s="2">
        <v>412</v>
      </c>
      <c r="E1005" s="10">
        <v>0</v>
      </c>
      <c r="F1005" s="26">
        <f t="shared" si="182"/>
        <v>0</v>
      </c>
      <c r="G1005" s="51">
        <f t="shared" si="192"/>
        <v>0</v>
      </c>
      <c r="H1005" s="26">
        <f t="shared" si="193"/>
        <v>0</v>
      </c>
      <c r="I1005" s="70"/>
      <c r="J1005" s="26">
        <v>0</v>
      </c>
      <c r="K1005" s="26">
        <f>'Car Specs and Assumptions'!$C$5*9.81*'Car Specs and Assumptions'!$F$5</f>
        <v>145.08990000000003</v>
      </c>
      <c r="L1005" s="26">
        <v>0</v>
      </c>
      <c r="M1005" s="26">
        <v>-145.08990000000003</v>
      </c>
      <c r="N1005" s="27">
        <v>0</v>
      </c>
      <c r="O1005" s="27">
        <f t="shared" si="183"/>
        <v>0</v>
      </c>
      <c r="P1005" s="27">
        <f>IF(F1005&gt;0,(K1005+L1005)*F1005,0)</f>
        <v>0</v>
      </c>
      <c r="Q1005" s="28">
        <f>IF(J1005*-1&gt;(K1005+L1005),(((J1005*-1)-K1005-L1005))*F1005,0)</f>
        <v>0</v>
      </c>
      <c r="R1005" s="27">
        <f t="shared" si="184"/>
        <v>1703170.2126707749</v>
      </c>
      <c r="S1005" s="27">
        <f t="shared" si="185"/>
        <v>1673916.8793797137</v>
      </c>
      <c r="T1005" s="27">
        <f t="shared" si="186"/>
        <v>0.47314068507994128</v>
      </c>
      <c r="U1005" s="27">
        <f t="shared" si="187"/>
        <v>0.4650141090916845</v>
      </c>
      <c r="V1005" s="29">
        <v>-0.4650141090916845</v>
      </c>
      <c r="W1005" s="29">
        <f>0.5*'Car Specs and Assumptions'!$C$5*(F1005*F1005)</f>
        <v>0</v>
      </c>
      <c r="X1005" s="29">
        <f t="shared" si="188"/>
        <v>0</v>
      </c>
      <c r="Y1005" s="29">
        <f t="shared" si="189"/>
        <v>0</v>
      </c>
      <c r="Z1005" s="29">
        <f>(H1005*(K1005+L1005))/1000</f>
        <v>0</v>
      </c>
      <c r="AA1005" s="29">
        <f t="shared" si="190"/>
        <v>0</v>
      </c>
      <c r="AB1005" s="18"/>
      <c r="AC1005" s="24">
        <f t="shared" si="191"/>
        <v>0</v>
      </c>
      <c r="AD1005" s="24"/>
      <c r="AE1005" s="18"/>
      <c r="AF1005" s="18"/>
      <c r="AG1005" s="18"/>
      <c r="AH1005" s="18"/>
      <c r="AI1005" s="18"/>
      <c r="AJ1005" s="18"/>
      <c r="AK1005" s="18"/>
      <c r="AL1005" s="18"/>
      <c r="AM1005" s="18"/>
      <c r="AN1005" s="18"/>
    </row>
    <row r="1006" spans="1:40" x14ac:dyDescent="0.35">
      <c r="A1006" s="18"/>
      <c r="B1006" s="2" t="s">
        <v>4</v>
      </c>
      <c r="C1006" s="2">
        <v>1002</v>
      </c>
      <c r="D1006" s="2">
        <v>413</v>
      </c>
      <c r="E1006" s="10">
        <v>0</v>
      </c>
      <c r="F1006" s="26">
        <f t="shared" si="182"/>
        <v>0</v>
      </c>
      <c r="G1006" s="51">
        <f t="shared" si="192"/>
        <v>0</v>
      </c>
      <c r="H1006" s="26">
        <f t="shared" si="193"/>
        <v>0</v>
      </c>
      <c r="I1006" s="70"/>
      <c r="J1006" s="26">
        <v>0</v>
      </c>
      <c r="K1006" s="26">
        <f>'Car Specs and Assumptions'!$C$5*9.81*'Car Specs and Assumptions'!$F$5</f>
        <v>145.08990000000003</v>
      </c>
      <c r="L1006" s="26">
        <v>0</v>
      </c>
      <c r="M1006" s="26">
        <v>-145.08990000000003</v>
      </c>
      <c r="N1006" s="27">
        <v>0</v>
      </c>
      <c r="O1006" s="27">
        <f t="shared" si="183"/>
        <v>0</v>
      </c>
      <c r="P1006" s="27">
        <f>IF(F1006&gt;0,(K1006+L1006)*F1006,0)</f>
        <v>0</v>
      </c>
      <c r="Q1006" s="28">
        <f>IF(J1006*-1&gt;(K1006+L1006),(((J1006*-1)-K1006-L1006))*F1006,0)</f>
        <v>0</v>
      </c>
      <c r="R1006" s="27">
        <f t="shared" si="184"/>
        <v>1703170.2126707749</v>
      </c>
      <c r="S1006" s="27">
        <f t="shared" si="185"/>
        <v>1673916.8793797137</v>
      </c>
      <c r="T1006" s="27">
        <f t="shared" si="186"/>
        <v>0.47314068507994128</v>
      </c>
      <c r="U1006" s="27">
        <f t="shared" si="187"/>
        <v>0.4650141090916845</v>
      </c>
      <c r="V1006" s="29">
        <v>-0.4650141090916845</v>
      </c>
      <c r="W1006" s="29">
        <f>0.5*'Car Specs and Assumptions'!$C$5*(F1006*F1006)</f>
        <v>0</v>
      </c>
      <c r="X1006" s="29">
        <f t="shared" si="188"/>
        <v>0</v>
      </c>
      <c r="Y1006" s="29">
        <f t="shared" si="189"/>
        <v>0</v>
      </c>
      <c r="Z1006" s="29">
        <f>(H1006*(K1006+L1006))/1000</f>
        <v>0</v>
      </c>
      <c r="AA1006" s="29">
        <f t="shared" si="190"/>
        <v>0</v>
      </c>
      <c r="AB1006" s="18"/>
      <c r="AC1006" s="24">
        <f t="shared" si="191"/>
        <v>0</v>
      </c>
      <c r="AD1006" s="24"/>
      <c r="AE1006" s="18"/>
      <c r="AF1006" s="18"/>
      <c r="AG1006" s="18"/>
      <c r="AH1006" s="18"/>
      <c r="AI1006" s="18"/>
      <c r="AJ1006" s="18"/>
      <c r="AK1006" s="18"/>
      <c r="AL1006" s="18"/>
      <c r="AM1006" s="18"/>
      <c r="AN1006" s="18"/>
    </row>
    <row r="1007" spans="1:40" x14ac:dyDescent="0.35">
      <c r="A1007" s="18"/>
      <c r="B1007" s="2" t="s">
        <v>4</v>
      </c>
      <c r="C1007" s="2">
        <v>1003</v>
      </c>
      <c r="D1007" s="2">
        <v>414</v>
      </c>
      <c r="E1007" s="10">
        <v>0</v>
      </c>
      <c r="F1007" s="26">
        <f t="shared" si="182"/>
        <v>0</v>
      </c>
      <c r="G1007" s="51">
        <f t="shared" si="192"/>
        <v>0</v>
      </c>
      <c r="H1007" s="26">
        <f t="shared" si="193"/>
        <v>0</v>
      </c>
      <c r="I1007" s="70"/>
      <c r="J1007" s="26">
        <v>0</v>
      </c>
      <c r="K1007" s="26">
        <f>'Car Specs and Assumptions'!$C$5*9.81*'Car Specs and Assumptions'!$F$5</f>
        <v>145.08990000000003</v>
      </c>
      <c r="L1007" s="26">
        <v>0</v>
      </c>
      <c r="M1007" s="26">
        <v>-145.08990000000003</v>
      </c>
      <c r="N1007" s="27">
        <v>0</v>
      </c>
      <c r="O1007" s="27">
        <f t="shared" si="183"/>
        <v>0</v>
      </c>
      <c r="P1007" s="27">
        <f>IF(F1007&gt;0,(K1007+L1007)*F1007,0)</f>
        <v>0</v>
      </c>
      <c r="Q1007" s="28">
        <f>IF(J1007*-1&gt;(K1007+L1007),(((J1007*-1)-K1007-L1007))*F1007,0)</f>
        <v>0</v>
      </c>
      <c r="R1007" s="27">
        <f t="shared" si="184"/>
        <v>1703170.2126707749</v>
      </c>
      <c r="S1007" s="27">
        <f t="shared" si="185"/>
        <v>1673916.8793797137</v>
      </c>
      <c r="T1007" s="27">
        <f t="shared" si="186"/>
        <v>0.47314068507994128</v>
      </c>
      <c r="U1007" s="27">
        <f t="shared" si="187"/>
        <v>0.4650141090916845</v>
      </c>
      <c r="V1007" s="29">
        <v>-0.4650141090916845</v>
      </c>
      <c r="W1007" s="29">
        <f>0.5*'Car Specs and Assumptions'!$C$5*(F1007*F1007)</f>
        <v>0</v>
      </c>
      <c r="X1007" s="29">
        <f t="shared" si="188"/>
        <v>0</v>
      </c>
      <c r="Y1007" s="29">
        <f t="shared" si="189"/>
        <v>0</v>
      </c>
      <c r="Z1007" s="29">
        <f>(H1007*(K1007+L1007))/1000</f>
        <v>0</v>
      </c>
      <c r="AA1007" s="29">
        <f t="shared" si="190"/>
        <v>0</v>
      </c>
      <c r="AB1007" s="18"/>
      <c r="AC1007" s="24">
        <f t="shared" si="191"/>
        <v>0</v>
      </c>
      <c r="AD1007" s="24"/>
      <c r="AE1007" s="18"/>
      <c r="AF1007" s="18"/>
      <c r="AG1007" s="18"/>
      <c r="AH1007" s="18"/>
      <c r="AI1007" s="18"/>
      <c r="AJ1007" s="18"/>
      <c r="AK1007" s="18"/>
      <c r="AL1007" s="18"/>
      <c r="AM1007" s="18"/>
      <c r="AN1007" s="18"/>
    </row>
    <row r="1008" spans="1:40" x14ac:dyDescent="0.35">
      <c r="A1008" s="18"/>
      <c r="B1008" s="2" t="s">
        <v>4</v>
      </c>
      <c r="C1008" s="2">
        <v>1004</v>
      </c>
      <c r="D1008" s="2">
        <v>415</v>
      </c>
      <c r="E1008" s="10">
        <v>0</v>
      </c>
      <c r="F1008" s="26">
        <f t="shared" si="182"/>
        <v>0</v>
      </c>
      <c r="G1008" s="51">
        <f t="shared" si="192"/>
        <v>0</v>
      </c>
      <c r="H1008" s="26">
        <f t="shared" si="193"/>
        <v>0</v>
      </c>
      <c r="I1008" s="70"/>
      <c r="J1008" s="26">
        <v>0</v>
      </c>
      <c r="K1008" s="26">
        <f>'Car Specs and Assumptions'!$C$5*9.81*'Car Specs and Assumptions'!$F$5</f>
        <v>145.08990000000003</v>
      </c>
      <c r="L1008" s="26">
        <v>0</v>
      </c>
      <c r="M1008" s="26">
        <v>-145.08990000000003</v>
      </c>
      <c r="N1008" s="27">
        <v>0</v>
      </c>
      <c r="O1008" s="27">
        <f t="shared" si="183"/>
        <v>0</v>
      </c>
      <c r="P1008" s="27">
        <f>IF(F1008&gt;0,(K1008+L1008)*F1008,0)</f>
        <v>0</v>
      </c>
      <c r="Q1008" s="28">
        <f>IF(J1008*-1&gt;(K1008+L1008),(((J1008*-1)-K1008-L1008))*F1008,0)</f>
        <v>0</v>
      </c>
      <c r="R1008" s="27">
        <f t="shared" si="184"/>
        <v>1703170.2126707749</v>
      </c>
      <c r="S1008" s="27">
        <f t="shared" si="185"/>
        <v>1673916.8793797137</v>
      </c>
      <c r="T1008" s="27">
        <f t="shared" si="186"/>
        <v>0.47314068507994128</v>
      </c>
      <c r="U1008" s="27">
        <f t="shared" si="187"/>
        <v>0.4650141090916845</v>
      </c>
      <c r="V1008" s="29">
        <v>-0.4650141090916845</v>
      </c>
      <c r="W1008" s="29">
        <f>0.5*'Car Specs and Assumptions'!$C$5*(F1008*F1008)</f>
        <v>0</v>
      </c>
      <c r="X1008" s="29">
        <f t="shared" si="188"/>
        <v>0</v>
      </c>
      <c r="Y1008" s="29">
        <f t="shared" si="189"/>
        <v>0</v>
      </c>
      <c r="Z1008" s="29">
        <f>(H1008*(K1008+L1008))/1000</f>
        <v>0</v>
      </c>
      <c r="AA1008" s="29">
        <f t="shared" si="190"/>
        <v>0</v>
      </c>
      <c r="AB1008" s="18"/>
      <c r="AC1008" s="24">
        <f t="shared" si="191"/>
        <v>0</v>
      </c>
      <c r="AD1008" s="24"/>
      <c r="AE1008" s="18"/>
      <c r="AF1008" s="18"/>
      <c r="AG1008" s="18"/>
      <c r="AH1008" s="18"/>
      <c r="AI1008" s="18"/>
      <c r="AJ1008" s="18"/>
      <c r="AK1008" s="18"/>
      <c r="AL1008" s="18"/>
      <c r="AM1008" s="18"/>
      <c r="AN1008" s="18"/>
    </row>
    <row r="1009" spans="1:40" x14ac:dyDescent="0.35">
      <c r="A1009" s="18"/>
      <c r="B1009" s="2" t="s">
        <v>4</v>
      </c>
      <c r="C1009" s="2">
        <v>1005</v>
      </c>
      <c r="D1009" s="2">
        <v>416</v>
      </c>
      <c r="E1009" s="10">
        <v>0</v>
      </c>
      <c r="F1009" s="26">
        <f t="shared" si="182"/>
        <v>0</v>
      </c>
      <c r="G1009" s="51">
        <f t="shared" si="192"/>
        <v>0</v>
      </c>
      <c r="H1009" s="26">
        <f t="shared" si="193"/>
        <v>0</v>
      </c>
      <c r="I1009" s="70"/>
      <c r="J1009" s="26">
        <v>0</v>
      </c>
      <c r="K1009" s="26">
        <f>'Car Specs and Assumptions'!$C$5*9.81*'Car Specs and Assumptions'!$F$5</f>
        <v>145.08990000000003</v>
      </c>
      <c r="L1009" s="26">
        <v>0</v>
      </c>
      <c r="M1009" s="26">
        <v>-145.08990000000003</v>
      </c>
      <c r="N1009" s="27">
        <v>0</v>
      </c>
      <c r="O1009" s="27">
        <f t="shared" si="183"/>
        <v>0</v>
      </c>
      <c r="P1009" s="27">
        <f>IF(F1009&gt;0,(K1009+L1009)*F1009,0)</f>
        <v>0</v>
      </c>
      <c r="Q1009" s="28">
        <f>IF(J1009*-1&gt;(K1009+L1009),(((J1009*-1)-K1009-L1009))*F1009,0)</f>
        <v>0</v>
      </c>
      <c r="R1009" s="27">
        <f t="shared" si="184"/>
        <v>1703170.2126707749</v>
      </c>
      <c r="S1009" s="27">
        <f t="shared" si="185"/>
        <v>1673916.8793797137</v>
      </c>
      <c r="T1009" s="27">
        <f t="shared" si="186"/>
        <v>0.47314068507994128</v>
      </c>
      <c r="U1009" s="27">
        <f t="shared" si="187"/>
        <v>0.4650141090916845</v>
      </c>
      <c r="V1009" s="29">
        <v>-0.4650141090916845</v>
      </c>
      <c r="W1009" s="29">
        <f>0.5*'Car Specs and Assumptions'!$C$5*(F1009*F1009)</f>
        <v>0</v>
      </c>
      <c r="X1009" s="29">
        <f t="shared" si="188"/>
        <v>0</v>
      </c>
      <c r="Y1009" s="29">
        <f t="shared" si="189"/>
        <v>0</v>
      </c>
      <c r="Z1009" s="29">
        <f>(H1009*(K1009+L1009))/1000</f>
        <v>0</v>
      </c>
      <c r="AA1009" s="29">
        <f t="shared" si="190"/>
        <v>0</v>
      </c>
      <c r="AB1009" s="18"/>
      <c r="AC1009" s="24">
        <f t="shared" si="191"/>
        <v>0</v>
      </c>
      <c r="AD1009" s="24"/>
      <c r="AE1009" s="18"/>
      <c r="AF1009" s="18"/>
      <c r="AG1009" s="18"/>
      <c r="AH1009" s="18"/>
      <c r="AI1009" s="18"/>
      <c r="AJ1009" s="18"/>
      <c r="AK1009" s="18"/>
      <c r="AL1009" s="18"/>
      <c r="AM1009" s="18"/>
      <c r="AN1009" s="18"/>
    </row>
    <row r="1010" spans="1:40" x14ac:dyDescent="0.35">
      <c r="A1010" s="18"/>
      <c r="B1010" s="2" t="s">
        <v>4</v>
      </c>
      <c r="C1010" s="2">
        <v>1006</v>
      </c>
      <c r="D1010" s="2">
        <v>417</v>
      </c>
      <c r="E1010" s="10">
        <v>0</v>
      </c>
      <c r="F1010" s="26">
        <f t="shared" si="182"/>
        <v>0</v>
      </c>
      <c r="G1010" s="51">
        <f t="shared" si="192"/>
        <v>0</v>
      </c>
      <c r="H1010" s="26">
        <f t="shared" si="193"/>
        <v>0</v>
      </c>
      <c r="I1010" s="70"/>
      <c r="J1010" s="26">
        <v>0</v>
      </c>
      <c r="K1010" s="26">
        <f>'Car Specs and Assumptions'!$C$5*9.81*'Car Specs and Assumptions'!$F$5</f>
        <v>145.08990000000003</v>
      </c>
      <c r="L1010" s="26">
        <v>0</v>
      </c>
      <c r="M1010" s="26">
        <v>-145.08990000000003</v>
      </c>
      <c r="N1010" s="27">
        <v>0</v>
      </c>
      <c r="O1010" s="27">
        <f t="shared" si="183"/>
        <v>0</v>
      </c>
      <c r="P1010" s="27">
        <f>IF(F1010&gt;0,(K1010+L1010)*F1010,0)</f>
        <v>0</v>
      </c>
      <c r="Q1010" s="28">
        <f>IF(J1010*-1&gt;(K1010+L1010),(((J1010*-1)-K1010-L1010))*F1010,0)</f>
        <v>0</v>
      </c>
      <c r="R1010" s="27">
        <f t="shared" si="184"/>
        <v>1703170.2126707749</v>
      </c>
      <c r="S1010" s="27">
        <f t="shared" si="185"/>
        <v>1673916.8793797137</v>
      </c>
      <c r="T1010" s="27">
        <f t="shared" si="186"/>
        <v>0.47314068507994128</v>
      </c>
      <c r="U1010" s="27">
        <f t="shared" si="187"/>
        <v>0.4650141090916845</v>
      </c>
      <c r="V1010" s="29">
        <v>-0.4650141090916845</v>
      </c>
      <c r="W1010" s="29">
        <f>0.5*'Car Specs and Assumptions'!$C$5*(F1010*F1010)</f>
        <v>0</v>
      </c>
      <c r="X1010" s="29">
        <f t="shared" si="188"/>
        <v>0</v>
      </c>
      <c r="Y1010" s="29">
        <f t="shared" si="189"/>
        <v>0</v>
      </c>
      <c r="Z1010" s="29">
        <f>(H1010*(K1010+L1010))/1000</f>
        <v>0</v>
      </c>
      <c r="AA1010" s="29">
        <f t="shared" si="190"/>
        <v>0</v>
      </c>
      <c r="AB1010" s="18"/>
      <c r="AC1010" s="24">
        <f t="shared" si="191"/>
        <v>0</v>
      </c>
      <c r="AD1010" s="24"/>
      <c r="AE1010" s="18"/>
      <c r="AF1010" s="18"/>
      <c r="AG1010" s="18"/>
      <c r="AH1010" s="18"/>
      <c r="AI1010" s="18"/>
      <c r="AJ1010" s="18"/>
      <c r="AK1010" s="18"/>
      <c r="AL1010" s="18"/>
      <c r="AM1010" s="18"/>
      <c r="AN1010" s="18"/>
    </row>
    <row r="1011" spans="1:40" x14ac:dyDescent="0.35">
      <c r="A1011" s="18"/>
      <c r="B1011" s="2" t="s">
        <v>4</v>
      </c>
      <c r="C1011" s="2">
        <v>1007</v>
      </c>
      <c r="D1011" s="2">
        <v>418</v>
      </c>
      <c r="E1011" s="10">
        <v>0</v>
      </c>
      <c r="F1011" s="26">
        <f t="shared" si="182"/>
        <v>0</v>
      </c>
      <c r="G1011" s="51">
        <f t="shared" si="192"/>
        <v>0</v>
      </c>
      <c r="H1011" s="26">
        <f t="shared" si="193"/>
        <v>0</v>
      </c>
      <c r="I1011" s="70"/>
      <c r="J1011" s="26">
        <v>0</v>
      </c>
      <c r="K1011" s="26">
        <f>'Car Specs and Assumptions'!$C$5*9.81*'Car Specs and Assumptions'!$F$5</f>
        <v>145.08990000000003</v>
      </c>
      <c r="L1011" s="26">
        <v>0</v>
      </c>
      <c r="M1011" s="26">
        <v>-145.08990000000003</v>
      </c>
      <c r="N1011" s="27">
        <v>0</v>
      </c>
      <c r="O1011" s="27">
        <f t="shared" si="183"/>
        <v>0</v>
      </c>
      <c r="P1011" s="27">
        <f>IF(F1011&gt;0,(K1011+L1011)*F1011,0)</f>
        <v>0</v>
      </c>
      <c r="Q1011" s="28">
        <f>IF(J1011*-1&gt;(K1011+L1011),(((J1011*-1)-K1011-L1011))*F1011,0)</f>
        <v>0</v>
      </c>
      <c r="R1011" s="27">
        <f t="shared" si="184"/>
        <v>1703170.2126707749</v>
      </c>
      <c r="S1011" s="27">
        <f t="shared" si="185"/>
        <v>1673916.8793797137</v>
      </c>
      <c r="T1011" s="27">
        <f t="shared" si="186"/>
        <v>0.47314068507994128</v>
      </c>
      <c r="U1011" s="27">
        <f t="shared" si="187"/>
        <v>0.4650141090916845</v>
      </c>
      <c r="V1011" s="29">
        <v>-0.4650141090916845</v>
      </c>
      <c r="W1011" s="29">
        <f>0.5*'Car Specs and Assumptions'!$C$5*(F1011*F1011)</f>
        <v>0</v>
      </c>
      <c r="X1011" s="29">
        <f t="shared" si="188"/>
        <v>0</v>
      </c>
      <c r="Y1011" s="29">
        <f t="shared" si="189"/>
        <v>0</v>
      </c>
      <c r="Z1011" s="29">
        <f>(H1011*(K1011+L1011))/1000</f>
        <v>0</v>
      </c>
      <c r="AA1011" s="29">
        <f t="shared" si="190"/>
        <v>0</v>
      </c>
      <c r="AB1011" s="18"/>
      <c r="AC1011" s="24">
        <f t="shared" si="191"/>
        <v>0</v>
      </c>
      <c r="AD1011" s="24"/>
      <c r="AE1011" s="18"/>
      <c r="AF1011" s="18"/>
      <c r="AG1011" s="18"/>
      <c r="AH1011" s="18"/>
      <c r="AI1011" s="18"/>
      <c r="AJ1011" s="18"/>
      <c r="AK1011" s="18"/>
      <c r="AL1011" s="18"/>
      <c r="AM1011" s="18"/>
      <c r="AN1011" s="18"/>
    </row>
    <row r="1012" spans="1:40" x14ac:dyDescent="0.35">
      <c r="A1012" s="18"/>
      <c r="B1012" s="2" t="s">
        <v>4</v>
      </c>
      <c r="C1012" s="2">
        <v>1008</v>
      </c>
      <c r="D1012" s="2">
        <v>419</v>
      </c>
      <c r="E1012" s="10">
        <v>0</v>
      </c>
      <c r="F1012" s="26">
        <f t="shared" si="182"/>
        <v>0</v>
      </c>
      <c r="G1012" s="51">
        <f t="shared" si="192"/>
        <v>0</v>
      </c>
      <c r="H1012" s="26">
        <f t="shared" si="193"/>
        <v>0</v>
      </c>
      <c r="I1012" s="70"/>
      <c r="J1012" s="26">
        <v>0</v>
      </c>
      <c r="K1012" s="26">
        <f>'Car Specs and Assumptions'!$C$5*9.81*'Car Specs and Assumptions'!$F$5</f>
        <v>145.08990000000003</v>
      </c>
      <c r="L1012" s="26">
        <v>0</v>
      </c>
      <c r="M1012" s="26">
        <v>-145.08990000000003</v>
      </c>
      <c r="N1012" s="27">
        <v>0</v>
      </c>
      <c r="O1012" s="27">
        <f t="shared" si="183"/>
        <v>0</v>
      </c>
      <c r="P1012" s="27">
        <f>IF(F1012&gt;0,(K1012+L1012)*F1012,0)</f>
        <v>0</v>
      </c>
      <c r="Q1012" s="28">
        <f>IF(J1012*-1&gt;(K1012+L1012),(((J1012*-1)-K1012-L1012))*F1012,0)</f>
        <v>0</v>
      </c>
      <c r="R1012" s="27">
        <f t="shared" si="184"/>
        <v>1703170.2126707749</v>
      </c>
      <c r="S1012" s="27">
        <f t="shared" si="185"/>
        <v>1673916.8793797137</v>
      </c>
      <c r="T1012" s="27">
        <f t="shared" si="186"/>
        <v>0.47314068507994128</v>
      </c>
      <c r="U1012" s="27">
        <f t="shared" si="187"/>
        <v>0.4650141090916845</v>
      </c>
      <c r="V1012" s="29">
        <v>-0.4650141090916845</v>
      </c>
      <c r="W1012" s="29">
        <f>0.5*'Car Specs and Assumptions'!$C$5*(F1012*F1012)</f>
        <v>0</v>
      </c>
      <c r="X1012" s="29">
        <f t="shared" si="188"/>
        <v>0</v>
      </c>
      <c r="Y1012" s="29">
        <f t="shared" si="189"/>
        <v>0</v>
      </c>
      <c r="Z1012" s="29">
        <f>(H1012*(K1012+L1012))/1000</f>
        <v>0</v>
      </c>
      <c r="AA1012" s="29">
        <f t="shared" si="190"/>
        <v>0</v>
      </c>
      <c r="AB1012" s="18"/>
      <c r="AC1012" s="24">
        <f t="shared" si="191"/>
        <v>0</v>
      </c>
      <c r="AD1012" s="24"/>
      <c r="AE1012" s="18"/>
      <c r="AF1012" s="18"/>
      <c r="AG1012" s="18"/>
      <c r="AH1012" s="18"/>
      <c r="AI1012" s="18"/>
      <c r="AJ1012" s="18"/>
      <c r="AK1012" s="18"/>
      <c r="AL1012" s="18"/>
      <c r="AM1012" s="18"/>
      <c r="AN1012" s="18"/>
    </row>
    <row r="1013" spans="1:40" x14ac:dyDescent="0.35">
      <c r="A1013" s="18"/>
      <c r="B1013" s="2" t="s">
        <v>4</v>
      </c>
      <c r="C1013" s="2">
        <v>1009</v>
      </c>
      <c r="D1013" s="2">
        <v>420</v>
      </c>
      <c r="E1013" s="10">
        <v>0</v>
      </c>
      <c r="F1013" s="26">
        <f t="shared" si="182"/>
        <v>0</v>
      </c>
      <c r="G1013" s="51">
        <f t="shared" si="192"/>
        <v>0</v>
      </c>
      <c r="H1013" s="26">
        <f t="shared" si="193"/>
        <v>0</v>
      </c>
      <c r="I1013" s="70"/>
      <c r="J1013" s="26">
        <v>0</v>
      </c>
      <c r="K1013" s="26">
        <f>'Car Specs and Assumptions'!$C$5*9.81*'Car Specs and Assumptions'!$F$5</f>
        <v>145.08990000000003</v>
      </c>
      <c r="L1013" s="26">
        <v>0</v>
      </c>
      <c r="M1013" s="26">
        <v>-145.08990000000003</v>
      </c>
      <c r="N1013" s="27">
        <v>0</v>
      </c>
      <c r="O1013" s="27">
        <f t="shared" si="183"/>
        <v>0</v>
      </c>
      <c r="P1013" s="27">
        <f>IF(F1013&gt;0,(K1013+L1013)*F1013,0)</f>
        <v>0</v>
      </c>
      <c r="Q1013" s="28">
        <f>IF(J1013*-1&gt;(K1013+L1013),(((J1013*-1)-K1013-L1013))*F1013,0)</f>
        <v>0</v>
      </c>
      <c r="R1013" s="27">
        <f t="shared" si="184"/>
        <v>1703170.2126707749</v>
      </c>
      <c r="S1013" s="27">
        <f t="shared" si="185"/>
        <v>1673916.8793797137</v>
      </c>
      <c r="T1013" s="27">
        <f t="shared" si="186"/>
        <v>0.47314068507994128</v>
      </c>
      <c r="U1013" s="27">
        <f t="shared" si="187"/>
        <v>0.4650141090916845</v>
      </c>
      <c r="V1013" s="29">
        <v>-0.4650141090916845</v>
      </c>
      <c r="W1013" s="29">
        <f>0.5*'Car Specs and Assumptions'!$C$5*(F1013*F1013)</f>
        <v>0</v>
      </c>
      <c r="X1013" s="29">
        <f t="shared" si="188"/>
        <v>0</v>
      </c>
      <c r="Y1013" s="29">
        <f t="shared" si="189"/>
        <v>0</v>
      </c>
      <c r="Z1013" s="29">
        <f>(H1013*(K1013+L1013))/1000</f>
        <v>0</v>
      </c>
      <c r="AA1013" s="29">
        <f t="shared" si="190"/>
        <v>0</v>
      </c>
      <c r="AB1013" s="18"/>
      <c r="AC1013" s="24">
        <f t="shared" si="191"/>
        <v>0</v>
      </c>
      <c r="AD1013" s="24"/>
      <c r="AE1013" s="18"/>
      <c r="AF1013" s="18"/>
      <c r="AG1013" s="18"/>
      <c r="AH1013" s="18"/>
      <c r="AI1013" s="18"/>
      <c r="AJ1013" s="18"/>
      <c r="AK1013" s="18"/>
      <c r="AL1013" s="18"/>
      <c r="AM1013" s="18"/>
      <c r="AN1013" s="18"/>
    </row>
    <row r="1014" spans="1:40" x14ac:dyDescent="0.35">
      <c r="A1014" s="18"/>
      <c r="B1014" s="2" t="s">
        <v>4</v>
      </c>
      <c r="C1014" s="2">
        <v>1010</v>
      </c>
      <c r="D1014" s="2">
        <v>421</v>
      </c>
      <c r="E1014" s="10">
        <v>0</v>
      </c>
      <c r="F1014" s="26">
        <f t="shared" si="182"/>
        <v>0</v>
      </c>
      <c r="G1014" s="51">
        <f t="shared" si="192"/>
        <v>0</v>
      </c>
      <c r="H1014" s="26">
        <f t="shared" si="193"/>
        <v>0</v>
      </c>
      <c r="I1014" s="70"/>
      <c r="J1014" s="26">
        <v>0</v>
      </c>
      <c r="K1014" s="26">
        <f>'Car Specs and Assumptions'!$C$5*9.81*'Car Specs and Assumptions'!$F$5</f>
        <v>145.08990000000003</v>
      </c>
      <c r="L1014" s="26">
        <v>0</v>
      </c>
      <c r="M1014" s="26">
        <v>-145.08990000000003</v>
      </c>
      <c r="N1014" s="27">
        <v>0</v>
      </c>
      <c r="O1014" s="27">
        <f t="shared" si="183"/>
        <v>0</v>
      </c>
      <c r="P1014" s="27">
        <f>IF(F1014&gt;0,(K1014+L1014)*F1014,0)</f>
        <v>0</v>
      </c>
      <c r="Q1014" s="28">
        <f>IF(J1014*-1&gt;(K1014+L1014),(((J1014*-1)-K1014-L1014))*F1014,0)</f>
        <v>0</v>
      </c>
      <c r="R1014" s="27">
        <f t="shared" si="184"/>
        <v>1703170.2126707749</v>
      </c>
      <c r="S1014" s="27">
        <f t="shared" si="185"/>
        <v>1673916.8793797137</v>
      </c>
      <c r="T1014" s="27">
        <f t="shared" si="186"/>
        <v>0.47314068507994128</v>
      </c>
      <c r="U1014" s="27">
        <f t="shared" si="187"/>
        <v>0.4650141090916845</v>
      </c>
      <c r="V1014" s="29">
        <v>-0.4650141090916845</v>
      </c>
      <c r="W1014" s="29">
        <f>0.5*'Car Specs and Assumptions'!$C$5*(F1014*F1014)</f>
        <v>0</v>
      </c>
      <c r="X1014" s="29">
        <f t="shared" si="188"/>
        <v>0</v>
      </c>
      <c r="Y1014" s="29">
        <f t="shared" si="189"/>
        <v>0</v>
      </c>
      <c r="Z1014" s="29">
        <f>(H1014*(K1014+L1014))/1000</f>
        <v>0</v>
      </c>
      <c r="AA1014" s="29">
        <f t="shared" si="190"/>
        <v>0</v>
      </c>
      <c r="AB1014" s="18"/>
      <c r="AC1014" s="24">
        <f t="shared" si="191"/>
        <v>0</v>
      </c>
      <c r="AD1014" s="24"/>
      <c r="AE1014" s="18"/>
      <c r="AF1014" s="18"/>
      <c r="AG1014" s="18"/>
      <c r="AH1014" s="18"/>
      <c r="AI1014" s="18"/>
      <c r="AJ1014" s="18"/>
      <c r="AK1014" s="18"/>
      <c r="AL1014" s="18"/>
      <c r="AM1014" s="18"/>
      <c r="AN1014" s="18"/>
    </row>
    <row r="1015" spans="1:40" x14ac:dyDescent="0.35">
      <c r="A1015" s="18"/>
      <c r="B1015" s="2" t="s">
        <v>4</v>
      </c>
      <c r="C1015" s="2">
        <v>1011</v>
      </c>
      <c r="D1015" s="2">
        <v>422</v>
      </c>
      <c r="E1015" s="10">
        <v>0</v>
      </c>
      <c r="F1015" s="26">
        <f t="shared" si="182"/>
        <v>0</v>
      </c>
      <c r="G1015" s="51">
        <f t="shared" si="192"/>
        <v>0</v>
      </c>
      <c r="H1015" s="26">
        <f t="shared" si="193"/>
        <v>0</v>
      </c>
      <c r="I1015" s="70"/>
      <c r="J1015" s="26">
        <v>0</v>
      </c>
      <c r="K1015" s="26">
        <f>'Car Specs and Assumptions'!$C$5*9.81*'Car Specs and Assumptions'!$F$5</f>
        <v>145.08990000000003</v>
      </c>
      <c r="L1015" s="26">
        <v>0</v>
      </c>
      <c r="M1015" s="26">
        <v>-145.08990000000003</v>
      </c>
      <c r="N1015" s="27">
        <v>0</v>
      </c>
      <c r="O1015" s="27">
        <f t="shared" si="183"/>
        <v>0</v>
      </c>
      <c r="P1015" s="27">
        <f>IF(F1015&gt;0,(K1015+L1015)*F1015,0)</f>
        <v>0</v>
      </c>
      <c r="Q1015" s="28">
        <f>IF(J1015*-1&gt;(K1015+L1015),(((J1015*-1)-K1015-L1015))*F1015,0)</f>
        <v>0</v>
      </c>
      <c r="R1015" s="27">
        <f t="shared" si="184"/>
        <v>1703170.2126707749</v>
      </c>
      <c r="S1015" s="27">
        <f t="shared" si="185"/>
        <v>1673916.8793797137</v>
      </c>
      <c r="T1015" s="27">
        <f t="shared" si="186"/>
        <v>0.47314068507994128</v>
      </c>
      <c r="U1015" s="27">
        <f t="shared" si="187"/>
        <v>0.4650141090916845</v>
      </c>
      <c r="V1015" s="29">
        <v>-0.4650141090916845</v>
      </c>
      <c r="W1015" s="29">
        <f>0.5*'Car Specs and Assumptions'!$C$5*(F1015*F1015)</f>
        <v>0</v>
      </c>
      <c r="X1015" s="29">
        <f t="shared" si="188"/>
        <v>0</v>
      </c>
      <c r="Y1015" s="29">
        <f t="shared" si="189"/>
        <v>0</v>
      </c>
      <c r="Z1015" s="29">
        <f>(H1015*(K1015+L1015))/1000</f>
        <v>0</v>
      </c>
      <c r="AA1015" s="29">
        <f t="shared" si="190"/>
        <v>0</v>
      </c>
      <c r="AB1015" s="18"/>
      <c r="AC1015" s="24">
        <f t="shared" si="191"/>
        <v>0</v>
      </c>
      <c r="AD1015" s="24"/>
      <c r="AE1015" s="18"/>
      <c r="AF1015" s="18"/>
      <c r="AG1015" s="18"/>
      <c r="AH1015" s="18"/>
      <c r="AI1015" s="18"/>
      <c r="AJ1015" s="18"/>
      <c r="AK1015" s="18"/>
      <c r="AL1015" s="18"/>
      <c r="AM1015" s="18"/>
      <c r="AN1015" s="18"/>
    </row>
    <row r="1016" spans="1:40" x14ac:dyDescent="0.35">
      <c r="A1016" s="18"/>
      <c r="B1016" s="2" t="s">
        <v>4</v>
      </c>
      <c r="C1016" s="2">
        <v>1012</v>
      </c>
      <c r="D1016" s="2">
        <v>423</v>
      </c>
      <c r="E1016" s="10">
        <v>0</v>
      </c>
      <c r="F1016" s="26">
        <f t="shared" si="182"/>
        <v>0</v>
      </c>
      <c r="G1016" s="51">
        <f t="shared" si="192"/>
        <v>0</v>
      </c>
      <c r="H1016" s="26">
        <f t="shared" si="193"/>
        <v>0</v>
      </c>
      <c r="I1016" s="70"/>
      <c r="J1016" s="26">
        <v>0</v>
      </c>
      <c r="K1016" s="26">
        <f>'Car Specs and Assumptions'!$C$5*9.81*'Car Specs and Assumptions'!$F$5</f>
        <v>145.08990000000003</v>
      </c>
      <c r="L1016" s="26">
        <v>0</v>
      </c>
      <c r="M1016" s="26">
        <v>-145.08990000000003</v>
      </c>
      <c r="N1016" s="27">
        <v>0</v>
      </c>
      <c r="O1016" s="27">
        <f t="shared" si="183"/>
        <v>0</v>
      </c>
      <c r="P1016" s="27">
        <f>IF(F1016&gt;0,(K1016+L1016)*F1016,0)</f>
        <v>0</v>
      </c>
      <c r="Q1016" s="28">
        <f>IF(J1016*-1&gt;(K1016+L1016),(((J1016*-1)-K1016-L1016))*F1016,0)</f>
        <v>0</v>
      </c>
      <c r="R1016" s="27">
        <f t="shared" si="184"/>
        <v>1703170.2126707749</v>
      </c>
      <c r="S1016" s="27">
        <f t="shared" si="185"/>
        <v>1673916.8793797137</v>
      </c>
      <c r="T1016" s="27">
        <f t="shared" si="186"/>
        <v>0.47314068507994128</v>
      </c>
      <c r="U1016" s="27">
        <f t="shared" si="187"/>
        <v>0.4650141090916845</v>
      </c>
      <c r="V1016" s="29">
        <v>-0.4650141090916845</v>
      </c>
      <c r="W1016" s="29">
        <f>0.5*'Car Specs and Assumptions'!$C$5*(F1016*F1016)</f>
        <v>0</v>
      </c>
      <c r="X1016" s="29">
        <f t="shared" si="188"/>
        <v>0</v>
      </c>
      <c r="Y1016" s="29">
        <f t="shared" si="189"/>
        <v>0</v>
      </c>
      <c r="Z1016" s="29">
        <f>(H1016*(K1016+L1016))/1000</f>
        <v>0</v>
      </c>
      <c r="AA1016" s="29">
        <f t="shared" si="190"/>
        <v>0</v>
      </c>
      <c r="AB1016" s="18"/>
      <c r="AC1016" s="24">
        <f t="shared" si="191"/>
        <v>0</v>
      </c>
      <c r="AD1016" s="24"/>
      <c r="AE1016" s="18"/>
      <c r="AF1016" s="18"/>
      <c r="AG1016" s="18"/>
      <c r="AH1016" s="18"/>
      <c r="AI1016" s="18"/>
      <c r="AJ1016" s="18"/>
      <c r="AK1016" s="18"/>
      <c r="AL1016" s="18"/>
      <c r="AM1016" s="18"/>
      <c r="AN1016" s="18"/>
    </row>
    <row r="1017" spans="1:40" x14ac:dyDescent="0.35">
      <c r="A1017" s="18"/>
      <c r="B1017" s="2" t="s">
        <v>4</v>
      </c>
      <c r="C1017" s="2">
        <v>1013</v>
      </c>
      <c r="D1017" s="2">
        <v>424</v>
      </c>
      <c r="E1017" s="10">
        <v>0</v>
      </c>
      <c r="F1017" s="26">
        <f t="shared" si="182"/>
        <v>0</v>
      </c>
      <c r="G1017" s="51">
        <f t="shared" si="192"/>
        <v>0</v>
      </c>
      <c r="H1017" s="26">
        <f t="shared" si="193"/>
        <v>0</v>
      </c>
      <c r="I1017" s="70"/>
      <c r="J1017" s="26">
        <v>0</v>
      </c>
      <c r="K1017" s="26">
        <f>'Car Specs and Assumptions'!$C$5*9.81*'Car Specs and Assumptions'!$F$5</f>
        <v>145.08990000000003</v>
      </c>
      <c r="L1017" s="26">
        <v>0</v>
      </c>
      <c r="M1017" s="26">
        <v>-145.08990000000003</v>
      </c>
      <c r="N1017" s="27">
        <v>0</v>
      </c>
      <c r="O1017" s="27">
        <f t="shared" si="183"/>
        <v>0</v>
      </c>
      <c r="P1017" s="27">
        <f>IF(F1017&gt;0,(K1017+L1017)*F1017,0)</f>
        <v>0</v>
      </c>
      <c r="Q1017" s="28">
        <f>IF(J1017*-1&gt;(K1017+L1017),(((J1017*-1)-K1017-L1017))*F1017,0)</f>
        <v>0</v>
      </c>
      <c r="R1017" s="27">
        <f t="shared" si="184"/>
        <v>1703170.2126707749</v>
      </c>
      <c r="S1017" s="27">
        <f t="shared" si="185"/>
        <v>1673916.8793797137</v>
      </c>
      <c r="T1017" s="27">
        <f t="shared" si="186"/>
        <v>0.47314068507994128</v>
      </c>
      <c r="U1017" s="27">
        <f t="shared" si="187"/>
        <v>0.4650141090916845</v>
      </c>
      <c r="V1017" s="29">
        <v>-0.4650141090916845</v>
      </c>
      <c r="W1017" s="29">
        <f>0.5*'Car Specs and Assumptions'!$C$5*(F1017*F1017)</f>
        <v>0</v>
      </c>
      <c r="X1017" s="29">
        <f t="shared" si="188"/>
        <v>0</v>
      </c>
      <c r="Y1017" s="29">
        <f t="shared" si="189"/>
        <v>0</v>
      </c>
      <c r="Z1017" s="29">
        <f>(H1017*(K1017+L1017))/1000</f>
        <v>0</v>
      </c>
      <c r="AA1017" s="29">
        <f t="shared" si="190"/>
        <v>0</v>
      </c>
      <c r="AB1017" s="18"/>
      <c r="AC1017" s="24">
        <f t="shared" si="191"/>
        <v>0</v>
      </c>
      <c r="AD1017" s="24"/>
      <c r="AE1017" s="18"/>
      <c r="AF1017" s="18"/>
      <c r="AG1017" s="18"/>
      <c r="AH1017" s="18"/>
      <c r="AI1017" s="18"/>
      <c r="AJ1017" s="18"/>
      <c r="AK1017" s="18"/>
      <c r="AL1017" s="18"/>
      <c r="AM1017" s="18"/>
      <c r="AN1017" s="18"/>
    </row>
    <row r="1018" spans="1:40" x14ac:dyDescent="0.35">
      <c r="A1018" s="18"/>
      <c r="B1018" s="2" t="s">
        <v>4</v>
      </c>
      <c r="C1018" s="2">
        <v>1014</v>
      </c>
      <c r="D1018" s="2">
        <v>425</v>
      </c>
      <c r="E1018" s="10">
        <v>0</v>
      </c>
      <c r="F1018" s="26">
        <f t="shared" si="182"/>
        <v>0</v>
      </c>
      <c r="G1018" s="51">
        <f t="shared" si="192"/>
        <v>0</v>
      </c>
      <c r="H1018" s="26">
        <f t="shared" si="193"/>
        <v>0</v>
      </c>
      <c r="I1018" s="70"/>
      <c r="J1018" s="26">
        <v>0</v>
      </c>
      <c r="K1018" s="26">
        <f>'Car Specs and Assumptions'!$C$5*9.81*'Car Specs and Assumptions'!$F$5</f>
        <v>145.08990000000003</v>
      </c>
      <c r="L1018" s="26">
        <v>0</v>
      </c>
      <c r="M1018" s="26">
        <v>-145.08990000000003</v>
      </c>
      <c r="N1018" s="27">
        <v>0</v>
      </c>
      <c r="O1018" s="27">
        <f t="shared" si="183"/>
        <v>0</v>
      </c>
      <c r="P1018" s="27">
        <f>IF(F1018&gt;0,(K1018+L1018)*F1018,0)</f>
        <v>0</v>
      </c>
      <c r="Q1018" s="28">
        <f>IF(J1018*-1&gt;(K1018+L1018),(((J1018*-1)-K1018-L1018))*F1018,0)</f>
        <v>0</v>
      </c>
      <c r="R1018" s="27">
        <f t="shared" si="184"/>
        <v>1703170.2126707749</v>
      </c>
      <c r="S1018" s="27">
        <f t="shared" si="185"/>
        <v>1673916.8793797137</v>
      </c>
      <c r="T1018" s="27">
        <f t="shared" si="186"/>
        <v>0.47314068507994128</v>
      </c>
      <c r="U1018" s="27">
        <f t="shared" si="187"/>
        <v>0.4650141090916845</v>
      </c>
      <c r="V1018" s="29">
        <v>-0.4650141090916845</v>
      </c>
      <c r="W1018" s="29">
        <f>0.5*'Car Specs and Assumptions'!$C$5*(F1018*F1018)</f>
        <v>0</v>
      </c>
      <c r="X1018" s="29">
        <f t="shared" si="188"/>
        <v>0</v>
      </c>
      <c r="Y1018" s="29">
        <f t="shared" si="189"/>
        <v>0</v>
      </c>
      <c r="Z1018" s="29">
        <f>(H1018*(K1018+L1018))/1000</f>
        <v>0</v>
      </c>
      <c r="AA1018" s="29">
        <f t="shared" si="190"/>
        <v>0</v>
      </c>
      <c r="AB1018" s="18"/>
      <c r="AC1018" s="24">
        <f t="shared" si="191"/>
        <v>0</v>
      </c>
      <c r="AD1018" s="24"/>
      <c r="AE1018" s="18"/>
      <c r="AF1018" s="18"/>
      <c r="AG1018" s="18"/>
      <c r="AH1018" s="18"/>
      <c r="AI1018" s="18"/>
      <c r="AJ1018" s="18"/>
      <c r="AK1018" s="18"/>
      <c r="AL1018" s="18"/>
      <c r="AM1018" s="18"/>
      <c r="AN1018" s="18"/>
    </row>
    <row r="1019" spans="1:40" x14ac:dyDescent="0.35">
      <c r="A1019" s="18"/>
      <c r="B1019" s="2" t="s">
        <v>4</v>
      </c>
      <c r="C1019" s="2">
        <v>1015</v>
      </c>
      <c r="D1019" s="2">
        <v>426</v>
      </c>
      <c r="E1019" s="10">
        <v>0</v>
      </c>
      <c r="F1019" s="26">
        <f t="shared" si="182"/>
        <v>0</v>
      </c>
      <c r="G1019" s="51">
        <f t="shared" si="192"/>
        <v>0</v>
      </c>
      <c r="H1019" s="26">
        <f t="shared" si="193"/>
        <v>0</v>
      </c>
      <c r="I1019" s="70"/>
      <c r="J1019" s="26">
        <v>0</v>
      </c>
      <c r="K1019" s="26">
        <f>'Car Specs and Assumptions'!$C$5*9.81*'Car Specs and Assumptions'!$F$5</f>
        <v>145.08990000000003</v>
      </c>
      <c r="L1019" s="26">
        <v>0</v>
      </c>
      <c r="M1019" s="26">
        <v>-145.08990000000003</v>
      </c>
      <c r="N1019" s="27">
        <v>0</v>
      </c>
      <c r="O1019" s="27">
        <f t="shared" si="183"/>
        <v>0</v>
      </c>
      <c r="P1019" s="27">
        <f>IF(F1019&gt;0,(K1019+L1019)*F1019,0)</f>
        <v>0</v>
      </c>
      <c r="Q1019" s="28">
        <f>IF(J1019*-1&gt;(K1019+L1019),(((J1019*-1)-K1019-L1019))*F1019,0)</f>
        <v>0</v>
      </c>
      <c r="R1019" s="27">
        <f t="shared" si="184"/>
        <v>1703170.2126707749</v>
      </c>
      <c r="S1019" s="27">
        <f t="shared" si="185"/>
        <v>1673916.8793797137</v>
      </c>
      <c r="T1019" s="27">
        <f t="shared" si="186"/>
        <v>0.47314068507994128</v>
      </c>
      <c r="U1019" s="27">
        <f t="shared" si="187"/>
        <v>0.4650141090916845</v>
      </c>
      <c r="V1019" s="29">
        <v>-0.4650141090916845</v>
      </c>
      <c r="W1019" s="29">
        <f>0.5*'Car Specs and Assumptions'!$C$5*(F1019*F1019)</f>
        <v>0</v>
      </c>
      <c r="X1019" s="29">
        <f t="shared" si="188"/>
        <v>0</v>
      </c>
      <c r="Y1019" s="29">
        <f t="shared" si="189"/>
        <v>0</v>
      </c>
      <c r="Z1019" s="29">
        <f>(H1019*(K1019+L1019))/1000</f>
        <v>0</v>
      </c>
      <c r="AA1019" s="29">
        <f t="shared" si="190"/>
        <v>0</v>
      </c>
      <c r="AB1019" s="18"/>
      <c r="AC1019" s="24">
        <f t="shared" si="191"/>
        <v>0</v>
      </c>
      <c r="AD1019" s="24"/>
      <c r="AE1019" s="18"/>
      <c r="AF1019" s="18"/>
      <c r="AG1019" s="18"/>
      <c r="AH1019" s="18"/>
      <c r="AI1019" s="18"/>
      <c r="AJ1019" s="18"/>
      <c r="AK1019" s="18"/>
      <c r="AL1019" s="18"/>
      <c r="AM1019" s="18"/>
      <c r="AN1019" s="18"/>
    </row>
    <row r="1020" spans="1:40" x14ac:dyDescent="0.35">
      <c r="A1020" s="18"/>
      <c r="B1020" s="2" t="s">
        <v>4</v>
      </c>
      <c r="C1020" s="2">
        <v>1016</v>
      </c>
      <c r="D1020" s="2">
        <v>427</v>
      </c>
      <c r="E1020" s="10">
        <v>0</v>
      </c>
      <c r="F1020" s="26">
        <f t="shared" si="182"/>
        <v>0</v>
      </c>
      <c r="G1020" s="51">
        <f t="shared" si="192"/>
        <v>0</v>
      </c>
      <c r="H1020" s="26">
        <f t="shared" si="193"/>
        <v>0</v>
      </c>
      <c r="I1020" s="70"/>
      <c r="J1020" s="26">
        <v>0</v>
      </c>
      <c r="K1020" s="26">
        <f>'Car Specs and Assumptions'!$C$5*9.81*'Car Specs and Assumptions'!$F$5</f>
        <v>145.08990000000003</v>
      </c>
      <c r="L1020" s="26">
        <v>0</v>
      </c>
      <c r="M1020" s="26">
        <v>-145.08990000000003</v>
      </c>
      <c r="N1020" s="27">
        <v>0</v>
      </c>
      <c r="O1020" s="27">
        <f t="shared" si="183"/>
        <v>0</v>
      </c>
      <c r="P1020" s="27">
        <f>IF(F1020&gt;0,(K1020+L1020)*F1020,0)</f>
        <v>0</v>
      </c>
      <c r="Q1020" s="28">
        <f>IF(J1020*-1&gt;(K1020+L1020),(((J1020*-1)-K1020-L1020))*F1020,0)</f>
        <v>0</v>
      </c>
      <c r="R1020" s="27">
        <f t="shared" si="184"/>
        <v>1703170.2126707749</v>
      </c>
      <c r="S1020" s="27">
        <f t="shared" si="185"/>
        <v>1673916.8793797137</v>
      </c>
      <c r="T1020" s="27">
        <f t="shared" si="186"/>
        <v>0.47314068507994128</v>
      </c>
      <c r="U1020" s="27">
        <f t="shared" si="187"/>
        <v>0.4650141090916845</v>
      </c>
      <c r="V1020" s="29">
        <v>-0.4650141090916845</v>
      </c>
      <c r="W1020" s="29">
        <f>0.5*'Car Specs and Assumptions'!$C$5*(F1020*F1020)</f>
        <v>0</v>
      </c>
      <c r="X1020" s="29">
        <f t="shared" si="188"/>
        <v>0</v>
      </c>
      <c r="Y1020" s="29">
        <f t="shared" si="189"/>
        <v>0</v>
      </c>
      <c r="Z1020" s="29">
        <f>(H1020*(K1020+L1020))/1000</f>
        <v>0</v>
      </c>
      <c r="AA1020" s="29">
        <f t="shared" si="190"/>
        <v>0</v>
      </c>
      <c r="AB1020" s="18"/>
      <c r="AC1020" s="24">
        <f t="shared" si="191"/>
        <v>0</v>
      </c>
      <c r="AD1020" s="24"/>
      <c r="AE1020" s="18"/>
      <c r="AF1020" s="18"/>
      <c r="AG1020" s="18"/>
      <c r="AH1020" s="18"/>
      <c r="AI1020" s="18"/>
      <c r="AJ1020" s="18"/>
      <c r="AK1020" s="18"/>
      <c r="AL1020" s="18"/>
      <c r="AM1020" s="18"/>
      <c r="AN1020" s="18"/>
    </row>
    <row r="1021" spans="1:40" x14ac:dyDescent="0.35">
      <c r="A1021" s="18"/>
      <c r="B1021" s="2" t="s">
        <v>4</v>
      </c>
      <c r="C1021" s="2">
        <v>1017</v>
      </c>
      <c r="D1021" s="2">
        <v>428</v>
      </c>
      <c r="E1021" s="10">
        <v>0</v>
      </c>
      <c r="F1021" s="26">
        <f t="shared" si="182"/>
        <v>0</v>
      </c>
      <c r="G1021" s="51">
        <f t="shared" si="192"/>
        <v>0</v>
      </c>
      <c r="H1021" s="26">
        <f t="shared" si="193"/>
        <v>0</v>
      </c>
      <c r="I1021" s="70"/>
      <c r="J1021" s="26">
        <v>0</v>
      </c>
      <c r="K1021" s="26">
        <f>'Car Specs and Assumptions'!$C$5*9.81*'Car Specs and Assumptions'!$F$5</f>
        <v>145.08990000000003</v>
      </c>
      <c r="L1021" s="26">
        <v>0</v>
      </c>
      <c r="M1021" s="26">
        <v>-145.08990000000003</v>
      </c>
      <c r="N1021" s="27">
        <v>0</v>
      </c>
      <c r="O1021" s="27">
        <f t="shared" si="183"/>
        <v>0</v>
      </c>
      <c r="P1021" s="27">
        <f>IF(F1021&gt;0,(K1021+L1021)*F1021,0)</f>
        <v>0</v>
      </c>
      <c r="Q1021" s="28">
        <f>IF(J1021*-1&gt;(K1021+L1021),(((J1021*-1)-K1021-L1021))*F1021,0)</f>
        <v>0</v>
      </c>
      <c r="R1021" s="27">
        <f t="shared" si="184"/>
        <v>1703170.2126707749</v>
      </c>
      <c r="S1021" s="27">
        <f t="shared" si="185"/>
        <v>1673916.8793797137</v>
      </c>
      <c r="T1021" s="27">
        <f t="shared" si="186"/>
        <v>0.47314068507994128</v>
      </c>
      <c r="U1021" s="27">
        <f t="shared" si="187"/>
        <v>0.4650141090916845</v>
      </c>
      <c r="V1021" s="29">
        <v>-0.4650141090916845</v>
      </c>
      <c r="W1021" s="29">
        <f>0.5*'Car Specs and Assumptions'!$C$5*(F1021*F1021)</f>
        <v>0</v>
      </c>
      <c r="X1021" s="29">
        <f t="shared" si="188"/>
        <v>0</v>
      </c>
      <c r="Y1021" s="29">
        <f t="shared" si="189"/>
        <v>0</v>
      </c>
      <c r="Z1021" s="29">
        <f>(H1021*(K1021+L1021))/1000</f>
        <v>0</v>
      </c>
      <c r="AA1021" s="29">
        <f t="shared" si="190"/>
        <v>0</v>
      </c>
      <c r="AB1021" s="18"/>
      <c r="AC1021" s="24">
        <f t="shared" si="191"/>
        <v>0</v>
      </c>
      <c r="AD1021" s="24"/>
      <c r="AE1021" s="18"/>
      <c r="AF1021" s="18"/>
      <c r="AG1021" s="18"/>
      <c r="AH1021" s="18"/>
      <c r="AI1021" s="18"/>
      <c r="AJ1021" s="18"/>
      <c r="AK1021" s="18"/>
      <c r="AL1021" s="18"/>
      <c r="AM1021" s="18"/>
      <c r="AN1021" s="18"/>
    </row>
    <row r="1022" spans="1:40" x14ac:dyDescent="0.35">
      <c r="A1022" s="18"/>
      <c r="B1022" s="2" t="s">
        <v>4</v>
      </c>
      <c r="C1022" s="2">
        <v>1018</v>
      </c>
      <c r="D1022" s="2">
        <v>429</v>
      </c>
      <c r="E1022" s="10">
        <v>0</v>
      </c>
      <c r="F1022" s="26">
        <f t="shared" si="182"/>
        <v>0</v>
      </c>
      <c r="G1022" s="51">
        <f t="shared" si="192"/>
        <v>0</v>
      </c>
      <c r="H1022" s="26">
        <f t="shared" si="193"/>
        <v>0</v>
      </c>
      <c r="I1022" s="70"/>
      <c r="J1022" s="26">
        <v>0</v>
      </c>
      <c r="K1022" s="26">
        <f>'Car Specs and Assumptions'!$C$5*9.81*'Car Specs and Assumptions'!$F$5</f>
        <v>145.08990000000003</v>
      </c>
      <c r="L1022" s="26">
        <v>0</v>
      </c>
      <c r="M1022" s="26">
        <v>-145.08990000000003</v>
      </c>
      <c r="N1022" s="27">
        <v>0</v>
      </c>
      <c r="O1022" s="27">
        <f t="shared" si="183"/>
        <v>0</v>
      </c>
      <c r="P1022" s="27">
        <f>IF(F1022&gt;0,(K1022+L1022)*F1022,0)</f>
        <v>0</v>
      </c>
      <c r="Q1022" s="28">
        <f>IF(J1022*-1&gt;(K1022+L1022),(((J1022*-1)-K1022-L1022))*F1022,0)</f>
        <v>0</v>
      </c>
      <c r="R1022" s="27">
        <f t="shared" si="184"/>
        <v>1703170.2126707749</v>
      </c>
      <c r="S1022" s="27">
        <f t="shared" si="185"/>
        <v>1673916.8793797137</v>
      </c>
      <c r="T1022" s="27">
        <f t="shared" si="186"/>
        <v>0.47314068507994128</v>
      </c>
      <c r="U1022" s="27">
        <f t="shared" si="187"/>
        <v>0.4650141090916845</v>
      </c>
      <c r="V1022" s="29">
        <v>-0.4650141090916845</v>
      </c>
      <c r="W1022" s="29">
        <f>0.5*'Car Specs and Assumptions'!$C$5*(F1022*F1022)</f>
        <v>0</v>
      </c>
      <c r="X1022" s="29">
        <f t="shared" si="188"/>
        <v>0</v>
      </c>
      <c r="Y1022" s="29">
        <f t="shared" si="189"/>
        <v>0</v>
      </c>
      <c r="Z1022" s="29">
        <f>(H1022*(K1022+L1022))/1000</f>
        <v>0</v>
      </c>
      <c r="AA1022" s="29">
        <f t="shared" si="190"/>
        <v>0</v>
      </c>
      <c r="AB1022" s="18"/>
      <c r="AC1022" s="24">
        <f t="shared" si="191"/>
        <v>0</v>
      </c>
      <c r="AD1022" s="24"/>
      <c r="AE1022" s="18"/>
      <c r="AF1022" s="18"/>
      <c r="AG1022" s="18"/>
      <c r="AH1022" s="18"/>
      <c r="AI1022" s="18"/>
      <c r="AJ1022" s="18"/>
      <c r="AK1022" s="18"/>
      <c r="AL1022" s="18"/>
      <c r="AM1022" s="18"/>
      <c r="AN1022" s="18"/>
    </row>
    <row r="1023" spans="1:40" x14ac:dyDescent="0.35">
      <c r="A1023" s="18"/>
      <c r="B1023" s="2" t="s">
        <v>4</v>
      </c>
      <c r="C1023" s="2">
        <v>1019</v>
      </c>
      <c r="D1023" s="2">
        <v>430</v>
      </c>
      <c r="E1023" s="10">
        <v>0</v>
      </c>
      <c r="F1023" s="26">
        <f t="shared" si="182"/>
        <v>0</v>
      </c>
      <c r="G1023" s="51">
        <f t="shared" si="192"/>
        <v>0</v>
      </c>
      <c r="H1023" s="26">
        <f t="shared" si="193"/>
        <v>0</v>
      </c>
      <c r="I1023" s="70"/>
      <c r="J1023" s="26">
        <v>0</v>
      </c>
      <c r="K1023" s="26">
        <f>'Car Specs and Assumptions'!$C$5*9.81*'Car Specs and Assumptions'!$F$5</f>
        <v>145.08990000000003</v>
      </c>
      <c r="L1023" s="26">
        <v>0</v>
      </c>
      <c r="M1023" s="26">
        <v>-145.08990000000003</v>
      </c>
      <c r="N1023" s="27">
        <v>0</v>
      </c>
      <c r="O1023" s="27">
        <f t="shared" si="183"/>
        <v>0</v>
      </c>
      <c r="P1023" s="27">
        <f>IF(F1023&gt;0,(K1023+L1023)*F1023,0)</f>
        <v>0</v>
      </c>
      <c r="Q1023" s="28">
        <f>IF(J1023*-1&gt;(K1023+L1023),(((J1023*-1)-K1023-L1023))*F1023,0)</f>
        <v>0</v>
      </c>
      <c r="R1023" s="27">
        <f t="shared" si="184"/>
        <v>1703170.2126707749</v>
      </c>
      <c r="S1023" s="27">
        <f t="shared" si="185"/>
        <v>1673916.8793797137</v>
      </c>
      <c r="T1023" s="27">
        <f t="shared" si="186"/>
        <v>0.47314068507994128</v>
      </c>
      <c r="U1023" s="27">
        <f t="shared" si="187"/>
        <v>0.4650141090916845</v>
      </c>
      <c r="V1023" s="29">
        <v>-0.4650141090916845</v>
      </c>
      <c r="W1023" s="29">
        <f>0.5*'Car Specs and Assumptions'!$C$5*(F1023*F1023)</f>
        <v>0</v>
      </c>
      <c r="X1023" s="29">
        <f t="shared" si="188"/>
        <v>0</v>
      </c>
      <c r="Y1023" s="29">
        <f t="shared" si="189"/>
        <v>0</v>
      </c>
      <c r="Z1023" s="29">
        <f>(H1023*(K1023+L1023))/1000</f>
        <v>0</v>
      </c>
      <c r="AA1023" s="29">
        <f t="shared" si="190"/>
        <v>0</v>
      </c>
      <c r="AB1023" s="18"/>
      <c r="AC1023" s="24">
        <f t="shared" si="191"/>
        <v>0</v>
      </c>
      <c r="AD1023" s="24"/>
      <c r="AE1023" s="18"/>
      <c r="AF1023" s="18"/>
      <c r="AG1023" s="18"/>
      <c r="AH1023" s="18"/>
      <c r="AI1023" s="18"/>
      <c r="AJ1023" s="18"/>
      <c r="AK1023" s="18"/>
      <c r="AL1023" s="18"/>
      <c r="AM1023" s="18"/>
      <c r="AN1023" s="18"/>
    </row>
    <row r="1024" spans="1:40" x14ac:dyDescent="0.35">
      <c r="A1024" s="18"/>
      <c r="B1024" s="2" t="s">
        <v>4</v>
      </c>
      <c r="C1024" s="2">
        <v>1020</v>
      </c>
      <c r="D1024" s="2">
        <v>431</v>
      </c>
      <c r="E1024" s="10">
        <v>0</v>
      </c>
      <c r="F1024" s="26">
        <f t="shared" si="182"/>
        <v>0</v>
      </c>
      <c r="G1024" s="51">
        <f t="shared" si="192"/>
        <v>0</v>
      </c>
      <c r="H1024" s="26">
        <f t="shared" si="193"/>
        <v>0</v>
      </c>
      <c r="I1024" s="70"/>
      <c r="J1024" s="26">
        <v>0</v>
      </c>
      <c r="K1024" s="26">
        <f>'Car Specs and Assumptions'!$C$5*9.81*'Car Specs and Assumptions'!$F$5</f>
        <v>145.08990000000003</v>
      </c>
      <c r="L1024" s="26">
        <v>0</v>
      </c>
      <c r="M1024" s="26">
        <v>-145.08990000000003</v>
      </c>
      <c r="N1024" s="27">
        <v>0</v>
      </c>
      <c r="O1024" s="27">
        <f t="shared" si="183"/>
        <v>0</v>
      </c>
      <c r="P1024" s="27">
        <f>IF(F1024&gt;0,(K1024+L1024)*F1024,0)</f>
        <v>0</v>
      </c>
      <c r="Q1024" s="28">
        <f>IF(J1024*-1&gt;(K1024+L1024),(((J1024*-1)-K1024-L1024))*F1024,0)</f>
        <v>0</v>
      </c>
      <c r="R1024" s="27">
        <f t="shared" si="184"/>
        <v>1703170.2126707749</v>
      </c>
      <c r="S1024" s="27">
        <f t="shared" si="185"/>
        <v>1673916.8793797137</v>
      </c>
      <c r="T1024" s="27">
        <f t="shared" si="186"/>
        <v>0.47314068507994128</v>
      </c>
      <c r="U1024" s="27">
        <f t="shared" si="187"/>
        <v>0.4650141090916845</v>
      </c>
      <c r="V1024" s="29">
        <v>-0.4650141090916845</v>
      </c>
      <c r="W1024" s="29">
        <f>0.5*'Car Specs and Assumptions'!$C$5*(F1024*F1024)</f>
        <v>0</v>
      </c>
      <c r="X1024" s="29">
        <f t="shared" si="188"/>
        <v>0</v>
      </c>
      <c r="Y1024" s="29">
        <f t="shared" si="189"/>
        <v>0</v>
      </c>
      <c r="Z1024" s="29">
        <f>(H1024*(K1024+L1024))/1000</f>
        <v>0</v>
      </c>
      <c r="AA1024" s="29">
        <f t="shared" si="190"/>
        <v>0</v>
      </c>
      <c r="AB1024" s="18"/>
      <c r="AC1024" s="24">
        <f t="shared" si="191"/>
        <v>0</v>
      </c>
      <c r="AD1024" s="24"/>
      <c r="AE1024" s="18"/>
      <c r="AF1024" s="18"/>
      <c r="AG1024" s="18"/>
      <c r="AH1024" s="18"/>
      <c r="AI1024" s="18"/>
      <c r="AJ1024" s="18"/>
      <c r="AK1024" s="18"/>
      <c r="AL1024" s="18"/>
      <c r="AM1024" s="18"/>
      <c r="AN1024" s="18"/>
    </row>
    <row r="1025" spans="1:40" x14ac:dyDescent="0.35">
      <c r="A1025" s="18"/>
      <c r="B1025" s="2" t="s">
        <v>4</v>
      </c>
      <c r="C1025" s="2">
        <v>1021</v>
      </c>
      <c r="D1025" s="2">
        <v>432</v>
      </c>
      <c r="E1025" s="10">
        <v>0</v>
      </c>
      <c r="F1025" s="26">
        <f t="shared" si="182"/>
        <v>0</v>
      </c>
      <c r="G1025" s="51">
        <f t="shared" si="192"/>
        <v>0</v>
      </c>
      <c r="H1025" s="26">
        <f t="shared" si="193"/>
        <v>0</v>
      </c>
      <c r="I1025" s="70"/>
      <c r="J1025" s="26">
        <v>0</v>
      </c>
      <c r="K1025" s="26">
        <f>'Car Specs and Assumptions'!$C$5*9.81*'Car Specs and Assumptions'!$F$5</f>
        <v>145.08990000000003</v>
      </c>
      <c r="L1025" s="26">
        <v>0</v>
      </c>
      <c r="M1025" s="26">
        <v>-145.08990000000003</v>
      </c>
      <c r="N1025" s="27">
        <v>0</v>
      </c>
      <c r="O1025" s="27">
        <f t="shared" si="183"/>
        <v>0</v>
      </c>
      <c r="P1025" s="27">
        <f>IF(F1025&gt;0,(K1025+L1025)*F1025,0)</f>
        <v>0</v>
      </c>
      <c r="Q1025" s="28">
        <f>IF(J1025*-1&gt;(K1025+L1025),(((J1025*-1)-K1025-L1025))*F1025,0)</f>
        <v>0</v>
      </c>
      <c r="R1025" s="27">
        <f t="shared" si="184"/>
        <v>1703170.2126707749</v>
      </c>
      <c r="S1025" s="27">
        <f t="shared" si="185"/>
        <v>1673916.8793797137</v>
      </c>
      <c r="T1025" s="27">
        <f t="shared" si="186"/>
        <v>0.47314068507994128</v>
      </c>
      <c r="U1025" s="27">
        <f t="shared" si="187"/>
        <v>0.4650141090916845</v>
      </c>
      <c r="V1025" s="29">
        <v>-0.4650141090916845</v>
      </c>
      <c r="W1025" s="29">
        <f>0.5*'Car Specs and Assumptions'!$C$5*(F1025*F1025)</f>
        <v>0</v>
      </c>
      <c r="X1025" s="29">
        <f t="shared" si="188"/>
        <v>0</v>
      </c>
      <c r="Y1025" s="29">
        <f t="shared" si="189"/>
        <v>0</v>
      </c>
      <c r="Z1025" s="29">
        <f>(H1025*(K1025+L1025))/1000</f>
        <v>0</v>
      </c>
      <c r="AA1025" s="29">
        <f t="shared" si="190"/>
        <v>0</v>
      </c>
      <c r="AB1025" s="18"/>
      <c r="AC1025" s="24">
        <f t="shared" si="191"/>
        <v>0</v>
      </c>
      <c r="AD1025" s="24"/>
      <c r="AE1025" s="18"/>
      <c r="AF1025" s="18"/>
      <c r="AG1025" s="18"/>
      <c r="AH1025" s="18"/>
      <c r="AI1025" s="18"/>
      <c r="AJ1025" s="18"/>
      <c r="AK1025" s="18"/>
      <c r="AL1025" s="18"/>
      <c r="AM1025" s="18"/>
      <c r="AN1025" s="18"/>
    </row>
    <row r="1026" spans="1:40" x14ac:dyDescent="0.35">
      <c r="A1026" s="18"/>
      <c r="B1026" s="2" t="s">
        <v>4</v>
      </c>
      <c r="C1026" s="2">
        <v>1022</v>
      </c>
      <c r="D1026" s="2">
        <v>433</v>
      </c>
      <c r="E1026" s="10">
        <v>0</v>
      </c>
      <c r="F1026" s="26">
        <f t="shared" si="182"/>
        <v>0</v>
      </c>
      <c r="G1026" s="51">
        <f t="shared" si="192"/>
        <v>0</v>
      </c>
      <c r="H1026" s="26">
        <f t="shared" si="193"/>
        <v>0</v>
      </c>
      <c r="I1026" s="70"/>
      <c r="J1026" s="26">
        <v>0</v>
      </c>
      <c r="K1026" s="26">
        <f>'Car Specs and Assumptions'!$C$5*9.81*'Car Specs and Assumptions'!$F$5</f>
        <v>145.08990000000003</v>
      </c>
      <c r="L1026" s="26">
        <v>0</v>
      </c>
      <c r="M1026" s="26">
        <v>-145.08990000000003</v>
      </c>
      <c r="N1026" s="27">
        <v>0</v>
      </c>
      <c r="O1026" s="27">
        <f t="shared" si="183"/>
        <v>0</v>
      </c>
      <c r="P1026" s="27">
        <f>IF(F1026&gt;0,(K1026+L1026)*F1026,0)</f>
        <v>0</v>
      </c>
      <c r="Q1026" s="28">
        <f>IF(J1026*-1&gt;(K1026+L1026),(((J1026*-1)-K1026-L1026))*F1026,0)</f>
        <v>0</v>
      </c>
      <c r="R1026" s="27">
        <f t="shared" si="184"/>
        <v>1703170.2126707749</v>
      </c>
      <c r="S1026" s="27">
        <f t="shared" si="185"/>
        <v>1673916.8793797137</v>
      </c>
      <c r="T1026" s="27">
        <f t="shared" si="186"/>
        <v>0.47314068507994128</v>
      </c>
      <c r="U1026" s="27">
        <f t="shared" si="187"/>
        <v>0.4650141090916845</v>
      </c>
      <c r="V1026" s="29">
        <v>-0.4650141090916845</v>
      </c>
      <c r="W1026" s="29">
        <f>0.5*'Car Specs and Assumptions'!$C$5*(F1026*F1026)</f>
        <v>0</v>
      </c>
      <c r="X1026" s="29">
        <f t="shared" si="188"/>
        <v>0</v>
      </c>
      <c r="Y1026" s="29">
        <f t="shared" si="189"/>
        <v>0</v>
      </c>
      <c r="Z1026" s="29">
        <f>(H1026*(K1026+L1026))/1000</f>
        <v>0</v>
      </c>
      <c r="AA1026" s="29">
        <f t="shared" si="190"/>
        <v>0</v>
      </c>
      <c r="AB1026" s="18"/>
      <c r="AC1026" s="24">
        <f t="shared" si="191"/>
        <v>0</v>
      </c>
      <c r="AD1026" s="24"/>
      <c r="AE1026" s="18"/>
      <c r="AF1026" s="18"/>
      <c r="AG1026" s="18"/>
      <c r="AH1026" s="18"/>
      <c r="AI1026" s="18"/>
      <c r="AJ1026" s="18"/>
      <c r="AK1026" s="18"/>
      <c r="AL1026" s="18"/>
      <c r="AM1026" s="18"/>
      <c r="AN1026" s="18"/>
    </row>
    <row r="1027" spans="1:40" x14ac:dyDescent="0.35">
      <c r="A1027" s="18"/>
      <c r="B1027" s="3" t="s">
        <v>5</v>
      </c>
      <c r="C1027" s="3">
        <v>1023</v>
      </c>
      <c r="D1027" s="3">
        <v>1</v>
      </c>
      <c r="E1027" s="14">
        <v>0</v>
      </c>
      <c r="F1027" s="30">
        <f t="shared" si="182"/>
        <v>0</v>
      </c>
      <c r="G1027" s="52">
        <f t="shared" si="192"/>
        <v>0</v>
      </c>
      <c r="H1027" s="30">
        <f t="shared" si="193"/>
        <v>0</v>
      </c>
      <c r="I1027" s="70"/>
      <c r="J1027" s="30">
        <v>0</v>
      </c>
      <c r="K1027" s="30">
        <f>'Car Specs and Assumptions'!$C$5*9.81*'Car Specs and Assumptions'!$F$5</f>
        <v>145.08990000000003</v>
      </c>
      <c r="L1027" s="30">
        <v>0</v>
      </c>
      <c r="M1027" s="30">
        <v>-145.08990000000003</v>
      </c>
      <c r="N1027" s="31">
        <v>0</v>
      </c>
      <c r="O1027" s="31">
        <f t="shared" si="183"/>
        <v>0</v>
      </c>
      <c r="P1027" s="31">
        <f>IF(F1027&gt;0,(K1027+L1027)*F1027,0)</f>
        <v>0</v>
      </c>
      <c r="Q1027" s="32">
        <f>IF(J1027*-1&gt;(K1027+L1027),(((J1027*-1)-K1027-L1027))*F1027,0)</f>
        <v>0</v>
      </c>
      <c r="R1027" s="31">
        <f t="shared" si="184"/>
        <v>1703170.2126707749</v>
      </c>
      <c r="S1027" s="31">
        <f t="shared" si="185"/>
        <v>1673916.8793797137</v>
      </c>
      <c r="T1027" s="31">
        <f t="shared" si="186"/>
        <v>0.47314068507994128</v>
      </c>
      <c r="U1027" s="31">
        <f t="shared" si="187"/>
        <v>0.4650141090916845</v>
      </c>
      <c r="V1027" s="33">
        <v>-0.4650141090916845</v>
      </c>
      <c r="W1027" s="33">
        <f>0.5*'Car Specs and Assumptions'!$C$5*(F1027*F1027)</f>
        <v>0</v>
      </c>
      <c r="X1027" s="33">
        <f t="shared" si="188"/>
        <v>0</v>
      </c>
      <c r="Y1027" s="33">
        <f t="shared" si="189"/>
        <v>0</v>
      </c>
      <c r="Z1027" s="33">
        <f>(H1027*(K1027+L1027))/1000</f>
        <v>0</v>
      </c>
      <c r="AA1027" s="33">
        <f t="shared" si="190"/>
        <v>0</v>
      </c>
      <c r="AB1027" s="18"/>
      <c r="AC1027" s="24">
        <f t="shared" si="191"/>
        <v>0</v>
      </c>
      <c r="AD1027" s="24"/>
      <c r="AE1027" s="18"/>
      <c r="AF1027" s="18"/>
      <c r="AG1027" s="18"/>
      <c r="AH1027" s="18"/>
      <c r="AI1027" s="18"/>
      <c r="AJ1027" s="18"/>
      <c r="AK1027" s="18"/>
      <c r="AL1027" s="18"/>
      <c r="AM1027" s="18"/>
      <c r="AN1027" s="18"/>
    </row>
    <row r="1028" spans="1:40" x14ac:dyDescent="0.35">
      <c r="A1028" s="18"/>
      <c r="B1028" s="3" t="s">
        <v>5</v>
      </c>
      <c r="C1028" s="3">
        <v>1024</v>
      </c>
      <c r="D1028" s="3">
        <v>2</v>
      </c>
      <c r="E1028" s="11">
        <v>0</v>
      </c>
      <c r="F1028" s="30">
        <f t="shared" si="182"/>
        <v>0</v>
      </c>
      <c r="G1028" s="52">
        <f t="shared" si="192"/>
        <v>0</v>
      </c>
      <c r="H1028" s="30">
        <f t="shared" si="193"/>
        <v>0</v>
      </c>
      <c r="I1028" s="70"/>
      <c r="J1028" s="30">
        <v>0</v>
      </c>
      <c r="K1028" s="30">
        <f>'Car Specs and Assumptions'!$C$5*9.81*'Car Specs and Assumptions'!$F$5</f>
        <v>145.08990000000003</v>
      </c>
      <c r="L1028" s="30">
        <v>0</v>
      </c>
      <c r="M1028" s="30">
        <v>-145.08990000000003</v>
      </c>
      <c r="N1028" s="31">
        <v>0</v>
      </c>
      <c r="O1028" s="31">
        <f t="shared" si="183"/>
        <v>0</v>
      </c>
      <c r="P1028" s="31">
        <f>IF(F1028&gt;0,(K1028+L1028)*F1028,0)</f>
        <v>0</v>
      </c>
      <c r="Q1028" s="32">
        <f>IF(J1028*-1&gt;(K1028+L1028),(((J1028*-1)-K1028-L1028))*F1028,0)</f>
        <v>0</v>
      </c>
      <c r="R1028" s="31">
        <f t="shared" si="184"/>
        <v>1703170.2126707749</v>
      </c>
      <c r="S1028" s="31">
        <f t="shared" si="185"/>
        <v>1673916.8793797137</v>
      </c>
      <c r="T1028" s="31">
        <f t="shared" si="186"/>
        <v>0.47314068507994128</v>
      </c>
      <c r="U1028" s="31">
        <f t="shared" si="187"/>
        <v>0.4650141090916845</v>
      </c>
      <c r="V1028" s="33">
        <v>-0.4650141090916845</v>
      </c>
      <c r="W1028" s="33">
        <f>0.5*'Car Specs and Assumptions'!$C$5*(F1028*F1028)</f>
        <v>0</v>
      </c>
      <c r="X1028" s="33">
        <f t="shared" si="188"/>
        <v>0</v>
      </c>
      <c r="Y1028" s="33">
        <f t="shared" si="189"/>
        <v>0</v>
      </c>
      <c r="Z1028" s="33">
        <f>(H1028*(K1028+L1028))/1000</f>
        <v>0</v>
      </c>
      <c r="AA1028" s="33">
        <f t="shared" si="190"/>
        <v>0</v>
      </c>
      <c r="AB1028" s="18"/>
      <c r="AC1028" s="24">
        <f t="shared" si="191"/>
        <v>0</v>
      </c>
      <c r="AD1028" s="24"/>
      <c r="AE1028" s="18"/>
      <c r="AF1028" s="18"/>
      <c r="AG1028" s="18"/>
      <c r="AH1028" s="18"/>
      <c r="AI1028" s="18"/>
      <c r="AJ1028" s="18"/>
      <c r="AK1028" s="18"/>
      <c r="AL1028" s="18"/>
      <c r="AM1028" s="18"/>
      <c r="AN1028" s="18"/>
    </row>
    <row r="1029" spans="1:40" x14ac:dyDescent="0.35">
      <c r="A1029" s="18"/>
      <c r="B1029" s="3" t="s">
        <v>5</v>
      </c>
      <c r="C1029" s="3">
        <v>1025</v>
      </c>
      <c r="D1029" s="3">
        <v>3</v>
      </c>
      <c r="E1029" s="11">
        <v>0</v>
      </c>
      <c r="F1029" s="30">
        <f t="shared" ref="F1029:F1092" si="194">E1029/3.6</f>
        <v>0</v>
      </c>
      <c r="G1029" s="52">
        <f t="shared" si="192"/>
        <v>0</v>
      </c>
      <c r="H1029" s="30">
        <f t="shared" si="193"/>
        <v>0</v>
      </c>
      <c r="I1029" s="70"/>
      <c r="J1029" s="30">
        <v>0</v>
      </c>
      <c r="K1029" s="30">
        <f>'Car Specs and Assumptions'!$C$5*9.81*'Car Specs and Assumptions'!$F$5</f>
        <v>145.08990000000003</v>
      </c>
      <c r="L1029" s="30">
        <v>0</v>
      </c>
      <c r="M1029" s="30">
        <v>-145.08990000000003</v>
      </c>
      <c r="N1029" s="31">
        <v>0</v>
      </c>
      <c r="O1029" s="31">
        <f t="shared" ref="O1029:O1092" si="195">IF(N1029&gt;0,N1029,0)</f>
        <v>0</v>
      </c>
      <c r="P1029" s="31">
        <f>IF(F1029&gt;0,(K1029+L1029)*F1029,0)</f>
        <v>0</v>
      </c>
      <c r="Q1029" s="32">
        <f>IF(J1029*-1&gt;(K1029+L1029),(((J1029*-1)-K1029-L1029))*F1029,0)</f>
        <v>0</v>
      </c>
      <c r="R1029" s="31">
        <f t="shared" ref="R1029:R1092" si="196">R1028+P1029</f>
        <v>1703170.2126707749</v>
      </c>
      <c r="S1029" s="31">
        <f t="shared" ref="S1029:S1092" si="197">S1028+Q1029</f>
        <v>1673916.8793797137</v>
      </c>
      <c r="T1029" s="31">
        <f t="shared" ref="T1029:T1092" si="198">R1029*0.0000002778</f>
        <v>0.47314068507994128</v>
      </c>
      <c r="U1029" s="31">
        <f t="shared" ref="U1029:U1092" si="199">S1029*0.0000002778</f>
        <v>0.4650141090916845</v>
      </c>
      <c r="V1029" s="33">
        <v>-0.4650141090916845</v>
      </c>
      <c r="W1029" s="33">
        <f>0.5*'Car Specs and Assumptions'!$C$5*(F1029*F1029)</f>
        <v>0</v>
      </c>
      <c r="X1029" s="33">
        <f t="shared" ref="X1029:X1092" si="200">W1029/1000</f>
        <v>0</v>
      </c>
      <c r="Y1029" s="33">
        <f t="shared" ref="Y1029:Y1092" si="201">0.73*X1029</f>
        <v>0</v>
      </c>
      <c r="Z1029" s="33">
        <f>(H1029*(K1029+L1029))/1000</f>
        <v>0</v>
      </c>
      <c r="AA1029" s="33">
        <f t="shared" ref="AA1029:AA1092" si="202">Y1029-Z1029</f>
        <v>0</v>
      </c>
      <c r="AB1029" s="18"/>
      <c r="AC1029" s="24">
        <f t="shared" ref="AC1029:AC1092" si="203">IF(Q1029&gt;10000,Q1029,0)</f>
        <v>0</v>
      </c>
      <c r="AD1029" s="24"/>
      <c r="AE1029" s="18"/>
      <c r="AF1029" s="18"/>
      <c r="AG1029" s="18"/>
      <c r="AH1029" s="18"/>
      <c r="AI1029" s="18"/>
      <c r="AJ1029" s="18"/>
      <c r="AK1029" s="18"/>
      <c r="AL1029" s="18"/>
      <c r="AM1029" s="18"/>
      <c r="AN1029" s="18"/>
    </row>
    <row r="1030" spans="1:40" x14ac:dyDescent="0.35">
      <c r="A1030" s="18"/>
      <c r="B1030" s="3" t="s">
        <v>5</v>
      </c>
      <c r="C1030" s="3">
        <v>1026</v>
      </c>
      <c r="D1030" s="3">
        <v>4</v>
      </c>
      <c r="E1030" s="11">
        <v>0</v>
      </c>
      <c r="F1030" s="30">
        <f t="shared" si="194"/>
        <v>0</v>
      </c>
      <c r="G1030" s="52">
        <f t="shared" ref="G1030:G1093" si="204">($F1031-$F1029)/2</f>
        <v>0.11111111111111112</v>
      </c>
      <c r="H1030" s="30">
        <f t="shared" si="193"/>
        <v>0</v>
      </c>
      <c r="I1030" s="70"/>
      <c r="J1030" s="30">
        <v>164.33333333333334</v>
      </c>
      <c r="K1030" s="30">
        <f>'Car Specs and Assumptions'!$C$5*9.81*'Car Specs and Assumptions'!$F$5</f>
        <v>145.08990000000003</v>
      </c>
      <c r="L1030" s="30">
        <v>0</v>
      </c>
      <c r="M1030" s="30">
        <v>19.243433333333314</v>
      </c>
      <c r="N1030" s="31">
        <v>0</v>
      </c>
      <c r="O1030" s="31">
        <f t="shared" si="195"/>
        <v>0</v>
      </c>
      <c r="P1030" s="31">
        <f>IF(F1030&gt;0,(K1030+L1030)*F1030,0)</f>
        <v>0</v>
      </c>
      <c r="Q1030" s="32">
        <f>IF(J1030*-1&gt;(K1030+L1030),(((J1030*-1)-K1030-L1030))*F1030,0)</f>
        <v>0</v>
      </c>
      <c r="R1030" s="31">
        <f t="shared" si="196"/>
        <v>1703170.2126707749</v>
      </c>
      <c r="S1030" s="31">
        <f t="shared" si="197"/>
        <v>1673916.8793797137</v>
      </c>
      <c r="T1030" s="31">
        <f t="shared" si="198"/>
        <v>0.47314068507994128</v>
      </c>
      <c r="U1030" s="31">
        <f t="shared" si="199"/>
        <v>0.4650141090916845</v>
      </c>
      <c r="V1030" s="33">
        <v>-0.4650141090916845</v>
      </c>
      <c r="W1030" s="33">
        <f>0.5*'Car Specs and Assumptions'!$C$5*(F1030*F1030)</f>
        <v>0</v>
      </c>
      <c r="X1030" s="33">
        <f t="shared" si="200"/>
        <v>0</v>
      </c>
      <c r="Y1030" s="33">
        <f t="shared" si="201"/>
        <v>0</v>
      </c>
      <c r="Z1030" s="33">
        <f>(H1030*(K1030+L1030))/1000</f>
        <v>0</v>
      </c>
      <c r="AA1030" s="33">
        <f t="shared" si="202"/>
        <v>0</v>
      </c>
      <c r="AB1030" s="18"/>
      <c r="AC1030" s="24">
        <f t="shared" si="203"/>
        <v>0</v>
      </c>
      <c r="AD1030" s="24"/>
      <c r="AE1030" s="18"/>
      <c r="AF1030" s="18"/>
      <c r="AG1030" s="18"/>
      <c r="AH1030" s="18"/>
      <c r="AI1030" s="18"/>
      <c r="AJ1030" s="18"/>
      <c r="AK1030" s="18"/>
      <c r="AL1030" s="18"/>
      <c r="AM1030" s="18"/>
      <c r="AN1030" s="18"/>
    </row>
    <row r="1031" spans="1:40" x14ac:dyDescent="0.35">
      <c r="A1031" s="18"/>
      <c r="B1031" s="3" t="s">
        <v>5</v>
      </c>
      <c r="C1031" s="3">
        <v>1027</v>
      </c>
      <c r="D1031" s="3">
        <v>5</v>
      </c>
      <c r="E1031" s="11">
        <v>0.8</v>
      </c>
      <c r="F1031" s="30">
        <f t="shared" si="194"/>
        <v>0.22222222222222224</v>
      </c>
      <c r="G1031" s="52">
        <f t="shared" si="204"/>
        <v>0.5</v>
      </c>
      <c r="H1031" s="30">
        <f t="shared" ref="H1031:H1094" si="205">F1031*$C$5</f>
        <v>0.22222222222222224</v>
      </c>
      <c r="I1031" s="70"/>
      <c r="J1031" s="30">
        <v>739.5</v>
      </c>
      <c r="K1031" s="30">
        <f>'Car Specs and Assumptions'!$C$5*9.81*'Car Specs and Assumptions'!$F$5</f>
        <v>145.08990000000003</v>
      </c>
      <c r="L1031" s="30">
        <v>2.1033703703703707E-2</v>
      </c>
      <c r="M1031" s="30">
        <v>594.38906629629628</v>
      </c>
      <c r="N1031" s="31">
        <v>132.08645917695475</v>
      </c>
      <c r="O1031" s="31">
        <f t="shared" si="195"/>
        <v>132.08645917695475</v>
      </c>
      <c r="P1031" s="31">
        <f>IF(F1031&gt;0,(K1031+L1031)*F1031,0)</f>
        <v>32.24687415637861</v>
      </c>
      <c r="Q1031" s="32">
        <f>IF(J1031*-1&gt;(K1031+L1031),(((J1031*-1)-K1031-L1031))*F1031,0)</f>
        <v>0</v>
      </c>
      <c r="R1031" s="31">
        <f t="shared" si="196"/>
        <v>1703202.4595449313</v>
      </c>
      <c r="S1031" s="31">
        <f t="shared" si="197"/>
        <v>1673916.8793797137</v>
      </c>
      <c r="T1031" s="31">
        <f t="shared" si="198"/>
        <v>0.47314964326158193</v>
      </c>
      <c r="U1031" s="31">
        <f t="shared" si="199"/>
        <v>0.4650141090916845</v>
      </c>
      <c r="V1031" s="33">
        <v>-0.4650141090916845</v>
      </c>
      <c r="W1031" s="33">
        <f>0.5*'Car Specs and Assumptions'!$C$5*(F1031*F1031)</f>
        <v>36.518518518518519</v>
      </c>
      <c r="X1031" s="33">
        <f t="shared" si="200"/>
        <v>3.651851851851852E-2</v>
      </c>
      <c r="Y1031" s="33">
        <f t="shared" si="201"/>
        <v>2.6658518518518519E-2</v>
      </c>
      <c r="Z1031" s="33">
        <f>(H1031*(K1031+L1031))/1000</f>
        <v>3.2246874156378606E-2</v>
      </c>
      <c r="AA1031" s="33">
        <f t="shared" si="202"/>
        <v>-5.5883556378600874E-3</v>
      </c>
      <c r="AB1031" s="18"/>
      <c r="AC1031" s="24">
        <f t="shared" si="203"/>
        <v>0</v>
      </c>
      <c r="AD1031" s="24"/>
      <c r="AE1031" s="18"/>
      <c r="AF1031" s="18"/>
      <c r="AG1031" s="18"/>
      <c r="AH1031" s="18"/>
      <c r="AI1031" s="18"/>
      <c r="AJ1031" s="18"/>
      <c r="AK1031" s="18"/>
      <c r="AL1031" s="18"/>
      <c r="AM1031" s="18"/>
      <c r="AN1031" s="18"/>
    </row>
    <row r="1032" spans="1:40" x14ac:dyDescent="0.35">
      <c r="A1032" s="18"/>
      <c r="B1032" s="3" t="s">
        <v>5</v>
      </c>
      <c r="C1032" s="3">
        <v>1028</v>
      </c>
      <c r="D1032" s="3">
        <v>6</v>
      </c>
      <c r="E1032" s="11">
        <v>3.6</v>
      </c>
      <c r="F1032" s="30">
        <f t="shared" si="194"/>
        <v>1</v>
      </c>
      <c r="G1032" s="52">
        <f t="shared" si="204"/>
        <v>1.0833333333333333</v>
      </c>
      <c r="H1032" s="30">
        <f t="shared" si="205"/>
        <v>1</v>
      </c>
      <c r="I1032" s="70"/>
      <c r="J1032" s="30">
        <v>1602.25</v>
      </c>
      <c r="K1032" s="30">
        <f>'Car Specs and Assumptions'!$C$5*9.81*'Car Specs and Assumptions'!$F$5</f>
        <v>145.08990000000003</v>
      </c>
      <c r="L1032" s="30">
        <v>0.42593250000000005</v>
      </c>
      <c r="M1032" s="30">
        <v>1456.7341675</v>
      </c>
      <c r="N1032" s="31">
        <v>1456.7341675</v>
      </c>
      <c r="O1032" s="31">
        <f t="shared" si="195"/>
        <v>1456.7341675</v>
      </c>
      <c r="P1032" s="31">
        <f>IF(F1032&gt;0,(K1032+L1032)*F1032,0)</f>
        <v>145.51583250000002</v>
      </c>
      <c r="Q1032" s="32">
        <f>IF(J1032*-1&gt;(K1032+L1032),(((J1032*-1)-K1032-L1032))*F1032,0)</f>
        <v>0</v>
      </c>
      <c r="R1032" s="31">
        <f t="shared" si="196"/>
        <v>1703347.9753774314</v>
      </c>
      <c r="S1032" s="31">
        <f t="shared" si="197"/>
        <v>1673916.8793797137</v>
      </c>
      <c r="T1032" s="31">
        <f t="shared" si="198"/>
        <v>0.47319006755985044</v>
      </c>
      <c r="U1032" s="31">
        <f t="shared" si="199"/>
        <v>0.4650141090916845</v>
      </c>
      <c r="V1032" s="33">
        <v>-0.4650141090916845</v>
      </c>
      <c r="W1032" s="33">
        <f>0.5*'Car Specs and Assumptions'!$C$5*(F1032*F1032)</f>
        <v>739.5</v>
      </c>
      <c r="X1032" s="33">
        <f t="shared" si="200"/>
        <v>0.73950000000000005</v>
      </c>
      <c r="Y1032" s="33">
        <f t="shared" si="201"/>
        <v>0.53983500000000006</v>
      </c>
      <c r="Z1032" s="33">
        <f>(H1032*(K1032+L1032))/1000</f>
        <v>0.14551583250000003</v>
      </c>
      <c r="AA1032" s="33">
        <f t="shared" si="202"/>
        <v>0.39431916750000007</v>
      </c>
      <c r="AB1032" s="18"/>
      <c r="AC1032" s="24">
        <f t="shared" si="203"/>
        <v>0</v>
      </c>
      <c r="AD1032" s="24"/>
      <c r="AE1032" s="18"/>
      <c r="AF1032" s="18"/>
      <c r="AG1032" s="18"/>
      <c r="AH1032" s="18"/>
      <c r="AI1032" s="18"/>
      <c r="AJ1032" s="18"/>
      <c r="AK1032" s="18"/>
      <c r="AL1032" s="18"/>
      <c r="AM1032" s="18"/>
      <c r="AN1032" s="18"/>
    </row>
    <row r="1033" spans="1:40" x14ac:dyDescent="0.35">
      <c r="A1033" s="18"/>
      <c r="B1033" s="3" t="s">
        <v>5</v>
      </c>
      <c r="C1033" s="3">
        <v>1029</v>
      </c>
      <c r="D1033" s="3">
        <v>7</v>
      </c>
      <c r="E1033" s="11">
        <v>8.6</v>
      </c>
      <c r="F1033" s="30">
        <f t="shared" si="194"/>
        <v>2.3888888888888888</v>
      </c>
      <c r="G1033" s="52">
        <f t="shared" si="204"/>
        <v>1.5277777777777777</v>
      </c>
      <c r="H1033" s="30">
        <f t="shared" si="205"/>
        <v>2.3888888888888888</v>
      </c>
      <c r="I1033" s="70"/>
      <c r="J1033" s="30">
        <v>2259.583333333333</v>
      </c>
      <c r="K1033" s="30">
        <f>'Car Specs and Assumptions'!$C$5*9.81*'Car Specs and Assumptions'!$F$5</f>
        <v>145.08990000000003</v>
      </c>
      <c r="L1033" s="30">
        <v>2.4307073842592595</v>
      </c>
      <c r="M1033" s="30">
        <v>2112.0627259490739</v>
      </c>
      <c r="N1033" s="31">
        <v>5045.4831786561208</v>
      </c>
      <c r="O1033" s="31">
        <f t="shared" si="195"/>
        <v>5045.4831786561208</v>
      </c>
      <c r="P1033" s="31">
        <f>IF(F1033&gt;0,(K1033+L1033)*F1033,0)</f>
        <v>352.41033986239717</v>
      </c>
      <c r="Q1033" s="32">
        <f>IF(J1033*-1&gt;(K1033+L1033),(((J1033*-1)-K1033-L1033))*F1033,0)</f>
        <v>0</v>
      </c>
      <c r="R1033" s="31">
        <f t="shared" si="196"/>
        <v>1703700.3857172937</v>
      </c>
      <c r="S1033" s="31">
        <f t="shared" si="197"/>
        <v>1673916.8793797137</v>
      </c>
      <c r="T1033" s="31">
        <f t="shared" si="198"/>
        <v>0.47328796715226423</v>
      </c>
      <c r="U1033" s="31">
        <f t="shared" si="199"/>
        <v>0.4650141090916845</v>
      </c>
      <c r="V1033" s="33">
        <v>-0.4650141090916845</v>
      </c>
      <c r="W1033" s="33">
        <f>0.5*'Car Specs and Assumptions'!$C$5*(F1033*F1033)</f>
        <v>4220.1712962962956</v>
      </c>
      <c r="X1033" s="33">
        <f t="shared" si="200"/>
        <v>4.2201712962962956</v>
      </c>
      <c r="Y1033" s="33">
        <f t="shared" si="201"/>
        <v>3.0807250462962958</v>
      </c>
      <c r="Z1033" s="33">
        <f>(H1033*(K1033+L1033))/1000</f>
        <v>0.35241033986239717</v>
      </c>
      <c r="AA1033" s="33">
        <f t="shared" si="202"/>
        <v>2.7283147064338986</v>
      </c>
      <c r="AB1033" s="18"/>
      <c r="AC1033" s="24">
        <f t="shared" si="203"/>
        <v>0</v>
      </c>
      <c r="AD1033" s="24"/>
      <c r="AE1033" s="18"/>
      <c r="AF1033" s="18"/>
      <c r="AG1033" s="18"/>
      <c r="AH1033" s="18"/>
      <c r="AI1033" s="18"/>
      <c r="AJ1033" s="18"/>
      <c r="AK1033" s="18"/>
      <c r="AL1033" s="18"/>
      <c r="AM1033" s="18"/>
      <c r="AN1033" s="18"/>
    </row>
    <row r="1034" spans="1:40" x14ac:dyDescent="0.35">
      <c r="A1034" s="18"/>
      <c r="B1034" s="3" t="s">
        <v>5</v>
      </c>
      <c r="C1034" s="3">
        <v>1030</v>
      </c>
      <c r="D1034" s="3">
        <v>8</v>
      </c>
      <c r="E1034" s="11">
        <v>14.6</v>
      </c>
      <c r="F1034" s="30">
        <f t="shared" si="194"/>
        <v>4.0555555555555554</v>
      </c>
      <c r="G1034" s="52">
        <f t="shared" si="204"/>
        <v>1.5833333333333333</v>
      </c>
      <c r="H1034" s="30">
        <f t="shared" si="205"/>
        <v>4.0555555555555554</v>
      </c>
      <c r="I1034" s="70"/>
      <c r="J1034" s="30">
        <v>2341.75</v>
      </c>
      <c r="K1034" s="30">
        <f>'Car Specs and Assumptions'!$C$5*9.81*'Car Specs and Assumptions'!$F$5</f>
        <v>145.08990000000003</v>
      </c>
      <c r="L1034" s="30">
        <v>7.0055379398148148</v>
      </c>
      <c r="M1034" s="30">
        <v>2189.6545620601851</v>
      </c>
      <c r="N1034" s="31">
        <v>8880.2657239107502</v>
      </c>
      <c r="O1034" s="31">
        <f t="shared" si="195"/>
        <v>8880.2657239107502</v>
      </c>
      <c r="P1034" s="31">
        <f>IF(F1034&gt;0,(K1034+L1034)*F1034,0)</f>
        <v>616.83149831147125</v>
      </c>
      <c r="Q1034" s="32">
        <f>IF(J1034*-1&gt;(K1034+L1034),(((J1034*-1)-K1034-L1034))*F1034,0)</f>
        <v>0</v>
      </c>
      <c r="R1034" s="31">
        <f t="shared" si="196"/>
        <v>1704317.2172156051</v>
      </c>
      <c r="S1034" s="31">
        <f t="shared" si="197"/>
        <v>1673916.8793797137</v>
      </c>
      <c r="T1034" s="31">
        <f t="shared" si="198"/>
        <v>0.4734593229424951</v>
      </c>
      <c r="U1034" s="31">
        <f t="shared" si="199"/>
        <v>0.4650141090916845</v>
      </c>
      <c r="V1034" s="33">
        <v>-0.4650141090916845</v>
      </c>
      <c r="W1034" s="33">
        <f>0.5*'Car Specs and Assumptions'!$C$5*(F1034*F1034)</f>
        <v>12162.949074074073</v>
      </c>
      <c r="X1034" s="33">
        <f t="shared" si="200"/>
        <v>12.162949074074072</v>
      </c>
      <c r="Y1034" s="33">
        <f t="shared" si="201"/>
        <v>8.8789528240740729</v>
      </c>
      <c r="Z1034" s="33">
        <f>(H1034*(K1034+L1034))/1000</f>
        <v>0.61683149831147122</v>
      </c>
      <c r="AA1034" s="33">
        <f t="shared" si="202"/>
        <v>8.2621213257626014</v>
      </c>
      <c r="AB1034" s="18"/>
      <c r="AC1034" s="24">
        <f t="shared" si="203"/>
        <v>0</v>
      </c>
      <c r="AD1034" s="24"/>
      <c r="AE1034" s="18"/>
      <c r="AF1034" s="18"/>
      <c r="AG1034" s="18"/>
      <c r="AH1034" s="18"/>
      <c r="AI1034" s="18"/>
      <c r="AJ1034" s="18"/>
      <c r="AK1034" s="18"/>
      <c r="AL1034" s="18"/>
      <c r="AM1034" s="18"/>
      <c r="AN1034" s="18"/>
    </row>
    <row r="1035" spans="1:40" x14ac:dyDescent="0.35">
      <c r="A1035" s="18"/>
      <c r="B1035" s="3" t="s">
        <v>5</v>
      </c>
      <c r="C1035" s="3">
        <v>1031</v>
      </c>
      <c r="D1035" s="3">
        <v>9</v>
      </c>
      <c r="E1035" s="11">
        <v>20</v>
      </c>
      <c r="F1035" s="30">
        <f t="shared" si="194"/>
        <v>5.5555555555555554</v>
      </c>
      <c r="G1035" s="52">
        <f t="shared" si="204"/>
        <v>1.3611111111111107</v>
      </c>
      <c r="H1035" s="30">
        <f t="shared" si="205"/>
        <v>5.5555555555555554</v>
      </c>
      <c r="I1035" s="70"/>
      <c r="J1035" s="30">
        <v>2013.0833333333328</v>
      </c>
      <c r="K1035" s="30">
        <f>'Car Specs and Assumptions'!$C$5*9.81*'Car Specs and Assumptions'!$F$5</f>
        <v>145.08990000000003</v>
      </c>
      <c r="L1035" s="30">
        <v>13.146064814814816</v>
      </c>
      <c r="M1035" s="30">
        <v>1854.8473685185181</v>
      </c>
      <c r="N1035" s="31">
        <v>10304.707602880655</v>
      </c>
      <c r="O1035" s="31">
        <f t="shared" si="195"/>
        <v>10304.707602880655</v>
      </c>
      <c r="P1035" s="31">
        <f>IF(F1035&gt;0,(K1035+L1035)*F1035,0)</f>
        <v>879.08869341563798</v>
      </c>
      <c r="Q1035" s="32">
        <f>IF(J1035*-1&gt;(K1035+L1035),(((J1035*-1)-K1035-L1035))*F1035,0)</f>
        <v>0</v>
      </c>
      <c r="R1035" s="31">
        <f t="shared" si="196"/>
        <v>1705196.3059090208</v>
      </c>
      <c r="S1035" s="31">
        <f t="shared" si="197"/>
        <v>1673916.8793797137</v>
      </c>
      <c r="T1035" s="31">
        <f t="shared" si="198"/>
        <v>0.47370353378152602</v>
      </c>
      <c r="U1035" s="31">
        <f t="shared" si="199"/>
        <v>0.4650141090916845</v>
      </c>
      <c r="V1035" s="33">
        <v>-0.4650141090916845</v>
      </c>
      <c r="W1035" s="33">
        <f>0.5*'Car Specs and Assumptions'!$C$5*(F1035*F1035)</f>
        <v>22824.074074074073</v>
      </c>
      <c r="X1035" s="33">
        <f t="shared" si="200"/>
        <v>22.824074074074073</v>
      </c>
      <c r="Y1035" s="33">
        <f t="shared" si="201"/>
        <v>16.661574074074071</v>
      </c>
      <c r="Z1035" s="33">
        <f>(H1035*(K1035+L1035))/1000</f>
        <v>0.879088693415638</v>
      </c>
      <c r="AA1035" s="33">
        <f t="shared" si="202"/>
        <v>15.782485380658434</v>
      </c>
      <c r="AB1035" s="18"/>
      <c r="AC1035" s="24">
        <f t="shared" si="203"/>
        <v>0</v>
      </c>
      <c r="AD1035" s="24"/>
      <c r="AE1035" s="18"/>
      <c r="AF1035" s="18"/>
      <c r="AG1035" s="18"/>
      <c r="AH1035" s="18"/>
      <c r="AI1035" s="18"/>
      <c r="AJ1035" s="18"/>
      <c r="AK1035" s="18"/>
      <c r="AL1035" s="18"/>
      <c r="AM1035" s="18"/>
      <c r="AN1035" s="18"/>
    </row>
    <row r="1036" spans="1:40" x14ac:dyDescent="0.35">
      <c r="A1036" s="18"/>
      <c r="B1036" s="3" t="s">
        <v>5</v>
      </c>
      <c r="C1036" s="3">
        <v>1032</v>
      </c>
      <c r="D1036" s="3">
        <v>10</v>
      </c>
      <c r="E1036" s="11">
        <v>24.4</v>
      </c>
      <c r="F1036" s="30">
        <f t="shared" si="194"/>
        <v>6.7777777777777768</v>
      </c>
      <c r="G1036" s="52">
        <f t="shared" si="204"/>
        <v>1.1388888888888888</v>
      </c>
      <c r="H1036" s="30">
        <f t="shared" si="205"/>
        <v>6.7777777777777768</v>
      </c>
      <c r="I1036" s="70"/>
      <c r="J1036" s="30">
        <v>1684.4166666666665</v>
      </c>
      <c r="K1036" s="30">
        <f>'Car Specs and Assumptions'!$C$5*9.81*'Car Specs and Assumptions'!$F$5</f>
        <v>145.08990000000003</v>
      </c>
      <c r="L1036" s="30">
        <v>19.566602870370367</v>
      </c>
      <c r="M1036" s="30">
        <v>1519.7601637962962</v>
      </c>
      <c r="N1036" s="31">
        <v>10300.596665730451</v>
      </c>
      <c r="O1036" s="31">
        <f t="shared" si="195"/>
        <v>10300.596665730451</v>
      </c>
      <c r="P1036" s="31">
        <f>IF(F1036&gt;0,(K1036+L1036)*F1036,0)</f>
        <v>1116.0051861213992</v>
      </c>
      <c r="Q1036" s="32">
        <f>IF(J1036*-1&gt;(K1036+L1036),(((J1036*-1)-K1036-L1036))*F1036,0)</f>
        <v>0</v>
      </c>
      <c r="R1036" s="31">
        <f t="shared" si="196"/>
        <v>1706312.3110951423</v>
      </c>
      <c r="S1036" s="31">
        <f t="shared" si="197"/>
        <v>1673916.8793797137</v>
      </c>
      <c r="T1036" s="31">
        <f t="shared" si="198"/>
        <v>0.47401356002223055</v>
      </c>
      <c r="U1036" s="31">
        <f t="shared" si="199"/>
        <v>0.4650141090916845</v>
      </c>
      <c r="V1036" s="33">
        <v>-0.4650141090916845</v>
      </c>
      <c r="W1036" s="33">
        <f>0.5*'Car Specs and Assumptions'!$C$5*(F1036*F1036)</f>
        <v>33971.351851851839</v>
      </c>
      <c r="X1036" s="33">
        <f t="shared" si="200"/>
        <v>33.971351851851843</v>
      </c>
      <c r="Y1036" s="33">
        <f t="shared" si="201"/>
        <v>24.799086851851843</v>
      </c>
      <c r="Z1036" s="33">
        <f>(H1036*(K1036+L1036))/1000</f>
        <v>1.1160051861213993</v>
      </c>
      <c r="AA1036" s="33">
        <f t="shared" si="202"/>
        <v>23.683081665730445</v>
      </c>
      <c r="AB1036" s="18"/>
      <c r="AC1036" s="24">
        <f t="shared" si="203"/>
        <v>0</v>
      </c>
      <c r="AD1036" s="24"/>
      <c r="AE1036" s="18"/>
      <c r="AF1036" s="18"/>
      <c r="AG1036" s="18"/>
      <c r="AH1036" s="18"/>
      <c r="AI1036" s="18"/>
      <c r="AJ1036" s="18"/>
      <c r="AK1036" s="18"/>
      <c r="AL1036" s="18"/>
      <c r="AM1036" s="18"/>
      <c r="AN1036" s="18"/>
    </row>
    <row r="1037" spans="1:40" x14ac:dyDescent="0.35">
      <c r="A1037" s="18"/>
      <c r="B1037" s="3" t="s">
        <v>5</v>
      </c>
      <c r="C1037" s="3">
        <v>1033</v>
      </c>
      <c r="D1037" s="3">
        <v>11</v>
      </c>
      <c r="E1037" s="11">
        <v>28.2</v>
      </c>
      <c r="F1037" s="30">
        <f t="shared" si="194"/>
        <v>7.833333333333333</v>
      </c>
      <c r="G1037" s="52">
        <f t="shared" si="204"/>
        <v>1.0138888888888893</v>
      </c>
      <c r="H1037" s="30">
        <f t="shared" si="205"/>
        <v>7.833333333333333</v>
      </c>
      <c r="I1037" s="70"/>
      <c r="J1037" s="30">
        <v>1499.5416666666672</v>
      </c>
      <c r="K1037" s="30">
        <f>'Car Specs and Assumptions'!$C$5*9.81*'Car Specs and Assumptions'!$F$5</f>
        <v>145.08990000000003</v>
      </c>
      <c r="L1037" s="30">
        <v>26.135691458333334</v>
      </c>
      <c r="M1037" s="30">
        <v>1328.3160752083338</v>
      </c>
      <c r="N1037" s="31">
        <v>10405.142589131949</v>
      </c>
      <c r="O1037" s="31">
        <f t="shared" si="195"/>
        <v>10405.142589131949</v>
      </c>
      <c r="P1037" s="31">
        <f>IF(F1037&gt;0,(K1037+L1037)*F1037,0)</f>
        <v>1341.2671330902779</v>
      </c>
      <c r="Q1037" s="32">
        <f>IF(J1037*-1&gt;(K1037+L1037),(((J1037*-1)-K1037-L1037))*F1037,0)</f>
        <v>0</v>
      </c>
      <c r="R1037" s="31">
        <f t="shared" si="196"/>
        <v>1707653.5782282325</v>
      </c>
      <c r="S1037" s="31">
        <f t="shared" si="197"/>
        <v>1673916.8793797137</v>
      </c>
      <c r="T1037" s="31">
        <f t="shared" si="198"/>
        <v>0.474386164031803</v>
      </c>
      <c r="U1037" s="31">
        <f t="shared" si="199"/>
        <v>0.4650141090916845</v>
      </c>
      <c r="V1037" s="33">
        <v>-0.4650141090916845</v>
      </c>
      <c r="W1037" s="33">
        <f>0.5*'Car Specs and Assumptions'!$C$5*(F1037*F1037)</f>
        <v>45376.541666666664</v>
      </c>
      <c r="X1037" s="33">
        <f t="shared" si="200"/>
        <v>45.376541666666661</v>
      </c>
      <c r="Y1037" s="33">
        <f t="shared" si="201"/>
        <v>33.124875416666661</v>
      </c>
      <c r="Z1037" s="33">
        <f>(H1037*(K1037+L1037))/1000</f>
        <v>1.3412671330902779</v>
      </c>
      <c r="AA1037" s="33">
        <f t="shared" si="202"/>
        <v>31.783608283576385</v>
      </c>
      <c r="AB1037" s="18"/>
      <c r="AC1037" s="24">
        <f t="shared" si="203"/>
        <v>0</v>
      </c>
      <c r="AD1037" s="24"/>
      <c r="AE1037" s="18"/>
      <c r="AF1037" s="18"/>
      <c r="AG1037" s="18"/>
      <c r="AH1037" s="18"/>
      <c r="AI1037" s="18"/>
      <c r="AJ1037" s="18"/>
      <c r="AK1037" s="18"/>
      <c r="AL1037" s="18"/>
      <c r="AM1037" s="18"/>
      <c r="AN1037" s="18"/>
    </row>
    <row r="1038" spans="1:40" x14ac:dyDescent="0.35">
      <c r="A1038" s="18"/>
      <c r="B1038" s="3" t="s">
        <v>5</v>
      </c>
      <c r="C1038" s="3">
        <v>1034</v>
      </c>
      <c r="D1038" s="3">
        <v>12</v>
      </c>
      <c r="E1038" s="11">
        <v>31.7</v>
      </c>
      <c r="F1038" s="30">
        <f t="shared" si="194"/>
        <v>8.8055555555555554</v>
      </c>
      <c r="G1038" s="52">
        <f t="shared" si="204"/>
        <v>0.9444444444444442</v>
      </c>
      <c r="H1038" s="30">
        <f t="shared" si="205"/>
        <v>8.8055555555555554</v>
      </c>
      <c r="I1038" s="70"/>
      <c r="J1038" s="30">
        <v>1396.833333333333</v>
      </c>
      <c r="K1038" s="30">
        <f>'Car Specs and Assumptions'!$C$5*9.81*'Car Specs and Assumptions'!$F$5</f>
        <v>145.08990000000003</v>
      </c>
      <c r="L1038" s="30">
        <v>33.025872679398148</v>
      </c>
      <c r="M1038" s="30">
        <v>1218.7175606539349</v>
      </c>
      <c r="N1038" s="31">
        <v>10731.485186869371</v>
      </c>
      <c r="O1038" s="31">
        <f t="shared" si="195"/>
        <v>10731.485186869371</v>
      </c>
      <c r="P1038" s="31">
        <f>IF(F1038&gt;0,(K1038+L1038)*F1038,0)</f>
        <v>1568.4083316491449</v>
      </c>
      <c r="Q1038" s="32">
        <f>IF(J1038*-1&gt;(K1038+L1038),(((J1038*-1)-K1038-L1038))*F1038,0)</f>
        <v>0</v>
      </c>
      <c r="R1038" s="31">
        <f t="shared" si="196"/>
        <v>1709221.9865598816</v>
      </c>
      <c r="S1038" s="31">
        <f t="shared" si="197"/>
        <v>1673916.8793797137</v>
      </c>
      <c r="T1038" s="31">
        <f t="shared" si="198"/>
        <v>0.47482186786633512</v>
      </c>
      <c r="U1038" s="31">
        <f t="shared" si="199"/>
        <v>0.4650141090916845</v>
      </c>
      <c r="V1038" s="33">
        <v>-0.4650141090916845</v>
      </c>
      <c r="W1038" s="33">
        <f>0.5*'Car Specs and Assumptions'!$C$5*(F1038*F1038)</f>
        <v>57339.209490740737</v>
      </c>
      <c r="X1038" s="33">
        <f t="shared" si="200"/>
        <v>57.339209490740735</v>
      </c>
      <c r="Y1038" s="33">
        <f t="shared" si="201"/>
        <v>41.857622928240737</v>
      </c>
      <c r="Z1038" s="33">
        <f>(H1038*(K1038+L1038))/1000</f>
        <v>1.5684083316491448</v>
      </c>
      <c r="AA1038" s="33">
        <f t="shared" si="202"/>
        <v>40.289214596591592</v>
      </c>
      <c r="AB1038" s="18"/>
      <c r="AC1038" s="24">
        <f t="shared" si="203"/>
        <v>0</v>
      </c>
      <c r="AD1038" s="24"/>
      <c r="AE1038" s="18"/>
      <c r="AF1038" s="18"/>
      <c r="AG1038" s="18"/>
      <c r="AH1038" s="18"/>
      <c r="AI1038" s="18"/>
      <c r="AJ1038" s="18"/>
      <c r="AK1038" s="18"/>
      <c r="AL1038" s="18"/>
      <c r="AM1038" s="18"/>
      <c r="AN1038" s="18"/>
    </row>
    <row r="1039" spans="1:40" x14ac:dyDescent="0.35">
      <c r="A1039" s="18"/>
      <c r="B1039" s="3" t="s">
        <v>5</v>
      </c>
      <c r="C1039" s="3">
        <v>1035</v>
      </c>
      <c r="D1039" s="3">
        <v>13</v>
      </c>
      <c r="E1039" s="11">
        <v>35</v>
      </c>
      <c r="F1039" s="30">
        <f t="shared" si="194"/>
        <v>9.7222222222222214</v>
      </c>
      <c r="G1039" s="52">
        <f t="shared" si="204"/>
        <v>0.81944444444444464</v>
      </c>
      <c r="H1039" s="30">
        <f t="shared" si="205"/>
        <v>9.7222222222222214</v>
      </c>
      <c r="I1039" s="70"/>
      <c r="J1039" s="30">
        <v>1211.9583333333337</v>
      </c>
      <c r="K1039" s="30">
        <f>'Car Specs and Assumptions'!$C$5*9.81*'Car Specs and Assumptions'!$F$5</f>
        <v>145.08990000000003</v>
      </c>
      <c r="L1039" s="30">
        <v>40.25982349537037</v>
      </c>
      <c r="M1039" s="30">
        <v>1026.6086098379633</v>
      </c>
      <c r="N1039" s="31">
        <v>9980.9170400913081</v>
      </c>
      <c r="O1039" s="31">
        <f t="shared" si="195"/>
        <v>9980.9170400913081</v>
      </c>
      <c r="P1039" s="31">
        <f>IF(F1039&gt;0,(K1039+L1039)*F1039,0)</f>
        <v>1802.0112006494344</v>
      </c>
      <c r="Q1039" s="32">
        <f>IF(J1039*-1&gt;(K1039+L1039),(((J1039*-1)-K1039-L1039))*F1039,0)</f>
        <v>0</v>
      </c>
      <c r="R1039" s="31">
        <f t="shared" si="196"/>
        <v>1711023.997760531</v>
      </c>
      <c r="S1039" s="31">
        <f t="shared" si="197"/>
        <v>1673916.8793797137</v>
      </c>
      <c r="T1039" s="31">
        <f t="shared" si="198"/>
        <v>0.47532246657787552</v>
      </c>
      <c r="U1039" s="31">
        <f t="shared" si="199"/>
        <v>0.4650141090916845</v>
      </c>
      <c r="V1039" s="33">
        <v>-0.4650141090916845</v>
      </c>
      <c r="W1039" s="33">
        <f>0.5*'Car Specs and Assumptions'!$C$5*(F1039*F1039)</f>
        <v>69898.726851851839</v>
      </c>
      <c r="X1039" s="33">
        <f t="shared" si="200"/>
        <v>69.898726851851833</v>
      </c>
      <c r="Y1039" s="33">
        <f t="shared" si="201"/>
        <v>51.026070601851835</v>
      </c>
      <c r="Z1039" s="33">
        <f>(H1039*(K1039+L1039))/1000</f>
        <v>1.8020112006494344</v>
      </c>
      <c r="AA1039" s="33">
        <f t="shared" si="202"/>
        <v>49.224059401202403</v>
      </c>
      <c r="AB1039" s="18"/>
      <c r="AC1039" s="24">
        <f t="shared" si="203"/>
        <v>0</v>
      </c>
      <c r="AD1039" s="24"/>
      <c r="AE1039" s="18"/>
      <c r="AF1039" s="18"/>
      <c r="AG1039" s="18"/>
      <c r="AH1039" s="18"/>
      <c r="AI1039" s="18"/>
      <c r="AJ1039" s="18"/>
      <c r="AK1039" s="18"/>
      <c r="AL1039" s="18"/>
      <c r="AM1039" s="18"/>
      <c r="AN1039" s="18"/>
    </row>
    <row r="1040" spans="1:40" x14ac:dyDescent="0.35">
      <c r="A1040" s="18"/>
      <c r="B1040" s="3" t="s">
        <v>5</v>
      </c>
      <c r="C1040" s="3">
        <v>1036</v>
      </c>
      <c r="D1040" s="3">
        <v>14</v>
      </c>
      <c r="E1040" s="11">
        <v>37.6</v>
      </c>
      <c r="F1040" s="30">
        <f t="shared" si="194"/>
        <v>10.444444444444445</v>
      </c>
      <c r="G1040" s="52">
        <f t="shared" si="204"/>
        <v>0.65277777777777857</v>
      </c>
      <c r="H1040" s="30">
        <f t="shared" si="205"/>
        <v>10.444444444444445</v>
      </c>
      <c r="I1040" s="70"/>
      <c r="J1040" s="30">
        <v>965.45833333333451</v>
      </c>
      <c r="K1040" s="30">
        <f>'Car Specs and Assumptions'!$C$5*9.81*'Car Specs and Assumptions'!$F$5</f>
        <v>145.08990000000003</v>
      </c>
      <c r="L1040" s="30">
        <v>46.463451481481485</v>
      </c>
      <c r="M1040" s="30">
        <v>773.90498185185299</v>
      </c>
      <c r="N1040" s="31">
        <v>8083.0075882304645</v>
      </c>
      <c r="O1040" s="31">
        <f t="shared" si="195"/>
        <v>8083.0075882304645</v>
      </c>
      <c r="P1040" s="31">
        <f>IF(F1040&gt;0,(K1040+L1040)*F1040,0)</f>
        <v>2000.6683376954736</v>
      </c>
      <c r="Q1040" s="32">
        <f>IF(J1040*-1&gt;(K1040+L1040),(((J1040*-1)-K1040-L1040))*F1040,0)</f>
        <v>0</v>
      </c>
      <c r="R1040" s="31">
        <f t="shared" si="196"/>
        <v>1713024.6660982266</v>
      </c>
      <c r="S1040" s="31">
        <f t="shared" si="197"/>
        <v>1673916.8793797137</v>
      </c>
      <c r="T1040" s="31">
        <f t="shared" si="198"/>
        <v>0.47587825224208735</v>
      </c>
      <c r="U1040" s="31">
        <f t="shared" si="199"/>
        <v>0.4650141090916845</v>
      </c>
      <c r="V1040" s="33">
        <v>-0.4650141090916845</v>
      </c>
      <c r="W1040" s="33">
        <f>0.5*'Car Specs and Assumptions'!$C$5*(F1040*F1040)</f>
        <v>80669.407407407401</v>
      </c>
      <c r="X1040" s="33">
        <f t="shared" si="200"/>
        <v>80.669407407407405</v>
      </c>
      <c r="Y1040" s="33">
        <f t="shared" si="201"/>
        <v>58.888667407407404</v>
      </c>
      <c r="Z1040" s="33">
        <f>(H1040*(K1040+L1040))/1000</f>
        <v>2.0006683376954735</v>
      </c>
      <c r="AA1040" s="33">
        <f t="shared" si="202"/>
        <v>56.887999069711931</v>
      </c>
      <c r="AB1040" s="18"/>
      <c r="AC1040" s="24">
        <f t="shared" si="203"/>
        <v>0</v>
      </c>
      <c r="AD1040" s="24"/>
      <c r="AE1040" s="18"/>
      <c r="AF1040" s="18"/>
      <c r="AG1040" s="18"/>
      <c r="AH1040" s="18"/>
      <c r="AI1040" s="18"/>
      <c r="AJ1040" s="18"/>
      <c r="AK1040" s="18"/>
      <c r="AL1040" s="18"/>
      <c r="AM1040" s="18"/>
      <c r="AN1040" s="18"/>
    </row>
    <row r="1041" spans="1:40" x14ac:dyDescent="0.35">
      <c r="A1041" s="18"/>
      <c r="B1041" s="3" t="s">
        <v>5</v>
      </c>
      <c r="C1041" s="3">
        <v>1037</v>
      </c>
      <c r="D1041" s="3">
        <v>15</v>
      </c>
      <c r="E1041" s="11">
        <v>39.700000000000003</v>
      </c>
      <c r="F1041" s="30">
        <f t="shared" si="194"/>
        <v>11.027777777777779</v>
      </c>
      <c r="G1041" s="52">
        <f t="shared" si="204"/>
        <v>0.54166666666666607</v>
      </c>
      <c r="H1041" s="30">
        <f t="shared" si="205"/>
        <v>11.027777777777779</v>
      </c>
      <c r="I1041" s="70"/>
      <c r="J1041" s="30">
        <v>801.12499999999909</v>
      </c>
      <c r="K1041" s="30">
        <f>'Car Specs and Assumptions'!$C$5*9.81*'Car Specs and Assumptions'!$F$5</f>
        <v>145.08990000000003</v>
      </c>
      <c r="L1041" s="30">
        <v>51.798453234953712</v>
      </c>
      <c r="M1041" s="30">
        <v>604.23664676504529</v>
      </c>
      <c r="N1041" s="31">
        <v>6663.3874657145279</v>
      </c>
      <c r="O1041" s="31">
        <f t="shared" si="195"/>
        <v>6663.3874657145279</v>
      </c>
      <c r="P1041" s="31">
        <f>IF(F1041&gt;0,(K1041+L1041)*F1041,0)</f>
        <v>2171.2410065076842</v>
      </c>
      <c r="Q1041" s="32">
        <f>IF(J1041*-1&gt;(K1041+L1041),(((J1041*-1)-K1041-L1041))*F1041,0)</f>
        <v>0</v>
      </c>
      <c r="R1041" s="31">
        <f t="shared" si="196"/>
        <v>1715195.9071047343</v>
      </c>
      <c r="S1041" s="31">
        <f t="shared" si="197"/>
        <v>1673916.8793797137</v>
      </c>
      <c r="T1041" s="31">
        <f t="shared" si="198"/>
        <v>0.47648142299369523</v>
      </c>
      <c r="U1041" s="31">
        <f t="shared" si="199"/>
        <v>0.4650141090916845</v>
      </c>
      <c r="V1041" s="33">
        <v>-0.4650141090916845</v>
      </c>
      <c r="W1041" s="33">
        <f>0.5*'Car Specs and Assumptions'!$C$5*(F1041*F1041)</f>
        <v>89931.987268518526</v>
      </c>
      <c r="X1041" s="33">
        <f t="shared" si="200"/>
        <v>89.931987268518526</v>
      </c>
      <c r="Y1041" s="33">
        <f t="shared" si="201"/>
        <v>65.650350706018529</v>
      </c>
      <c r="Z1041" s="33">
        <f>(H1041*(K1041+L1041))/1000</f>
        <v>2.1712410065076844</v>
      </c>
      <c r="AA1041" s="33">
        <f t="shared" si="202"/>
        <v>63.479109699510843</v>
      </c>
      <c r="AB1041" s="18"/>
      <c r="AC1041" s="24">
        <f t="shared" si="203"/>
        <v>0</v>
      </c>
      <c r="AD1041" s="24"/>
      <c r="AE1041" s="18"/>
      <c r="AF1041" s="18"/>
      <c r="AG1041" s="18"/>
      <c r="AH1041" s="18"/>
      <c r="AI1041" s="18"/>
      <c r="AJ1041" s="18"/>
      <c r="AK1041" s="18"/>
      <c r="AL1041" s="18"/>
      <c r="AM1041" s="18"/>
      <c r="AN1041" s="18"/>
    </row>
    <row r="1042" spans="1:40" x14ac:dyDescent="0.35">
      <c r="A1042" s="18"/>
      <c r="B1042" s="3" t="s">
        <v>5</v>
      </c>
      <c r="C1042" s="3">
        <v>1038</v>
      </c>
      <c r="D1042" s="3">
        <v>16</v>
      </c>
      <c r="E1042" s="11">
        <v>41.5</v>
      </c>
      <c r="F1042" s="30">
        <f t="shared" si="194"/>
        <v>11.527777777777777</v>
      </c>
      <c r="G1042" s="52">
        <f t="shared" si="204"/>
        <v>0.54166666666666607</v>
      </c>
      <c r="H1042" s="30">
        <f t="shared" si="205"/>
        <v>11.527777777777777</v>
      </c>
      <c r="I1042" s="70"/>
      <c r="J1042" s="30">
        <v>801.12499999999909</v>
      </c>
      <c r="K1042" s="30">
        <f>'Car Specs and Assumptions'!$C$5*9.81*'Car Specs and Assumptions'!$F$5</f>
        <v>145.08990000000003</v>
      </c>
      <c r="L1042" s="30">
        <v>56.602025318287033</v>
      </c>
      <c r="M1042" s="30">
        <v>599.43307468171201</v>
      </c>
      <c r="N1042" s="31">
        <v>6910.1312775808465</v>
      </c>
      <c r="O1042" s="31">
        <f t="shared" si="195"/>
        <v>6910.1312775808465</v>
      </c>
      <c r="P1042" s="31">
        <f>IF(F1042&gt;0,(K1042+L1042)*F1042,0)</f>
        <v>2325.0596946413648</v>
      </c>
      <c r="Q1042" s="32">
        <f>IF(J1042*-1&gt;(K1042+L1042),(((J1042*-1)-K1042-L1042))*F1042,0)</f>
        <v>0</v>
      </c>
      <c r="R1042" s="31">
        <f t="shared" si="196"/>
        <v>1717520.9667993756</v>
      </c>
      <c r="S1042" s="31">
        <f t="shared" si="197"/>
        <v>1673916.8793797137</v>
      </c>
      <c r="T1042" s="31">
        <f t="shared" si="198"/>
        <v>0.47712732457686657</v>
      </c>
      <c r="U1042" s="31">
        <f t="shared" si="199"/>
        <v>0.4650141090916845</v>
      </c>
      <c r="V1042" s="33">
        <v>-0.4650141090916845</v>
      </c>
      <c r="W1042" s="33">
        <f>0.5*'Car Specs and Assumptions'!$C$5*(F1042*F1042)</f>
        <v>98271.903935185168</v>
      </c>
      <c r="X1042" s="33">
        <f t="shared" si="200"/>
        <v>98.271903935185165</v>
      </c>
      <c r="Y1042" s="33">
        <f t="shared" si="201"/>
        <v>71.738489872685165</v>
      </c>
      <c r="Z1042" s="33">
        <f>(H1042*(K1042+L1042))/1000</f>
        <v>2.3250596946413649</v>
      </c>
      <c r="AA1042" s="33">
        <f t="shared" si="202"/>
        <v>69.413430178043797</v>
      </c>
      <c r="AB1042" s="18"/>
      <c r="AC1042" s="24">
        <f t="shared" si="203"/>
        <v>0</v>
      </c>
      <c r="AD1042" s="24"/>
      <c r="AE1042" s="18"/>
      <c r="AF1042" s="18"/>
      <c r="AG1042" s="18"/>
      <c r="AH1042" s="18"/>
      <c r="AI1042" s="18"/>
      <c r="AJ1042" s="18"/>
      <c r="AK1042" s="18"/>
      <c r="AL1042" s="18"/>
      <c r="AM1042" s="18"/>
      <c r="AN1042" s="18"/>
    </row>
    <row r="1043" spans="1:40" x14ac:dyDescent="0.35">
      <c r="A1043" s="18"/>
      <c r="B1043" s="3" t="s">
        <v>5</v>
      </c>
      <c r="C1043" s="3">
        <v>1039</v>
      </c>
      <c r="D1043" s="3">
        <v>17</v>
      </c>
      <c r="E1043" s="11">
        <v>43.6</v>
      </c>
      <c r="F1043" s="30">
        <f t="shared" si="194"/>
        <v>12.111111111111111</v>
      </c>
      <c r="G1043" s="52">
        <f t="shared" si="204"/>
        <v>0.625</v>
      </c>
      <c r="H1043" s="30">
        <f t="shared" si="205"/>
        <v>12.111111111111111</v>
      </c>
      <c r="I1043" s="70"/>
      <c r="J1043" s="30">
        <v>924.375</v>
      </c>
      <c r="K1043" s="30">
        <f>'Car Specs and Assumptions'!$C$5*9.81*'Car Specs and Assumptions'!$F$5</f>
        <v>145.08990000000003</v>
      </c>
      <c r="L1043" s="30">
        <v>62.475358425925933</v>
      </c>
      <c r="M1043" s="30">
        <v>716.809741574074</v>
      </c>
      <c r="N1043" s="31">
        <v>8681.3624257304509</v>
      </c>
      <c r="O1043" s="31">
        <f t="shared" si="195"/>
        <v>8681.3624257304509</v>
      </c>
      <c r="P1043" s="31">
        <f>IF(F1043&gt;0,(K1043+L1043)*F1043,0)</f>
        <v>2513.8459076028807</v>
      </c>
      <c r="Q1043" s="32">
        <f>IF(J1043*-1&gt;(K1043+L1043),(((J1043*-1)-K1043-L1043))*F1043,0)</f>
        <v>0</v>
      </c>
      <c r="R1043" s="31">
        <f t="shared" si="196"/>
        <v>1720034.8127069785</v>
      </c>
      <c r="S1043" s="31">
        <f t="shared" si="197"/>
        <v>1673916.8793797137</v>
      </c>
      <c r="T1043" s="31">
        <f t="shared" si="198"/>
        <v>0.47782567096999867</v>
      </c>
      <c r="U1043" s="31">
        <f t="shared" si="199"/>
        <v>0.4650141090916845</v>
      </c>
      <c r="V1043" s="33">
        <v>-0.4650141090916845</v>
      </c>
      <c r="W1043" s="33">
        <f>0.5*'Car Specs and Assumptions'!$C$5*(F1043*F1043)</f>
        <v>108469.12962962964</v>
      </c>
      <c r="X1043" s="33">
        <f t="shared" si="200"/>
        <v>108.46912962962963</v>
      </c>
      <c r="Y1043" s="33">
        <f t="shared" si="201"/>
        <v>79.182464629629635</v>
      </c>
      <c r="Z1043" s="33">
        <f>(H1043*(K1043+L1043))/1000</f>
        <v>2.5138459076028807</v>
      </c>
      <c r="AA1043" s="33">
        <f t="shared" si="202"/>
        <v>76.66861872202675</v>
      </c>
      <c r="AB1043" s="18"/>
      <c r="AC1043" s="24">
        <f t="shared" si="203"/>
        <v>0</v>
      </c>
      <c r="AD1043" s="24"/>
      <c r="AE1043" s="18"/>
      <c r="AF1043" s="18"/>
      <c r="AG1043" s="18"/>
      <c r="AH1043" s="18"/>
      <c r="AI1043" s="18"/>
      <c r="AJ1043" s="18"/>
      <c r="AK1043" s="18"/>
      <c r="AL1043" s="18"/>
      <c r="AM1043" s="18"/>
      <c r="AN1043" s="18"/>
    </row>
    <row r="1044" spans="1:40" x14ac:dyDescent="0.35">
      <c r="A1044" s="18"/>
      <c r="B1044" s="3" t="s">
        <v>5</v>
      </c>
      <c r="C1044" s="3">
        <v>1040</v>
      </c>
      <c r="D1044" s="3">
        <v>18</v>
      </c>
      <c r="E1044" s="11">
        <v>46</v>
      </c>
      <c r="F1044" s="30">
        <f t="shared" si="194"/>
        <v>12.777777777777777</v>
      </c>
      <c r="G1044" s="52">
        <f t="shared" si="204"/>
        <v>0.66666666666666607</v>
      </c>
      <c r="H1044" s="30">
        <f t="shared" si="205"/>
        <v>12.777777777777777</v>
      </c>
      <c r="I1044" s="70"/>
      <c r="J1044" s="30">
        <v>985.99999999999909</v>
      </c>
      <c r="K1044" s="30">
        <f>'Car Specs and Assumptions'!$C$5*9.81*'Car Specs and Assumptions'!$F$5</f>
        <v>145.08990000000003</v>
      </c>
      <c r="L1044" s="30">
        <v>69.542682870370371</v>
      </c>
      <c r="M1044" s="30">
        <v>771.36741712962862</v>
      </c>
      <c r="N1044" s="31">
        <v>9856.3614411008093</v>
      </c>
      <c r="O1044" s="31">
        <f t="shared" si="195"/>
        <v>9856.3614411008093</v>
      </c>
      <c r="P1044" s="31">
        <f>IF(F1044&gt;0,(K1044+L1044)*F1044,0)</f>
        <v>2742.5274477880662</v>
      </c>
      <c r="Q1044" s="32">
        <f>IF(J1044*-1&gt;(K1044+L1044),(((J1044*-1)-K1044-L1044))*F1044,0)</f>
        <v>0</v>
      </c>
      <c r="R1044" s="31">
        <f t="shared" si="196"/>
        <v>1722777.3401547666</v>
      </c>
      <c r="S1044" s="31">
        <f t="shared" si="197"/>
        <v>1673916.8793797137</v>
      </c>
      <c r="T1044" s="31">
        <f t="shared" si="198"/>
        <v>0.47858754509499418</v>
      </c>
      <c r="U1044" s="31">
        <f t="shared" si="199"/>
        <v>0.4650141090916845</v>
      </c>
      <c r="V1044" s="33">
        <v>-0.4650141090916845</v>
      </c>
      <c r="W1044" s="33">
        <f>0.5*'Car Specs and Assumptions'!$C$5*(F1044*F1044)</f>
        <v>120739.35185185184</v>
      </c>
      <c r="X1044" s="33">
        <f t="shared" si="200"/>
        <v>120.73935185185184</v>
      </c>
      <c r="Y1044" s="33">
        <f t="shared" si="201"/>
        <v>88.139726851851833</v>
      </c>
      <c r="Z1044" s="33">
        <f>(H1044*(K1044+L1044))/1000</f>
        <v>2.7425274477880661</v>
      </c>
      <c r="AA1044" s="33">
        <f t="shared" si="202"/>
        <v>85.39719940406377</v>
      </c>
      <c r="AB1044" s="18"/>
      <c r="AC1044" s="24">
        <f t="shared" si="203"/>
        <v>0</v>
      </c>
      <c r="AD1044" s="24"/>
      <c r="AE1044" s="18"/>
      <c r="AF1044" s="18"/>
      <c r="AG1044" s="18"/>
      <c r="AH1044" s="18"/>
      <c r="AI1044" s="18"/>
      <c r="AJ1044" s="18"/>
      <c r="AK1044" s="18"/>
      <c r="AL1044" s="18"/>
      <c r="AM1044" s="18"/>
      <c r="AN1044" s="18"/>
    </row>
    <row r="1045" spans="1:40" x14ac:dyDescent="0.35">
      <c r="A1045" s="18"/>
      <c r="B1045" s="3" t="s">
        <v>5</v>
      </c>
      <c r="C1045" s="3">
        <v>1041</v>
      </c>
      <c r="D1045" s="3">
        <v>19</v>
      </c>
      <c r="E1045" s="11">
        <v>48.4</v>
      </c>
      <c r="F1045" s="30">
        <f t="shared" si="194"/>
        <v>13.444444444444443</v>
      </c>
      <c r="G1045" s="52">
        <f t="shared" si="204"/>
        <v>0.625</v>
      </c>
      <c r="H1045" s="30">
        <f t="shared" si="205"/>
        <v>13.444444444444443</v>
      </c>
      <c r="I1045" s="70"/>
      <c r="J1045" s="30">
        <v>924.375</v>
      </c>
      <c r="K1045" s="30">
        <f>'Car Specs and Assumptions'!$C$5*9.81*'Car Specs and Assumptions'!$F$5</f>
        <v>145.08990000000003</v>
      </c>
      <c r="L1045" s="30">
        <v>76.988613981481464</v>
      </c>
      <c r="M1045" s="30">
        <v>702.29648601851852</v>
      </c>
      <c r="N1045" s="31">
        <v>9441.9860898045263</v>
      </c>
      <c r="O1045" s="31">
        <f t="shared" si="195"/>
        <v>9441.9860898045263</v>
      </c>
      <c r="P1045" s="31">
        <f>IF(F1045&gt;0,(K1045+L1045)*F1045,0)</f>
        <v>2985.7222435288063</v>
      </c>
      <c r="Q1045" s="32">
        <f>IF(J1045*-1&gt;(K1045+L1045),(((J1045*-1)-K1045-L1045))*F1045,0)</f>
        <v>0</v>
      </c>
      <c r="R1045" s="31">
        <f t="shared" si="196"/>
        <v>1725763.0623982954</v>
      </c>
      <c r="S1045" s="31">
        <f t="shared" si="197"/>
        <v>1673916.8793797137</v>
      </c>
      <c r="T1045" s="31">
        <f t="shared" si="198"/>
        <v>0.47941697873424649</v>
      </c>
      <c r="U1045" s="31">
        <f t="shared" si="199"/>
        <v>0.4650141090916845</v>
      </c>
      <c r="V1045" s="33">
        <v>-0.4650141090916845</v>
      </c>
      <c r="W1045" s="33">
        <f>0.5*'Car Specs and Assumptions'!$C$5*(F1045*F1045)</f>
        <v>133666.90740740736</v>
      </c>
      <c r="X1045" s="33">
        <f t="shared" si="200"/>
        <v>133.66690740740736</v>
      </c>
      <c r="Y1045" s="33">
        <f t="shared" si="201"/>
        <v>97.576842407407369</v>
      </c>
      <c r="Z1045" s="33">
        <f>(H1045*(K1045+L1045))/1000</f>
        <v>2.9857222435288064</v>
      </c>
      <c r="AA1045" s="33">
        <f t="shared" si="202"/>
        <v>94.591120163878557</v>
      </c>
      <c r="AB1045" s="18"/>
      <c r="AC1045" s="24">
        <f t="shared" si="203"/>
        <v>0</v>
      </c>
      <c r="AD1045" s="24"/>
      <c r="AE1045" s="18"/>
      <c r="AF1045" s="18"/>
      <c r="AG1045" s="18"/>
      <c r="AH1045" s="18"/>
      <c r="AI1045" s="18"/>
      <c r="AJ1045" s="18"/>
      <c r="AK1045" s="18"/>
      <c r="AL1045" s="18"/>
      <c r="AM1045" s="18"/>
      <c r="AN1045" s="18"/>
    </row>
    <row r="1046" spans="1:40" x14ac:dyDescent="0.35">
      <c r="A1046" s="18"/>
      <c r="B1046" s="3" t="s">
        <v>5</v>
      </c>
      <c r="C1046" s="3">
        <v>1042</v>
      </c>
      <c r="D1046" s="3">
        <v>20</v>
      </c>
      <c r="E1046" s="11">
        <v>50.5</v>
      </c>
      <c r="F1046" s="30">
        <f t="shared" si="194"/>
        <v>14.027777777777777</v>
      </c>
      <c r="G1046" s="52">
        <f t="shared" si="204"/>
        <v>0.4861111111111116</v>
      </c>
      <c r="H1046" s="30">
        <f t="shared" si="205"/>
        <v>14.027777777777777</v>
      </c>
      <c r="I1046" s="70"/>
      <c r="J1046" s="30">
        <v>718.95833333333405</v>
      </c>
      <c r="K1046" s="30">
        <f>'Car Specs and Assumptions'!$C$5*9.81*'Car Specs and Assumptions'!$F$5</f>
        <v>145.08990000000003</v>
      </c>
      <c r="L1046" s="30">
        <v>83.814379484953704</v>
      </c>
      <c r="M1046" s="30">
        <v>490.05405384838031</v>
      </c>
      <c r="N1046" s="31">
        <v>6874.3693664842231</v>
      </c>
      <c r="O1046" s="31">
        <f t="shared" si="195"/>
        <v>6874.3693664842231</v>
      </c>
      <c r="P1046" s="31">
        <f>IF(F1046&gt;0,(K1046+L1046)*F1046,0)</f>
        <v>3211.0183649972678</v>
      </c>
      <c r="Q1046" s="32">
        <f>IF(J1046*-1&gt;(K1046+L1046),(((J1046*-1)-K1046-L1046))*F1046,0)</f>
        <v>0</v>
      </c>
      <c r="R1046" s="31">
        <f t="shared" si="196"/>
        <v>1728974.0807632927</v>
      </c>
      <c r="S1046" s="31">
        <f t="shared" si="197"/>
        <v>1673916.8793797137</v>
      </c>
      <c r="T1046" s="31">
        <f t="shared" si="198"/>
        <v>0.48030899963604273</v>
      </c>
      <c r="U1046" s="31">
        <f t="shared" si="199"/>
        <v>0.4650141090916845</v>
      </c>
      <c r="V1046" s="33">
        <v>-0.4650141090916845</v>
      </c>
      <c r="W1046" s="33">
        <f>0.5*'Car Specs and Assumptions'!$C$5*(F1046*F1046)</f>
        <v>145517.73726851851</v>
      </c>
      <c r="X1046" s="33">
        <f t="shared" si="200"/>
        <v>145.51773726851852</v>
      </c>
      <c r="Y1046" s="33">
        <f t="shared" si="201"/>
        <v>106.22794820601851</v>
      </c>
      <c r="Z1046" s="33">
        <f>(H1046*(K1046+L1046))/1000</f>
        <v>3.2110183649972677</v>
      </c>
      <c r="AA1046" s="33">
        <f t="shared" si="202"/>
        <v>103.01692984102124</v>
      </c>
      <c r="AB1046" s="18"/>
      <c r="AC1046" s="24">
        <f t="shared" si="203"/>
        <v>0</v>
      </c>
      <c r="AD1046" s="24"/>
      <c r="AE1046" s="18"/>
      <c r="AF1046" s="18"/>
      <c r="AG1046" s="18"/>
      <c r="AH1046" s="18"/>
      <c r="AI1046" s="18"/>
      <c r="AJ1046" s="18"/>
      <c r="AK1046" s="18"/>
      <c r="AL1046" s="18"/>
      <c r="AM1046" s="18"/>
      <c r="AN1046" s="18"/>
    </row>
    <row r="1047" spans="1:40" x14ac:dyDescent="0.35">
      <c r="A1047" s="18"/>
      <c r="B1047" s="3" t="s">
        <v>5</v>
      </c>
      <c r="C1047" s="3">
        <v>1043</v>
      </c>
      <c r="D1047" s="3">
        <v>21</v>
      </c>
      <c r="E1047" s="11">
        <v>51.9</v>
      </c>
      <c r="F1047" s="30">
        <f t="shared" si="194"/>
        <v>14.416666666666666</v>
      </c>
      <c r="G1047" s="52">
        <f t="shared" si="204"/>
        <v>0.29166666666666696</v>
      </c>
      <c r="H1047" s="30">
        <f t="shared" si="205"/>
        <v>14.416666666666666</v>
      </c>
      <c r="I1047" s="70"/>
      <c r="J1047" s="30">
        <v>431.37500000000045</v>
      </c>
      <c r="K1047" s="30">
        <f>'Car Specs and Assumptions'!$C$5*9.81*'Car Specs and Assumptions'!$F$5</f>
        <v>145.08990000000003</v>
      </c>
      <c r="L1047" s="30">
        <v>88.525929114583334</v>
      </c>
      <c r="M1047" s="30">
        <v>197.75917088541706</v>
      </c>
      <c r="N1047" s="31">
        <v>2851.0280469314293</v>
      </c>
      <c r="O1047" s="31">
        <f t="shared" si="195"/>
        <v>2851.0280469314293</v>
      </c>
      <c r="P1047" s="31">
        <f>IF(F1047&gt;0,(K1047+L1047)*F1047,0)</f>
        <v>3367.9615364019101</v>
      </c>
      <c r="Q1047" s="32">
        <f>IF(J1047*-1&gt;(K1047+L1047),(((J1047*-1)-K1047-L1047))*F1047,0)</f>
        <v>0</v>
      </c>
      <c r="R1047" s="31">
        <f t="shared" si="196"/>
        <v>1732342.0422996946</v>
      </c>
      <c r="S1047" s="31">
        <f t="shared" si="197"/>
        <v>1673916.8793797137</v>
      </c>
      <c r="T1047" s="31">
        <f t="shared" si="198"/>
        <v>0.48124461935085516</v>
      </c>
      <c r="U1047" s="31">
        <f t="shared" si="199"/>
        <v>0.4650141090916845</v>
      </c>
      <c r="V1047" s="33">
        <v>-0.4650141090916845</v>
      </c>
      <c r="W1047" s="33">
        <f>0.5*'Car Specs and Assumptions'!$C$5*(F1047*F1047)</f>
        <v>153697.88541666666</v>
      </c>
      <c r="X1047" s="33">
        <f t="shared" si="200"/>
        <v>153.69788541666665</v>
      </c>
      <c r="Y1047" s="33">
        <f t="shared" si="201"/>
        <v>112.19945635416666</v>
      </c>
      <c r="Z1047" s="33">
        <f>(H1047*(K1047+L1047))/1000</f>
        <v>3.3679615364019102</v>
      </c>
      <c r="AA1047" s="33">
        <f t="shared" si="202"/>
        <v>108.83149481776475</v>
      </c>
      <c r="AB1047" s="18"/>
      <c r="AC1047" s="24">
        <f t="shared" si="203"/>
        <v>0</v>
      </c>
      <c r="AD1047" s="24"/>
      <c r="AE1047" s="18"/>
      <c r="AF1047" s="18"/>
      <c r="AG1047" s="18"/>
      <c r="AH1047" s="18"/>
      <c r="AI1047" s="18"/>
      <c r="AJ1047" s="18"/>
      <c r="AK1047" s="18"/>
      <c r="AL1047" s="18"/>
      <c r="AM1047" s="18"/>
      <c r="AN1047" s="18"/>
    </row>
    <row r="1048" spans="1:40" x14ac:dyDescent="0.35">
      <c r="A1048" s="18"/>
      <c r="B1048" s="3" t="s">
        <v>5</v>
      </c>
      <c r="C1048" s="3">
        <v>1044</v>
      </c>
      <c r="D1048" s="3">
        <v>22</v>
      </c>
      <c r="E1048" s="11">
        <v>52.6</v>
      </c>
      <c r="F1048" s="30">
        <f t="shared" si="194"/>
        <v>14.611111111111111</v>
      </c>
      <c r="G1048" s="52">
        <f t="shared" si="204"/>
        <v>0.125</v>
      </c>
      <c r="H1048" s="30">
        <f t="shared" si="205"/>
        <v>14.611111111111111</v>
      </c>
      <c r="I1048" s="70"/>
      <c r="J1048" s="30">
        <v>184.875</v>
      </c>
      <c r="K1048" s="30">
        <f>'Car Specs and Assumptions'!$C$5*9.81*'Car Specs and Assumptions'!$F$5</f>
        <v>145.08990000000003</v>
      </c>
      <c r="L1048" s="30">
        <v>90.930015717592596</v>
      </c>
      <c r="M1048" s="30">
        <v>-51.144915717592625</v>
      </c>
      <c r="N1048" s="31">
        <v>-747.28404631815886</v>
      </c>
      <c r="O1048" s="31">
        <f t="shared" si="195"/>
        <v>0</v>
      </c>
      <c r="P1048" s="31">
        <f>IF(F1048&gt;0,(K1048+L1048)*F1048,0)</f>
        <v>3448.5132129848253</v>
      </c>
      <c r="Q1048" s="32">
        <f>IF(J1048*-1&gt;(K1048+L1048),(((J1048*-1)-K1048-L1048))*F1048,0)</f>
        <v>0</v>
      </c>
      <c r="R1048" s="31">
        <f t="shared" si="196"/>
        <v>1735790.5555126795</v>
      </c>
      <c r="S1048" s="31">
        <f t="shared" si="197"/>
        <v>1673916.8793797137</v>
      </c>
      <c r="T1048" s="31">
        <f t="shared" si="198"/>
        <v>0.48220261632142236</v>
      </c>
      <c r="U1048" s="31">
        <f t="shared" si="199"/>
        <v>0.4650141090916845</v>
      </c>
      <c r="V1048" s="33">
        <v>-0.4650141090916845</v>
      </c>
      <c r="W1048" s="33">
        <f>0.5*'Car Specs and Assumptions'!$C$5*(F1048*F1048)</f>
        <v>157871.83796296295</v>
      </c>
      <c r="X1048" s="33">
        <f t="shared" si="200"/>
        <v>157.87183796296296</v>
      </c>
      <c r="Y1048" s="33">
        <f t="shared" si="201"/>
        <v>115.24644171296296</v>
      </c>
      <c r="Z1048" s="33">
        <f>(H1048*(K1048+L1048))/1000</f>
        <v>3.448513212984825</v>
      </c>
      <c r="AA1048" s="33">
        <f t="shared" si="202"/>
        <v>111.79792849997814</v>
      </c>
      <c r="AB1048" s="18"/>
      <c r="AC1048" s="24">
        <f t="shared" si="203"/>
        <v>0</v>
      </c>
      <c r="AD1048" s="24"/>
      <c r="AE1048" s="18"/>
      <c r="AF1048" s="18"/>
      <c r="AG1048" s="18"/>
      <c r="AH1048" s="18"/>
      <c r="AI1048" s="18"/>
      <c r="AJ1048" s="18"/>
      <c r="AK1048" s="18"/>
      <c r="AL1048" s="18"/>
      <c r="AM1048" s="18"/>
      <c r="AN1048" s="18"/>
    </row>
    <row r="1049" spans="1:40" x14ac:dyDescent="0.35">
      <c r="A1049" s="18"/>
      <c r="B1049" s="3" t="s">
        <v>5</v>
      </c>
      <c r="C1049" s="3">
        <v>1045</v>
      </c>
      <c r="D1049" s="3">
        <v>23</v>
      </c>
      <c r="E1049" s="11">
        <v>52.8</v>
      </c>
      <c r="F1049" s="30">
        <f t="shared" si="194"/>
        <v>14.666666666666666</v>
      </c>
      <c r="G1049" s="52">
        <f t="shared" si="204"/>
        <v>4.1666666666666075E-2</v>
      </c>
      <c r="H1049" s="30">
        <f t="shared" si="205"/>
        <v>14.666666666666666</v>
      </c>
      <c r="I1049" s="70"/>
      <c r="J1049" s="30">
        <v>61.624999999999126</v>
      </c>
      <c r="K1049" s="30">
        <f>'Car Specs and Assumptions'!$C$5*9.81*'Car Specs and Assumptions'!$F$5</f>
        <v>145.08990000000003</v>
      </c>
      <c r="L1049" s="30">
        <v>91.622813333333326</v>
      </c>
      <c r="M1049" s="30">
        <v>-175.08771333333425</v>
      </c>
      <c r="N1049" s="31">
        <v>-2567.953128888902</v>
      </c>
      <c r="O1049" s="31">
        <f t="shared" si="195"/>
        <v>0</v>
      </c>
      <c r="P1049" s="31">
        <f>IF(F1049&gt;0,(K1049+L1049)*F1049,0)</f>
        <v>3471.7864622222223</v>
      </c>
      <c r="Q1049" s="32">
        <f>IF(J1049*-1&gt;(K1049+L1049),(((J1049*-1)-K1049-L1049))*F1049,0)</f>
        <v>0</v>
      </c>
      <c r="R1049" s="31">
        <f t="shared" si="196"/>
        <v>1739262.3419749017</v>
      </c>
      <c r="S1049" s="31">
        <f t="shared" si="197"/>
        <v>1673916.8793797137</v>
      </c>
      <c r="T1049" s="31">
        <f t="shared" si="198"/>
        <v>0.48316707860062774</v>
      </c>
      <c r="U1049" s="31">
        <f t="shared" si="199"/>
        <v>0.4650141090916845</v>
      </c>
      <c r="V1049" s="33">
        <v>-0.4650141090916845</v>
      </c>
      <c r="W1049" s="33">
        <f>0.5*'Car Specs and Assumptions'!$C$5*(F1049*F1049)</f>
        <v>159074.66666666666</v>
      </c>
      <c r="X1049" s="33">
        <f t="shared" si="200"/>
        <v>159.07466666666664</v>
      </c>
      <c r="Y1049" s="33">
        <f t="shared" si="201"/>
        <v>116.12450666666665</v>
      </c>
      <c r="Z1049" s="33">
        <f>(H1049*(K1049+L1049))/1000</f>
        <v>3.4717864622222225</v>
      </c>
      <c r="AA1049" s="33">
        <f t="shared" si="202"/>
        <v>112.65272020444442</v>
      </c>
      <c r="AB1049" s="18"/>
      <c r="AC1049" s="24">
        <f t="shared" si="203"/>
        <v>0</v>
      </c>
      <c r="AD1049" s="24"/>
      <c r="AE1049" s="18"/>
      <c r="AF1049" s="18"/>
      <c r="AG1049" s="18"/>
      <c r="AH1049" s="18"/>
      <c r="AI1049" s="18"/>
      <c r="AJ1049" s="18"/>
      <c r="AK1049" s="18"/>
      <c r="AL1049" s="18"/>
      <c r="AM1049" s="18"/>
      <c r="AN1049" s="18"/>
    </row>
    <row r="1050" spans="1:40" x14ac:dyDescent="0.35">
      <c r="A1050" s="18"/>
      <c r="B1050" s="3" t="s">
        <v>5</v>
      </c>
      <c r="C1050" s="3">
        <v>1046</v>
      </c>
      <c r="D1050" s="3">
        <v>24</v>
      </c>
      <c r="E1050" s="11">
        <v>52.9</v>
      </c>
      <c r="F1050" s="30">
        <f t="shared" si="194"/>
        <v>14.694444444444443</v>
      </c>
      <c r="G1050" s="52">
        <f t="shared" si="204"/>
        <v>4.1666666666666963E-2</v>
      </c>
      <c r="H1050" s="30">
        <f t="shared" si="205"/>
        <v>14.694444444444443</v>
      </c>
      <c r="I1050" s="70"/>
      <c r="J1050" s="30">
        <v>61.625000000000441</v>
      </c>
      <c r="K1050" s="30">
        <f>'Car Specs and Assumptions'!$C$5*9.81*'Car Specs and Assumptions'!$F$5</f>
        <v>145.08990000000003</v>
      </c>
      <c r="L1050" s="30">
        <v>91.970198096064806</v>
      </c>
      <c r="M1050" s="30">
        <v>-175.43509809606439</v>
      </c>
      <c r="N1050" s="31">
        <v>-2577.9213025782792</v>
      </c>
      <c r="O1050" s="31">
        <f t="shared" si="195"/>
        <v>0</v>
      </c>
      <c r="P1050" s="31">
        <f>IF(F1050&gt;0,(K1050+L1050)*F1050,0)</f>
        <v>3483.4664414671747</v>
      </c>
      <c r="Q1050" s="32">
        <f>IF(J1050*-1&gt;(K1050+L1050),(((J1050*-1)-K1050-L1050))*F1050,0)</f>
        <v>0</v>
      </c>
      <c r="R1050" s="31">
        <f t="shared" si="196"/>
        <v>1742745.8084163689</v>
      </c>
      <c r="S1050" s="31">
        <f t="shared" si="197"/>
        <v>1673916.8793797137</v>
      </c>
      <c r="T1050" s="31">
        <f t="shared" si="198"/>
        <v>0.48413478557806733</v>
      </c>
      <c r="U1050" s="31">
        <f t="shared" si="199"/>
        <v>0.4650141090916845</v>
      </c>
      <c r="V1050" s="33">
        <v>-0.4650141090916845</v>
      </c>
      <c r="W1050" s="33">
        <f>0.5*'Car Specs and Assumptions'!$C$5*(F1050*F1050)</f>
        <v>159677.79282407404</v>
      </c>
      <c r="X1050" s="33">
        <f t="shared" si="200"/>
        <v>159.67779282407403</v>
      </c>
      <c r="Y1050" s="33">
        <f t="shared" si="201"/>
        <v>116.56478876157404</v>
      </c>
      <c r="Z1050" s="33">
        <f>(H1050*(K1050+L1050))/1000</f>
        <v>3.4834664414671748</v>
      </c>
      <c r="AA1050" s="33">
        <f t="shared" si="202"/>
        <v>113.08132232010686</v>
      </c>
      <c r="AB1050" s="18"/>
      <c r="AC1050" s="24">
        <f t="shared" si="203"/>
        <v>0</v>
      </c>
      <c r="AD1050" s="24"/>
      <c r="AE1050" s="18"/>
      <c r="AF1050" s="18"/>
      <c r="AG1050" s="18"/>
      <c r="AH1050" s="18"/>
      <c r="AI1050" s="18"/>
      <c r="AJ1050" s="18"/>
      <c r="AK1050" s="18"/>
      <c r="AL1050" s="18"/>
      <c r="AM1050" s="18"/>
      <c r="AN1050" s="18"/>
    </row>
    <row r="1051" spans="1:40" x14ac:dyDescent="0.35">
      <c r="A1051" s="18"/>
      <c r="B1051" s="3" t="s">
        <v>5</v>
      </c>
      <c r="C1051" s="3">
        <v>1047</v>
      </c>
      <c r="D1051" s="3">
        <v>25</v>
      </c>
      <c r="E1051" s="11">
        <v>53.1</v>
      </c>
      <c r="F1051" s="30">
        <f t="shared" si="194"/>
        <v>14.75</v>
      </c>
      <c r="G1051" s="52">
        <f t="shared" si="204"/>
        <v>5.5555555555555358E-2</v>
      </c>
      <c r="H1051" s="30">
        <f t="shared" si="205"/>
        <v>14.75</v>
      </c>
      <c r="I1051" s="70"/>
      <c r="J1051" s="30">
        <v>82.166666666666373</v>
      </c>
      <c r="K1051" s="30">
        <f>'Car Specs and Assumptions'!$C$5*9.81*'Car Specs and Assumptions'!$F$5</f>
        <v>145.08990000000003</v>
      </c>
      <c r="L1051" s="30">
        <v>92.666939531250009</v>
      </c>
      <c r="M1051" s="30">
        <v>-155.59017286458368</v>
      </c>
      <c r="N1051" s="31">
        <v>-2294.9550497526093</v>
      </c>
      <c r="O1051" s="31">
        <f t="shared" si="195"/>
        <v>0</v>
      </c>
      <c r="P1051" s="31">
        <f>IF(F1051&gt;0,(K1051+L1051)*F1051,0)</f>
        <v>3506.9133830859378</v>
      </c>
      <c r="Q1051" s="32">
        <f>IF(J1051*-1&gt;(K1051+L1051),(((J1051*-1)-K1051-L1051))*F1051,0)</f>
        <v>0</v>
      </c>
      <c r="R1051" s="31">
        <f t="shared" si="196"/>
        <v>1746252.7217994549</v>
      </c>
      <c r="S1051" s="31">
        <f t="shared" si="197"/>
        <v>1673916.8793797137</v>
      </c>
      <c r="T1051" s="31">
        <f t="shared" si="198"/>
        <v>0.48510900611588859</v>
      </c>
      <c r="U1051" s="31">
        <f t="shared" si="199"/>
        <v>0.4650141090916845</v>
      </c>
      <c r="V1051" s="33">
        <v>-0.4650141090916845</v>
      </c>
      <c r="W1051" s="33">
        <f>0.5*'Car Specs and Assumptions'!$C$5*(F1051*F1051)</f>
        <v>160887.46875</v>
      </c>
      <c r="X1051" s="33">
        <f t="shared" si="200"/>
        <v>160.88746875000001</v>
      </c>
      <c r="Y1051" s="33">
        <f t="shared" si="201"/>
        <v>117.4478521875</v>
      </c>
      <c r="Z1051" s="33">
        <f>(H1051*(K1051+L1051))/1000</f>
        <v>3.5069133830859376</v>
      </c>
      <c r="AA1051" s="33">
        <f t="shared" si="202"/>
        <v>113.94093880441406</v>
      </c>
      <c r="AB1051" s="18"/>
      <c r="AC1051" s="24">
        <f t="shared" si="203"/>
        <v>0</v>
      </c>
      <c r="AD1051" s="24"/>
      <c r="AE1051" s="18"/>
      <c r="AF1051" s="18"/>
      <c r="AG1051" s="18"/>
      <c r="AH1051" s="18"/>
      <c r="AI1051" s="18"/>
      <c r="AJ1051" s="18"/>
      <c r="AK1051" s="18"/>
      <c r="AL1051" s="18"/>
      <c r="AM1051" s="18"/>
      <c r="AN1051" s="18"/>
    </row>
    <row r="1052" spans="1:40" x14ac:dyDescent="0.35">
      <c r="A1052" s="18"/>
      <c r="B1052" s="3" t="s">
        <v>5</v>
      </c>
      <c r="C1052" s="3">
        <v>1048</v>
      </c>
      <c r="D1052" s="3">
        <v>26</v>
      </c>
      <c r="E1052" s="11">
        <v>53.3</v>
      </c>
      <c r="F1052" s="30">
        <f t="shared" si="194"/>
        <v>14.805555555555554</v>
      </c>
      <c r="G1052" s="52">
        <f t="shared" si="204"/>
        <v>0</v>
      </c>
      <c r="H1052" s="30">
        <f t="shared" si="205"/>
        <v>14.805555555555554</v>
      </c>
      <c r="I1052" s="70"/>
      <c r="J1052" s="30">
        <v>0</v>
      </c>
      <c r="K1052" s="30">
        <f>'Car Specs and Assumptions'!$C$5*9.81*'Car Specs and Assumptions'!$F$5</f>
        <v>145.08990000000003</v>
      </c>
      <c r="L1052" s="30">
        <v>93.366310179398127</v>
      </c>
      <c r="M1052" s="30">
        <v>-238.45621017939817</v>
      </c>
      <c r="N1052" s="31">
        <v>-3530.4766673783115</v>
      </c>
      <c r="O1052" s="31">
        <f t="shared" si="195"/>
        <v>0</v>
      </c>
      <c r="P1052" s="31">
        <f>IF(F1052&gt;0,(K1052+L1052)*F1052,0)</f>
        <v>3530.4766673783115</v>
      </c>
      <c r="Q1052" s="32">
        <f>IF(J1052*-1&gt;(K1052+L1052),(((J1052*-1)-K1052-L1052))*F1052,0)</f>
        <v>0</v>
      </c>
      <c r="R1052" s="31">
        <f t="shared" si="196"/>
        <v>1749783.1984668332</v>
      </c>
      <c r="S1052" s="31">
        <f t="shared" si="197"/>
        <v>1673916.8793797137</v>
      </c>
      <c r="T1052" s="31">
        <f t="shared" si="198"/>
        <v>0.48608977253408631</v>
      </c>
      <c r="U1052" s="31">
        <f t="shared" si="199"/>
        <v>0.4650141090916845</v>
      </c>
      <c r="V1052" s="33">
        <v>-0.4650141090916845</v>
      </c>
      <c r="W1052" s="33">
        <f>0.5*'Car Specs and Assumptions'!$C$5*(F1052*F1052)</f>
        <v>162101.7094907407</v>
      </c>
      <c r="X1052" s="33">
        <f t="shared" si="200"/>
        <v>162.10170949074069</v>
      </c>
      <c r="Y1052" s="33">
        <f t="shared" si="201"/>
        <v>118.3342479282407</v>
      </c>
      <c r="Z1052" s="33">
        <f>(H1052*(K1052+L1052))/1000</f>
        <v>3.5304766673783115</v>
      </c>
      <c r="AA1052" s="33">
        <f t="shared" si="202"/>
        <v>114.80377126086239</v>
      </c>
      <c r="AB1052" s="18"/>
      <c r="AC1052" s="24">
        <f t="shared" si="203"/>
        <v>0</v>
      </c>
      <c r="AD1052" s="24"/>
      <c r="AE1052" s="18"/>
      <c r="AF1052" s="18"/>
      <c r="AG1052" s="18"/>
      <c r="AH1052" s="18"/>
      <c r="AI1052" s="18"/>
      <c r="AJ1052" s="18"/>
      <c r="AK1052" s="18"/>
      <c r="AL1052" s="18"/>
      <c r="AM1052" s="18"/>
      <c r="AN1052" s="18"/>
    </row>
    <row r="1053" spans="1:40" x14ac:dyDescent="0.35">
      <c r="A1053" s="18"/>
      <c r="B1053" s="3" t="s">
        <v>5</v>
      </c>
      <c r="C1053" s="3">
        <v>1049</v>
      </c>
      <c r="D1053" s="3">
        <v>27</v>
      </c>
      <c r="E1053" s="11">
        <v>53.1</v>
      </c>
      <c r="F1053" s="30">
        <f t="shared" si="194"/>
        <v>14.75</v>
      </c>
      <c r="G1053" s="52">
        <f t="shared" si="204"/>
        <v>-0.1388888888888884</v>
      </c>
      <c r="H1053" s="30">
        <f t="shared" si="205"/>
        <v>14.75</v>
      </c>
      <c r="I1053" s="70"/>
      <c r="J1053" s="30">
        <v>-205.41666666666595</v>
      </c>
      <c r="K1053" s="30">
        <f>'Car Specs and Assumptions'!$C$5*9.81*'Car Specs and Assumptions'!$F$5</f>
        <v>145.08990000000003</v>
      </c>
      <c r="L1053" s="30">
        <v>92.666939531250009</v>
      </c>
      <c r="M1053" s="30">
        <v>-443.17350619791603</v>
      </c>
      <c r="N1053" s="31">
        <v>-6536.8092164192612</v>
      </c>
      <c r="O1053" s="31">
        <f t="shared" si="195"/>
        <v>0</v>
      </c>
      <c r="P1053" s="31">
        <f>IF(F1053&gt;0,(K1053+L1053)*F1053,0)</f>
        <v>3506.9133830859378</v>
      </c>
      <c r="Q1053" s="32">
        <f>IF(J1053*-1&gt;(K1053+L1053),(((J1053*-1)-K1053-L1053))*F1053,0)</f>
        <v>0</v>
      </c>
      <c r="R1053" s="31">
        <f t="shared" si="196"/>
        <v>1753290.1118499192</v>
      </c>
      <c r="S1053" s="31">
        <f t="shared" si="197"/>
        <v>1673916.8793797137</v>
      </c>
      <c r="T1053" s="31">
        <f t="shared" si="198"/>
        <v>0.48706399307190756</v>
      </c>
      <c r="U1053" s="31">
        <f t="shared" si="199"/>
        <v>0.4650141090916845</v>
      </c>
      <c r="V1053" s="33">
        <v>-0.4650141090916845</v>
      </c>
      <c r="W1053" s="33">
        <f>0.5*'Car Specs and Assumptions'!$C$5*(F1053*F1053)</f>
        <v>160887.46875</v>
      </c>
      <c r="X1053" s="33">
        <f t="shared" si="200"/>
        <v>160.88746875000001</v>
      </c>
      <c r="Y1053" s="33">
        <f t="shared" si="201"/>
        <v>117.4478521875</v>
      </c>
      <c r="Z1053" s="33">
        <f>(H1053*(K1053+L1053))/1000</f>
        <v>3.5069133830859376</v>
      </c>
      <c r="AA1053" s="33">
        <f t="shared" si="202"/>
        <v>113.94093880441406</v>
      </c>
      <c r="AB1053" s="18"/>
      <c r="AC1053" s="24">
        <f t="shared" si="203"/>
        <v>0</v>
      </c>
      <c r="AD1053" s="24"/>
      <c r="AE1053" s="18"/>
      <c r="AF1053" s="18"/>
      <c r="AG1053" s="18"/>
      <c r="AH1053" s="18"/>
      <c r="AI1053" s="18"/>
      <c r="AJ1053" s="18"/>
      <c r="AK1053" s="18"/>
      <c r="AL1053" s="18"/>
      <c r="AM1053" s="18"/>
      <c r="AN1053" s="18"/>
    </row>
    <row r="1054" spans="1:40" x14ac:dyDescent="0.35">
      <c r="A1054" s="18"/>
      <c r="B1054" s="3" t="s">
        <v>5</v>
      </c>
      <c r="C1054" s="3">
        <v>1050</v>
      </c>
      <c r="D1054" s="3">
        <v>28</v>
      </c>
      <c r="E1054" s="11">
        <v>52.3</v>
      </c>
      <c r="F1054" s="30">
        <f t="shared" si="194"/>
        <v>14.527777777777777</v>
      </c>
      <c r="G1054" s="52">
        <f t="shared" si="204"/>
        <v>-0.33333333333333304</v>
      </c>
      <c r="H1054" s="30">
        <f t="shared" si="205"/>
        <v>14.527777777777777</v>
      </c>
      <c r="I1054" s="70"/>
      <c r="J1054" s="30">
        <v>-492.99999999999955</v>
      </c>
      <c r="K1054" s="30">
        <f>'Car Specs and Assumptions'!$C$5*9.81*'Car Specs and Assumptions'!$F$5</f>
        <v>145.08990000000003</v>
      </c>
      <c r="L1054" s="30">
        <v>89.895749068287031</v>
      </c>
      <c r="M1054" s="30">
        <v>-727.98564906828665</v>
      </c>
      <c r="N1054" s="31">
        <v>-10576.013735075387</v>
      </c>
      <c r="O1054" s="31">
        <f t="shared" si="195"/>
        <v>0</v>
      </c>
      <c r="P1054" s="31">
        <f>IF(F1054&gt;0,(K1054+L1054)*F1054,0)</f>
        <v>3413.8192906309478</v>
      </c>
      <c r="Q1054" s="32">
        <f>IF(J1054*-1&gt;(K1054+L1054),(((J1054*-1)-K1054-L1054))*F1054,0)</f>
        <v>3748.3751538134889</v>
      </c>
      <c r="R1054" s="31">
        <f t="shared" si="196"/>
        <v>1756703.9311405502</v>
      </c>
      <c r="S1054" s="31">
        <f t="shared" si="197"/>
        <v>1677665.2545335272</v>
      </c>
      <c r="T1054" s="31">
        <f t="shared" si="198"/>
        <v>0.48801235207084487</v>
      </c>
      <c r="U1054" s="31">
        <f t="shared" si="199"/>
        <v>0.46605540770941389</v>
      </c>
      <c r="V1054" s="33">
        <v>-0.46605540770941389</v>
      </c>
      <c r="W1054" s="33">
        <f>0.5*'Car Specs and Assumptions'!$C$5*(F1054*F1054)</f>
        <v>156076.15393518517</v>
      </c>
      <c r="X1054" s="33">
        <f t="shared" si="200"/>
        <v>156.07615393518518</v>
      </c>
      <c r="Y1054" s="33">
        <f t="shared" si="201"/>
        <v>113.93559237268518</v>
      </c>
      <c r="Z1054" s="33">
        <f>(H1054*(K1054+L1054))/1000</f>
        <v>3.4138192906309479</v>
      </c>
      <c r="AA1054" s="33">
        <f t="shared" si="202"/>
        <v>110.52177308205422</v>
      </c>
      <c r="AB1054" s="18"/>
      <c r="AC1054" s="24">
        <f t="shared" si="203"/>
        <v>0</v>
      </c>
      <c r="AD1054" s="24"/>
      <c r="AE1054" s="18"/>
      <c r="AF1054" s="18"/>
      <c r="AG1054" s="18"/>
      <c r="AH1054" s="18"/>
      <c r="AI1054" s="18"/>
      <c r="AJ1054" s="18"/>
      <c r="AK1054" s="18"/>
      <c r="AL1054" s="18"/>
      <c r="AM1054" s="18"/>
      <c r="AN1054" s="18"/>
    </row>
    <row r="1055" spans="1:40" x14ac:dyDescent="0.35">
      <c r="A1055" s="18"/>
      <c r="B1055" s="3" t="s">
        <v>5</v>
      </c>
      <c r="C1055" s="3">
        <v>1051</v>
      </c>
      <c r="D1055" s="3">
        <v>29</v>
      </c>
      <c r="E1055" s="11">
        <v>50.7</v>
      </c>
      <c r="F1055" s="30">
        <f t="shared" si="194"/>
        <v>14.083333333333334</v>
      </c>
      <c r="G1055" s="52">
        <f t="shared" si="204"/>
        <v>-0.4861111111111116</v>
      </c>
      <c r="H1055" s="30">
        <f t="shared" si="205"/>
        <v>14.083333333333334</v>
      </c>
      <c r="I1055" s="70"/>
      <c r="J1055" s="30">
        <v>-718.95833333333405</v>
      </c>
      <c r="K1055" s="30">
        <f>'Car Specs and Assumptions'!$C$5*9.81*'Car Specs and Assumptions'!$F$5</f>
        <v>145.08990000000003</v>
      </c>
      <c r="L1055" s="30">
        <v>84.479570364583353</v>
      </c>
      <c r="M1055" s="30">
        <v>-948.52780369791742</v>
      </c>
      <c r="N1055" s="31">
        <v>-13358.433235412338</v>
      </c>
      <c r="O1055" s="31">
        <f t="shared" si="195"/>
        <v>0</v>
      </c>
      <c r="P1055" s="31">
        <f>IF(F1055&gt;0,(K1055+L1055)*F1055,0)</f>
        <v>3233.1033743012158</v>
      </c>
      <c r="Q1055" s="32">
        <f>IF(J1055*-1&gt;(K1055+L1055),(((J1055*-1)-K1055-L1055))*F1055,0)</f>
        <v>6892.2264868099046</v>
      </c>
      <c r="R1055" s="31">
        <f t="shared" si="196"/>
        <v>1759937.0345148514</v>
      </c>
      <c r="S1055" s="31">
        <f t="shared" si="197"/>
        <v>1684557.4810203372</v>
      </c>
      <c r="T1055" s="31">
        <f t="shared" si="198"/>
        <v>0.48891050818822573</v>
      </c>
      <c r="U1055" s="31">
        <f t="shared" si="199"/>
        <v>0.46797006822744969</v>
      </c>
      <c r="V1055" s="33">
        <v>-0.46797006822744969</v>
      </c>
      <c r="W1055" s="33">
        <f>0.5*'Car Specs and Assumptions'!$C$5*(F1055*F1055)</f>
        <v>146672.63541666669</v>
      </c>
      <c r="X1055" s="33">
        <f t="shared" si="200"/>
        <v>146.67263541666668</v>
      </c>
      <c r="Y1055" s="33">
        <f t="shared" si="201"/>
        <v>107.07102385416667</v>
      </c>
      <c r="Z1055" s="33">
        <f>(H1055*(K1055+L1055))/1000</f>
        <v>3.2331033743012156</v>
      </c>
      <c r="AA1055" s="33">
        <f t="shared" si="202"/>
        <v>103.83792047986546</v>
      </c>
      <c r="AB1055" s="18"/>
      <c r="AC1055" s="24">
        <f t="shared" si="203"/>
        <v>0</v>
      </c>
      <c r="AD1055" s="24"/>
      <c r="AE1055" s="18"/>
      <c r="AF1055" s="18"/>
      <c r="AG1055" s="18"/>
      <c r="AH1055" s="18"/>
      <c r="AI1055" s="18"/>
      <c r="AJ1055" s="18"/>
      <c r="AK1055" s="18"/>
      <c r="AL1055" s="18"/>
      <c r="AM1055" s="18"/>
      <c r="AN1055" s="18"/>
    </row>
    <row r="1056" spans="1:40" x14ac:dyDescent="0.35">
      <c r="A1056" s="18"/>
      <c r="B1056" s="3" t="s">
        <v>5</v>
      </c>
      <c r="C1056" s="3">
        <v>1052</v>
      </c>
      <c r="D1056" s="3">
        <v>30</v>
      </c>
      <c r="E1056" s="11">
        <v>48.8</v>
      </c>
      <c r="F1056" s="30">
        <f t="shared" si="194"/>
        <v>13.555555555555554</v>
      </c>
      <c r="G1056" s="52">
        <f t="shared" si="204"/>
        <v>-0.58333333333333393</v>
      </c>
      <c r="H1056" s="30">
        <f t="shared" si="205"/>
        <v>13.555555555555554</v>
      </c>
      <c r="I1056" s="70"/>
      <c r="J1056" s="30">
        <v>-862.75000000000091</v>
      </c>
      <c r="K1056" s="30">
        <f>'Car Specs and Assumptions'!$C$5*9.81*'Car Specs and Assumptions'!$F$5</f>
        <v>145.08990000000003</v>
      </c>
      <c r="L1056" s="30">
        <v>78.26641148148147</v>
      </c>
      <c r="M1056" s="30">
        <v>-1086.1063114814824</v>
      </c>
      <c r="N1056" s="31">
        <v>-14722.77444452676</v>
      </c>
      <c r="O1056" s="31">
        <f t="shared" si="195"/>
        <v>0</v>
      </c>
      <c r="P1056" s="31">
        <f>IF(F1056&gt;0,(K1056+L1056)*F1056,0)</f>
        <v>3027.7188889711933</v>
      </c>
      <c r="Q1056" s="32">
        <f>IF(J1056*-1&gt;(K1056+L1056),(((J1056*-1)-K1056-L1056))*F1056,0)</f>
        <v>8667.3366665843732</v>
      </c>
      <c r="R1056" s="31">
        <f t="shared" si="196"/>
        <v>1762964.7534038227</v>
      </c>
      <c r="S1056" s="31">
        <f t="shared" si="197"/>
        <v>1693224.8176869217</v>
      </c>
      <c r="T1056" s="31">
        <f t="shared" si="198"/>
        <v>0.48975160849558197</v>
      </c>
      <c r="U1056" s="31">
        <f t="shared" si="199"/>
        <v>0.47037785435342688</v>
      </c>
      <c r="V1056" s="33">
        <v>-0.47037785435342688</v>
      </c>
      <c r="W1056" s="33">
        <f>0.5*'Car Specs and Assumptions'!$C$5*(F1056*F1056)</f>
        <v>135885.40740740736</v>
      </c>
      <c r="X1056" s="33">
        <f t="shared" si="200"/>
        <v>135.88540740740737</v>
      </c>
      <c r="Y1056" s="33">
        <f t="shared" si="201"/>
        <v>99.196347407407373</v>
      </c>
      <c r="Z1056" s="33">
        <f>(H1056*(K1056+L1056))/1000</f>
        <v>3.0277188889711932</v>
      </c>
      <c r="AA1056" s="33">
        <f t="shared" si="202"/>
        <v>96.168628518436179</v>
      </c>
      <c r="AB1056" s="18"/>
      <c r="AC1056" s="24">
        <f t="shared" si="203"/>
        <v>0</v>
      </c>
      <c r="AD1056" s="24"/>
      <c r="AE1056" s="18"/>
      <c r="AF1056" s="18"/>
      <c r="AG1056" s="18"/>
      <c r="AH1056" s="18"/>
      <c r="AI1056" s="18"/>
      <c r="AJ1056" s="18"/>
      <c r="AK1056" s="18"/>
      <c r="AL1056" s="18"/>
      <c r="AM1056" s="18"/>
      <c r="AN1056" s="18"/>
    </row>
    <row r="1057" spans="1:40" x14ac:dyDescent="0.35">
      <c r="A1057" s="18"/>
      <c r="B1057" s="3" t="s">
        <v>5</v>
      </c>
      <c r="C1057" s="3">
        <v>1053</v>
      </c>
      <c r="D1057" s="3">
        <v>31</v>
      </c>
      <c r="E1057" s="11">
        <v>46.5</v>
      </c>
      <c r="F1057" s="30">
        <f t="shared" si="194"/>
        <v>12.916666666666666</v>
      </c>
      <c r="G1057" s="52">
        <f t="shared" si="204"/>
        <v>-0.69444444444444375</v>
      </c>
      <c r="H1057" s="30">
        <f t="shared" si="205"/>
        <v>12.916666666666666</v>
      </c>
      <c r="I1057" s="70"/>
      <c r="J1057" s="30">
        <v>-1027.0833333333323</v>
      </c>
      <c r="K1057" s="30">
        <f>'Car Specs and Assumptions'!$C$5*9.81*'Car Specs and Assumptions'!$F$5</f>
        <v>145.08990000000003</v>
      </c>
      <c r="L1057" s="30">
        <v>71.062696614583345</v>
      </c>
      <c r="M1057" s="30">
        <v>-1243.2359299479156</v>
      </c>
      <c r="N1057" s="31">
        <v>-16058.464095160576</v>
      </c>
      <c r="O1057" s="31">
        <f t="shared" si="195"/>
        <v>0</v>
      </c>
      <c r="P1057" s="31">
        <f>IF(F1057&gt;0,(K1057+L1057)*F1057,0)</f>
        <v>2791.9710396050355</v>
      </c>
      <c r="Q1057" s="32">
        <f>IF(J1057*-1&gt;(K1057+L1057),(((J1057*-1)-K1057-L1057))*F1057,0)</f>
        <v>10474.522015950506</v>
      </c>
      <c r="R1057" s="31">
        <f t="shared" si="196"/>
        <v>1765756.7244434278</v>
      </c>
      <c r="S1057" s="31">
        <f t="shared" si="197"/>
        <v>1703699.3397028721</v>
      </c>
      <c r="T1057" s="31">
        <f t="shared" si="198"/>
        <v>0.49052721805038424</v>
      </c>
      <c r="U1057" s="31">
        <f t="shared" si="199"/>
        <v>0.47328767656945792</v>
      </c>
      <c r="V1057" s="33">
        <v>-0.47328767656945792</v>
      </c>
      <c r="W1057" s="33">
        <f>0.5*'Car Specs and Assumptions'!$C$5*(F1057*F1057)</f>
        <v>123378.38541666666</v>
      </c>
      <c r="X1057" s="33">
        <f t="shared" si="200"/>
        <v>123.37838541666666</v>
      </c>
      <c r="Y1057" s="33">
        <f t="shared" si="201"/>
        <v>90.066221354166657</v>
      </c>
      <c r="Z1057" s="33">
        <f>(H1057*(K1057+L1057))/1000</f>
        <v>2.7919710396050355</v>
      </c>
      <c r="AA1057" s="33">
        <f t="shared" si="202"/>
        <v>87.274250314561627</v>
      </c>
      <c r="AB1057" s="18"/>
      <c r="AC1057" s="24">
        <f t="shared" si="203"/>
        <v>10474.522015950506</v>
      </c>
      <c r="AD1057" s="24"/>
      <c r="AE1057" s="18"/>
      <c r="AF1057" s="18"/>
      <c r="AG1057" s="18"/>
      <c r="AH1057" s="18"/>
      <c r="AI1057" s="18"/>
      <c r="AJ1057" s="18"/>
      <c r="AK1057" s="18"/>
      <c r="AL1057" s="18"/>
      <c r="AM1057" s="18"/>
      <c r="AN1057" s="18"/>
    </row>
    <row r="1058" spans="1:40" x14ac:dyDescent="0.35">
      <c r="A1058" s="18"/>
      <c r="B1058" s="3" t="s">
        <v>5</v>
      </c>
      <c r="C1058" s="3">
        <v>1054</v>
      </c>
      <c r="D1058" s="3">
        <v>32</v>
      </c>
      <c r="E1058" s="11">
        <v>43.8</v>
      </c>
      <c r="F1058" s="30">
        <f t="shared" si="194"/>
        <v>12.166666666666666</v>
      </c>
      <c r="G1058" s="52">
        <f t="shared" si="204"/>
        <v>-0.8611111111111116</v>
      </c>
      <c r="H1058" s="30">
        <f t="shared" si="205"/>
        <v>12.166666666666666</v>
      </c>
      <c r="I1058" s="70"/>
      <c r="J1058" s="30">
        <v>-1273.5833333333342</v>
      </c>
      <c r="K1058" s="30">
        <f>'Car Specs and Assumptions'!$C$5*9.81*'Car Specs and Assumptions'!$F$5</f>
        <v>145.08990000000003</v>
      </c>
      <c r="L1058" s="30">
        <v>63.04984145833334</v>
      </c>
      <c r="M1058" s="30">
        <v>-1481.7230747916674</v>
      </c>
      <c r="N1058" s="31">
        <v>-18027.630743298618</v>
      </c>
      <c r="O1058" s="31">
        <f t="shared" si="195"/>
        <v>0</v>
      </c>
      <c r="P1058" s="31">
        <f>IF(F1058&gt;0,(K1058+L1058)*F1058,0)</f>
        <v>2532.3668544097222</v>
      </c>
      <c r="Q1058" s="32">
        <f>IF(J1058*-1&gt;(K1058+L1058),(((J1058*-1)-K1058-L1058))*F1058,0)</f>
        <v>12962.897034479178</v>
      </c>
      <c r="R1058" s="31">
        <f t="shared" si="196"/>
        <v>1768289.0912978374</v>
      </c>
      <c r="S1058" s="31">
        <f t="shared" si="197"/>
        <v>1716662.2367373512</v>
      </c>
      <c r="T1058" s="31">
        <f t="shared" si="198"/>
        <v>0.49123070956253928</v>
      </c>
      <c r="U1058" s="31">
        <f t="shared" si="199"/>
        <v>0.47688876936563618</v>
      </c>
      <c r="V1058" s="33">
        <v>-0.47688876936563618</v>
      </c>
      <c r="W1058" s="33">
        <f>0.5*'Car Specs and Assumptions'!$C$5*(F1058*F1058)</f>
        <v>109466.54166666666</v>
      </c>
      <c r="X1058" s="33">
        <f t="shared" si="200"/>
        <v>109.46654166666666</v>
      </c>
      <c r="Y1058" s="33">
        <f t="shared" si="201"/>
        <v>79.91057541666666</v>
      </c>
      <c r="Z1058" s="33">
        <f>(H1058*(K1058+L1058))/1000</f>
        <v>2.5323668544097222</v>
      </c>
      <c r="AA1058" s="33">
        <f t="shared" si="202"/>
        <v>77.378208562256944</v>
      </c>
      <c r="AB1058" s="18"/>
      <c r="AC1058" s="24">
        <f t="shared" si="203"/>
        <v>12962.897034479178</v>
      </c>
      <c r="AD1058" s="24"/>
      <c r="AE1058" s="18"/>
      <c r="AF1058" s="18"/>
      <c r="AG1058" s="18"/>
      <c r="AH1058" s="18"/>
      <c r="AI1058" s="18"/>
      <c r="AJ1058" s="18"/>
      <c r="AK1058" s="18"/>
      <c r="AL1058" s="18"/>
      <c r="AM1058" s="18"/>
      <c r="AN1058" s="18"/>
    </row>
    <row r="1059" spans="1:40" x14ac:dyDescent="0.35">
      <c r="A1059" s="18"/>
      <c r="B1059" s="3" t="s">
        <v>5</v>
      </c>
      <c r="C1059" s="3">
        <v>1055</v>
      </c>
      <c r="D1059" s="3">
        <v>33</v>
      </c>
      <c r="E1059" s="11">
        <v>40.299999999999997</v>
      </c>
      <c r="F1059" s="30">
        <f t="shared" si="194"/>
        <v>11.194444444444443</v>
      </c>
      <c r="G1059" s="52">
        <f t="shared" si="204"/>
        <v>-1.083333333333333</v>
      </c>
      <c r="H1059" s="30">
        <f t="shared" si="205"/>
        <v>11.194444444444443</v>
      </c>
      <c r="I1059" s="70"/>
      <c r="J1059" s="30">
        <v>-1602.2499999999995</v>
      </c>
      <c r="K1059" s="30">
        <f>'Car Specs and Assumptions'!$C$5*9.81*'Car Specs and Assumptions'!$F$5</f>
        <v>145.08990000000003</v>
      </c>
      <c r="L1059" s="30">
        <v>53.375981012731472</v>
      </c>
      <c r="M1059" s="30">
        <v>-1800.715881012731</v>
      </c>
      <c r="N1059" s="31">
        <v>-20158.013890225848</v>
      </c>
      <c r="O1059" s="31">
        <f t="shared" si="195"/>
        <v>0</v>
      </c>
      <c r="P1059" s="31">
        <f>IF(F1059&gt;0,(K1059+L1059)*F1059,0)</f>
        <v>2221.7152791147441</v>
      </c>
      <c r="Q1059" s="32">
        <f>IF(J1059*-1&gt;(K1059+L1059),(((J1059*-1)-K1059-L1059))*F1059,0)</f>
        <v>15714.58333199636</v>
      </c>
      <c r="R1059" s="31">
        <f t="shared" si="196"/>
        <v>1770510.8065769521</v>
      </c>
      <c r="S1059" s="31">
        <f t="shared" si="197"/>
        <v>1732376.8200693475</v>
      </c>
      <c r="T1059" s="31">
        <f t="shared" si="198"/>
        <v>0.49184790206707729</v>
      </c>
      <c r="U1059" s="31">
        <f t="shared" si="199"/>
        <v>0.48125428061526476</v>
      </c>
      <c r="V1059" s="33">
        <v>-0.48125428061526476</v>
      </c>
      <c r="W1059" s="33">
        <f>0.5*'Car Specs and Assumptions'!$C$5*(F1059*F1059)</f>
        <v>92670.876157407372</v>
      </c>
      <c r="X1059" s="33">
        <f t="shared" si="200"/>
        <v>92.670876157407378</v>
      </c>
      <c r="Y1059" s="33">
        <f t="shared" si="201"/>
        <v>67.649739594907388</v>
      </c>
      <c r="Z1059" s="33">
        <f>(H1059*(K1059+L1059))/1000</f>
        <v>2.2217152791147443</v>
      </c>
      <c r="AA1059" s="33">
        <f t="shared" si="202"/>
        <v>65.428024315792641</v>
      </c>
      <c r="AB1059" s="18"/>
      <c r="AC1059" s="24">
        <f t="shared" si="203"/>
        <v>15714.58333199636</v>
      </c>
      <c r="AD1059" s="24">
        <f>SUM(AC1056:AC1063)</f>
        <v>86947.450865393359</v>
      </c>
      <c r="AE1059" s="18"/>
      <c r="AF1059" s="18"/>
      <c r="AG1059" s="18"/>
      <c r="AH1059" s="18"/>
      <c r="AI1059" s="18"/>
      <c r="AJ1059" s="18"/>
      <c r="AK1059" s="18"/>
      <c r="AL1059" s="18"/>
      <c r="AM1059" s="18"/>
      <c r="AN1059" s="18"/>
    </row>
    <row r="1060" spans="1:40" x14ac:dyDescent="0.35">
      <c r="A1060" s="18"/>
      <c r="B1060" s="3" t="s">
        <v>5</v>
      </c>
      <c r="C1060" s="3">
        <v>1056</v>
      </c>
      <c r="D1060" s="3">
        <v>34</v>
      </c>
      <c r="E1060" s="11">
        <v>36</v>
      </c>
      <c r="F1060" s="30">
        <f t="shared" si="194"/>
        <v>10</v>
      </c>
      <c r="G1060" s="52">
        <f t="shared" si="204"/>
        <v>-1.333333333333333</v>
      </c>
      <c r="H1060" s="30">
        <f t="shared" si="205"/>
        <v>10</v>
      </c>
      <c r="I1060" s="70"/>
      <c r="J1060" s="30">
        <v>-1971.9999999999995</v>
      </c>
      <c r="K1060" s="30">
        <f>'Car Specs and Assumptions'!$C$5*9.81*'Car Specs and Assumptions'!$F$5</f>
        <v>145.08990000000003</v>
      </c>
      <c r="L1060" s="30">
        <v>42.593250000000005</v>
      </c>
      <c r="M1060" s="30">
        <v>-2159.6831499999994</v>
      </c>
      <c r="N1060" s="31">
        <v>-21596.831499999993</v>
      </c>
      <c r="O1060" s="31">
        <f t="shared" si="195"/>
        <v>0</v>
      </c>
      <c r="P1060" s="31">
        <f>IF(F1060&gt;0,(K1060+L1060)*F1060,0)</f>
        <v>1876.8315000000005</v>
      </c>
      <c r="Q1060" s="32">
        <f>IF(J1060*-1&gt;(K1060+L1060),(((J1060*-1)-K1060-L1060))*F1060,0)</f>
        <v>17843.168499999996</v>
      </c>
      <c r="R1060" s="31">
        <f t="shared" si="196"/>
        <v>1772387.6380769522</v>
      </c>
      <c r="S1060" s="31">
        <f t="shared" si="197"/>
        <v>1750219.9885693474</v>
      </c>
      <c r="T1060" s="31">
        <f t="shared" si="198"/>
        <v>0.49236928585777734</v>
      </c>
      <c r="U1060" s="31">
        <f t="shared" si="199"/>
        <v>0.48621111282456475</v>
      </c>
      <c r="V1060" s="33">
        <v>-0.48621111282456475</v>
      </c>
      <c r="W1060" s="33">
        <f>0.5*'Car Specs and Assumptions'!$C$5*(F1060*F1060)</f>
        <v>73950</v>
      </c>
      <c r="X1060" s="33">
        <f t="shared" si="200"/>
        <v>73.95</v>
      </c>
      <c r="Y1060" s="33">
        <f t="shared" si="201"/>
        <v>53.983499999999999</v>
      </c>
      <c r="Z1060" s="33">
        <f>(H1060*(K1060+L1060))/1000</f>
        <v>1.8768315000000004</v>
      </c>
      <c r="AA1060" s="33">
        <f t="shared" si="202"/>
        <v>52.106668499999998</v>
      </c>
      <c r="AB1060" s="18"/>
      <c r="AC1060" s="24">
        <f t="shared" si="203"/>
        <v>17843.168499999996</v>
      </c>
      <c r="AD1060" s="24"/>
      <c r="AE1060" s="18"/>
      <c r="AF1060" s="18"/>
      <c r="AG1060" s="18"/>
      <c r="AH1060" s="18"/>
      <c r="AI1060" s="18"/>
      <c r="AJ1060" s="18"/>
      <c r="AK1060" s="18"/>
      <c r="AL1060" s="18"/>
      <c r="AM1060" s="18"/>
      <c r="AN1060" s="18"/>
    </row>
    <row r="1061" spans="1:40" x14ac:dyDescent="0.35">
      <c r="A1061" s="18"/>
      <c r="B1061" s="3" t="s">
        <v>5</v>
      </c>
      <c r="C1061" s="3">
        <v>1057</v>
      </c>
      <c r="D1061" s="3">
        <v>35</v>
      </c>
      <c r="E1061" s="11">
        <v>30.7</v>
      </c>
      <c r="F1061" s="30">
        <f t="shared" si="194"/>
        <v>8.5277777777777768</v>
      </c>
      <c r="G1061" s="52">
        <f t="shared" si="204"/>
        <v>-1.4722222222222223</v>
      </c>
      <c r="H1061" s="30">
        <f t="shared" si="205"/>
        <v>8.5277777777777768</v>
      </c>
      <c r="I1061" s="70"/>
      <c r="J1061" s="30">
        <v>-2177.416666666667</v>
      </c>
      <c r="K1061" s="30">
        <f>'Car Specs and Assumptions'!$C$5*9.81*'Car Specs and Assumptions'!$F$5</f>
        <v>145.08990000000003</v>
      </c>
      <c r="L1061" s="30">
        <v>30.975086568287033</v>
      </c>
      <c r="M1061" s="30">
        <v>-2353.4816532349541</v>
      </c>
      <c r="N1061" s="31">
        <v>-20069.968542864746</v>
      </c>
      <c r="O1061" s="31">
        <f t="shared" si="195"/>
        <v>0</v>
      </c>
      <c r="P1061" s="31">
        <f>IF(F1061&gt;0,(K1061+L1061)*F1061,0)</f>
        <v>1501.4430799017812</v>
      </c>
      <c r="Q1061" s="32">
        <f>IF(J1061*-1&gt;(K1061+L1061),(((J1061*-1)-K1061-L1061))*F1061,0)</f>
        <v>17067.082383061184</v>
      </c>
      <c r="R1061" s="31">
        <f t="shared" si="196"/>
        <v>1773889.0811568541</v>
      </c>
      <c r="S1061" s="31">
        <f t="shared" si="197"/>
        <v>1767287.0709524087</v>
      </c>
      <c r="T1061" s="31">
        <f t="shared" si="198"/>
        <v>0.49278638674537406</v>
      </c>
      <c r="U1061" s="31">
        <f t="shared" si="199"/>
        <v>0.49095234831057916</v>
      </c>
      <c r="V1061" s="33">
        <v>-0.49095234831057916</v>
      </c>
      <c r="W1061" s="33">
        <f>0.5*'Car Specs and Assumptions'!$C$5*(F1061*F1061)</f>
        <v>53778.653935185175</v>
      </c>
      <c r="X1061" s="33">
        <f t="shared" si="200"/>
        <v>53.778653935185176</v>
      </c>
      <c r="Y1061" s="33">
        <f t="shared" si="201"/>
        <v>39.25841737268518</v>
      </c>
      <c r="Z1061" s="33">
        <f>(H1061*(K1061+L1061))/1000</f>
        <v>1.5014430799017813</v>
      </c>
      <c r="AA1061" s="33">
        <f t="shared" si="202"/>
        <v>37.756974292783397</v>
      </c>
      <c r="AB1061" s="18"/>
      <c r="AC1061" s="24">
        <f t="shared" si="203"/>
        <v>17067.082383061184</v>
      </c>
      <c r="AD1061" s="24"/>
      <c r="AE1061" s="18"/>
      <c r="AF1061" s="18"/>
      <c r="AG1061" s="18"/>
      <c r="AH1061" s="18"/>
      <c r="AI1061" s="18"/>
      <c r="AJ1061" s="18"/>
      <c r="AK1061" s="18"/>
      <c r="AL1061" s="18"/>
      <c r="AM1061" s="18"/>
      <c r="AN1061" s="18"/>
    </row>
    <row r="1062" spans="1:40" x14ac:dyDescent="0.35">
      <c r="A1062" s="18"/>
      <c r="B1062" s="3" t="s">
        <v>5</v>
      </c>
      <c r="C1062" s="3">
        <v>1058</v>
      </c>
      <c r="D1062" s="3">
        <v>36</v>
      </c>
      <c r="E1062" s="11">
        <v>25.4</v>
      </c>
      <c r="F1062" s="30">
        <f t="shared" si="194"/>
        <v>7.0555555555555554</v>
      </c>
      <c r="G1062" s="52">
        <f t="shared" si="204"/>
        <v>-1.3472222222222219</v>
      </c>
      <c r="H1062" s="30">
        <f t="shared" si="205"/>
        <v>7.0555555555555554</v>
      </c>
      <c r="I1062" s="70"/>
      <c r="J1062" s="30">
        <v>-1992.5416666666661</v>
      </c>
      <c r="K1062" s="30">
        <f>'Car Specs and Assumptions'!$C$5*9.81*'Car Specs and Assumptions'!$F$5</f>
        <v>145.08990000000003</v>
      </c>
      <c r="L1062" s="30">
        <v>21.203287939814814</v>
      </c>
      <c r="M1062" s="30">
        <v>-2158.8348546064808</v>
      </c>
      <c r="N1062" s="31">
        <v>-15231.779251945725</v>
      </c>
      <c r="O1062" s="31">
        <f t="shared" si="195"/>
        <v>0</v>
      </c>
      <c r="P1062" s="31">
        <f>IF(F1062&gt;0,(K1062+L1062)*F1062,0)</f>
        <v>1173.2908260198049</v>
      </c>
      <c r="Q1062" s="32">
        <f>IF(J1062*-1&gt;(K1062+L1062),(((J1062*-1)-K1062-L1062))*F1062,0)</f>
        <v>12885.197599906118</v>
      </c>
      <c r="R1062" s="31">
        <f t="shared" si="196"/>
        <v>1775062.3719828739</v>
      </c>
      <c r="S1062" s="31">
        <f t="shared" si="197"/>
        <v>1780172.2685523147</v>
      </c>
      <c r="T1062" s="31">
        <f t="shared" si="198"/>
        <v>0.49311232693684237</v>
      </c>
      <c r="U1062" s="31">
        <f t="shared" si="199"/>
        <v>0.49453185620383305</v>
      </c>
      <c r="V1062" s="33">
        <v>-0.49453185620383305</v>
      </c>
      <c r="W1062" s="33">
        <f>0.5*'Car Specs and Assumptions'!$C$5*(F1062*F1062)</f>
        <v>36812.949074074073</v>
      </c>
      <c r="X1062" s="33">
        <f t="shared" si="200"/>
        <v>36.812949074074076</v>
      </c>
      <c r="Y1062" s="33">
        <f t="shared" si="201"/>
        <v>26.873452824074075</v>
      </c>
      <c r="Z1062" s="33">
        <f>(H1062*(K1062+L1062))/1000</f>
        <v>1.1732908260198049</v>
      </c>
      <c r="AA1062" s="33">
        <f t="shared" si="202"/>
        <v>25.70016199805427</v>
      </c>
      <c r="AB1062" s="18"/>
      <c r="AC1062" s="24">
        <f t="shared" si="203"/>
        <v>12885.197599906118</v>
      </c>
      <c r="AD1062" s="24"/>
      <c r="AE1062" s="18"/>
      <c r="AF1062" s="18"/>
      <c r="AG1062" s="18"/>
      <c r="AH1062" s="18"/>
      <c r="AI1062" s="18"/>
      <c r="AJ1062" s="18"/>
      <c r="AK1062" s="18"/>
      <c r="AL1062" s="18"/>
      <c r="AM1062" s="18"/>
      <c r="AN1062" s="18"/>
    </row>
    <row r="1063" spans="1:40" x14ac:dyDescent="0.35">
      <c r="A1063" s="18"/>
      <c r="B1063" s="3" t="s">
        <v>5</v>
      </c>
      <c r="C1063" s="3">
        <v>1059</v>
      </c>
      <c r="D1063" s="3">
        <v>37</v>
      </c>
      <c r="E1063" s="11">
        <v>21</v>
      </c>
      <c r="F1063" s="30">
        <f t="shared" si="194"/>
        <v>5.833333333333333</v>
      </c>
      <c r="G1063" s="52">
        <f t="shared" si="204"/>
        <v>-1.2083333333333335</v>
      </c>
      <c r="H1063" s="30">
        <f t="shared" si="205"/>
        <v>5.833333333333333</v>
      </c>
      <c r="I1063" s="70"/>
      <c r="J1063" s="30">
        <v>-1787.1250000000002</v>
      </c>
      <c r="K1063" s="30">
        <f>'Car Specs and Assumptions'!$C$5*9.81*'Car Specs and Assumptions'!$F$5</f>
        <v>145.08990000000003</v>
      </c>
      <c r="L1063" s="30">
        <v>14.493536458333333</v>
      </c>
      <c r="M1063" s="30">
        <v>-1946.7084364583336</v>
      </c>
      <c r="N1063" s="31">
        <v>-11355.799212673612</v>
      </c>
      <c r="O1063" s="31">
        <f t="shared" si="195"/>
        <v>0</v>
      </c>
      <c r="P1063" s="31">
        <f>IF(F1063&gt;0,(K1063+L1063)*F1063,0)</f>
        <v>930.90337934027787</v>
      </c>
      <c r="Q1063" s="32">
        <f>IF(J1063*-1&gt;(K1063+L1063),(((J1063*-1)-K1063-L1063))*F1063,0)</f>
        <v>9493.9924539930562</v>
      </c>
      <c r="R1063" s="31">
        <f t="shared" si="196"/>
        <v>1775993.2753622141</v>
      </c>
      <c r="S1063" s="31">
        <f t="shared" si="197"/>
        <v>1789666.2610063078</v>
      </c>
      <c r="T1063" s="31">
        <f t="shared" si="198"/>
        <v>0.49337093189562309</v>
      </c>
      <c r="U1063" s="31">
        <f t="shared" si="199"/>
        <v>0.49716928730755233</v>
      </c>
      <c r="V1063" s="33">
        <v>-0.49716928730755233</v>
      </c>
      <c r="W1063" s="33">
        <f>0.5*'Car Specs and Assumptions'!$C$5*(F1063*F1063)</f>
        <v>25163.541666666661</v>
      </c>
      <c r="X1063" s="33">
        <f t="shared" si="200"/>
        <v>25.16354166666666</v>
      </c>
      <c r="Y1063" s="33">
        <f t="shared" si="201"/>
        <v>18.36938541666666</v>
      </c>
      <c r="Z1063" s="33">
        <f>(H1063*(K1063+L1063))/1000</f>
        <v>0.93090337934027789</v>
      </c>
      <c r="AA1063" s="33">
        <f t="shared" si="202"/>
        <v>17.438482037326381</v>
      </c>
      <c r="AB1063" s="18"/>
      <c r="AC1063" s="24">
        <f t="shared" si="203"/>
        <v>0</v>
      </c>
      <c r="AD1063" s="24"/>
      <c r="AE1063" s="18"/>
      <c r="AF1063" s="18"/>
      <c r="AG1063" s="18"/>
      <c r="AH1063" s="18"/>
      <c r="AI1063" s="18"/>
      <c r="AJ1063" s="18"/>
      <c r="AK1063" s="18"/>
      <c r="AL1063" s="18"/>
      <c r="AM1063" s="18"/>
      <c r="AN1063" s="18"/>
    </row>
    <row r="1064" spans="1:40" x14ac:dyDescent="0.35">
      <c r="A1064" s="18"/>
      <c r="B1064" s="3" t="s">
        <v>5</v>
      </c>
      <c r="C1064" s="3">
        <v>1060</v>
      </c>
      <c r="D1064" s="3">
        <v>38</v>
      </c>
      <c r="E1064" s="11">
        <v>16.7</v>
      </c>
      <c r="F1064" s="30">
        <f t="shared" si="194"/>
        <v>4.6388888888888884</v>
      </c>
      <c r="G1064" s="52">
        <f t="shared" si="204"/>
        <v>-1.0555555555555554</v>
      </c>
      <c r="H1064" s="30">
        <f t="shared" si="205"/>
        <v>4.6388888888888884</v>
      </c>
      <c r="I1064" s="70"/>
      <c r="J1064" s="30">
        <v>-1561.1666666666663</v>
      </c>
      <c r="K1064" s="30">
        <f>'Car Specs and Assumptions'!$C$5*9.81*'Car Specs and Assumptions'!$F$5</f>
        <v>145.08990000000003</v>
      </c>
      <c r="L1064" s="30">
        <v>9.1657650405092586</v>
      </c>
      <c r="M1064" s="30">
        <v>-1715.4223317071755</v>
      </c>
      <c r="N1064" s="31">
        <v>-7957.6535943082854</v>
      </c>
      <c r="O1064" s="31">
        <f t="shared" si="195"/>
        <v>0</v>
      </c>
      <c r="P1064" s="31">
        <f>IF(F1064&gt;0,(K1064+L1064)*F1064,0)</f>
        <v>715.57489060458465</v>
      </c>
      <c r="Q1064" s="32">
        <f>IF(J1064*-1&gt;(K1064+L1064),(((J1064*-1)-K1064-L1064))*F1064,0)</f>
        <v>6526.503813099117</v>
      </c>
      <c r="R1064" s="31">
        <f t="shared" si="196"/>
        <v>1776708.8502528185</v>
      </c>
      <c r="S1064" s="31">
        <f t="shared" si="197"/>
        <v>1796192.7648194069</v>
      </c>
      <c r="T1064" s="31">
        <f t="shared" si="198"/>
        <v>0.49356971860023302</v>
      </c>
      <c r="U1064" s="31">
        <f t="shared" si="199"/>
        <v>0.49898235006683128</v>
      </c>
      <c r="V1064" s="33">
        <v>-0.49898235006683128</v>
      </c>
      <c r="W1064" s="33">
        <f>0.5*'Car Specs and Assumptions'!$C$5*(F1064*F1064)</f>
        <v>15913.515046296292</v>
      </c>
      <c r="X1064" s="33">
        <f t="shared" si="200"/>
        <v>15.913515046296292</v>
      </c>
      <c r="Y1064" s="33">
        <f t="shared" si="201"/>
        <v>11.616865983796293</v>
      </c>
      <c r="Z1064" s="33">
        <f>(H1064*(K1064+L1064))/1000</f>
        <v>0.71557489060458468</v>
      </c>
      <c r="AA1064" s="33">
        <f t="shared" si="202"/>
        <v>10.901291093191709</v>
      </c>
      <c r="AB1064" s="18"/>
      <c r="AC1064" s="24">
        <f t="shared" si="203"/>
        <v>0</v>
      </c>
      <c r="AD1064" s="24"/>
      <c r="AE1064" s="18"/>
      <c r="AF1064" s="18"/>
      <c r="AG1064" s="18"/>
      <c r="AH1064" s="18"/>
      <c r="AI1064" s="18"/>
      <c r="AJ1064" s="18"/>
      <c r="AK1064" s="18"/>
      <c r="AL1064" s="18"/>
      <c r="AM1064" s="18"/>
      <c r="AN1064" s="18"/>
    </row>
    <row r="1065" spans="1:40" x14ac:dyDescent="0.35">
      <c r="A1065" s="18"/>
      <c r="B1065" s="3" t="s">
        <v>5</v>
      </c>
      <c r="C1065" s="3">
        <v>1061</v>
      </c>
      <c r="D1065" s="3">
        <v>39</v>
      </c>
      <c r="E1065" s="11">
        <v>13.4</v>
      </c>
      <c r="F1065" s="30">
        <f t="shared" si="194"/>
        <v>3.7222222222222223</v>
      </c>
      <c r="G1065" s="52">
        <f t="shared" si="204"/>
        <v>-0.65277777777777768</v>
      </c>
      <c r="H1065" s="30">
        <f t="shared" si="205"/>
        <v>3.7222222222222223</v>
      </c>
      <c r="I1065" s="70"/>
      <c r="J1065" s="30">
        <v>-965.45833333333314</v>
      </c>
      <c r="K1065" s="30">
        <f>'Car Specs and Assumptions'!$C$5*9.81*'Car Specs and Assumptions'!$F$5</f>
        <v>145.08990000000003</v>
      </c>
      <c r="L1065" s="30">
        <v>5.9012684953703713</v>
      </c>
      <c r="M1065" s="30">
        <v>-1116.4495018287037</v>
      </c>
      <c r="N1065" s="31">
        <v>-4155.6731456957305</v>
      </c>
      <c r="O1065" s="31">
        <f t="shared" si="195"/>
        <v>0</v>
      </c>
      <c r="P1065" s="31">
        <f>IF(F1065&gt;0,(K1065+L1065)*F1065,0)</f>
        <v>562.02268273276763</v>
      </c>
      <c r="Q1065" s="32">
        <f>IF(J1065*-1&gt;(K1065+L1065),(((J1065*-1)-K1065-L1065))*F1065,0)</f>
        <v>3031.6277802301947</v>
      </c>
      <c r="R1065" s="31">
        <f t="shared" si="196"/>
        <v>1777270.8729355512</v>
      </c>
      <c r="S1065" s="31">
        <f t="shared" si="197"/>
        <v>1799224.3925996372</v>
      </c>
      <c r="T1065" s="31">
        <f t="shared" si="198"/>
        <v>0.49372584850149615</v>
      </c>
      <c r="U1065" s="31">
        <f t="shared" si="199"/>
        <v>0.49982453626417922</v>
      </c>
      <c r="V1065" s="33">
        <v>-0.49982453626417922</v>
      </c>
      <c r="W1065" s="33">
        <f>0.5*'Car Specs and Assumptions'!$C$5*(F1065*F1065)</f>
        <v>10245.726851851852</v>
      </c>
      <c r="X1065" s="33">
        <f t="shared" si="200"/>
        <v>10.245726851851853</v>
      </c>
      <c r="Y1065" s="33">
        <f t="shared" si="201"/>
        <v>7.4793806018518518</v>
      </c>
      <c r="Z1065" s="33">
        <f>(H1065*(K1065+L1065))/1000</f>
        <v>0.56202268273276768</v>
      </c>
      <c r="AA1065" s="33">
        <f t="shared" si="202"/>
        <v>6.9173579191190839</v>
      </c>
      <c r="AB1065" s="18"/>
      <c r="AC1065" s="24">
        <f t="shared" si="203"/>
        <v>0</v>
      </c>
      <c r="AD1065" s="24"/>
      <c r="AE1065" s="18"/>
      <c r="AF1065" s="18"/>
      <c r="AG1065" s="18"/>
      <c r="AH1065" s="18"/>
      <c r="AI1065" s="18"/>
      <c r="AJ1065" s="18"/>
      <c r="AK1065" s="18"/>
      <c r="AL1065" s="18"/>
      <c r="AM1065" s="18"/>
      <c r="AN1065" s="18"/>
    </row>
    <row r="1066" spans="1:40" x14ac:dyDescent="0.35">
      <c r="A1066" s="18"/>
      <c r="B1066" s="3" t="s">
        <v>5</v>
      </c>
      <c r="C1066" s="3">
        <v>1062</v>
      </c>
      <c r="D1066" s="3">
        <v>40</v>
      </c>
      <c r="E1066" s="11">
        <v>12</v>
      </c>
      <c r="F1066" s="30">
        <f t="shared" si="194"/>
        <v>3.333333333333333</v>
      </c>
      <c r="G1066" s="52">
        <f t="shared" si="204"/>
        <v>-0.1805555555555558</v>
      </c>
      <c r="H1066" s="30">
        <f t="shared" si="205"/>
        <v>3.333333333333333</v>
      </c>
      <c r="I1066" s="70"/>
      <c r="J1066" s="30">
        <v>-267.04166666666703</v>
      </c>
      <c r="K1066" s="30">
        <f>'Car Specs and Assumptions'!$C$5*9.81*'Car Specs and Assumptions'!$F$5</f>
        <v>145.08990000000003</v>
      </c>
      <c r="L1066" s="30">
        <v>4.7325833333333334</v>
      </c>
      <c r="M1066" s="30">
        <v>-416.86415000000034</v>
      </c>
      <c r="N1066" s="31">
        <v>-1389.5471666666676</v>
      </c>
      <c r="O1066" s="31">
        <f t="shared" si="195"/>
        <v>0</v>
      </c>
      <c r="P1066" s="31">
        <f>IF(F1066&gt;0,(K1066+L1066)*F1066,0)</f>
        <v>499.40827777777787</v>
      </c>
      <c r="Q1066" s="32">
        <f>IF(J1066*-1&gt;(K1066+L1066),(((J1066*-1)-K1066-L1066))*F1066,0)</f>
        <v>390.73061111111218</v>
      </c>
      <c r="R1066" s="31">
        <f t="shared" si="196"/>
        <v>1777770.2812133289</v>
      </c>
      <c r="S1066" s="31">
        <f t="shared" si="197"/>
        <v>1799615.1232107482</v>
      </c>
      <c r="T1066" s="31">
        <f t="shared" si="198"/>
        <v>0.49386458412106282</v>
      </c>
      <c r="U1066" s="31">
        <f t="shared" si="199"/>
        <v>0.49993308122794589</v>
      </c>
      <c r="V1066" s="33">
        <v>-0.49993308122794589</v>
      </c>
      <c r="W1066" s="33">
        <f>0.5*'Car Specs and Assumptions'!$C$5*(F1066*F1066)</f>
        <v>8216.6666666666642</v>
      </c>
      <c r="X1066" s="33">
        <f t="shared" si="200"/>
        <v>8.216666666666665</v>
      </c>
      <c r="Y1066" s="33">
        <f t="shared" si="201"/>
        <v>5.9981666666666653</v>
      </c>
      <c r="Z1066" s="33">
        <f>(H1066*(K1066+L1066))/1000</f>
        <v>0.49940827777777785</v>
      </c>
      <c r="AA1066" s="33">
        <f t="shared" si="202"/>
        <v>5.4987583888888878</v>
      </c>
      <c r="AB1066" s="18"/>
      <c r="AC1066" s="24">
        <f t="shared" si="203"/>
        <v>0</v>
      </c>
      <c r="AD1066" s="24"/>
      <c r="AE1066" s="18"/>
      <c r="AF1066" s="18"/>
      <c r="AG1066" s="18"/>
      <c r="AH1066" s="18"/>
      <c r="AI1066" s="18"/>
      <c r="AJ1066" s="18"/>
      <c r="AK1066" s="18"/>
      <c r="AL1066" s="18"/>
      <c r="AM1066" s="18"/>
      <c r="AN1066" s="18"/>
    </row>
    <row r="1067" spans="1:40" x14ac:dyDescent="0.35">
      <c r="A1067" s="18"/>
      <c r="B1067" s="3" t="s">
        <v>5</v>
      </c>
      <c r="C1067" s="3">
        <v>1063</v>
      </c>
      <c r="D1067" s="3">
        <v>41</v>
      </c>
      <c r="E1067" s="11">
        <v>12.1</v>
      </c>
      <c r="F1067" s="30">
        <f t="shared" si="194"/>
        <v>3.3611111111111107</v>
      </c>
      <c r="G1067" s="52">
        <f t="shared" si="204"/>
        <v>0.11111111111111138</v>
      </c>
      <c r="H1067" s="30">
        <f t="shared" si="205"/>
        <v>3.3611111111111107</v>
      </c>
      <c r="I1067" s="70"/>
      <c r="J1067" s="30">
        <v>164.33333333333374</v>
      </c>
      <c r="K1067" s="30">
        <f>'Car Specs and Assumptions'!$C$5*9.81*'Car Specs and Assumptions'!$F$5</f>
        <v>145.08990000000003</v>
      </c>
      <c r="L1067" s="30">
        <v>4.8117883738425915</v>
      </c>
      <c r="M1067" s="30">
        <v>14.43164495949112</v>
      </c>
      <c r="N1067" s="31">
        <v>48.506362224956256</v>
      </c>
      <c r="O1067" s="31">
        <f t="shared" si="195"/>
        <v>48.506362224956256</v>
      </c>
      <c r="P1067" s="31">
        <f>IF(F1067&gt;0,(K1067+L1067)*F1067,0)</f>
        <v>503.83623036763765</v>
      </c>
      <c r="Q1067" s="32">
        <f>IF(J1067*-1&gt;(K1067+L1067),(((J1067*-1)-K1067-L1067))*F1067,0)</f>
        <v>0</v>
      </c>
      <c r="R1067" s="31">
        <f t="shared" si="196"/>
        <v>1778274.1174436966</v>
      </c>
      <c r="S1067" s="31">
        <f t="shared" si="197"/>
        <v>1799615.1232107482</v>
      </c>
      <c r="T1067" s="31">
        <f t="shared" si="198"/>
        <v>0.49400454982585895</v>
      </c>
      <c r="U1067" s="31">
        <f t="shared" si="199"/>
        <v>0.49993308122794589</v>
      </c>
      <c r="V1067" s="33">
        <v>-0.49993308122794589</v>
      </c>
      <c r="W1067" s="33">
        <f>0.5*'Car Specs and Assumptions'!$C$5*(F1067*F1067)</f>
        <v>8354.1817129629599</v>
      </c>
      <c r="X1067" s="33">
        <f t="shared" si="200"/>
        <v>8.3541817129629603</v>
      </c>
      <c r="Y1067" s="33">
        <f t="shared" si="201"/>
        <v>6.0985526504629606</v>
      </c>
      <c r="Z1067" s="33">
        <f>(H1067*(K1067+L1067))/1000</f>
        <v>0.50383623036763769</v>
      </c>
      <c r="AA1067" s="33">
        <f t="shared" si="202"/>
        <v>5.594716420095323</v>
      </c>
      <c r="AB1067" s="18"/>
      <c r="AC1067" s="24">
        <f t="shared" si="203"/>
        <v>0</v>
      </c>
      <c r="AD1067" s="24"/>
      <c r="AE1067" s="18"/>
      <c r="AF1067" s="18"/>
      <c r="AG1067" s="18"/>
      <c r="AH1067" s="18"/>
      <c r="AI1067" s="18"/>
      <c r="AJ1067" s="18"/>
      <c r="AK1067" s="18"/>
      <c r="AL1067" s="18"/>
      <c r="AM1067" s="18"/>
      <c r="AN1067" s="18"/>
    </row>
    <row r="1068" spans="1:40" x14ac:dyDescent="0.35">
      <c r="A1068" s="18"/>
      <c r="B1068" s="3" t="s">
        <v>5</v>
      </c>
      <c r="C1068" s="3">
        <v>1064</v>
      </c>
      <c r="D1068" s="3">
        <v>42</v>
      </c>
      <c r="E1068" s="11">
        <v>12.8</v>
      </c>
      <c r="F1068" s="30">
        <f t="shared" si="194"/>
        <v>3.5555555555555558</v>
      </c>
      <c r="G1068" s="52">
        <f t="shared" si="204"/>
        <v>0.48611111111111116</v>
      </c>
      <c r="H1068" s="30">
        <f t="shared" si="205"/>
        <v>3.5555555555555558</v>
      </c>
      <c r="I1068" s="70"/>
      <c r="J1068" s="30">
        <v>718.95833333333337</v>
      </c>
      <c r="K1068" s="30">
        <f>'Car Specs and Assumptions'!$C$5*9.81*'Car Specs and Assumptions'!$F$5</f>
        <v>145.08990000000003</v>
      </c>
      <c r="L1068" s="30">
        <v>5.3846281481481491</v>
      </c>
      <c r="M1068" s="30">
        <v>568.48380518518513</v>
      </c>
      <c r="N1068" s="31">
        <v>2021.2757517695472</v>
      </c>
      <c r="O1068" s="31">
        <f t="shared" si="195"/>
        <v>2021.2757517695472</v>
      </c>
      <c r="P1068" s="31">
        <f>IF(F1068&gt;0,(K1068+L1068)*F1068,0)</f>
        <v>535.02054452674918</v>
      </c>
      <c r="Q1068" s="32">
        <f>IF(J1068*-1&gt;(K1068+L1068),(((J1068*-1)-K1068-L1068))*F1068,0)</f>
        <v>0</v>
      </c>
      <c r="R1068" s="31">
        <f t="shared" si="196"/>
        <v>1778809.1379882232</v>
      </c>
      <c r="S1068" s="31">
        <f t="shared" si="197"/>
        <v>1799615.1232107482</v>
      </c>
      <c r="T1068" s="31">
        <f t="shared" si="198"/>
        <v>0.49415317853312846</v>
      </c>
      <c r="U1068" s="31">
        <f t="shared" si="199"/>
        <v>0.49993308122794589</v>
      </c>
      <c r="V1068" s="33">
        <v>-0.49993308122794589</v>
      </c>
      <c r="W1068" s="33">
        <f>0.5*'Car Specs and Assumptions'!$C$5*(F1068*F1068)</f>
        <v>9348.7407407407409</v>
      </c>
      <c r="X1068" s="33">
        <f t="shared" si="200"/>
        <v>9.348740740740741</v>
      </c>
      <c r="Y1068" s="33">
        <f t="shared" si="201"/>
        <v>6.8245807407407408</v>
      </c>
      <c r="Z1068" s="33">
        <f>(H1068*(K1068+L1068))/1000</f>
        <v>0.53502054452674919</v>
      </c>
      <c r="AA1068" s="33">
        <f t="shared" si="202"/>
        <v>6.2895601962139915</v>
      </c>
      <c r="AB1068" s="18"/>
      <c r="AC1068" s="24">
        <f t="shared" si="203"/>
        <v>0</v>
      </c>
      <c r="AD1068" s="24"/>
      <c r="AE1068" s="18"/>
      <c r="AF1068" s="18"/>
      <c r="AG1068" s="18"/>
      <c r="AH1068" s="18"/>
      <c r="AI1068" s="18"/>
      <c r="AJ1068" s="18"/>
      <c r="AK1068" s="18"/>
      <c r="AL1068" s="18"/>
      <c r="AM1068" s="18"/>
      <c r="AN1068" s="18"/>
    </row>
    <row r="1069" spans="1:40" x14ac:dyDescent="0.35">
      <c r="A1069" s="18"/>
      <c r="B1069" s="3" t="s">
        <v>5</v>
      </c>
      <c r="C1069" s="3">
        <v>1065</v>
      </c>
      <c r="D1069" s="3">
        <v>43</v>
      </c>
      <c r="E1069" s="11">
        <v>15.6</v>
      </c>
      <c r="F1069" s="30">
        <f t="shared" si="194"/>
        <v>4.333333333333333</v>
      </c>
      <c r="G1069" s="52">
        <f t="shared" si="204"/>
        <v>0.98611111111111094</v>
      </c>
      <c r="H1069" s="30">
        <f t="shared" si="205"/>
        <v>4.333333333333333</v>
      </c>
      <c r="I1069" s="70"/>
      <c r="J1069" s="30">
        <v>1458.458333333333</v>
      </c>
      <c r="K1069" s="30">
        <f>'Car Specs and Assumptions'!$C$5*9.81*'Car Specs and Assumptions'!$F$5</f>
        <v>145.08990000000003</v>
      </c>
      <c r="L1069" s="30">
        <v>7.9980658333333334</v>
      </c>
      <c r="M1069" s="30">
        <v>1305.3703674999997</v>
      </c>
      <c r="N1069" s="31">
        <v>5656.6049258333314</v>
      </c>
      <c r="O1069" s="31">
        <f t="shared" si="195"/>
        <v>5656.6049258333314</v>
      </c>
      <c r="P1069" s="31">
        <f>IF(F1069&gt;0,(K1069+L1069)*F1069,0)</f>
        <v>663.38118527777783</v>
      </c>
      <c r="Q1069" s="32">
        <f>IF(J1069*-1&gt;(K1069+L1069),(((J1069*-1)-K1069-L1069))*F1069,0)</f>
        <v>0</v>
      </c>
      <c r="R1069" s="31">
        <f t="shared" si="196"/>
        <v>1779472.5191735011</v>
      </c>
      <c r="S1069" s="31">
        <f t="shared" si="197"/>
        <v>1799615.1232107482</v>
      </c>
      <c r="T1069" s="31">
        <f t="shared" si="198"/>
        <v>0.49433746582639859</v>
      </c>
      <c r="U1069" s="31">
        <f t="shared" si="199"/>
        <v>0.49993308122794589</v>
      </c>
      <c r="V1069" s="33">
        <v>-0.49993308122794589</v>
      </c>
      <c r="W1069" s="33">
        <f>0.5*'Car Specs and Assumptions'!$C$5*(F1069*F1069)</f>
        <v>13886.166666666664</v>
      </c>
      <c r="X1069" s="33">
        <f t="shared" si="200"/>
        <v>13.886166666666664</v>
      </c>
      <c r="Y1069" s="33">
        <f t="shared" si="201"/>
        <v>10.136901666666665</v>
      </c>
      <c r="Z1069" s="33">
        <f>(H1069*(K1069+L1069))/1000</f>
        <v>0.66338118527777779</v>
      </c>
      <c r="AA1069" s="33">
        <f t="shared" si="202"/>
        <v>9.4735204813888867</v>
      </c>
      <c r="AB1069" s="18"/>
      <c r="AC1069" s="24">
        <f t="shared" si="203"/>
        <v>0</v>
      </c>
      <c r="AD1069" s="24"/>
      <c r="AE1069" s="18"/>
      <c r="AF1069" s="18"/>
      <c r="AG1069" s="18"/>
      <c r="AH1069" s="18"/>
      <c r="AI1069" s="18"/>
      <c r="AJ1069" s="18"/>
      <c r="AK1069" s="18"/>
      <c r="AL1069" s="18"/>
      <c r="AM1069" s="18"/>
      <c r="AN1069" s="18"/>
    </row>
    <row r="1070" spans="1:40" x14ac:dyDescent="0.35">
      <c r="A1070" s="18"/>
      <c r="B1070" s="3" t="s">
        <v>5</v>
      </c>
      <c r="C1070" s="3">
        <v>1066</v>
      </c>
      <c r="D1070" s="3">
        <v>44</v>
      </c>
      <c r="E1070" s="11">
        <v>19.899999999999999</v>
      </c>
      <c r="F1070" s="30">
        <f t="shared" si="194"/>
        <v>5.5277777777777777</v>
      </c>
      <c r="G1070" s="52">
        <f t="shared" si="204"/>
        <v>1.083333333333333</v>
      </c>
      <c r="H1070" s="30">
        <f t="shared" si="205"/>
        <v>5.5277777777777777</v>
      </c>
      <c r="I1070" s="70"/>
      <c r="J1070" s="30">
        <v>1602.2499999999995</v>
      </c>
      <c r="K1070" s="30">
        <f>'Car Specs and Assumptions'!$C$5*9.81*'Car Specs and Assumptions'!$F$5</f>
        <v>145.08990000000003</v>
      </c>
      <c r="L1070" s="30">
        <v>13.014932818287038</v>
      </c>
      <c r="M1070" s="30">
        <v>1444.1451671817126</v>
      </c>
      <c r="N1070" s="31">
        <v>7982.9135630322444</v>
      </c>
      <c r="O1070" s="31">
        <f t="shared" si="195"/>
        <v>7982.9135630322444</v>
      </c>
      <c r="P1070" s="31">
        <f>IF(F1070&gt;0,(K1070+L1070)*F1070,0)</f>
        <v>873.96838141219791</v>
      </c>
      <c r="Q1070" s="32">
        <f>IF(J1070*-1&gt;(K1070+L1070),(((J1070*-1)-K1070-L1070))*F1070,0)</f>
        <v>0</v>
      </c>
      <c r="R1070" s="31">
        <f t="shared" si="196"/>
        <v>1780346.4875549132</v>
      </c>
      <c r="S1070" s="31">
        <f t="shared" si="197"/>
        <v>1799615.1232107482</v>
      </c>
      <c r="T1070" s="31">
        <f t="shared" si="198"/>
        <v>0.49458025424275492</v>
      </c>
      <c r="U1070" s="31">
        <f t="shared" si="199"/>
        <v>0.49993308122794589</v>
      </c>
      <c r="V1070" s="33">
        <v>-0.49993308122794589</v>
      </c>
      <c r="W1070" s="33">
        <f>0.5*'Car Specs and Assumptions'!$C$5*(F1070*F1070)</f>
        <v>22596.403935185182</v>
      </c>
      <c r="X1070" s="33">
        <f t="shared" si="200"/>
        <v>22.596403935185183</v>
      </c>
      <c r="Y1070" s="33">
        <f t="shared" si="201"/>
        <v>16.495374872685183</v>
      </c>
      <c r="Z1070" s="33">
        <f>(H1070*(K1070+L1070))/1000</f>
        <v>0.8739683814121979</v>
      </c>
      <c r="AA1070" s="33">
        <f t="shared" si="202"/>
        <v>15.621406491272985</v>
      </c>
      <c r="AB1070" s="18"/>
      <c r="AC1070" s="24">
        <f t="shared" si="203"/>
        <v>0</v>
      </c>
      <c r="AD1070" s="24"/>
      <c r="AE1070" s="18"/>
      <c r="AF1070" s="18"/>
      <c r="AG1070" s="18"/>
      <c r="AH1070" s="18"/>
      <c r="AI1070" s="18"/>
      <c r="AJ1070" s="18"/>
      <c r="AK1070" s="18"/>
      <c r="AL1070" s="18"/>
      <c r="AM1070" s="18"/>
      <c r="AN1070" s="18"/>
    </row>
    <row r="1071" spans="1:40" x14ac:dyDescent="0.35">
      <c r="A1071" s="18"/>
      <c r="B1071" s="3" t="s">
        <v>5</v>
      </c>
      <c r="C1071" s="3">
        <v>1067</v>
      </c>
      <c r="D1071" s="3">
        <v>45</v>
      </c>
      <c r="E1071" s="11">
        <v>23.4</v>
      </c>
      <c r="F1071" s="30">
        <f t="shared" si="194"/>
        <v>6.4999999999999991</v>
      </c>
      <c r="G1071" s="52">
        <f t="shared" si="204"/>
        <v>0.65277777777777812</v>
      </c>
      <c r="H1071" s="30">
        <f t="shared" si="205"/>
        <v>6.4999999999999991</v>
      </c>
      <c r="I1071" s="70"/>
      <c r="J1071" s="30">
        <v>965.45833333333383</v>
      </c>
      <c r="K1071" s="30">
        <f>'Car Specs and Assumptions'!$C$5*9.81*'Car Specs and Assumptions'!$F$5</f>
        <v>145.08990000000003</v>
      </c>
      <c r="L1071" s="30">
        <v>17.995648124999995</v>
      </c>
      <c r="M1071" s="30">
        <v>802.37278520833377</v>
      </c>
      <c r="N1071" s="31">
        <v>5215.4231038541684</v>
      </c>
      <c r="O1071" s="31">
        <f t="shared" si="195"/>
        <v>5215.4231038541684</v>
      </c>
      <c r="P1071" s="31">
        <f>IF(F1071&gt;0,(K1071+L1071)*F1071,0)</f>
        <v>1060.0560628125002</v>
      </c>
      <c r="Q1071" s="32">
        <f>IF(J1071*-1&gt;(K1071+L1071),(((J1071*-1)-K1071-L1071))*F1071,0)</f>
        <v>0</v>
      </c>
      <c r="R1071" s="31">
        <f t="shared" si="196"/>
        <v>1781406.5436177256</v>
      </c>
      <c r="S1071" s="31">
        <f t="shared" si="197"/>
        <v>1799615.1232107482</v>
      </c>
      <c r="T1071" s="31">
        <f t="shared" si="198"/>
        <v>0.4948747378170042</v>
      </c>
      <c r="U1071" s="31">
        <f t="shared" si="199"/>
        <v>0.49993308122794589</v>
      </c>
      <c r="V1071" s="33">
        <v>-0.49993308122794589</v>
      </c>
      <c r="W1071" s="33">
        <f>0.5*'Car Specs and Assumptions'!$C$5*(F1071*F1071)</f>
        <v>31243.874999999989</v>
      </c>
      <c r="X1071" s="33">
        <f t="shared" si="200"/>
        <v>31.243874999999989</v>
      </c>
      <c r="Y1071" s="33">
        <f t="shared" si="201"/>
        <v>22.808028749999991</v>
      </c>
      <c r="Z1071" s="33">
        <f>(H1071*(K1071+L1071))/1000</f>
        <v>1.0600560628125002</v>
      </c>
      <c r="AA1071" s="33">
        <f t="shared" si="202"/>
        <v>21.747972687187492</v>
      </c>
      <c r="AB1071" s="18"/>
      <c r="AC1071" s="24">
        <f t="shared" si="203"/>
        <v>0</v>
      </c>
      <c r="AD1071" s="24"/>
      <c r="AE1071" s="18"/>
      <c r="AF1071" s="18"/>
      <c r="AG1071" s="18"/>
      <c r="AH1071" s="18"/>
      <c r="AI1071" s="18"/>
      <c r="AJ1071" s="18"/>
      <c r="AK1071" s="18"/>
      <c r="AL1071" s="18"/>
      <c r="AM1071" s="18"/>
      <c r="AN1071" s="18"/>
    </row>
    <row r="1072" spans="1:40" x14ac:dyDescent="0.35">
      <c r="A1072" s="18"/>
      <c r="B1072" s="3" t="s">
        <v>5</v>
      </c>
      <c r="C1072" s="3">
        <v>1068</v>
      </c>
      <c r="D1072" s="3">
        <v>46</v>
      </c>
      <c r="E1072" s="11">
        <v>24.6</v>
      </c>
      <c r="F1072" s="30">
        <f t="shared" si="194"/>
        <v>6.8333333333333339</v>
      </c>
      <c r="G1072" s="52">
        <f t="shared" si="204"/>
        <v>0.25000000000000044</v>
      </c>
      <c r="H1072" s="30">
        <f t="shared" si="205"/>
        <v>6.8333333333333339</v>
      </c>
      <c r="I1072" s="70"/>
      <c r="J1072" s="30">
        <v>369.75000000000068</v>
      </c>
      <c r="K1072" s="30">
        <f>'Car Specs and Assumptions'!$C$5*9.81*'Car Specs and Assumptions'!$F$5</f>
        <v>145.08990000000003</v>
      </c>
      <c r="L1072" s="30">
        <v>19.888681458333338</v>
      </c>
      <c r="M1072" s="30">
        <v>204.77141854166732</v>
      </c>
      <c r="N1072" s="31">
        <v>1399.2713600347267</v>
      </c>
      <c r="O1072" s="31">
        <f t="shared" si="195"/>
        <v>1399.2713600347267</v>
      </c>
      <c r="P1072" s="31">
        <f>IF(F1072&gt;0,(K1072+L1072)*F1072,0)</f>
        <v>1127.353639965278</v>
      </c>
      <c r="Q1072" s="32">
        <f>IF(J1072*-1&gt;(K1072+L1072),(((J1072*-1)-K1072-L1072))*F1072,0)</f>
        <v>0</v>
      </c>
      <c r="R1072" s="31">
        <f t="shared" si="196"/>
        <v>1782533.8972576908</v>
      </c>
      <c r="S1072" s="31">
        <f t="shared" si="197"/>
        <v>1799615.1232107482</v>
      </c>
      <c r="T1072" s="31">
        <f t="shared" si="198"/>
        <v>0.49518791665818651</v>
      </c>
      <c r="U1072" s="31">
        <f t="shared" si="199"/>
        <v>0.49993308122794589</v>
      </c>
      <c r="V1072" s="33">
        <v>-0.49993308122794589</v>
      </c>
      <c r="W1072" s="33">
        <f>0.5*'Car Specs and Assumptions'!$C$5*(F1072*F1072)</f>
        <v>34530.541666666672</v>
      </c>
      <c r="X1072" s="33">
        <f t="shared" si="200"/>
        <v>34.530541666666672</v>
      </c>
      <c r="Y1072" s="33">
        <f t="shared" si="201"/>
        <v>25.207295416666671</v>
      </c>
      <c r="Z1072" s="33">
        <f>(H1072*(K1072+L1072))/1000</f>
        <v>1.1273536399652779</v>
      </c>
      <c r="AA1072" s="33">
        <f t="shared" si="202"/>
        <v>24.079941776701393</v>
      </c>
      <c r="AB1072" s="18"/>
      <c r="AC1072" s="24">
        <f t="shared" si="203"/>
        <v>0</v>
      </c>
      <c r="AD1072" s="24"/>
      <c r="AE1072" s="18"/>
      <c r="AF1072" s="18"/>
      <c r="AG1072" s="18"/>
      <c r="AH1072" s="18"/>
      <c r="AI1072" s="18"/>
      <c r="AJ1072" s="18"/>
      <c r="AK1072" s="18"/>
      <c r="AL1072" s="18"/>
      <c r="AM1072" s="18"/>
      <c r="AN1072" s="18"/>
    </row>
    <row r="1073" spans="1:40" x14ac:dyDescent="0.35">
      <c r="A1073" s="18"/>
      <c r="B1073" s="3" t="s">
        <v>5</v>
      </c>
      <c r="C1073" s="3">
        <v>1069</v>
      </c>
      <c r="D1073" s="3">
        <v>47</v>
      </c>
      <c r="E1073" s="11">
        <v>25.2</v>
      </c>
      <c r="F1073" s="30">
        <f t="shared" si="194"/>
        <v>7</v>
      </c>
      <c r="G1073" s="52">
        <f t="shared" si="204"/>
        <v>0.24999999999999956</v>
      </c>
      <c r="H1073" s="30">
        <f t="shared" si="205"/>
        <v>7</v>
      </c>
      <c r="I1073" s="70"/>
      <c r="J1073" s="30">
        <v>369.74999999999932</v>
      </c>
      <c r="K1073" s="30">
        <f>'Car Specs and Assumptions'!$C$5*9.81*'Car Specs and Assumptions'!$F$5</f>
        <v>145.08990000000003</v>
      </c>
      <c r="L1073" s="30">
        <v>20.870692500000004</v>
      </c>
      <c r="M1073" s="30">
        <v>203.7894074999993</v>
      </c>
      <c r="N1073" s="31">
        <v>1426.5258524999952</v>
      </c>
      <c r="O1073" s="31">
        <f t="shared" si="195"/>
        <v>1426.5258524999952</v>
      </c>
      <c r="P1073" s="31">
        <f>IF(F1073&gt;0,(K1073+L1073)*F1073,0)</f>
        <v>1161.7241475000001</v>
      </c>
      <c r="Q1073" s="32">
        <f>IF(J1073*-1&gt;(K1073+L1073),(((J1073*-1)-K1073-L1073))*F1073,0)</f>
        <v>0</v>
      </c>
      <c r="R1073" s="31">
        <f t="shared" si="196"/>
        <v>1783695.6214051908</v>
      </c>
      <c r="S1073" s="31">
        <f t="shared" si="197"/>
        <v>1799615.1232107482</v>
      </c>
      <c r="T1073" s="31">
        <f t="shared" si="198"/>
        <v>0.49551064362636205</v>
      </c>
      <c r="U1073" s="31">
        <f t="shared" si="199"/>
        <v>0.49993308122794589</v>
      </c>
      <c r="V1073" s="33">
        <v>-0.49993308122794589</v>
      </c>
      <c r="W1073" s="33">
        <f>0.5*'Car Specs and Assumptions'!$C$5*(F1073*F1073)</f>
        <v>36235.5</v>
      </c>
      <c r="X1073" s="33">
        <f t="shared" si="200"/>
        <v>36.235500000000002</v>
      </c>
      <c r="Y1073" s="33">
        <f t="shared" si="201"/>
        <v>26.451915</v>
      </c>
      <c r="Z1073" s="33">
        <f>(H1073*(K1073+L1073))/1000</f>
        <v>1.1617241475</v>
      </c>
      <c r="AA1073" s="33">
        <f t="shared" si="202"/>
        <v>25.2901908525</v>
      </c>
      <c r="AB1073" s="18"/>
      <c r="AC1073" s="24">
        <f t="shared" si="203"/>
        <v>0</v>
      </c>
      <c r="AD1073" s="24"/>
      <c r="AE1073" s="18"/>
      <c r="AF1073" s="18"/>
      <c r="AG1073" s="18"/>
      <c r="AH1073" s="18"/>
      <c r="AI1073" s="18"/>
      <c r="AJ1073" s="18"/>
      <c r="AK1073" s="18"/>
      <c r="AL1073" s="18"/>
      <c r="AM1073" s="18"/>
      <c r="AN1073" s="18"/>
    </row>
    <row r="1074" spans="1:40" x14ac:dyDescent="0.35">
      <c r="A1074" s="18"/>
      <c r="B1074" s="3" t="s">
        <v>5</v>
      </c>
      <c r="C1074" s="3">
        <v>1070</v>
      </c>
      <c r="D1074" s="3">
        <v>48</v>
      </c>
      <c r="E1074" s="11">
        <v>26.4</v>
      </c>
      <c r="F1074" s="30">
        <f t="shared" si="194"/>
        <v>7.333333333333333</v>
      </c>
      <c r="G1074" s="52">
        <f t="shared" si="204"/>
        <v>0.5</v>
      </c>
      <c r="H1074" s="30">
        <f t="shared" si="205"/>
        <v>7.333333333333333</v>
      </c>
      <c r="I1074" s="70"/>
      <c r="J1074" s="30">
        <v>739.5</v>
      </c>
      <c r="K1074" s="30">
        <f>'Car Specs and Assumptions'!$C$5*9.81*'Car Specs and Assumptions'!$F$5</f>
        <v>145.08990000000003</v>
      </c>
      <c r="L1074" s="30">
        <v>22.905703333333332</v>
      </c>
      <c r="M1074" s="30">
        <v>571.50439666666659</v>
      </c>
      <c r="N1074" s="31">
        <v>4191.0322422222216</v>
      </c>
      <c r="O1074" s="31">
        <f t="shared" si="195"/>
        <v>4191.0322422222216</v>
      </c>
      <c r="P1074" s="31">
        <f>IF(F1074&gt;0,(K1074+L1074)*F1074,0)</f>
        <v>1231.9677577777779</v>
      </c>
      <c r="Q1074" s="32">
        <f>IF(J1074*-1&gt;(K1074+L1074),(((J1074*-1)-K1074-L1074))*F1074,0)</f>
        <v>0</v>
      </c>
      <c r="R1074" s="31">
        <f t="shared" si="196"/>
        <v>1784927.5891629686</v>
      </c>
      <c r="S1074" s="31">
        <f t="shared" si="197"/>
        <v>1799615.1232107482</v>
      </c>
      <c r="T1074" s="31">
        <f t="shared" si="198"/>
        <v>0.49585288426947272</v>
      </c>
      <c r="U1074" s="31">
        <f t="shared" si="199"/>
        <v>0.49993308122794589</v>
      </c>
      <c r="V1074" s="33">
        <v>-0.49993308122794589</v>
      </c>
      <c r="W1074" s="33">
        <f>0.5*'Car Specs and Assumptions'!$C$5*(F1074*F1074)</f>
        <v>39768.666666666664</v>
      </c>
      <c r="X1074" s="33">
        <f t="shared" si="200"/>
        <v>39.768666666666661</v>
      </c>
      <c r="Y1074" s="33">
        <f t="shared" si="201"/>
        <v>29.031126666666662</v>
      </c>
      <c r="Z1074" s="33">
        <f>(H1074*(K1074+L1074))/1000</f>
        <v>1.2319677577777779</v>
      </c>
      <c r="AA1074" s="33">
        <f t="shared" si="202"/>
        <v>27.799158908888884</v>
      </c>
      <c r="AB1074" s="18"/>
      <c r="AC1074" s="24">
        <f t="shared" si="203"/>
        <v>0</v>
      </c>
      <c r="AD1074" s="24"/>
      <c r="AE1074" s="18"/>
      <c r="AF1074" s="18"/>
      <c r="AG1074" s="18"/>
      <c r="AH1074" s="18"/>
      <c r="AI1074" s="18"/>
      <c r="AJ1074" s="18"/>
      <c r="AK1074" s="18"/>
      <c r="AL1074" s="18"/>
      <c r="AM1074" s="18"/>
      <c r="AN1074" s="18"/>
    </row>
    <row r="1075" spans="1:40" x14ac:dyDescent="0.35">
      <c r="A1075" s="18"/>
      <c r="B1075" s="3" t="s">
        <v>5</v>
      </c>
      <c r="C1075" s="3">
        <v>1071</v>
      </c>
      <c r="D1075" s="3">
        <v>49</v>
      </c>
      <c r="E1075" s="11">
        <v>28.8</v>
      </c>
      <c r="F1075" s="30">
        <f t="shared" si="194"/>
        <v>8</v>
      </c>
      <c r="G1075" s="52">
        <f t="shared" si="204"/>
        <v>0.75000000000000044</v>
      </c>
      <c r="H1075" s="30">
        <f t="shared" si="205"/>
        <v>8</v>
      </c>
      <c r="I1075" s="70"/>
      <c r="J1075" s="30">
        <v>1109.2500000000007</v>
      </c>
      <c r="K1075" s="30">
        <f>'Car Specs and Assumptions'!$C$5*9.81*'Car Specs and Assumptions'!$F$5</f>
        <v>145.08990000000003</v>
      </c>
      <c r="L1075" s="30">
        <v>27.259680000000003</v>
      </c>
      <c r="M1075" s="30">
        <v>936.90042000000062</v>
      </c>
      <c r="N1075" s="31">
        <v>7495.203360000005</v>
      </c>
      <c r="O1075" s="31">
        <f t="shared" si="195"/>
        <v>7495.203360000005</v>
      </c>
      <c r="P1075" s="31">
        <f>IF(F1075&gt;0,(K1075+L1075)*F1075,0)</f>
        <v>1378.7966400000003</v>
      </c>
      <c r="Q1075" s="32">
        <f>IF(J1075*-1&gt;(K1075+L1075),(((J1075*-1)-K1075-L1075))*F1075,0)</f>
        <v>0</v>
      </c>
      <c r="R1075" s="31">
        <f t="shared" si="196"/>
        <v>1786306.3858029686</v>
      </c>
      <c r="S1075" s="31">
        <f t="shared" si="197"/>
        <v>1799615.1232107482</v>
      </c>
      <c r="T1075" s="31">
        <f t="shared" si="198"/>
        <v>0.4962359139760647</v>
      </c>
      <c r="U1075" s="31">
        <f t="shared" si="199"/>
        <v>0.49993308122794589</v>
      </c>
      <c r="V1075" s="33">
        <v>-0.49993308122794589</v>
      </c>
      <c r="W1075" s="33">
        <f>0.5*'Car Specs and Assumptions'!$C$5*(F1075*F1075)</f>
        <v>47328</v>
      </c>
      <c r="X1075" s="33">
        <f t="shared" si="200"/>
        <v>47.328000000000003</v>
      </c>
      <c r="Y1075" s="33">
        <f t="shared" si="201"/>
        <v>34.549440000000004</v>
      </c>
      <c r="Z1075" s="33">
        <f>(H1075*(K1075+L1075))/1000</f>
        <v>1.3787966400000002</v>
      </c>
      <c r="AA1075" s="33">
        <f t="shared" si="202"/>
        <v>33.170643360000007</v>
      </c>
      <c r="AB1075" s="18"/>
      <c r="AC1075" s="24">
        <f t="shared" si="203"/>
        <v>0</v>
      </c>
      <c r="AD1075" s="24"/>
      <c r="AE1075" s="18"/>
      <c r="AF1075" s="18"/>
      <c r="AG1075" s="18"/>
      <c r="AH1075" s="18"/>
      <c r="AI1075" s="18"/>
      <c r="AJ1075" s="18"/>
      <c r="AK1075" s="18"/>
      <c r="AL1075" s="18"/>
      <c r="AM1075" s="18"/>
      <c r="AN1075" s="18"/>
    </row>
    <row r="1076" spans="1:40" x14ac:dyDescent="0.35">
      <c r="A1076" s="18"/>
      <c r="B1076" s="3" t="s">
        <v>5</v>
      </c>
      <c r="C1076" s="3">
        <v>1072</v>
      </c>
      <c r="D1076" s="3">
        <v>50</v>
      </c>
      <c r="E1076" s="11">
        <v>31.8</v>
      </c>
      <c r="F1076" s="30">
        <f t="shared" si="194"/>
        <v>8.8333333333333339</v>
      </c>
      <c r="G1076" s="52">
        <f t="shared" si="204"/>
        <v>0.90277777777777768</v>
      </c>
      <c r="H1076" s="30">
        <f t="shared" si="205"/>
        <v>8.8333333333333339</v>
      </c>
      <c r="I1076" s="70"/>
      <c r="J1076" s="30">
        <v>1335.2083333333333</v>
      </c>
      <c r="K1076" s="30">
        <f>'Car Specs and Assumptions'!$C$5*9.81*'Car Specs and Assumptions'!$F$5</f>
        <v>145.08990000000003</v>
      </c>
      <c r="L1076" s="30">
        <v>33.23456645833334</v>
      </c>
      <c r="M1076" s="30">
        <v>1156.883866875</v>
      </c>
      <c r="N1076" s="31">
        <v>10219.140824062501</v>
      </c>
      <c r="O1076" s="31">
        <f t="shared" si="195"/>
        <v>10219.140824062501</v>
      </c>
      <c r="P1076" s="31">
        <f>IF(F1076&gt;0,(K1076+L1076)*F1076,0)</f>
        <v>1575.1994537152782</v>
      </c>
      <c r="Q1076" s="32">
        <f>IF(J1076*-1&gt;(K1076+L1076),(((J1076*-1)-K1076-L1076))*F1076,0)</f>
        <v>0</v>
      </c>
      <c r="R1076" s="31">
        <f t="shared" si="196"/>
        <v>1787881.5852566839</v>
      </c>
      <c r="S1076" s="31">
        <f t="shared" si="197"/>
        <v>1799615.1232107482</v>
      </c>
      <c r="T1076" s="31">
        <f t="shared" si="198"/>
        <v>0.4966735043843068</v>
      </c>
      <c r="U1076" s="31">
        <f t="shared" si="199"/>
        <v>0.49993308122794589</v>
      </c>
      <c r="V1076" s="33">
        <v>-0.49993308122794589</v>
      </c>
      <c r="W1076" s="33">
        <f>0.5*'Car Specs and Assumptions'!$C$5*(F1076*F1076)</f>
        <v>57701.541666666672</v>
      </c>
      <c r="X1076" s="33">
        <f t="shared" si="200"/>
        <v>57.701541666666671</v>
      </c>
      <c r="Y1076" s="33">
        <f t="shared" si="201"/>
        <v>42.12212541666667</v>
      </c>
      <c r="Z1076" s="33">
        <f>(H1076*(K1076+L1076))/1000</f>
        <v>1.5751994537152783</v>
      </c>
      <c r="AA1076" s="33">
        <f t="shared" si="202"/>
        <v>40.546925962951391</v>
      </c>
      <c r="AB1076" s="18"/>
      <c r="AC1076" s="24">
        <f t="shared" si="203"/>
        <v>0</v>
      </c>
      <c r="AD1076" s="24"/>
      <c r="AE1076" s="18"/>
      <c r="AF1076" s="18"/>
      <c r="AG1076" s="18"/>
      <c r="AH1076" s="18"/>
      <c r="AI1076" s="18"/>
      <c r="AJ1076" s="18"/>
      <c r="AK1076" s="18"/>
      <c r="AL1076" s="18"/>
      <c r="AM1076" s="18"/>
      <c r="AN1076" s="18"/>
    </row>
    <row r="1077" spans="1:40" x14ac:dyDescent="0.35">
      <c r="A1077" s="18"/>
      <c r="B1077" s="3" t="s">
        <v>5</v>
      </c>
      <c r="C1077" s="3">
        <v>1073</v>
      </c>
      <c r="D1077" s="3">
        <v>51</v>
      </c>
      <c r="E1077" s="11">
        <v>35.299999999999997</v>
      </c>
      <c r="F1077" s="30">
        <f t="shared" si="194"/>
        <v>9.8055555555555554</v>
      </c>
      <c r="G1077" s="52">
        <f t="shared" si="204"/>
        <v>1.0694444444444438</v>
      </c>
      <c r="H1077" s="30">
        <f t="shared" si="205"/>
        <v>9.8055555555555554</v>
      </c>
      <c r="I1077" s="70"/>
      <c r="J1077" s="30">
        <v>1581.7083333333323</v>
      </c>
      <c r="K1077" s="30">
        <f>'Car Specs and Assumptions'!$C$5*9.81*'Car Specs and Assumptions'!$F$5</f>
        <v>145.08990000000003</v>
      </c>
      <c r="L1077" s="30">
        <v>40.952949762731485</v>
      </c>
      <c r="M1077" s="30">
        <v>1395.6654835706008</v>
      </c>
      <c r="N1077" s="31">
        <v>13685.275436122836</v>
      </c>
      <c r="O1077" s="31">
        <f t="shared" si="195"/>
        <v>13685.275436122836</v>
      </c>
      <c r="P1077" s="31">
        <f>IF(F1077&gt;0,(K1077+L1077)*F1077,0)</f>
        <v>1824.2534990623396</v>
      </c>
      <c r="Q1077" s="32">
        <f>IF(J1077*-1&gt;(K1077+L1077),(((J1077*-1)-K1077-L1077))*F1077,0)</f>
        <v>0</v>
      </c>
      <c r="R1077" s="31">
        <f t="shared" si="196"/>
        <v>1789705.8387557461</v>
      </c>
      <c r="S1077" s="31">
        <f t="shared" si="197"/>
        <v>1799615.1232107482</v>
      </c>
      <c r="T1077" s="31">
        <f t="shared" si="198"/>
        <v>0.49718028200634629</v>
      </c>
      <c r="U1077" s="31">
        <f t="shared" si="199"/>
        <v>0.49993308122794589</v>
      </c>
      <c r="V1077" s="33">
        <v>-0.49993308122794589</v>
      </c>
      <c r="W1077" s="33">
        <f>0.5*'Car Specs and Assumptions'!$C$5*(F1077*F1077)</f>
        <v>71102.126157407401</v>
      </c>
      <c r="X1077" s="33">
        <f t="shared" si="200"/>
        <v>71.102126157407397</v>
      </c>
      <c r="Y1077" s="33">
        <f t="shared" si="201"/>
        <v>51.904552094907402</v>
      </c>
      <c r="Z1077" s="33">
        <f>(H1077*(K1077+L1077))/1000</f>
        <v>1.8242534990623396</v>
      </c>
      <c r="AA1077" s="33">
        <f t="shared" si="202"/>
        <v>50.080298595845065</v>
      </c>
      <c r="AB1077" s="18"/>
      <c r="AC1077" s="24">
        <f t="shared" si="203"/>
        <v>0</v>
      </c>
      <c r="AD1077" s="24"/>
      <c r="AE1077" s="18"/>
      <c r="AF1077" s="18"/>
      <c r="AG1077" s="18"/>
      <c r="AH1077" s="18"/>
      <c r="AI1077" s="18"/>
      <c r="AJ1077" s="18"/>
      <c r="AK1077" s="18"/>
      <c r="AL1077" s="18"/>
      <c r="AM1077" s="18"/>
      <c r="AN1077" s="18"/>
    </row>
    <row r="1078" spans="1:40" x14ac:dyDescent="0.35">
      <c r="A1078" s="18"/>
      <c r="B1078" s="3" t="s">
        <v>5</v>
      </c>
      <c r="C1078" s="3">
        <v>1074</v>
      </c>
      <c r="D1078" s="3">
        <v>52</v>
      </c>
      <c r="E1078" s="11">
        <v>39.5</v>
      </c>
      <c r="F1078" s="30">
        <f t="shared" si="194"/>
        <v>10.972222222222221</v>
      </c>
      <c r="G1078" s="52">
        <f t="shared" si="204"/>
        <v>1.2777777777777777</v>
      </c>
      <c r="H1078" s="30">
        <f t="shared" si="205"/>
        <v>10.972222222222221</v>
      </c>
      <c r="I1078" s="70"/>
      <c r="J1078" s="30">
        <v>1889.8333333333333</v>
      </c>
      <c r="K1078" s="30">
        <f>'Car Specs and Assumptions'!$C$5*9.81*'Car Specs and Assumptions'!$F$5</f>
        <v>145.08990000000003</v>
      </c>
      <c r="L1078" s="30">
        <v>51.277869068287032</v>
      </c>
      <c r="M1078" s="30">
        <v>1693.4655642650464</v>
      </c>
      <c r="N1078" s="31">
        <v>18581.080496797036</v>
      </c>
      <c r="O1078" s="31">
        <f t="shared" si="195"/>
        <v>18581.080496797036</v>
      </c>
      <c r="P1078" s="31">
        <f>IF(F1078&gt;0,(K1078+L1078)*F1078,0)</f>
        <v>2154.5907994992608</v>
      </c>
      <c r="Q1078" s="32">
        <f>IF(J1078*-1&gt;(K1078+L1078),(((J1078*-1)-K1078-L1078))*F1078,0)</f>
        <v>0</v>
      </c>
      <c r="R1078" s="31">
        <f t="shared" si="196"/>
        <v>1791860.4295552454</v>
      </c>
      <c r="S1078" s="31">
        <f t="shared" si="197"/>
        <v>1799615.1232107482</v>
      </c>
      <c r="T1078" s="31">
        <f t="shared" si="198"/>
        <v>0.4977788273304472</v>
      </c>
      <c r="U1078" s="31">
        <f t="shared" si="199"/>
        <v>0.49993308122794589</v>
      </c>
      <c r="V1078" s="33">
        <v>-0.49993308122794589</v>
      </c>
      <c r="W1078" s="33">
        <f>0.5*'Car Specs and Assumptions'!$C$5*(F1078*F1078)</f>
        <v>89028.153935185168</v>
      </c>
      <c r="X1078" s="33">
        <f t="shared" si="200"/>
        <v>89.028153935185173</v>
      </c>
      <c r="Y1078" s="33">
        <f t="shared" si="201"/>
        <v>64.990552372685173</v>
      </c>
      <c r="Z1078" s="33">
        <f>(H1078*(K1078+L1078))/1000</f>
        <v>2.1545907994992608</v>
      </c>
      <c r="AA1078" s="33">
        <f t="shared" si="202"/>
        <v>62.835961573185912</v>
      </c>
      <c r="AB1078" s="18"/>
      <c r="AC1078" s="24">
        <f t="shared" si="203"/>
        <v>0</v>
      </c>
      <c r="AD1078" s="24"/>
      <c r="AE1078" s="18"/>
      <c r="AF1078" s="18"/>
      <c r="AG1078" s="18"/>
      <c r="AH1078" s="18"/>
      <c r="AI1078" s="18"/>
      <c r="AJ1078" s="18"/>
      <c r="AK1078" s="18"/>
      <c r="AL1078" s="18"/>
      <c r="AM1078" s="18"/>
      <c r="AN1078" s="18"/>
    </row>
    <row r="1079" spans="1:40" x14ac:dyDescent="0.35">
      <c r="A1079" s="18"/>
      <c r="B1079" s="3" t="s">
        <v>5</v>
      </c>
      <c r="C1079" s="3">
        <v>1075</v>
      </c>
      <c r="D1079" s="3">
        <v>53</v>
      </c>
      <c r="E1079" s="11">
        <v>44.5</v>
      </c>
      <c r="F1079" s="30">
        <f t="shared" si="194"/>
        <v>12.361111111111111</v>
      </c>
      <c r="G1079" s="52">
        <f t="shared" si="204"/>
        <v>1.3611111111111107</v>
      </c>
      <c r="H1079" s="30">
        <f t="shared" si="205"/>
        <v>12.361111111111111</v>
      </c>
      <c r="I1079" s="70"/>
      <c r="J1079" s="30">
        <v>2013.0833333333328</v>
      </c>
      <c r="K1079" s="30">
        <f>'Car Specs and Assumptions'!$C$5*9.81*'Car Specs and Assumptions'!$F$5</f>
        <v>145.08990000000003</v>
      </c>
      <c r="L1079" s="30">
        <v>65.081237123842598</v>
      </c>
      <c r="M1079" s="30">
        <v>1802.9121962094903</v>
      </c>
      <c r="N1079" s="31">
        <v>22285.997980922864</v>
      </c>
      <c r="O1079" s="31">
        <f t="shared" si="195"/>
        <v>22285.997980922864</v>
      </c>
      <c r="P1079" s="31">
        <f>IF(F1079&gt;0,(K1079+L1079)*F1079,0)</f>
        <v>2597.9487783363879</v>
      </c>
      <c r="Q1079" s="32">
        <f>IF(J1079*-1&gt;(K1079+L1079),(((J1079*-1)-K1079-L1079))*F1079,0)</f>
        <v>0</v>
      </c>
      <c r="R1079" s="31">
        <f t="shared" si="196"/>
        <v>1794458.3783335818</v>
      </c>
      <c r="S1079" s="31">
        <f t="shared" si="197"/>
        <v>1799615.1232107482</v>
      </c>
      <c r="T1079" s="31">
        <f t="shared" si="198"/>
        <v>0.49850053750106904</v>
      </c>
      <c r="U1079" s="31">
        <f t="shared" si="199"/>
        <v>0.49993308122794589</v>
      </c>
      <c r="V1079" s="33">
        <v>-0.49993308122794589</v>
      </c>
      <c r="W1079" s="33">
        <f>0.5*'Car Specs and Assumptions'!$C$5*(F1079*F1079)</f>
        <v>112993.43171296295</v>
      </c>
      <c r="X1079" s="33">
        <f t="shared" si="200"/>
        <v>112.99343171296294</v>
      </c>
      <c r="Y1079" s="33">
        <f t="shared" si="201"/>
        <v>82.485205150462946</v>
      </c>
      <c r="Z1079" s="33">
        <f>(H1079*(K1079+L1079))/1000</f>
        <v>2.5979487783363879</v>
      </c>
      <c r="AA1079" s="33">
        <f t="shared" si="202"/>
        <v>79.887256372126558</v>
      </c>
      <c r="AB1079" s="18"/>
      <c r="AC1079" s="24">
        <f t="shared" si="203"/>
        <v>0</v>
      </c>
      <c r="AD1079" s="24"/>
      <c r="AE1079" s="18"/>
      <c r="AF1079" s="18"/>
      <c r="AG1079" s="18"/>
      <c r="AH1079" s="18"/>
      <c r="AI1079" s="18"/>
      <c r="AJ1079" s="18"/>
      <c r="AK1079" s="18"/>
      <c r="AL1079" s="18"/>
      <c r="AM1079" s="18"/>
      <c r="AN1079" s="18"/>
    </row>
    <row r="1080" spans="1:40" x14ac:dyDescent="0.35">
      <c r="A1080" s="18"/>
      <c r="B1080" s="3" t="s">
        <v>5</v>
      </c>
      <c r="C1080" s="3">
        <v>1076</v>
      </c>
      <c r="D1080" s="3">
        <v>54</v>
      </c>
      <c r="E1080" s="11">
        <v>49.3</v>
      </c>
      <c r="F1080" s="30">
        <f t="shared" si="194"/>
        <v>13.694444444444443</v>
      </c>
      <c r="G1080" s="52">
        <f t="shared" si="204"/>
        <v>1.2222222222222214</v>
      </c>
      <c r="H1080" s="30">
        <f t="shared" si="205"/>
        <v>13.694444444444443</v>
      </c>
      <c r="I1080" s="70"/>
      <c r="J1080" s="30">
        <v>1807.6666666666656</v>
      </c>
      <c r="K1080" s="30">
        <f>'Car Specs and Assumptions'!$C$5*9.81*'Car Specs and Assumptions'!$F$5</f>
        <v>145.08990000000003</v>
      </c>
      <c r="L1080" s="30">
        <v>79.878447679398136</v>
      </c>
      <c r="M1080" s="30">
        <v>1582.6983189872676</v>
      </c>
      <c r="N1080" s="31">
        <v>21674.174201686747</v>
      </c>
      <c r="O1080" s="31">
        <f t="shared" si="195"/>
        <v>21674.174201686747</v>
      </c>
      <c r="P1080" s="31">
        <f>IF(F1080&gt;0,(K1080+L1080)*F1080,0)</f>
        <v>3080.8165390539803</v>
      </c>
      <c r="Q1080" s="32">
        <f>IF(J1080*-1&gt;(K1080+L1080),(((J1080*-1)-K1080-L1080))*F1080,0)</f>
        <v>0</v>
      </c>
      <c r="R1080" s="31">
        <f t="shared" si="196"/>
        <v>1797539.1948726359</v>
      </c>
      <c r="S1080" s="31">
        <f t="shared" si="197"/>
        <v>1799615.1232107482</v>
      </c>
      <c r="T1080" s="31">
        <f t="shared" si="198"/>
        <v>0.4993563883356183</v>
      </c>
      <c r="U1080" s="31">
        <f t="shared" si="199"/>
        <v>0.49993308122794589</v>
      </c>
      <c r="V1080" s="33">
        <v>-0.49993308122794589</v>
      </c>
      <c r="W1080" s="33">
        <f>0.5*'Car Specs and Assumptions'!$C$5*(F1080*F1080)</f>
        <v>138684.2094907407</v>
      </c>
      <c r="X1080" s="33">
        <f t="shared" si="200"/>
        <v>138.6842094907407</v>
      </c>
      <c r="Y1080" s="33">
        <f t="shared" si="201"/>
        <v>101.2394729282407</v>
      </c>
      <c r="Z1080" s="33">
        <f>(H1080*(K1080+L1080))/1000</f>
        <v>3.0808165390539801</v>
      </c>
      <c r="AA1080" s="33">
        <f t="shared" si="202"/>
        <v>98.158656389186717</v>
      </c>
      <c r="AB1080" s="18"/>
      <c r="AC1080" s="24">
        <f t="shared" si="203"/>
        <v>0</v>
      </c>
      <c r="AD1080" s="24"/>
      <c r="AE1080" s="18"/>
      <c r="AF1080" s="18"/>
      <c r="AG1080" s="18"/>
      <c r="AH1080" s="18"/>
      <c r="AI1080" s="18"/>
      <c r="AJ1080" s="18"/>
      <c r="AK1080" s="18"/>
      <c r="AL1080" s="18"/>
      <c r="AM1080" s="18"/>
      <c r="AN1080" s="18"/>
    </row>
    <row r="1081" spans="1:40" x14ac:dyDescent="0.35">
      <c r="A1081" s="18"/>
      <c r="B1081" s="3" t="s">
        <v>5</v>
      </c>
      <c r="C1081" s="3">
        <v>1077</v>
      </c>
      <c r="D1081" s="3">
        <v>55</v>
      </c>
      <c r="E1081" s="11">
        <v>53.3</v>
      </c>
      <c r="F1081" s="30">
        <f t="shared" si="194"/>
        <v>14.805555555555554</v>
      </c>
      <c r="G1081" s="52">
        <f t="shared" si="204"/>
        <v>0.9861111111111116</v>
      </c>
      <c r="H1081" s="30">
        <f t="shared" si="205"/>
        <v>14.805555555555554</v>
      </c>
      <c r="I1081" s="70"/>
      <c r="J1081" s="30">
        <v>1458.4583333333342</v>
      </c>
      <c r="K1081" s="30">
        <f>'Car Specs and Assumptions'!$C$5*9.81*'Car Specs and Assumptions'!$F$5</f>
        <v>145.08990000000003</v>
      </c>
      <c r="L1081" s="30">
        <v>93.366310179398127</v>
      </c>
      <c r="M1081" s="30">
        <v>1220.0021231539361</v>
      </c>
      <c r="N1081" s="31">
        <v>18062.80921225133</v>
      </c>
      <c r="O1081" s="31">
        <f t="shared" si="195"/>
        <v>18062.80921225133</v>
      </c>
      <c r="P1081" s="31">
        <f>IF(F1081&gt;0,(K1081+L1081)*F1081,0)</f>
        <v>3530.4766673783115</v>
      </c>
      <c r="Q1081" s="32">
        <f>IF(J1081*-1&gt;(K1081+L1081),(((J1081*-1)-K1081-L1081))*F1081,0)</f>
        <v>0</v>
      </c>
      <c r="R1081" s="31">
        <f t="shared" si="196"/>
        <v>1801069.6715400142</v>
      </c>
      <c r="S1081" s="31">
        <f t="shared" si="197"/>
        <v>1799615.1232107482</v>
      </c>
      <c r="T1081" s="31">
        <f t="shared" si="198"/>
        <v>0.50033715475381602</v>
      </c>
      <c r="U1081" s="31">
        <f t="shared" si="199"/>
        <v>0.49993308122794589</v>
      </c>
      <c r="V1081" s="33">
        <v>-0.49993308122794589</v>
      </c>
      <c r="W1081" s="33">
        <f>0.5*'Car Specs and Assumptions'!$C$5*(F1081*F1081)</f>
        <v>162101.7094907407</v>
      </c>
      <c r="X1081" s="33">
        <f t="shared" si="200"/>
        <v>162.10170949074069</v>
      </c>
      <c r="Y1081" s="33">
        <f t="shared" si="201"/>
        <v>118.3342479282407</v>
      </c>
      <c r="Z1081" s="33">
        <f>(H1081*(K1081+L1081))/1000</f>
        <v>3.5304766673783115</v>
      </c>
      <c r="AA1081" s="33">
        <f t="shared" si="202"/>
        <v>114.80377126086239</v>
      </c>
      <c r="AB1081" s="18"/>
      <c r="AC1081" s="24">
        <f t="shared" si="203"/>
        <v>0</v>
      </c>
      <c r="AD1081" s="24"/>
      <c r="AE1081" s="18"/>
      <c r="AF1081" s="18"/>
      <c r="AG1081" s="18"/>
      <c r="AH1081" s="18"/>
      <c r="AI1081" s="18"/>
      <c r="AJ1081" s="18"/>
      <c r="AK1081" s="18"/>
      <c r="AL1081" s="18"/>
      <c r="AM1081" s="18"/>
      <c r="AN1081" s="18"/>
    </row>
    <row r="1082" spans="1:40" x14ac:dyDescent="0.35">
      <c r="A1082" s="18"/>
      <c r="B1082" s="3" t="s">
        <v>5</v>
      </c>
      <c r="C1082" s="3">
        <v>1078</v>
      </c>
      <c r="D1082" s="3">
        <v>56</v>
      </c>
      <c r="E1082" s="11">
        <v>56.4</v>
      </c>
      <c r="F1082" s="30">
        <f t="shared" si="194"/>
        <v>15.666666666666666</v>
      </c>
      <c r="G1082" s="52">
        <f t="shared" si="204"/>
        <v>0.77777777777777857</v>
      </c>
      <c r="H1082" s="30">
        <f t="shared" si="205"/>
        <v>15.666666666666666</v>
      </c>
      <c r="I1082" s="70"/>
      <c r="J1082" s="30">
        <v>1150.3333333333344</v>
      </c>
      <c r="K1082" s="30">
        <f>'Car Specs and Assumptions'!$C$5*9.81*'Car Specs and Assumptions'!$F$5</f>
        <v>145.08990000000003</v>
      </c>
      <c r="L1082" s="30">
        <v>104.54276583333333</v>
      </c>
      <c r="M1082" s="30">
        <v>900.70066750000103</v>
      </c>
      <c r="N1082" s="31">
        <v>14110.977124166682</v>
      </c>
      <c r="O1082" s="31">
        <f t="shared" si="195"/>
        <v>14110.977124166682</v>
      </c>
      <c r="P1082" s="31">
        <f>IF(F1082&gt;0,(K1082+L1082)*F1082,0)</f>
        <v>3910.9117647222224</v>
      </c>
      <c r="Q1082" s="32">
        <f>IF(J1082*-1&gt;(K1082+L1082),(((J1082*-1)-K1082-L1082))*F1082,0)</f>
        <v>0</v>
      </c>
      <c r="R1082" s="31">
        <f t="shared" si="196"/>
        <v>1804980.5833047365</v>
      </c>
      <c r="S1082" s="31">
        <f t="shared" si="197"/>
        <v>1799615.1232107482</v>
      </c>
      <c r="T1082" s="31">
        <f t="shared" si="198"/>
        <v>0.50142360604205582</v>
      </c>
      <c r="U1082" s="31">
        <f t="shared" si="199"/>
        <v>0.49993308122794589</v>
      </c>
      <c r="V1082" s="33">
        <v>-0.49993308122794589</v>
      </c>
      <c r="W1082" s="33">
        <f>0.5*'Car Specs and Assumptions'!$C$5*(F1082*F1082)</f>
        <v>181506.16666666666</v>
      </c>
      <c r="X1082" s="33">
        <f t="shared" si="200"/>
        <v>181.50616666666664</v>
      </c>
      <c r="Y1082" s="33">
        <f t="shared" si="201"/>
        <v>132.49950166666665</v>
      </c>
      <c r="Z1082" s="33">
        <f>(H1082*(K1082+L1082))/1000</f>
        <v>3.9109117647222225</v>
      </c>
      <c r="AA1082" s="33">
        <f t="shared" si="202"/>
        <v>128.58858990194443</v>
      </c>
      <c r="AB1082" s="18"/>
      <c r="AC1082" s="24">
        <f t="shared" si="203"/>
        <v>0</v>
      </c>
      <c r="AD1082" s="24"/>
      <c r="AE1082" s="18"/>
      <c r="AF1082" s="18"/>
      <c r="AG1082" s="18"/>
      <c r="AH1082" s="18"/>
      <c r="AI1082" s="18"/>
      <c r="AJ1082" s="18"/>
      <c r="AK1082" s="18"/>
      <c r="AL1082" s="18"/>
      <c r="AM1082" s="18"/>
      <c r="AN1082" s="18"/>
    </row>
    <row r="1083" spans="1:40" x14ac:dyDescent="0.35">
      <c r="A1083" s="18"/>
      <c r="B1083" s="3" t="s">
        <v>5</v>
      </c>
      <c r="C1083" s="3">
        <v>1079</v>
      </c>
      <c r="D1083" s="3">
        <v>57</v>
      </c>
      <c r="E1083" s="11">
        <v>58.9</v>
      </c>
      <c r="F1083" s="30">
        <f t="shared" si="194"/>
        <v>16.361111111111111</v>
      </c>
      <c r="G1083" s="52">
        <f t="shared" si="204"/>
        <v>0.66666666666666696</v>
      </c>
      <c r="H1083" s="30">
        <f t="shared" si="205"/>
        <v>16.361111111111111</v>
      </c>
      <c r="I1083" s="70"/>
      <c r="J1083" s="30">
        <v>986.00000000000045</v>
      </c>
      <c r="K1083" s="30">
        <f>'Car Specs and Assumptions'!$C$5*9.81*'Car Specs and Assumptions'!$F$5</f>
        <v>145.08990000000003</v>
      </c>
      <c r="L1083" s="30">
        <v>114.01614879050926</v>
      </c>
      <c r="M1083" s="30">
        <v>726.89395120949109</v>
      </c>
      <c r="N1083" s="31">
        <v>11892.792701733062</v>
      </c>
      <c r="O1083" s="31">
        <f t="shared" si="195"/>
        <v>11892.792701733062</v>
      </c>
      <c r="P1083" s="31">
        <f>IF(F1083&gt;0,(K1083+L1083)*F1083,0)</f>
        <v>4239.262853822499</v>
      </c>
      <c r="Q1083" s="32">
        <f>IF(J1083*-1&gt;(K1083+L1083),(((J1083*-1)-K1083-L1083))*F1083,0)</f>
        <v>0</v>
      </c>
      <c r="R1083" s="31">
        <f t="shared" si="196"/>
        <v>1809219.846158559</v>
      </c>
      <c r="S1083" s="31">
        <f t="shared" si="197"/>
        <v>1799615.1232107482</v>
      </c>
      <c r="T1083" s="31">
        <f t="shared" si="198"/>
        <v>0.50260127326284776</v>
      </c>
      <c r="U1083" s="31">
        <f t="shared" si="199"/>
        <v>0.49993308122794589</v>
      </c>
      <c r="V1083" s="33">
        <v>-0.49993308122794589</v>
      </c>
      <c r="W1083" s="33">
        <f>0.5*'Car Specs and Assumptions'!$C$5*(F1083*F1083)</f>
        <v>197953.76504629629</v>
      </c>
      <c r="X1083" s="33">
        <f t="shared" si="200"/>
        <v>197.9537650462963</v>
      </c>
      <c r="Y1083" s="33">
        <f t="shared" si="201"/>
        <v>144.5062484837963</v>
      </c>
      <c r="Z1083" s="33">
        <f>(H1083*(K1083+L1083))/1000</f>
        <v>4.239262853822499</v>
      </c>
      <c r="AA1083" s="33">
        <f t="shared" si="202"/>
        <v>140.26698562997379</v>
      </c>
      <c r="AB1083" s="18"/>
      <c r="AC1083" s="24">
        <f t="shared" si="203"/>
        <v>0</v>
      </c>
      <c r="AD1083" s="24"/>
      <c r="AE1083" s="18"/>
      <c r="AF1083" s="18"/>
      <c r="AG1083" s="18"/>
      <c r="AH1083" s="18"/>
      <c r="AI1083" s="18"/>
      <c r="AJ1083" s="18"/>
      <c r="AK1083" s="18"/>
      <c r="AL1083" s="18"/>
      <c r="AM1083" s="18"/>
      <c r="AN1083" s="18"/>
    </row>
    <row r="1084" spans="1:40" x14ac:dyDescent="0.35">
      <c r="A1084" s="18"/>
      <c r="B1084" s="3" t="s">
        <v>5</v>
      </c>
      <c r="C1084" s="3">
        <v>1080</v>
      </c>
      <c r="D1084" s="3">
        <v>58</v>
      </c>
      <c r="E1084" s="11">
        <v>61.2</v>
      </c>
      <c r="F1084" s="30">
        <f t="shared" si="194"/>
        <v>17</v>
      </c>
      <c r="G1084" s="52">
        <f t="shared" si="204"/>
        <v>0.51388888888888928</v>
      </c>
      <c r="H1084" s="30">
        <f t="shared" si="205"/>
        <v>17</v>
      </c>
      <c r="I1084" s="70"/>
      <c r="J1084" s="30">
        <v>760.0416666666672</v>
      </c>
      <c r="K1084" s="30">
        <f>'Car Specs and Assumptions'!$C$5*9.81*'Car Specs and Assumptions'!$F$5</f>
        <v>145.08990000000003</v>
      </c>
      <c r="L1084" s="30">
        <v>123.09449250000002</v>
      </c>
      <c r="M1084" s="30">
        <v>491.85727416666714</v>
      </c>
      <c r="N1084" s="31">
        <v>8361.5736608333409</v>
      </c>
      <c r="O1084" s="31">
        <f t="shared" si="195"/>
        <v>8361.5736608333409</v>
      </c>
      <c r="P1084" s="31">
        <f>IF(F1084&gt;0,(K1084+L1084)*F1084,0)</f>
        <v>4559.1346725000012</v>
      </c>
      <c r="Q1084" s="32">
        <f>IF(J1084*-1&gt;(K1084+L1084),(((J1084*-1)-K1084-L1084))*F1084,0)</f>
        <v>0</v>
      </c>
      <c r="R1084" s="31">
        <f t="shared" si="196"/>
        <v>1813778.9808310589</v>
      </c>
      <c r="S1084" s="31">
        <f t="shared" si="197"/>
        <v>1799615.1232107482</v>
      </c>
      <c r="T1084" s="31">
        <f t="shared" si="198"/>
        <v>0.50386780087486815</v>
      </c>
      <c r="U1084" s="31">
        <f t="shared" si="199"/>
        <v>0.49993308122794589</v>
      </c>
      <c r="V1084" s="33">
        <v>-0.49993308122794589</v>
      </c>
      <c r="W1084" s="33">
        <f>0.5*'Car Specs and Assumptions'!$C$5*(F1084*F1084)</f>
        <v>213715.5</v>
      </c>
      <c r="X1084" s="33">
        <f t="shared" si="200"/>
        <v>213.71549999999999</v>
      </c>
      <c r="Y1084" s="33">
        <f t="shared" si="201"/>
        <v>156.012315</v>
      </c>
      <c r="Z1084" s="33">
        <f>(H1084*(K1084+L1084))/1000</f>
        <v>4.5591346725000008</v>
      </c>
      <c r="AA1084" s="33">
        <f t="shared" si="202"/>
        <v>151.45318032750001</v>
      </c>
      <c r="AB1084" s="18"/>
      <c r="AC1084" s="24">
        <f t="shared" si="203"/>
        <v>0</v>
      </c>
      <c r="AD1084" s="24"/>
      <c r="AE1084" s="18"/>
      <c r="AF1084" s="18"/>
      <c r="AG1084" s="18"/>
      <c r="AH1084" s="18"/>
      <c r="AI1084" s="18"/>
      <c r="AJ1084" s="18"/>
      <c r="AK1084" s="18"/>
      <c r="AL1084" s="18"/>
      <c r="AM1084" s="18"/>
      <c r="AN1084" s="18"/>
    </row>
    <row r="1085" spans="1:40" x14ac:dyDescent="0.35">
      <c r="A1085" s="18"/>
      <c r="B1085" s="3" t="s">
        <v>5</v>
      </c>
      <c r="C1085" s="3">
        <v>1081</v>
      </c>
      <c r="D1085" s="3">
        <v>59</v>
      </c>
      <c r="E1085" s="11">
        <v>62.6</v>
      </c>
      <c r="F1085" s="30">
        <f t="shared" si="194"/>
        <v>17.388888888888889</v>
      </c>
      <c r="G1085" s="52">
        <f t="shared" si="204"/>
        <v>0.25</v>
      </c>
      <c r="H1085" s="30">
        <f t="shared" si="205"/>
        <v>17.388888888888889</v>
      </c>
      <c r="I1085" s="70"/>
      <c r="J1085" s="30">
        <v>369.75</v>
      </c>
      <c r="K1085" s="30">
        <f>'Car Specs and Assumptions'!$C$5*9.81*'Car Specs and Assumptions'!$F$5</f>
        <v>145.08990000000003</v>
      </c>
      <c r="L1085" s="30">
        <v>128.7906823842593</v>
      </c>
      <c r="M1085" s="30">
        <v>95.869417615740673</v>
      </c>
      <c r="N1085" s="31">
        <v>1667.0626507626018</v>
      </c>
      <c r="O1085" s="31">
        <f t="shared" si="195"/>
        <v>1667.0626507626018</v>
      </c>
      <c r="P1085" s="31">
        <f>IF(F1085&gt;0,(K1085+L1085)*F1085,0)</f>
        <v>4762.4790159040658</v>
      </c>
      <c r="Q1085" s="32">
        <f>IF(J1085*-1&gt;(K1085+L1085),(((J1085*-1)-K1085-L1085))*F1085,0)</f>
        <v>0</v>
      </c>
      <c r="R1085" s="31">
        <f t="shared" si="196"/>
        <v>1818541.4598469629</v>
      </c>
      <c r="S1085" s="31">
        <f t="shared" si="197"/>
        <v>1799615.1232107482</v>
      </c>
      <c r="T1085" s="31">
        <f t="shared" si="198"/>
        <v>0.50519081754548634</v>
      </c>
      <c r="U1085" s="31">
        <f t="shared" si="199"/>
        <v>0.49993308122794589</v>
      </c>
      <c r="V1085" s="33">
        <v>-0.49993308122794589</v>
      </c>
      <c r="W1085" s="33">
        <f>0.5*'Car Specs and Assumptions'!$C$5*(F1085*F1085)</f>
        <v>223605.17129629632</v>
      </c>
      <c r="X1085" s="33">
        <f t="shared" si="200"/>
        <v>223.60517129629633</v>
      </c>
      <c r="Y1085" s="33">
        <f t="shared" si="201"/>
        <v>163.23177504629632</v>
      </c>
      <c r="Z1085" s="33">
        <f>(H1085*(K1085+L1085))/1000</f>
        <v>4.7624790159040655</v>
      </c>
      <c r="AA1085" s="33">
        <f t="shared" si="202"/>
        <v>158.46929603039226</v>
      </c>
      <c r="AB1085" s="18"/>
      <c r="AC1085" s="24">
        <f t="shared" si="203"/>
        <v>0</v>
      </c>
      <c r="AD1085" s="24"/>
      <c r="AE1085" s="18"/>
      <c r="AF1085" s="18"/>
      <c r="AG1085" s="18"/>
      <c r="AH1085" s="18"/>
      <c r="AI1085" s="18"/>
      <c r="AJ1085" s="18"/>
      <c r="AK1085" s="18"/>
      <c r="AL1085" s="18"/>
      <c r="AM1085" s="18"/>
      <c r="AN1085" s="18"/>
    </row>
    <row r="1086" spans="1:40" x14ac:dyDescent="0.35">
      <c r="A1086" s="18"/>
      <c r="B1086" s="3" t="s">
        <v>5</v>
      </c>
      <c r="C1086" s="3">
        <v>1082</v>
      </c>
      <c r="D1086" s="3">
        <v>60</v>
      </c>
      <c r="E1086" s="11">
        <v>63</v>
      </c>
      <c r="F1086" s="30">
        <f t="shared" si="194"/>
        <v>17.5</v>
      </c>
      <c r="G1086" s="52">
        <f t="shared" si="204"/>
        <v>-1.3888888888889284E-2</v>
      </c>
      <c r="H1086" s="30">
        <f t="shared" si="205"/>
        <v>17.5</v>
      </c>
      <c r="I1086" s="70"/>
      <c r="J1086" s="30">
        <v>-20.54166666666725</v>
      </c>
      <c r="K1086" s="30">
        <f>'Car Specs and Assumptions'!$C$5*9.81*'Car Specs and Assumptions'!$F$5</f>
        <v>145.08990000000003</v>
      </c>
      <c r="L1086" s="30">
        <v>130.441828125</v>
      </c>
      <c r="M1086" s="30">
        <v>-296.07339479166728</v>
      </c>
      <c r="N1086" s="31">
        <v>-5181.2844088541779</v>
      </c>
      <c r="O1086" s="31">
        <f t="shared" si="195"/>
        <v>0</v>
      </c>
      <c r="P1086" s="31">
        <f>IF(F1086&gt;0,(K1086+L1086)*F1086,0)</f>
        <v>4821.8052421875009</v>
      </c>
      <c r="Q1086" s="32">
        <f>IF(J1086*-1&gt;(K1086+L1086),(((J1086*-1)-K1086-L1086))*F1086,0)</f>
        <v>0</v>
      </c>
      <c r="R1086" s="31">
        <f t="shared" si="196"/>
        <v>1823363.2650891505</v>
      </c>
      <c r="S1086" s="31">
        <f t="shared" si="197"/>
        <v>1799615.1232107482</v>
      </c>
      <c r="T1086" s="31">
        <f t="shared" si="198"/>
        <v>0.50653031504176604</v>
      </c>
      <c r="U1086" s="31">
        <f t="shared" si="199"/>
        <v>0.49993308122794589</v>
      </c>
      <c r="V1086" s="33">
        <v>-0.49993308122794589</v>
      </c>
      <c r="W1086" s="33">
        <f>0.5*'Car Specs and Assumptions'!$C$5*(F1086*F1086)</f>
        <v>226471.875</v>
      </c>
      <c r="X1086" s="33">
        <f t="shared" si="200"/>
        <v>226.47187500000001</v>
      </c>
      <c r="Y1086" s="33">
        <f t="shared" si="201"/>
        <v>165.32446874999999</v>
      </c>
      <c r="Z1086" s="33">
        <f>(H1086*(K1086+L1086))/1000</f>
        <v>4.8218052421875006</v>
      </c>
      <c r="AA1086" s="33">
        <f t="shared" si="202"/>
        <v>160.50266350781249</v>
      </c>
      <c r="AB1086" s="18"/>
      <c r="AC1086" s="24">
        <f t="shared" si="203"/>
        <v>0</v>
      </c>
      <c r="AD1086" s="24"/>
      <c r="AE1086" s="18"/>
      <c r="AF1086" s="18"/>
      <c r="AG1086" s="18"/>
      <c r="AH1086" s="18"/>
      <c r="AI1086" s="18"/>
      <c r="AJ1086" s="18"/>
      <c r="AK1086" s="18"/>
      <c r="AL1086" s="18"/>
      <c r="AM1086" s="18"/>
      <c r="AN1086" s="18"/>
    </row>
    <row r="1087" spans="1:40" x14ac:dyDescent="0.35">
      <c r="A1087" s="18"/>
      <c r="B1087" s="3" t="s">
        <v>5</v>
      </c>
      <c r="C1087" s="3">
        <v>1083</v>
      </c>
      <c r="D1087" s="3">
        <v>61</v>
      </c>
      <c r="E1087" s="11">
        <v>62.5</v>
      </c>
      <c r="F1087" s="30">
        <f t="shared" si="194"/>
        <v>17.361111111111111</v>
      </c>
      <c r="G1087" s="52">
        <f t="shared" si="204"/>
        <v>-0.29166666666666785</v>
      </c>
      <c r="H1087" s="30">
        <f t="shared" si="205"/>
        <v>17.361111111111111</v>
      </c>
      <c r="I1087" s="70"/>
      <c r="J1087" s="30">
        <v>-431.37500000000176</v>
      </c>
      <c r="K1087" s="30">
        <f>'Car Specs and Assumptions'!$C$5*9.81*'Car Specs and Assumptions'!$F$5</f>
        <v>145.08990000000003</v>
      </c>
      <c r="L1087" s="30">
        <v>128.37953920717592</v>
      </c>
      <c r="M1087" s="30">
        <v>-704.84443920717763</v>
      </c>
      <c r="N1087" s="31">
        <v>-12236.882625124612</v>
      </c>
      <c r="O1087" s="31">
        <f t="shared" si="195"/>
        <v>0</v>
      </c>
      <c r="P1087" s="31">
        <f>IF(F1087&gt;0,(K1087+L1087)*F1087,0)</f>
        <v>4747.7333195690262</v>
      </c>
      <c r="Q1087" s="32">
        <f>IF(J1087*-1&gt;(K1087+L1087),(((J1087*-1)-K1087-L1087))*F1087,0)</f>
        <v>2741.4159859865595</v>
      </c>
      <c r="R1087" s="31">
        <f t="shared" si="196"/>
        <v>1828110.9984087194</v>
      </c>
      <c r="S1087" s="31">
        <f t="shared" si="197"/>
        <v>1802356.5391967348</v>
      </c>
      <c r="T1087" s="31">
        <f t="shared" si="198"/>
        <v>0.50784923535794224</v>
      </c>
      <c r="U1087" s="31">
        <f t="shared" si="199"/>
        <v>0.50069464658885299</v>
      </c>
      <c r="V1087" s="33">
        <v>-0.50069464658885299</v>
      </c>
      <c r="W1087" s="33">
        <f>0.5*'Car Specs and Assumptions'!$C$5*(F1087*F1087)</f>
        <v>222891.34837962964</v>
      </c>
      <c r="X1087" s="33">
        <f t="shared" si="200"/>
        <v>222.89134837962965</v>
      </c>
      <c r="Y1087" s="33">
        <f t="shared" si="201"/>
        <v>162.71068431712965</v>
      </c>
      <c r="Z1087" s="33">
        <f>(H1087*(K1087+L1087))/1000</f>
        <v>4.7477333195690266</v>
      </c>
      <c r="AA1087" s="33">
        <f t="shared" si="202"/>
        <v>157.96295099756063</v>
      </c>
      <c r="AB1087" s="18"/>
      <c r="AC1087" s="24">
        <f t="shared" si="203"/>
        <v>0</v>
      </c>
      <c r="AD1087" s="24"/>
      <c r="AE1087" s="18"/>
      <c r="AF1087" s="18"/>
      <c r="AG1087" s="18"/>
      <c r="AH1087" s="18"/>
      <c r="AI1087" s="18"/>
      <c r="AJ1087" s="18"/>
      <c r="AK1087" s="18"/>
      <c r="AL1087" s="18"/>
      <c r="AM1087" s="18"/>
      <c r="AN1087" s="18"/>
    </row>
    <row r="1088" spans="1:40" x14ac:dyDescent="0.35">
      <c r="A1088" s="18"/>
      <c r="B1088" s="3" t="s">
        <v>5</v>
      </c>
      <c r="C1088" s="3">
        <v>1084</v>
      </c>
      <c r="D1088" s="3">
        <v>62</v>
      </c>
      <c r="E1088" s="11">
        <v>60.9</v>
      </c>
      <c r="F1088" s="30">
        <f t="shared" si="194"/>
        <v>16.916666666666664</v>
      </c>
      <c r="G1088" s="52">
        <f t="shared" si="204"/>
        <v>-0.44444444444444464</v>
      </c>
      <c r="H1088" s="30">
        <f t="shared" si="205"/>
        <v>16.916666666666664</v>
      </c>
      <c r="I1088" s="70"/>
      <c r="J1088" s="30">
        <v>-657.3333333333336</v>
      </c>
      <c r="K1088" s="30">
        <f>'Car Specs and Assumptions'!$C$5*9.81*'Car Specs and Assumptions'!$F$5</f>
        <v>145.08990000000003</v>
      </c>
      <c r="L1088" s="30">
        <v>121.89064161458332</v>
      </c>
      <c r="M1088" s="30">
        <v>-924.31387494791693</v>
      </c>
      <c r="N1088" s="31">
        <v>-15636.309717868926</v>
      </c>
      <c r="O1088" s="31">
        <f t="shared" si="195"/>
        <v>0</v>
      </c>
      <c r="P1088" s="31">
        <f>IF(F1088&gt;0,(K1088+L1088)*F1088,0)</f>
        <v>4516.4208289800345</v>
      </c>
      <c r="Q1088" s="32">
        <f>IF(J1088*-1&gt;(K1088+L1088),(((J1088*-1)-K1088-L1088))*F1088,0)</f>
        <v>6603.468059908857</v>
      </c>
      <c r="R1088" s="31">
        <f t="shared" si="196"/>
        <v>1832627.4192376994</v>
      </c>
      <c r="S1088" s="31">
        <f t="shared" si="197"/>
        <v>1808960.0072566436</v>
      </c>
      <c r="T1088" s="31">
        <f t="shared" si="198"/>
        <v>0.50910389706423287</v>
      </c>
      <c r="U1088" s="31">
        <f t="shared" si="199"/>
        <v>0.50252909001589563</v>
      </c>
      <c r="V1088" s="33">
        <v>-0.50252909001589563</v>
      </c>
      <c r="W1088" s="33">
        <f>0.5*'Car Specs and Assumptions'!$C$5*(F1088*F1088)</f>
        <v>211625.3854166666</v>
      </c>
      <c r="X1088" s="33">
        <f t="shared" si="200"/>
        <v>211.6253854166666</v>
      </c>
      <c r="Y1088" s="33">
        <f t="shared" si="201"/>
        <v>154.48653135416663</v>
      </c>
      <c r="Z1088" s="33">
        <f>(H1088*(K1088+L1088))/1000</f>
        <v>4.5164208289800341</v>
      </c>
      <c r="AA1088" s="33">
        <f t="shared" si="202"/>
        <v>149.97011052518658</v>
      </c>
      <c r="AB1088" s="18"/>
      <c r="AC1088" s="24">
        <f t="shared" si="203"/>
        <v>0</v>
      </c>
      <c r="AD1088" s="24"/>
      <c r="AE1088" s="18"/>
      <c r="AF1088" s="18"/>
      <c r="AG1088" s="18"/>
      <c r="AH1088" s="18"/>
      <c r="AI1088" s="18"/>
      <c r="AJ1088" s="18"/>
      <c r="AK1088" s="18"/>
      <c r="AL1088" s="18"/>
      <c r="AM1088" s="18"/>
      <c r="AN1088" s="18"/>
    </row>
    <row r="1089" spans="1:40" x14ac:dyDescent="0.35">
      <c r="A1089" s="18"/>
      <c r="B1089" s="3" t="s">
        <v>5</v>
      </c>
      <c r="C1089" s="3">
        <v>1085</v>
      </c>
      <c r="D1089" s="3">
        <v>63</v>
      </c>
      <c r="E1089" s="11">
        <v>59.3</v>
      </c>
      <c r="F1089" s="30">
        <f t="shared" si="194"/>
        <v>16.472222222222221</v>
      </c>
      <c r="G1089" s="52">
        <f t="shared" si="204"/>
        <v>-0.31944444444444287</v>
      </c>
      <c r="H1089" s="30">
        <f t="shared" si="205"/>
        <v>16.472222222222221</v>
      </c>
      <c r="I1089" s="70"/>
      <c r="J1089" s="30">
        <v>-472.45833333333098</v>
      </c>
      <c r="K1089" s="30">
        <f>'Car Specs and Assumptions'!$C$5*9.81*'Car Specs and Assumptions'!$F$5</f>
        <v>145.08990000000003</v>
      </c>
      <c r="L1089" s="30">
        <v>115.57001365162037</v>
      </c>
      <c r="M1089" s="30">
        <v>-733.11824698495138</v>
      </c>
      <c r="N1089" s="31">
        <v>-12076.086679502116</v>
      </c>
      <c r="O1089" s="31">
        <f t="shared" si="195"/>
        <v>0</v>
      </c>
      <c r="P1089" s="31">
        <f>IF(F1089&gt;0,(K1089+L1089)*F1089,0)</f>
        <v>4293.6480220947469</v>
      </c>
      <c r="Q1089" s="32">
        <f>IF(J1089*-1&gt;(K1089+L1089),(((J1089*-1)-K1089-L1089))*F1089,0)</f>
        <v>3488.7906353126209</v>
      </c>
      <c r="R1089" s="31">
        <f t="shared" si="196"/>
        <v>1836921.0672597941</v>
      </c>
      <c r="S1089" s="31">
        <f t="shared" si="197"/>
        <v>1812448.7978919563</v>
      </c>
      <c r="T1089" s="31">
        <f t="shared" si="198"/>
        <v>0.51029667248477084</v>
      </c>
      <c r="U1089" s="31">
        <f t="shared" si="199"/>
        <v>0.50349827605438546</v>
      </c>
      <c r="V1089" s="33">
        <v>-0.50349827605438546</v>
      </c>
      <c r="W1089" s="33">
        <f>0.5*'Car Specs and Assumptions'!$C$5*(F1089*F1089)</f>
        <v>200651.57060185185</v>
      </c>
      <c r="X1089" s="33">
        <f t="shared" si="200"/>
        <v>200.65157060185186</v>
      </c>
      <c r="Y1089" s="33">
        <f t="shared" si="201"/>
        <v>146.47564653935186</v>
      </c>
      <c r="Z1089" s="33">
        <f>(H1089*(K1089+L1089))/1000</f>
        <v>4.2936480220947466</v>
      </c>
      <c r="AA1089" s="33">
        <f t="shared" si="202"/>
        <v>142.18199851725711</v>
      </c>
      <c r="AB1089" s="18"/>
      <c r="AC1089" s="24">
        <f t="shared" si="203"/>
        <v>0</v>
      </c>
      <c r="AD1089" s="24"/>
      <c r="AE1089" s="18"/>
      <c r="AF1089" s="18"/>
      <c r="AG1089" s="18"/>
      <c r="AH1089" s="18"/>
      <c r="AI1089" s="18"/>
      <c r="AJ1089" s="18"/>
      <c r="AK1089" s="18"/>
      <c r="AL1089" s="18"/>
      <c r="AM1089" s="18"/>
      <c r="AN1089" s="18"/>
    </row>
    <row r="1090" spans="1:40" x14ac:dyDescent="0.35">
      <c r="A1090" s="18"/>
      <c r="B1090" s="3" t="s">
        <v>5</v>
      </c>
      <c r="C1090" s="3">
        <v>1086</v>
      </c>
      <c r="D1090" s="3">
        <v>64</v>
      </c>
      <c r="E1090" s="11">
        <v>58.6</v>
      </c>
      <c r="F1090" s="30">
        <f t="shared" si="194"/>
        <v>16.277777777777779</v>
      </c>
      <c r="G1090" s="52">
        <f t="shared" si="204"/>
        <v>-9.7222222222221433E-2</v>
      </c>
      <c r="H1090" s="30">
        <f t="shared" si="205"/>
        <v>16.277777777777779</v>
      </c>
      <c r="I1090" s="70"/>
      <c r="J1090" s="30">
        <v>-143.79166666666549</v>
      </c>
      <c r="K1090" s="30">
        <f>'Car Specs and Assumptions'!$C$5*9.81*'Car Specs and Assumptions'!$F$5</f>
        <v>145.08990000000003</v>
      </c>
      <c r="L1090" s="30">
        <v>112.85765182870372</v>
      </c>
      <c r="M1090" s="30">
        <v>-401.7392184953693</v>
      </c>
      <c r="N1090" s="31">
        <v>-6539.4217232857336</v>
      </c>
      <c r="O1090" s="31">
        <f t="shared" si="195"/>
        <v>0</v>
      </c>
      <c r="P1090" s="31">
        <f>IF(F1090&gt;0,(K1090+L1090)*F1090,0)</f>
        <v>4198.8129269894553</v>
      </c>
      <c r="Q1090" s="32">
        <f>IF(J1090*-1&gt;(K1090+L1090),(((J1090*-1)-K1090-L1090))*F1090,0)</f>
        <v>0</v>
      </c>
      <c r="R1090" s="31">
        <f t="shared" si="196"/>
        <v>1841119.8801867836</v>
      </c>
      <c r="S1090" s="31">
        <f t="shared" si="197"/>
        <v>1812448.7978919563</v>
      </c>
      <c r="T1090" s="31">
        <f t="shared" si="198"/>
        <v>0.51146310271588846</v>
      </c>
      <c r="U1090" s="31">
        <f t="shared" si="199"/>
        <v>0.50349827605438546</v>
      </c>
      <c r="V1090" s="33">
        <v>-0.50349827605438546</v>
      </c>
      <c r="W1090" s="33">
        <f>0.5*'Car Specs and Assumptions'!$C$5*(F1090*F1090)</f>
        <v>195942.39351851851</v>
      </c>
      <c r="X1090" s="33">
        <f t="shared" si="200"/>
        <v>195.94239351851851</v>
      </c>
      <c r="Y1090" s="33">
        <f t="shared" si="201"/>
        <v>143.03794726851851</v>
      </c>
      <c r="Z1090" s="33">
        <f>(H1090*(K1090+L1090))/1000</f>
        <v>4.1988129269894552</v>
      </c>
      <c r="AA1090" s="33">
        <f t="shared" si="202"/>
        <v>138.83913434152905</v>
      </c>
      <c r="AB1090" s="18"/>
      <c r="AC1090" s="24">
        <f t="shared" si="203"/>
        <v>0</v>
      </c>
      <c r="AD1090" s="24"/>
      <c r="AE1090" s="18"/>
      <c r="AF1090" s="18"/>
      <c r="AG1090" s="18"/>
      <c r="AH1090" s="18"/>
      <c r="AI1090" s="18"/>
      <c r="AJ1090" s="18"/>
      <c r="AK1090" s="18"/>
      <c r="AL1090" s="18"/>
      <c r="AM1090" s="18"/>
      <c r="AN1090" s="18"/>
    </row>
    <row r="1091" spans="1:40" x14ac:dyDescent="0.35">
      <c r="A1091" s="18"/>
      <c r="B1091" s="3" t="s">
        <v>5</v>
      </c>
      <c r="C1091" s="3">
        <v>1087</v>
      </c>
      <c r="D1091" s="3">
        <v>65</v>
      </c>
      <c r="E1091" s="11">
        <v>58.6</v>
      </c>
      <c r="F1091" s="30">
        <f t="shared" si="194"/>
        <v>16.277777777777779</v>
      </c>
      <c r="G1091" s="52">
        <f t="shared" si="204"/>
        <v>1.3888888888889284E-2</v>
      </c>
      <c r="H1091" s="30">
        <f t="shared" si="205"/>
        <v>16.277777777777779</v>
      </c>
      <c r="I1091" s="70"/>
      <c r="J1091" s="30">
        <v>20.54166666666725</v>
      </c>
      <c r="K1091" s="30">
        <f>'Car Specs and Assumptions'!$C$5*9.81*'Car Specs and Assumptions'!$F$5</f>
        <v>145.08990000000003</v>
      </c>
      <c r="L1091" s="30">
        <v>112.85765182870372</v>
      </c>
      <c r="M1091" s="30">
        <v>-237.4058851620365</v>
      </c>
      <c r="N1091" s="31">
        <v>-3864.4402418042609</v>
      </c>
      <c r="O1091" s="31">
        <f t="shared" si="195"/>
        <v>0</v>
      </c>
      <c r="P1091" s="31">
        <f>IF(F1091&gt;0,(K1091+L1091)*F1091,0)</f>
        <v>4198.8129269894553</v>
      </c>
      <c r="Q1091" s="32">
        <f>IF(J1091*-1&gt;(K1091+L1091),(((J1091*-1)-K1091-L1091))*F1091,0)</f>
        <v>0</v>
      </c>
      <c r="R1091" s="31">
        <f t="shared" si="196"/>
        <v>1845318.6931137731</v>
      </c>
      <c r="S1091" s="31">
        <f t="shared" si="197"/>
        <v>1812448.7978919563</v>
      </c>
      <c r="T1091" s="31">
        <f t="shared" si="198"/>
        <v>0.51262953294700619</v>
      </c>
      <c r="U1091" s="31">
        <f t="shared" si="199"/>
        <v>0.50349827605438546</v>
      </c>
      <c r="V1091" s="33">
        <v>-0.50349827605438546</v>
      </c>
      <c r="W1091" s="33">
        <f>0.5*'Car Specs and Assumptions'!$C$5*(F1091*F1091)</f>
        <v>195942.39351851851</v>
      </c>
      <c r="X1091" s="33">
        <f t="shared" si="200"/>
        <v>195.94239351851851</v>
      </c>
      <c r="Y1091" s="33">
        <f t="shared" si="201"/>
        <v>143.03794726851851</v>
      </c>
      <c r="Z1091" s="33">
        <f>(H1091*(K1091+L1091))/1000</f>
        <v>4.1988129269894552</v>
      </c>
      <c r="AA1091" s="33">
        <f t="shared" si="202"/>
        <v>138.83913434152905</v>
      </c>
      <c r="AB1091" s="18"/>
      <c r="AC1091" s="24">
        <f t="shared" si="203"/>
        <v>0</v>
      </c>
      <c r="AD1091" s="24"/>
      <c r="AE1091" s="18"/>
      <c r="AF1091" s="18"/>
      <c r="AG1091" s="18"/>
      <c r="AH1091" s="18"/>
      <c r="AI1091" s="18"/>
      <c r="AJ1091" s="18"/>
      <c r="AK1091" s="18"/>
      <c r="AL1091" s="18"/>
      <c r="AM1091" s="18"/>
      <c r="AN1091" s="18"/>
    </row>
    <row r="1092" spans="1:40" x14ac:dyDescent="0.35">
      <c r="A1092" s="18"/>
      <c r="B1092" s="3" t="s">
        <v>5</v>
      </c>
      <c r="C1092" s="3">
        <v>1088</v>
      </c>
      <c r="D1092" s="3">
        <v>66</v>
      </c>
      <c r="E1092" s="11">
        <v>58.7</v>
      </c>
      <c r="F1092" s="30">
        <f t="shared" si="194"/>
        <v>16.305555555555557</v>
      </c>
      <c r="G1092" s="52">
        <f t="shared" si="204"/>
        <v>2.7777777777776791E-2</v>
      </c>
      <c r="H1092" s="30">
        <f t="shared" si="205"/>
        <v>16.305555555555557</v>
      </c>
      <c r="I1092" s="70"/>
      <c r="J1092" s="30">
        <v>41.083333333331872</v>
      </c>
      <c r="K1092" s="30">
        <f>'Car Specs and Assumptions'!$C$5*9.81*'Car Specs and Assumptions'!$F$5</f>
        <v>145.08990000000003</v>
      </c>
      <c r="L1092" s="30">
        <v>113.24316017939819</v>
      </c>
      <c r="M1092" s="30">
        <v>-217.24972684606635</v>
      </c>
      <c r="N1092" s="31">
        <v>-3542.3774905178043</v>
      </c>
      <c r="O1092" s="31">
        <f t="shared" si="195"/>
        <v>0</v>
      </c>
      <c r="P1092" s="31">
        <f>IF(F1092&gt;0,(K1092+L1092)*F1092,0)</f>
        <v>4212.2640645918545</v>
      </c>
      <c r="Q1092" s="32">
        <f>IF(J1092*-1&gt;(K1092+L1092),(((J1092*-1)-K1092-L1092))*F1092,0)</f>
        <v>0</v>
      </c>
      <c r="R1092" s="31">
        <f t="shared" si="196"/>
        <v>1849530.957178365</v>
      </c>
      <c r="S1092" s="31">
        <f t="shared" si="197"/>
        <v>1812448.7978919563</v>
      </c>
      <c r="T1092" s="31">
        <f t="shared" si="198"/>
        <v>0.51379969990414986</v>
      </c>
      <c r="U1092" s="31">
        <f t="shared" si="199"/>
        <v>0.50349827605438546</v>
      </c>
      <c r="V1092" s="33">
        <v>-0.50349827605438546</v>
      </c>
      <c r="W1092" s="33">
        <f>0.5*'Car Specs and Assumptions'!$C$5*(F1092*F1092)</f>
        <v>196611.70949074079</v>
      </c>
      <c r="X1092" s="33">
        <f t="shared" si="200"/>
        <v>196.61170949074079</v>
      </c>
      <c r="Y1092" s="33">
        <f t="shared" si="201"/>
        <v>143.52654792824077</v>
      </c>
      <c r="Z1092" s="33">
        <f>(H1092*(K1092+L1092))/1000</f>
        <v>4.2122640645918548</v>
      </c>
      <c r="AA1092" s="33">
        <f t="shared" si="202"/>
        <v>139.31428386364891</v>
      </c>
      <c r="AB1092" s="18"/>
      <c r="AC1092" s="24">
        <f t="shared" si="203"/>
        <v>0</v>
      </c>
      <c r="AD1092" s="24"/>
      <c r="AE1092" s="18"/>
      <c r="AF1092" s="18"/>
      <c r="AG1092" s="18"/>
      <c r="AH1092" s="18"/>
      <c r="AI1092" s="18"/>
      <c r="AJ1092" s="18"/>
      <c r="AK1092" s="18"/>
      <c r="AL1092" s="18"/>
      <c r="AM1092" s="18"/>
      <c r="AN1092" s="18"/>
    </row>
    <row r="1093" spans="1:40" x14ac:dyDescent="0.35">
      <c r="A1093" s="18"/>
      <c r="B1093" s="3" t="s">
        <v>5</v>
      </c>
      <c r="C1093" s="3">
        <v>1089</v>
      </c>
      <c r="D1093" s="3">
        <v>67</v>
      </c>
      <c r="E1093" s="11">
        <v>58.8</v>
      </c>
      <c r="F1093" s="30">
        <f t="shared" ref="F1093:F1156" si="206">E1093/3.6</f>
        <v>16.333333333333332</v>
      </c>
      <c r="G1093" s="52">
        <f t="shared" si="204"/>
        <v>1.3888888888887507E-2</v>
      </c>
      <c r="H1093" s="30">
        <f t="shared" si="205"/>
        <v>16.333333333333332</v>
      </c>
      <c r="I1093" s="70"/>
      <c r="J1093" s="30">
        <v>20.541666666664625</v>
      </c>
      <c r="K1093" s="30">
        <f>'Car Specs and Assumptions'!$C$5*9.81*'Car Specs and Assumptions'!$F$5</f>
        <v>145.08990000000003</v>
      </c>
      <c r="L1093" s="30">
        <v>113.62932583333333</v>
      </c>
      <c r="M1093" s="30">
        <v>-238.17755916666874</v>
      </c>
      <c r="N1093" s="31">
        <v>-3890.2334663889224</v>
      </c>
      <c r="O1093" s="31">
        <f t="shared" ref="O1093:O1156" si="207">IF(N1093&gt;0,N1093,0)</f>
        <v>0</v>
      </c>
      <c r="P1093" s="31">
        <f>IF(F1093&gt;0,(K1093+L1093)*F1093,0)</f>
        <v>4225.7473552777774</v>
      </c>
      <c r="Q1093" s="32">
        <f>IF(J1093*-1&gt;(K1093+L1093),(((J1093*-1)-K1093-L1093))*F1093,0)</f>
        <v>0</v>
      </c>
      <c r="R1093" s="31">
        <f t="shared" ref="R1093:R1156" si="208">R1092+P1093</f>
        <v>1853756.7045336429</v>
      </c>
      <c r="S1093" s="31">
        <f t="shared" ref="S1093:S1156" si="209">S1092+Q1093</f>
        <v>1812448.7978919563</v>
      </c>
      <c r="T1093" s="31">
        <f t="shared" ref="T1093:T1156" si="210">R1093*0.0000002778</f>
        <v>0.51497361251944596</v>
      </c>
      <c r="U1093" s="31">
        <f t="shared" ref="U1093:U1156" si="211">S1093*0.0000002778</f>
        <v>0.50349827605438546</v>
      </c>
      <c r="V1093" s="33">
        <v>-0.50349827605438546</v>
      </c>
      <c r="W1093" s="33">
        <f>0.5*'Car Specs and Assumptions'!$C$5*(F1093*F1093)</f>
        <v>197282.16666666663</v>
      </c>
      <c r="X1093" s="33">
        <f t="shared" ref="X1093:X1156" si="212">W1093/1000</f>
        <v>197.28216666666663</v>
      </c>
      <c r="Y1093" s="33">
        <f t="shared" ref="Y1093:Y1156" si="213">0.73*X1093</f>
        <v>144.01598166666665</v>
      </c>
      <c r="Z1093" s="33">
        <f>(H1093*(K1093+L1093))/1000</f>
        <v>4.2257473552777771</v>
      </c>
      <c r="AA1093" s="33">
        <f t="shared" ref="AA1093:AA1156" si="214">Y1093-Z1093</f>
        <v>139.79023431138887</v>
      </c>
      <c r="AB1093" s="18"/>
      <c r="AC1093" s="24">
        <f t="shared" ref="AC1093:AC1156" si="215">IF(Q1093&gt;10000,Q1093,0)</f>
        <v>0</v>
      </c>
      <c r="AD1093" s="24"/>
      <c r="AE1093" s="18"/>
      <c r="AF1093" s="18"/>
      <c r="AG1093" s="18"/>
      <c r="AH1093" s="18"/>
      <c r="AI1093" s="18"/>
      <c r="AJ1093" s="18"/>
      <c r="AK1093" s="18"/>
      <c r="AL1093" s="18"/>
      <c r="AM1093" s="18"/>
      <c r="AN1093" s="18"/>
    </row>
    <row r="1094" spans="1:40" x14ac:dyDescent="0.35">
      <c r="A1094" s="18"/>
      <c r="B1094" s="3" t="s">
        <v>5</v>
      </c>
      <c r="C1094" s="3">
        <v>1090</v>
      </c>
      <c r="D1094" s="3">
        <v>68</v>
      </c>
      <c r="E1094" s="11">
        <v>58.8</v>
      </c>
      <c r="F1094" s="30">
        <f t="shared" si="206"/>
        <v>16.333333333333332</v>
      </c>
      <c r="G1094" s="52">
        <f t="shared" ref="G1094:G1157" si="216">($F1095-$F1093)/2</f>
        <v>0</v>
      </c>
      <c r="H1094" s="30">
        <f t="shared" si="205"/>
        <v>16.333333333333332</v>
      </c>
      <c r="I1094" s="70"/>
      <c r="J1094" s="30">
        <v>0</v>
      </c>
      <c r="K1094" s="30">
        <f>'Car Specs and Assumptions'!$C$5*9.81*'Car Specs and Assumptions'!$F$5</f>
        <v>145.08990000000003</v>
      </c>
      <c r="L1094" s="30">
        <v>113.62932583333333</v>
      </c>
      <c r="M1094" s="30">
        <v>-258.71922583333333</v>
      </c>
      <c r="N1094" s="31">
        <v>-4225.7473552777774</v>
      </c>
      <c r="O1094" s="31">
        <f t="shared" si="207"/>
        <v>0</v>
      </c>
      <c r="P1094" s="31">
        <f>IF(F1094&gt;0,(K1094+L1094)*F1094,0)</f>
        <v>4225.7473552777774</v>
      </c>
      <c r="Q1094" s="32">
        <f>IF(J1094*-1&gt;(K1094+L1094),(((J1094*-1)-K1094-L1094))*F1094,0)</f>
        <v>0</v>
      </c>
      <c r="R1094" s="31">
        <f t="shared" si="208"/>
        <v>1857982.4518889207</v>
      </c>
      <c r="S1094" s="31">
        <f t="shared" si="209"/>
        <v>1812448.7978919563</v>
      </c>
      <c r="T1094" s="31">
        <f t="shared" si="210"/>
        <v>0.51614752513474216</v>
      </c>
      <c r="U1094" s="31">
        <f t="shared" si="211"/>
        <v>0.50349827605438546</v>
      </c>
      <c r="V1094" s="33">
        <v>-0.50349827605438546</v>
      </c>
      <c r="W1094" s="33">
        <f>0.5*'Car Specs and Assumptions'!$C$5*(F1094*F1094)</f>
        <v>197282.16666666663</v>
      </c>
      <c r="X1094" s="33">
        <f t="shared" si="212"/>
        <v>197.28216666666663</v>
      </c>
      <c r="Y1094" s="33">
        <f t="shared" si="213"/>
        <v>144.01598166666665</v>
      </c>
      <c r="Z1094" s="33">
        <f>(H1094*(K1094+L1094))/1000</f>
        <v>4.2257473552777771</v>
      </c>
      <c r="AA1094" s="33">
        <f t="shared" si="214"/>
        <v>139.79023431138887</v>
      </c>
      <c r="AB1094" s="18"/>
      <c r="AC1094" s="24">
        <f t="shared" si="215"/>
        <v>0</v>
      </c>
      <c r="AD1094" s="24"/>
      <c r="AE1094" s="18"/>
      <c r="AF1094" s="18"/>
      <c r="AG1094" s="18"/>
      <c r="AH1094" s="18"/>
      <c r="AI1094" s="18"/>
      <c r="AJ1094" s="18"/>
      <c r="AK1094" s="18"/>
      <c r="AL1094" s="18"/>
      <c r="AM1094" s="18"/>
      <c r="AN1094" s="18"/>
    </row>
    <row r="1095" spans="1:40" x14ac:dyDescent="0.35">
      <c r="A1095" s="18"/>
      <c r="B1095" s="3" t="s">
        <v>5</v>
      </c>
      <c r="C1095" s="3">
        <v>1091</v>
      </c>
      <c r="D1095" s="3">
        <v>69</v>
      </c>
      <c r="E1095" s="11">
        <v>58.8</v>
      </c>
      <c r="F1095" s="30">
        <f t="shared" si="206"/>
        <v>16.333333333333332</v>
      </c>
      <c r="G1095" s="52">
        <f t="shared" si="216"/>
        <v>4.1666666666667851E-2</v>
      </c>
      <c r="H1095" s="30">
        <f t="shared" ref="H1095:H1158" si="217">F1095*$C$5</f>
        <v>16.333333333333332</v>
      </c>
      <c r="I1095" s="70"/>
      <c r="J1095" s="30">
        <v>61.625000000001748</v>
      </c>
      <c r="K1095" s="30">
        <f>'Car Specs and Assumptions'!$C$5*9.81*'Car Specs and Assumptions'!$F$5</f>
        <v>145.08990000000003</v>
      </c>
      <c r="L1095" s="30">
        <v>113.62932583333333</v>
      </c>
      <c r="M1095" s="30">
        <v>-197.09422583333162</v>
      </c>
      <c r="N1095" s="31">
        <v>-3219.2056886110827</v>
      </c>
      <c r="O1095" s="31">
        <f t="shared" si="207"/>
        <v>0</v>
      </c>
      <c r="P1095" s="31">
        <f>IF(F1095&gt;0,(K1095+L1095)*F1095,0)</f>
        <v>4225.7473552777774</v>
      </c>
      <c r="Q1095" s="32">
        <f>IF(J1095*-1&gt;(K1095+L1095),(((J1095*-1)-K1095-L1095))*F1095,0)</f>
        <v>0</v>
      </c>
      <c r="R1095" s="31">
        <f t="shared" si="208"/>
        <v>1862208.1992441986</v>
      </c>
      <c r="S1095" s="31">
        <f t="shared" si="209"/>
        <v>1812448.7978919563</v>
      </c>
      <c r="T1095" s="31">
        <f t="shared" si="210"/>
        <v>0.51732143775003836</v>
      </c>
      <c r="U1095" s="31">
        <f t="shared" si="211"/>
        <v>0.50349827605438546</v>
      </c>
      <c r="V1095" s="33">
        <v>-0.50349827605438546</v>
      </c>
      <c r="W1095" s="33">
        <f>0.5*'Car Specs and Assumptions'!$C$5*(F1095*F1095)</f>
        <v>197282.16666666663</v>
      </c>
      <c r="X1095" s="33">
        <f t="shared" si="212"/>
        <v>197.28216666666663</v>
      </c>
      <c r="Y1095" s="33">
        <f t="shared" si="213"/>
        <v>144.01598166666665</v>
      </c>
      <c r="Z1095" s="33">
        <f>(H1095*(K1095+L1095))/1000</f>
        <v>4.2257473552777771</v>
      </c>
      <c r="AA1095" s="33">
        <f t="shared" si="214"/>
        <v>139.79023431138887</v>
      </c>
      <c r="AB1095" s="18"/>
      <c r="AC1095" s="24">
        <f t="shared" si="215"/>
        <v>0</v>
      </c>
      <c r="AD1095" s="24"/>
      <c r="AE1095" s="18"/>
      <c r="AF1095" s="18"/>
      <c r="AG1095" s="18"/>
      <c r="AH1095" s="18"/>
      <c r="AI1095" s="18"/>
      <c r="AJ1095" s="18"/>
      <c r="AK1095" s="18"/>
      <c r="AL1095" s="18"/>
      <c r="AM1095" s="18"/>
      <c r="AN1095" s="18"/>
    </row>
    <row r="1096" spans="1:40" x14ac:dyDescent="0.35">
      <c r="A1096" s="18"/>
      <c r="B1096" s="3" t="s">
        <v>5</v>
      </c>
      <c r="C1096" s="3">
        <v>1092</v>
      </c>
      <c r="D1096" s="3">
        <v>70</v>
      </c>
      <c r="E1096" s="11">
        <v>59.1</v>
      </c>
      <c r="F1096" s="30">
        <f t="shared" si="206"/>
        <v>16.416666666666668</v>
      </c>
      <c r="G1096" s="52">
        <f t="shared" si="216"/>
        <v>0.18055555555555536</v>
      </c>
      <c r="H1096" s="30">
        <f t="shared" si="217"/>
        <v>16.416666666666668</v>
      </c>
      <c r="I1096" s="70"/>
      <c r="J1096" s="30">
        <v>267.0416666666664</v>
      </c>
      <c r="K1096" s="30">
        <f>'Car Specs and Assumptions'!$C$5*9.81*'Car Specs and Assumptions'!$F$5</f>
        <v>145.08990000000003</v>
      </c>
      <c r="L1096" s="30">
        <v>114.79176661458335</v>
      </c>
      <c r="M1096" s="30">
        <v>7.1600000520830207</v>
      </c>
      <c r="N1096" s="31">
        <v>117.54333418836293</v>
      </c>
      <c r="O1096" s="31">
        <f t="shared" si="207"/>
        <v>117.54333418836293</v>
      </c>
      <c r="P1096" s="31">
        <f>IF(F1096&gt;0,(K1096+L1096)*F1096,0)</f>
        <v>4266.3906935894101</v>
      </c>
      <c r="Q1096" s="32">
        <f>IF(J1096*-1&gt;(K1096+L1096),(((J1096*-1)-K1096-L1096))*F1096,0)</f>
        <v>0</v>
      </c>
      <c r="R1096" s="31">
        <f t="shared" si="208"/>
        <v>1866474.589937788</v>
      </c>
      <c r="S1096" s="31">
        <f t="shared" si="209"/>
        <v>1812448.7978919563</v>
      </c>
      <c r="T1096" s="31">
        <f t="shared" si="210"/>
        <v>0.51850664108471756</v>
      </c>
      <c r="U1096" s="31">
        <f t="shared" si="211"/>
        <v>0.50349827605438546</v>
      </c>
      <c r="V1096" s="33">
        <v>-0.50349827605438546</v>
      </c>
      <c r="W1096" s="33">
        <f>0.5*'Car Specs and Assumptions'!$C$5*(F1096*F1096)</f>
        <v>199300.38541666669</v>
      </c>
      <c r="X1096" s="33">
        <f t="shared" si="212"/>
        <v>199.3003854166667</v>
      </c>
      <c r="Y1096" s="33">
        <f t="shared" si="213"/>
        <v>145.48928135416668</v>
      </c>
      <c r="Z1096" s="33">
        <f>(H1096*(K1096+L1096))/1000</f>
        <v>4.2663906935894103</v>
      </c>
      <c r="AA1096" s="33">
        <f t="shared" si="214"/>
        <v>141.22289066057726</v>
      </c>
      <c r="AB1096" s="18"/>
      <c r="AC1096" s="24">
        <f t="shared" si="215"/>
        <v>0</v>
      </c>
      <c r="AD1096" s="24"/>
      <c r="AE1096" s="18"/>
      <c r="AF1096" s="18"/>
      <c r="AG1096" s="18"/>
      <c r="AH1096" s="18"/>
      <c r="AI1096" s="18"/>
      <c r="AJ1096" s="18"/>
      <c r="AK1096" s="18"/>
      <c r="AL1096" s="18"/>
      <c r="AM1096" s="18"/>
      <c r="AN1096" s="18"/>
    </row>
    <row r="1097" spans="1:40" x14ac:dyDescent="0.35">
      <c r="A1097" s="18"/>
      <c r="B1097" s="3" t="s">
        <v>5</v>
      </c>
      <c r="C1097" s="3">
        <v>1093</v>
      </c>
      <c r="D1097" s="3">
        <v>71</v>
      </c>
      <c r="E1097" s="11">
        <v>60.1</v>
      </c>
      <c r="F1097" s="30">
        <f t="shared" si="206"/>
        <v>16.694444444444443</v>
      </c>
      <c r="G1097" s="52">
        <f t="shared" si="216"/>
        <v>0.36111111111111072</v>
      </c>
      <c r="H1097" s="30">
        <f t="shared" si="217"/>
        <v>16.694444444444443</v>
      </c>
      <c r="I1097" s="70"/>
      <c r="J1097" s="30">
        <v>534.0833333333328</v>
      </c>
      <c r="K1097" s="30">
        <f>'Car Specs and Assumptions'!$C$5*9.81*'Car Specs and Assumptions'!$F$5</f>
        <v>145.08990000000003</v>
      </c>
      <c r="L1097" s="30">
        <v>118.70929392939814</v>
      </c>
      <c r="M1097" s="30">
        <v>270.2841394039346</v>
      </c>
      <c r="N1097" s="31">
        <v>4512.2435494934634</v>
      </c>
      <c r="O1097" s="31">
        <f t="shared" si="207"/>
        <v>4512.2435494934634</v>
      </c>
      <c r="P1097" s="31">
        <f>IF(F1097&gt;0,(K1097+L1097)*F1097,0)</f>
        <v>4403.9809875435631</v>
      </c>
      <c r="Q1097" s="32">
        <f>IF(J1097*-1&gt;(K1097+L1097),(((J1097*-1)-K1097-L1097))*F1097,0)</f>
        <v>0</v>
      </c>
      <c r="R1097" s="31">
        <f t="shared" si="208"/>
        <v>1870878.5709253314</v>
      </c>
      <c r="S1097" s="31">
        <f t="shared" si="209"/>
        <v>1812448.7978919563</v>
      </c>
      <c r="T1097" s="31">
        <f t="shared" si="210"/>
        <v>0.51973006700305713</v>
      </c>
      <c r="U1097" s="31">
        <f t="shared" si="211"/>
        <v>0.50349827605438546</v>
      </c>
      <c r="V1097" s="33">
        <v>-0.50349827605438546</v>
      </c>
      <c r="W1097" s="33">
        <f>0.5*'Car Specs and Assumptions'!$C$5*(F1097*F1097)</f>
        <v>206101.9594907407</v>
      </c>
      <c r="X1097" s="33">
        <f t="shared" si="212"/>
        <v>206.10195949074071</v>
      </c>
      <c r="Y1097" s="33">
        <f t="shared" si="213"/>
        <v>150.45443042824073</v>
      </c>
      <c r="Z1097" s="33">
        <f>(H1097*(K1097+L1097))/1000</f>
        <v>4.4039809875435632</v>
      </c>
      <c r="AA1097" s="33">
        <f t="shared" si="214"/>
        <v>146.05044944069715</v>
      </c>
      <c r="AB1097" s="18"/>
      <c r="AC1097" s="24">
        <f t="shared" si="215"/>
        <v>0</v>
      </c>
      <c r="AD1097" s="24"/>
      <c r="AE1097" s="18"/>
      <c r="AF1097" s="18"/>
      <c r="AG1097" s="18"/>
      <c r="AH1097" s="18"/>
      <c r="AI1097" s="18"/>
      <c r="AJ1097" s="18"/>
      <c r="AK1097" s="18"/>
      <c r="AL1097" s="18"/>
      <c r="AM1097" s="18"/>
      <c r="AN1097" s="18"/>
    </row>
    <row r="1098" spans="1:40" x14ac:dyDescent="0.35">
      <c r="A1098" s="18"/>
      <c r="B1098" s="3" t="s">
        <v>5</v>
      </c>
      <c r="C1098" s="3">
        <v>1094</v>
      </c>
      <c r="D1098" s="3">
        <v>72</v>
      </c>
      <c r="E1098" s="11">
        <v>61.7</v>
      </c>
      <c r="F1098" s="30">
        <f t="shared" si="206"/>
        <v>17.138888888888889</v>
      </c>
      <c r="G1098" s="52">
        <f t="shared" si="216"/>
        <v>0.40277777777777857</v>
      </c>
      <c r="H1098" s="30">
        <f t="shared" si="217"/>
        <v>17.138888888888889</v>
      </c>
      <c r="I1098" s="70"/>
      <c r="J1098" s="30">
        <v>595.70833333333451</v>
      </c>
      <c r="K1098" s="30">
        <f>'Car Specs and Assumptions'!$C$5*9.81*'Car Specs and Assumptions'!$F$5</f>
        <v>145.08990000000003</v>
      </c>
      <c r="L1098" s="30">
        <v>125.11405670717595</v>
      </c>
      <c r="M1098" s="30">
        <v>325.50437662615849</v>
      </c>
      <c r="N1098" s="31">
        <v>5578.7833438427724</v>
      </c>
      <c r="O1098" s="31">
        <f t="shared" si="207"/>
        <v>5578.7833438427724</v>
      </c>
      <c r="P1098" s="31">
        <f>IF(F1098&gt;0,(K1098+L1098)*F1098,0)</f>
        <v>4630.9955913424328</v>
      </c>
      <c r="Q1098" s="32">
        <f>IF(J1098*-1&gt;(K1098+L1098),(((J1098*-1)-K1098-L1098))*F1098,0)</f>
        <v>0</v>
      </c>
      <c r="R1098" s="31">
        <f t="shared" si="208"/>
        <v>1875509.5665166739</v>
      </c>
      <c r="S1098" s="31">
        <f t="shared" si="209"/>
        <v>1812448.7978919563</v>
      </c>
      <c r="T1098" s="31">
        <f t="shared" si="210"/>
        <v>0.52101655757833198</v>
      </c>
      <c r="U1098" s="31">
        <f t="shared" si="211"/>
        <v>0.50349827605438546</v>
      </c>
      <c r="V1098" s="33">
        <v>-0.50349827605438546</v>
      </c>
      <c r="W1098" s="33">
        <f>0.5*'Car Specs and Assumptions'!$C$5*(F1098*F1098)</f>
        <v>217221.84837962966</v>
      </c>
      <c r="X1098" s="33">
        <f t="shared" si="212"/>
        <v>217.22184837962968</v>
      </c>
      <c r="Y1098" s="33">
        <f t="shared" si="213"/>
        <v>158.57194931712965</v>
      </c>
      <c r="Z1098" s="33">
        <f>(H1098*(K1098+L1098))/1000</f>
        <v>4.6309955913424332</v>
      </c>
      <c r="AA1098" s="33">
        <f t="shared" si="214"/>
        <v>153.94095372578721</v>
      </c>
      <c r="AB1098" s="18"/>
      <c r="AC1098" s="24">
        <f t="shared" si="215"/>
        <v>0</v>
      </c>
      <c r="AD1098" s="24"/>
      <c r="AE1098" s="18"/>
      <c r="AF1098" s="18"/>
      <c r="AG1098" s="18"/>
      <c r="AH1098" s="18"/>
      <c r="AI1098" s="18"/>
      <c r="AJ1098" s="18"/>
      <c r="AK1098" s="18"/>
      <c r="AL1098" s="18"/>
      <c r="AM1098" s="18"/>
      <c r="AN1098" s="18"/>
    </row>
    <row r="1099" spans="1:40" x14ac:dyDescent="0.35">
      <c r="A1099" s="18"/>
      <c r="B1099" s="3" t="s">
        <v>5</v>
      </c>
      <c r="C1099" s="3">
        <v>1095</v>
      </c>
      <c r="D1099" s="3">
        <v>73</v>
      </c>
      <c r="E1099" s="11">
        <v>63</v>
      </c>
      <c r="F1099" s="30">
        <f t="shared" si="206"/>
        <v>17.5</v>
      </c>
      <c r="G1099" s="52">
        <f t="shared" si="216"/>
        <v>0.27777777777777857</v>
      </c>
      <c r="H1099" s="30">
        <f t="shared" si="217"/>
        <v>17.5</v>
      </c>
      <c r="I1099" s="70"/>
      <c r="J1099" s="30">
        <v>410.83333333333451</v>
      </c>
      <c r="K1099" s="30">
        <f>'Car Specs and Assumptions'!$C$5*9.81*'Car Specs and Assumptions'!$F$5</f>
        <v>145.08990000000003</v>
      </c>
      <c r="L1099" s="30">
        <v>130.441828125</v>
      </c>
      <c r="M1099" s="30">
        <v>135.30160520833445</v>
      </c>
      <c r="N1099" s="31">
        <v>2367.7780911458531</v>
      </c>
      <c r="O1099" s="31">
        <f t="shared" si="207"/>
        <v>2367.7780911458531</v>
      </c>
      <c r="P1099" s="31">
        <f>IF(F1099&gt;0,(K1099+L1099)*F1099,0)</f>
        <v>4821.8052421875009</v>
      </c>
      <c r="Q1099" s="32">
        <f>IF(J1099*-1&gt;(K1099+L1099),(((J1099*-1)-K1099-L1099))*F1099,0)</f>
        <v>0</v>
      </c>
      <c r="R1099" s="31">
        <f t="shared" si="208"/>
        <v>1880331.3717588615</v>
      </c>
      <c r="S1099" s="31">
        <f t="shared" si="209"/>
        <v>1812448.7978919563</v>
      </c>
      <c r="T1099" s="31">
        <f t="shared" si="210"/>
        <v>0.52235605507461169</v>
      </c>
      <c r="U1099" s="31">
        <f t="shared" si="211"/>
        <v>0.50349827605438546</v>
      </c>
      <c r="V1099" s="33">
        <v>-0.50349827605438546</v>
      </c>
      <c r="W1099" s="33">
        <f>0.5*'Car Specs and Assumptions'!$C$5*(F1099*F1099)</f>
        <v>226471.875</v>
      </c>
      <c r="X1099" s="33">
        <f t="shared" si="212"/>
        <v>226.47187500000001</v>
      </c>
      <c r="Y1099" s="33">
        <f t="shared" si="213"/>
        <v>165.32446874999999</v>
      </c>
      <c r="Z1099" s="33">
        <f>(H1099*(K1099+L1099))/1000</f>
        <v>4.8218052421875006</v>
      </c>
      <c r="AA1099" s="33">
        <f t="shared" si="214"/>
        <v>160.50266350781249</v>
      </c>
      <c r="AB1099" s="18"/>
      <c r="AC1099" s="24">
        <f t="shared" si="215"/>
        <v>0</v>
      </c>
      <c r="AD1099" s="24"/>
      <c r="AE1099" s="18"/>
      <c r="AF1099" s="18"/>
      <c r="AG1099" s="18"/>
      <c r="AH1099" s="18"/>
      <c r="AI1099" s="18"/>
      <c r="AJ1099" s="18"/>
      <c r="AK1099" s="18"/>
      <c r="AL1099" s="18"/>
      <c r="AM1099" s="18"/>
      <c r="AN1099" s="18"/>
    </row>
    <row r="1100" spans="1:40" x14ac:dyDescent="0.35">
      <c r="A1100" s="18"/>
      <c r="B1100" s="3" t="s">
        <v>5</v>
      </c>
      <c r="C1100" s="3">
        <v>1096</v>
      </c>
      <c r="D1100" s="3">
        <v>74</v>
      </c>
      <c r="E1100" s="11">
        <v>63.7</v>
      </c>
      <c r="F1100" s="30">
        <f t="shared" si="206"/>
        <v>17.694444444444446</v>
      </c>
      <c r="G1100" s="52">
        <f t="shared" si="216"/>
        <v>0.125</v>
      </c>
      <c r="H1100" s="30">
        <f t="shared" si="217"/>
        <v>17.694444444444446</v>
      </c>
      <c r="I1100" s="70"/>
      <c r="J1100" s="30">
        <v>184.875</v>
      </c>
      <c r="K1100" s="30">
        <f>'Car Specs and Assumptions'!$C$5*9.81*'Car Specs and Assumptions'!$F$5</f>
        <v>145.08990000000003</v>
      </c>
      <c r="L1100" s="30">
        <v>133.35663934606487</v>
      </c>
      <c r="M1100" s="30">
        <v>-93.571539346064895</v>
      </c>
      <c r="N1100" s="31">
        <v>-1655.696404540093</v>
      </c>
      <c r="O1100" s="31">
        <f t="shared" si="207"/>
        <v>0</v>
      </c>
      <c r="P1100" s="31">
        <f>IF(F1100&gt;0,(K1100+L1100)*F1100,0)</f>
        <v>4926.9568212067607</v>
      </c>
      <c r="Q1100" s="32">
        <f>IF(J1100*-1&gt;(K1100+L1100),(((J1100*-1)-K1100-L1100))*F1100,0)</f>
        <v>0</v>
      </c>
      <c r="R1100" s="31">
        <f t="shared" si="208"/>
        <v>1885258.3285800682</v>
      </c>
      <c r="S1100" s="31">
        <f t="shared" si="209"/>
        <v>1812448.7978919563</v>
      </c>
      <c r="T1100" s="31">
        <f t="shared" si="210"/>
        <v>0.52372476367954302</v>
      </c>
      <c r="U1100" s="31">
        <f t="shared" si="211"/>
        <v>0.50349827605438546</v>
      </c>
      <c r="V1100" s="33">
        <v>-0.50349827605438546</v>
      </c>
      <c r="W1100" s="33">
        <f>0.5*'Car Specs and Assumptions'!$C$5*(F1100*F1100)</f>
        <v>231532.54282407413</v>
      </c>
      <c r="X1100" s="33">
        <f t="shared" si="212"/>
        <v>231.53254282407414</v>
      </c>
      <c r="Y1100" s="33">
        <f t="shared" si="213"/>
        <v>169.01875626157411</v>
      </c>
      <c r="Z1100" s="33">
        <f>(H1100*(K1100+L1100))/1000</f>
        <v>4.9269568212067609</v>
      </c>
      <c r="AA1100" s="33">
        <f t="shared" si="214"/>
        <v>164.09179944036734</v>
      </c>
      <c r="AB1100" s="18"/>
      <c r="AC1100" s="24">
        <f t="shared" si="215"/>
        <v>0</v>
      </c>
      <c r="AD1100" s="24"/>
      <c r="AE1100" s="18"/>
      <c r="AF1100" s="18"/>
      <c r="AG1100" s="18"/>
      <c r="AH1100" s="18"/>
      <c r="AI1100" s="18"/>
      <c r="AJ1100" s="18"/>
      <c r="AK1100" s="18"/>
      <c r="AL1100" s="18"/>
      <c r="AM1100" s="18"/>
      <c r="AN1100" s="18"/>
    </row>
    <row r="1101" spans="1:40" x14ac:dyDescent="0.35">
      <c r="A1101" s="18"/>
      <c r="B1101" s="3" t="s">
        <v>5</v>
      </c>
      <c r="C1101" s="3">
        <v>1097</v>
      </c>
      <c r="D1101" s="3">
        <v>75</v>
      </c>
      <c r="E1101" s="11">
        <v>63.9</v>
      </c>
      <c r="F1101" s="30">
        <f t="shared" si="206"/>
        <v>17.75</v>
      </c>
      <c r="G1101" s="52">
        <f t="shared" si="216"/>
        <v>-2.7777777777778567E-2</v>
      </c>
      <c r="H1101" s="30">
        <f t="shared" si="217"/>
        <v>17.75</v>
      </c>
      <c r="I1101" s="70"/>
      <c r="J1101" s="30">
        <v>-41.083333333334501</v>
      </c>
      <c r="K1101" s="30">
        <f>'Car Specs and Assumptions'!$C$5*9.81*'Car Specs and Assumptions'!$F$5</f>
        <v>145.08990000000003</v>
      </c>
      <c r="L1101" s="30">
        <v>134.19535828125001</v>
      </c>
      <c r="M1101" s="30">
        <v>-320.36859161458455</v>
      </c>
      <c r="N1101" s="31">
        <v>-5686.5425011588759</v>
      </c>
      <c r="O1101" s="31">
        <f t="shared" si="207"/>
        <v>0</v>
      </c>
      <c r="P1101" s="31">
        <f>IF(F1101&gt;0,(K1101+L1101)*F1101,0)</f>
        <v>4957.313334492188</v>
      </c>
      <c r="Q1101" s="32">
        <f>IF(J1101*-1&gt;(K1101+L1101),(((J1101*-1)-K1101-L1101))*F1101,0)</f>
        <v>0</v>
      </c>
      <c r="R1101" s="31">
        <f t="shared" si="208"/>
        <v>1890215.6419145605</v>
      </c>
      <c r="S1101" s="31">
        <f t="shared" si="209"/>
        <v>1812448.7978919563</v>
      </c>
      <c r="T1101" s="31">
        <f t="shared" si="210"/>
        <v>0.52510190532386491</v>
      </c>
      <c r="U1101" s="31">
        <f t="shared" si="211"/>
        <v>0.50349827605438546</v>
      </c>
      <c r="V1101" s="33">
        <v>-0.50349827605438546</v>
      </c>
      <c r="W1101" s="33">
        <f>0.5*'Car Specs and Assumptions'!$C$5*(F1101*F1101)</f>
        <v>232988.71875</v>
      </c>
      <c r="X1101" s="33">
        <f t="shared" si="212"/>
        <v>232.98871875</v>
      </c>
      <c r="Y1101" s="33">
        <f t="shared" si="213"/>
        <v>170.0817646875</v>
      </c>
      <c r="Z1101" s="33">
        <f>(H1101*(K1101+L1101))/1000</f>
        <v>4.9573133344921878</v>
      </c>
      <c r="AA1101" s="33">
        <f t="shared" si="214"/>
        <v>165.1244513530078</v>
      </c>
      <c r="AB1101" s="18"/>
      <c r="AC1101" s="24">
        <f t="shared" si="215"/>
        <v>0</v>
      </c>
      <c r="AD1101" s="24"/>
      <c r="AE1101" s="18"/>
      <c r="AF1101" s="18"/>
      <c r="AG1101" s="18"/>
      <c r="AH1101" s="18"/>
      <c r="AI1101" s="18"/>
      <c r="AJ1101" s="18"/>
      <c r="AK1101" s="18"/>
      <c r="AL1101" s="18"/>
      <c r="AM1101" s="18"/>
      <c r="AN1101" s="18"/>
    </row>
    <row r="1102" spans="1:40" x14ac:dyDescent="0.35">
      <c r="A1102" s="18"/>
      <c r="B1102" s="3" t="s">
        <v>5</v>
      </c>
      <c r="C1102" s="3">
        <v>1098</v>
      </c>
      <c r="D1102" s="3">
        <v>76</v>
      </c>
      <c r="E1102" s="11">
        <v>63.5</v>
      </c>
      <c r="F1102" s="30">
        <f t="shared" si="206"/>
        <v>17.638888888888889</v>
      </c>
      <c r="G1102" s="52">
        <f t="shared" si="216"/>
        <v>-0.22222222222222321</v>
      </c>
      <c r="H1102" s="30">
        <f t="shared" si="217"/>
        <v>17.638888888888889</v>
      </c>
      <c r="I1102" s="70"/>
      <c r="J1102" s="30">
        <v>-328.66666666666811</v>
      </c>
      <c r="K1102" s="30">
        <f>'Car Specs and Assumptions'!$C$5*9.81*'Car Specs and Assumptions'!$F$5</f>
        <v>145.08990000000003</v>
      </c>
      <c r="L1102" s="30">
        <v>132.52054962384261</v>
      </c>
      <c r="M1102" s="30">
        <v>-606.27711629051078</v>
      </c>
      <c r="N1102" s="31">
        <v>-10694.054690124287</v>
      </c>
      <c r="O1102" s="31">
        <f t="shared" si="207"/>
        <v>0</v>
      </c>
      <c r="P1102" s="31">
        <f>IF(F1102&gt;0,(K1102+L1102)*F1102,0)</f>
        <v>4896.7398753094476</v>
      </c>
      <c r="Q1102" s="32">
        <f>IF(J1102*-1&gt;(K1102+L1102),(((J1102*-1)-K1102-L1102))*F1102,0)</f>
        <v>900.57493950539367</v>
      </c>
      <c r="R1102" s="31">
        <f t="shared" si="208"/>
        <v>1895112.3817898699</v>
      </c>
      <c r="S1102" s="31">
        <f t="shared" si="209"/>
        <v>1813349.3728314617</v>
      </c>
      <c r="T1102" s="31">
        <f t="shared" si="210"/>
        <v>0.52646221966122586</v>
      </c>
      <c r="U1102" s="31">
        <f t="shared" si="211"/>
        <v>0.50374845577258009</v>
      </c>
      <c r="V1102" s="33">
        <v>-0.50374845577258009</v>
      </c>
      <c r="W1102" s="33">
        <f>0.5*'Car Specs and Assumptions'!$C$5*(F1102*F1102)</f>
        <v>230080.93171296295</v>
      </c>
      <c r="X1102" s="33">
        <f t="shared" si="212"/>
        <v>230.08093171296295</v>
      </c>
      <c r="Y1102" s="33">
        <f t="shared" si="213"/>
        <v>167.95908015046294</v>
      </c>
      <c r="Z1102" s="33">
        <f>(H1102*(K1102+L1102))/1000</f>
        <v>4.8967398753094473</v>
      </c>
      <c r="AA1102" s="33">
        <f t="shared" si="214"/>
        <v>163.0623402751535</v>
      </c>
      <c r="AB1102" s="18"/>
      <c r="AC1102" s="24">
        <f t="shared" si="215"/>
        <v>0</v>
      </c>
      <c r="AD1102" s="24"/>
      <c r="AE1102" s="18"/>
      <c r="AF1102" s="18"/>
      <c r="AG1102" s="18"/>
      <c r="AH1102" s="18"/>
      <c r="AI1102" s="18"/>
      <c r="AJ1102" s="18"/>
      <c r="AK1102" s="18"/>
      <c r="AL1102" s="18"/>
      <c r="AM1102" s="18"/>
      <c r="AN1102" s="18"/>
    </row>
    <row r="1103" spans="1:40" x14ac:dyDescent="0.35">
      <c r="A1103" s="18"/>
      <c r="B1103" s="3" t="s">
        <v>5</v>
      </c>
      <c r="C1103" s="3">
        <v>1099</v>
      </c>
      <c r="D1103" s="3">
        <v>77</v>
      </c>
      <c r="E1103" s="11">
        <v>62.3</v>
      </c>
      <c r="F1103" s="30">
        <f t="shared" si="206"/>
        <v>17.305555555555554</v>
      </c>
      <c r="G1103" s="52">
        <f t="shared" si="216"/>
        <v>-0.44444444444444464</v>
      </c>
      <c r="H1103" s="30">
        <f t="shared" si="217"/>
        <v>17.305555555555554</v>
      </c>
      <c r="I1103" s="70"/>
      <c r="J1103" s="30">
        <v>-657.3333333333336</v>
      </c>
      <c r="K1103" s="30">
        <f>'Car Specs and Assumptions'!$C$5*9.81*'Car Specs and Assumptions'!$F$5</f>
        <v>145.08990000000003</v>
      </c>
      <c r="L1103" s="30">
        <v>127.55922476273147</v>
      </c>
      <c r="M1103" s="30">
        <v>-929.9824580960651</v>
      </c>
      <c r="N1103" s="31">
        <v>-16093.863094273569</v>
      </c>
      <c r="O1103" s="31">
        <f t="shared" si="207"/>
        <v>0</v>
      </c>
      <c r="P1103" s="31">
        <f>IF(F1103&gt;0,(K1103+L1103)*F1103,0)</f>
        <v>4718.3445757550471</v>
      </c>
      <c r="Q1103" s="32">
        <f>IF(J1103*-1&gt;(K1103+L1103),(((J1103*-1)-K1103-L1103))*F1103,0)</f>
        <v>6657.1739427634748</v>
      </c>
      <c r="R1103" s="31">
        <f t="shared" si="208"/>
        <v>1899830.7263656249</v>
      </c>
      <c r="S1103" s="31">
        <f t="shared" si="209"/>
        <v>1820006.5467742253</v>
      </c>
      <c r="T1103" s="31">
        <f t="shared" si="210"/>
        <v>0.52777297578437066</v>
      </c>
      <c r="U1103" s="31">
        <f t="shared" si="211"/>
        <v>0.50559781869387976</v>
      </c>
      <c r="V1103" s="33">
        <v>-0.50559781869387976</v>
      </c>
      <c r="W1103" s="33">
        <f>0.5*'Car Specs and Assumptions'!$C$5*(F1103*F1103)</f>
        <v>221467.12615740736</v>
      </c>
      <c r="X1103" s="33">
        <f t="shared" si="212"/>
        <v>221.46712615740736</v>
      </c>
      <c r="Y1103" s="33">
        <f t="shared" si="213"/>
        <v>161.67100209490738</v>
      </c>
      <c r="Z1103" s="33">
        <f>(H1103*(K1103+L1103))/1000</f>
        <v>4.7183445757550473</v>
      </c>
      <c r="AA1103" s="33">
        <f t="shared" si="214"/>
        <v>156.95265751915232</v>
      </c>
      <c r="AB1103" s="18"/>
      <c r="AC1103" s="24">
        <f t="shared" si="215"/>
        <v>0</v>
      </c>
      <c r="AD1103" s="24"/>
      <c r="AE1103" s="18"/>
      <c r="AF1103" s="18"/>
      <c r="AG1103" s="18"/>
      <c r="AH1103" s="18"/>
      <c r="AI1103" s="18"/>
      <c r="AJ1103" s="18"/>
      <c r="AK1103" s="18"/>
      <c r="AL1103" s="18"/>
      <c r="AM1103" s="18"/>
      <c r="AN1103" s="18"/>
    </row>
    <row r="1104" spans="1:40" x14ac:dyDescent="0.35">
      <c r="A1104" s="18"/>
      <c r="B1104" s="3" t="s">
        <v>5</v>
      </c>
      <c r="C1104" s="3">
        <v>1100</v>
      </c>
      <c r="D1104" s="3">
        <v>78</v>
      </c>
      <c r="E1104" s="11">
        <v>60.3</v>
      </c>
      <c r="F1104" s="30">
        <f t="shared" si="206"/>
        <v>16.75</v>
      </c>
      <c r="G1104" s="52">
        <f t="shared" si="216"/>
        <v>-0.47222222222222143</v>
      </c>
      <c r="H1104" s="30">
        <f t="shared" si="217"/>
        <v>16.75</v>
      </c>
      <c r="I1104" s="70"/>
      <c r="J1104" s="30">
        <v>-698.41666666666549</v>
      </c>
      <c r="K1104" s="30">
        <f>'Car Specs and Assumptions'!$C$5*9.81*'Car Specs and Assumptions'!$F$5</f>
        <v>145.08990000000003</v>
      </c>
      <c r="L1104" s="30">
        <v>119.50068703125001</v>
      </c>
      <c r="M1104" s="30">
        <v>-963.00725369791553</v>
      </c>
      <c r="N1104" s="31">
        <v>-16130.371499440085</v>
      </c>
      <c r="O1104" s="31">
        <f t="shared" si="207"/>
        <v>0</v>
      </c>
      <c r="P1104" s="31">
        <f>IF(F1104&gt;0,(K1104+L1104)*F1104,0)</f>
        <v>4431.8923327734383</v>
      </c>
      <c r="Q1104" s="32">
        <f>IF(J1104*-1&gt;(K1104+L1104),(((J1104*-1)-K1104-L1104))*F1104,0)</f>
        <v>7266.5868338932087</v>
      </c>
      <c r="R1104" s="31">
        <f t="shared" si="208"/>
        <v>1904262.6186983983</v>
      </c>
      <c r="S1104" s="31">
        <f t="shared" si="209"/>
        <v>1827273.1336081186</v>
      </c>
      <c r="T1104" s="31">
        <f t="shared" si="210"/>
        <v>0.52900415547441504</v>
      </c>
      <c r="U1104" s="31">
        <f t="shared" si="211"/>
        <v>0.50761647651633535</v>
      </c>
      <c r="V1104" s="33">
        <v>-0.50761647651633535</v>
      </c>
      <c r="W1104" s="33">
        <f>0.5*'Car Specs and Assumptions'!$C$5*(F1104*F1104)</f>
        <v>207475.96875</v>
      </c>
      <c r="X1104" s="33">
        <f t="shared" si="212"/>
        <v>207.47596874999999</v>
      </c>
      <c r="Y1104" s="33">
        <f t="shared" si="213"/>
        <v>151.45745718749998</v>
      </c>
      <c r="Z1104" s="33">
        <f>(H1104*(K1104+L1104))/1000</f>
        <v>4.4318923327734385</v>
      </c>
      <c r="AA1104" s="33">
        <f t="shared" si="214"/>
        <v>147.02556485472655</v>
      </c>
      <c r="AB1104" s="18"/>
      <c r="AC1104" s="24">
        <f t="shared" si="215"/>
        <v>0</v>
      </c>
      <c r="AD1104" s="24"/>
      <c r="AE1104" s="18"/>
      <c r="AF1104" s="18"/>
      <c r="AG1104" s="18"/>
      <c r="AH1104" s="18"/>
      <c r="AI1104" s="18"/>
      <c r="AJ1104" s="18"/>
      <c r="AK1104" s="18"/>
      <c r="AL1104" s="18"/>
      <c r="AM1104" s="18"/>
      <c r="AN1104" s="18"/>
    </row>
    <row r="1105" spans="1:40" x14ac:dyDescent="0.35">
      <c r="A1105" s="18"/>
      <c r="B1105" s="3" t="s">
        <v>5</v>
      </c>
      <c r="C1105" s="3">
        <v>1101</v>
      </c>
      <c r="D1105" s="3">
        <v>79</v>
      </c>
      <c r="E1105" s="11">
        <v>58.9</v>
      </c>
      <c r="F1105" s="30">
        <f t="shared" si="206"/>
        <v>16.361111111111111</v>
      </c>
      <c r="G1105" s="52">
        <f t="shared" si="216"/>
        <v>-0.26388888888888928</v>
      </c>
      <c r="H1105" s="30">
        <f t="shared" si="217"/>
        <v>16.361111111111111</v>
      </c>
      <c r="I1105" s="70"/>
      <c r="J1105" s="30">
        <v>-390.29166666666725</v>
      </c>
      <c r="K1105" s="30">
        <f>'Car Specs and Assumptions'!$C$5*9.81*'Car Specs and Assumptions'!$F$5</f>
        <v>145.08990000000003</v>
      </c>
      <c r="L1105" s="30">
        <v>114.01614879050926</v>
      </c>
      <c r="M1105" s="30">
        <v>-649.39771545717656</v>
      </c>
      <c r="N1105" s="31">
        <v>-10624.868177896584</v>
      </c>
      <c r="O1105" s="31">
        <f t="shared" si="207"/>
        <v>0</v>
      </c>
      <c r="P1105" s="31">
        <f>IF(F1105&gt;0,(K1105+L1105)*F1105,0)</f>
        <v>4239.262853822499</v>
      </c>
      <c r="Q1105" s="32">
        <f>IF(J1105*-1&gt;(K1105+L1105),(((J1105*-1)-K1105-L1105))*F1105,0)</f>
        <v>2146.342470251584</v>
      </c>
      <c r="R1105" s="31">
        <f t="shared" si="208"/>
        <v>1908501.8815522208</v>
      </c>
      <c r="S1105" s="31">
        <f t="shared" si="209"/>
        <v>1829419.4760783701</v>
      </c>
      <c r="T1105" s="31">
        <f t="shared" si="210"/>
        <v>0.53018182269520697</v>
      </c>
      <c r="U1105" s="31">
        <f t="shared" si="211"/>
        <v>0.50821273045457127</v>
      </c>
      <c r="V1105" s="33">
        <v>-0.50821273045457127</v>
      </c>
      <c r="W1105" s="33">
        <f>0.5*'Car Specs and Assumptions'!$C$5*(F1105*F1105)</f>
        <v>197953.76504629629</v>
      </c>
      <c r="X1105" s="33">
        <f t="shared" si="212"/>
        <v>197.9537650462963</v>
      </c>
      <c r="Y1105" s="33">
        <f t="shared" si="213"/>
        <v>144.5062484837963</v>
      </c>
      <c r="Z1105" s="33">
        <f>(H1105*(K1105+L1105))/1000</f>
        <v>4.239262853822499</v>
      </c>
      <c r="AA1105" s="33">
        <f t="shared" si="214"/>
        <v>140.26698562997379</v>
      </c>
      <c r="AB1105" s="18"/>
      <c r="AC1105" s="24">
        <f t="shared" si="215"/>
        <v>0</v>
      </c>
      <c r="AD1105" s="24"/>
      <c r="AE1105" s="18"/>
      <c r="AF1105" s="18"/>
      <c r="AG1105" s="18"/>
      <c r="AH1105" s="18"/>
      <c r="AI1105" s="18"/>
      <c r="AJ1105" s="18"/>
      <c r="AK1105" s="18"/>
      <c r="AL1105" s="18"/>
      <c r="AM1105" s="18"/>
      <c r="AN1105" s="18"/>
    </row>
    <row r="1106" spans="1:40" x14ac:dyDescent="0.35">
      <c r="A1106" s="18"/>
      <c r="B1106" s="3" t="s">
        <v>5</v>
      </c>
      <c r="C1106" s="3">
        <v>1102</v>
      </c>
      <c r="D1106" s="3">
        <v>80</v>
      </c>
      <c r="E1106" s="11">
        <v>58.4</v>
      </c>
      <c r="F1106" s="30">
        <f t="shared" si="206"/>
        <v>16.222222222222221</v>
      </c>
      <c r="G1106" s="52">
        <f t="shared" si="216"/>
        <v>-1.3888888888889284E-2</v>
      </c>
      <c r="H1106" s="30">
        <f t="shared" si="217"/>
        <v>16.222222222222221</v>
      </c>
      <c r="I1106" s="70"/>
      <c r="J1106" s="30">
        <v>-20.54166666666725</v>
      </c>
      <c r="K1106" s="30">
        <f>'Car Specs and Assumptions'!$C$5*9.81*'Car Specs and Assumptions'!$F$5</f>
        <v>145.08990000000003</v>
      </c>
      <c r="L1106" s="30">
        <v>112.08860703703704</v>
      </c>
      <c r="M1106" s="30">
        <v>-277.72017370370429</v>
      </c>
      <c r="N1106" s="31">
        <v>-4505.2383734156474</v>
      </c>
      <c r="O1106" s="31">
        <f t="shared" si="207"/>
        <v>0</v>
      </c>
      <c r="P1106" s="31">
        <f>IF(F1106&gt;0,(K1106+L1106)*F1106,0)</f>
        <v>4172.0068919341575</v>
      </c>
      <c r="Q1106" s="32">
        <f>IF(J1106*-1&gt;(K1106+L1106),(((J1106*-1)-K1106-L1106))*F1106,0)</f>
        <v>0</v>
      </c>
      <c r="R1106" s="31">
        <f t="shared" si="208"/>
        <v>1912673.888444155</v>
      </c>
      <c r="S1106" s="31">
        <f t="shared" si="209"/>
        <v>1829419.4760783701</v>
      </c>
      <c r="T1106" s="31">
        <f t="shared" si="210"/>
        <v>0.5313408062097863</v>
      </c>
      <c r="U1106" s="31">
        <f t="shared" si="211"/>
        <v>0.50821273045457127</v>
      </c>
      <c r="V1106" s="33">
        <v>-0.50821273045457127</v>
      </c>
      <c r="W1106" s="33">
        <f>0.5*'Car Specs and Assumptions'!$C$5*(F1106*F1106)</f>
        <v>194607.18518518517</v>
      </c>
      <c r="X1106" s="33">
        <f t="shared" si="212"/>
        <v>194.60718518518516</v>
      </c>
      <c r="Y1106" s="33">
        <f t="shared" si="213"/>
        <v>142.06324518518517</v>
      </c>
      <c r="Z1106" s="33">
        <f>(H1106*(K1106+L1106))/1000</f>
        <v>4.1720068919341573</v>
      </c>
      <c r="AA1106" s="33">
        <f t="shared" si="214"/>
        <v>137.89123829325101</v>
      </c>
      <c r="AB1106" s="18"/>
      <c r="AC1106" s="24">
        <f t="shared" si="215"/>
        <v>0</v>
      </c>
      <c r="AD1106" s="24"/>
      <c r="AE1106" s="18"/>
      <c r="AF1106" s="18"/>
      <c r="AG1106" s="18"/>
      <c r="AH1106" s="18"/>
      <c r="AI1106" s="18"/>
      <c r="AJ1106" s="18"/>
      <c r="AK1106" s="18"/>
      <c r="AL1106" s="18"/>
      <c r="AM1106" s="18"/>
      <c r="AN1106" s="18"/>
    </row>
    <row r="1107" spans="1:40" x14ac:dyDescent="0.35">
      <c r="A1107" s="18"/>
      <c r="B1107" s="3" t="s">
        <v>5</v>
      </c>
      <c r="C1107" s="3">
        <v>1103</v>
      </c>
      <c r="D1107" s="3">
        <v>81</v>
      </c>
      <c r="E1107" s="11">
        <v>58.8</v>
      </c>
      <c r="F1107" s="30">
        <f t="shared" si="206"/>
        <v>16.333333333333332</v>
      </c>
      <c r="G1107" s="52">
        <f t="shared" si="216"/>
        <v>0.25</v>
      </c>
      <c r="H1107" s="30">
        <f t="shared" si="217"/>
        <v>16.333333333333332</v>
      </c>
      <c r="I1107" s="70"/>
      <c r="J1107" s="30">
        <v>369.75</v>
      </c>
      <c r="K1107" s="30">
        <f>'Car Specs and Assumptions'!$C$5*9.81*'Car Specs and Assumptions'!$F$5</f>
        <v>145.08990000000003</v>
      </c>
      <c r="L1107" s="30">
        <v>113.62932583333333</v>
      </c>
      <c r="M1107" s="30">
        <v>111.03077416666665</v>
      </c>
      <c r="N1107" s="31">
        <v>1813.5026447222217</v>
      </c>
      <c r="O1107" s="31">
        <f t="shared" si="207"/>
        <v>1813.5026447222217</v>
      </c>
      <c r="P1107" s="31">
        <f>IF(F1107&gt;0,(K1107+L1107)*F1107,0)</f>
        <v>4225.7473552777774</v>
      </c>
      <c r="Q1107" s="32">
        <f>IF(J1107*-1&gt;(K1107+L1107),(((J1107*-1)-K1107-L1107))*F1107,0)</f>
        <v>0</v>
      </c>
      <c r="R1107" s="31">
        <f t="shared" si="208"/>
        <v>1916899.6357994329</v>
      </c>
      <c r="S1107" s="31">
        <f t="shared" si="209"/>
        <v>1829419.4760783701</v>
      </c>
      <c r="T1107" s="31">
        <f t="shared" si="210"/>
        <v>0.5325147188250825</v>
      </c>
      <c r="U1107" s="31">
        <f t="shared" si="211"/>
        <v>0.50821273045457127</v>
      </c>
      <c r="V1107" s="33">
        <v>-0.50821273045457127</v>
      </c>
      <c r="W1107" s="33">
        <f>0.5*'Car Specs and Assumptions'!$C$5*(F1107*F1107)</f>
        <v>197282.16666666663</v>
      </c>
      <c r="X1107" s="33">
        <f t="shared" si="212"/>
        <v>197.28216666666663</v>
      </c>
      <c r="Y1107" s="33">
        <f t="shared" si="213"/>
        <v>144.01598166666665</v>
      </c>
      <c r="Z1107" s="33">
        <f>(H1107*(K1107+L1107))/1000</f>
        <v>4.2257473552777771</v>
      </c>
      <c r="AA1107" s="33">
        <f t="shared" si="214"/>
        <v>139.79023431138887</v>
      </c>
      <c r="AB1107" s="18"/>
      <c r="AC1107" s="24">
        <f t="shared" si="215"/>
        <v>0</v>
      </c>
      <c r="AD1107" s="24"/>
      <c r="AE1107" s="18"/>
      <c r="AF1107" s="18"/>
      <c r="AG1107" s="18"/>
      <c r="AH1107" s="18"/>
      <c r="AI1107" s="18"/>
      <c r="AJ1107" s="18"/>
      <c r="AK1107" s="18"/>
      <c r="AL1107" s="18"/>
      <c r="AM1107" s="18"/>
      <c r="AN1107" s="18"/>
    </row>
    <row r="1108" spans="1:40" x14ac:dyDescent="0.35">
      <c r="A1108" s="18"/>
      <c r="B1108" s="3" t="s">
        <v>5</v>
      </c>
      <c r="C1108" s="3">
        <v>1104</v>
      </c>
      <c r="D1108" s="3">
        <v>82</v>
      </c>
      <c r="E1108" s="11">
        <v>60.2</v>
      </c>
      <c r="F1108" s="30">
        <f t="shared" si="206"/>
        <v>16.722222222222221</v>
      </c>
      <c r="G1108" s="52">
        <f t="shared" si="216"/>
        <v>0.48611111111111072</v>
      </c>
      <c r="H1108" s="30">
        <f t="shared" si="217"/>
        <v>16.722222222222221</v>
      </c>
      <c r="I1108" s="70"/>
      <c r="J1108" s="30">
        <v>718.9583333333328</v>
      </c>
      <c r="K1108" s="30">
        <f>'Car Specs and Assumptions'!$C$5*9.81*'Car Specs and Assumptions'!$F$5</f>
        <v>145.08990000000003</v>
      </c>
      <c r="L1108" s="30">
        <v>119.1046618287037</v>
      </c>
      <c r="M1108" s="30">
        <v>454.76377150462906</v>
      </c>
      <c r="N1108" s="31">
        <v>7604.6608457162965</v>
      </c>
      <c r="O1108" s="31">
        <f t="shared" si="207"/>
        <v>7604.6608457162965</v>
      </c>
      <c r="P1108" s="31">
        <f>IF(F1108&gt;0,(K1108+L1108)*F1108,0)</f>
        <v>4417.9201728022126</v>
      </c>
      <c r="Q1108" s="32">
        <f>IF(J1108*-1&gt;(K1108+L1108),(((J1108*-1)-K1108-L1108))*F1108,0)</f>
        <v>0</v>
      </c>
      <c r="R1108" s="31">
        <f t="shared" si="208"/>
        <v>1921317.555972235</v>
      </c>
      <c r="S1108" s="31">
        <f t="shared" si="209"/>
        <v>1829419.4760783701</v>
      </c>
      <c r="T1108" s="31">
        <f t="shared" si="210"/>
        <v>0.53374201704908697</v>
      </c>
      <c r="U1108" s="31">
        <f t="shared" si="211"/>
        <v>0.50821273045457127</v>
      </c>
      <c r="V1108" s="33">
        <v>-0.50821273045457127</v>
      </c>
      <c r="W1108" s="33">
        <f>0.5*'Car Specs and Assumptions'!$C$5*(F1108*F1108)</f>
        <v>206788.39351851848</v>
      </c>
      <c r="X1108" s="33">
        <f t="shared" si="212"/>
        <v>206.78839351851849</v>
      </c>
      <c r="Y1108" s="33">
        <f t="shared" si="213"/>
        <v>150.95552726851849</v>
      </c>
      <c r="Z1108" s="33">
        <f>(H1108*(K1108+L1108))/1000</f>
        <v>4.4179201728022131</v>
      </c>
      <c r="AA1108" s="33">
        <f t="shared" si="214"/>
        <v>146.53760709571628</v>
      </c>
      <c r="AB1108" s="18"/>
      <c r="AC1108" s="24">
        <f t="shared" si="215"/>
        <v>0</v>
      </c>
      <c r="AD1108" s="24"/>
      <c r="AE1108" s="18"/>
      <c r="AF1108" s="18"/>
      <c r="AG1108" s="18"/>
      <c r="AH1108" s="18"/>
      <c r="AI1108" s="18"/>
      <c r="AJ1108" s="18"/>
      <c r="AK1108" s="18"/>
      <c r="AL1108" s="18"/>
      <c r="AM1108" s="18"/>
      <c r="AN1108" s="18"/>
    </row>
    <row r="1109" spans="1:40" x14ac:dyDescent="0.35">
      <c r="A1109" s="18"/>
      <c r="B1109" s="3" t="s">
        <v>5</v>
      </c>
      <c r="C1109" s="3">
        <v>1105</v>
      </c>
      <c r="D1109" s="3">
        <v>83</v>
      </c>
      <c r="E1109" s="11">
        <v>62.3</v>
      </c>
      <c r="F1109" s="30">
        <f t="shared" si="206"/>
        <v>17.305555555555554</v>
      </c>
      <c r="G1109" s="52">
        <f t="shared" si="216"/>
        <v>0.51388888888888928</v>
      </c>
      <c r="H1109" s="30">
        <f t="shared" si="217"/>
        <v>17.305555555555554</v>
      </c>
      <c r="I1109" s="70"/>
      <c r="J1109" s="30">
        <v>760.0416666666672</v>
      </c>
      <c r="K1109" s="30">
        <f>'Car Specs and Assumptions'!$C$5*9.81*'Car Specs and Assumptions'!$F$5</f>
        <v>145.08990000000003</v>
      </c>
      <c r="L1109" s="30">
        <v>127.55922476273147</v>
      </c>
      <c r="M1109" s="30">
        <v>487.39254190393569</v>
      </c>
      <c r="N1109" s="31">
        <v>8434.5987112819967</v>
      </c>
      <c r="O1109" s="31">
        <f t="shared" si="207"/>
        <v>8434.5987112819967</v>
      </c>
      <c r="P1109" s="31">
        <f>IF(F1109&gt;0,(K1109+L1109)*F1109,0)</f>
        <v>4718.3445757550471</v>
      </c>
      <c r="Q1109" s="32">
        <f>IF(J1109*-1&gt;(K1109+L1109),(((J1109*-1)-K1109-L1109))*F1109,0)</f>
        <v>0</v>
      </c>
      <c r="R1109" s="31">
        <f t="shared" si="208"/>
        <v>1926035.9005479901</v>
      </c>
      <c r="S1109" s="31">
        <f t="shared" si="209"/>
        <v>1829419.4760783701</v>
      </c>
      <c r="T1109" s="31">
        <f t="shared" si="210"/>
        <v>0.53505277317223165</v>
      </c>
      <c r="U1109" s="31">
        <f t="shared" si="211"/>
        <v>0.50821273045457127</v>
      </c>
      <c r="V1109" s="33">
        <v>-0.50821273045457127</v>
      </c>
      <c r="W1109" s="33">
        <f>0.5*'Car Specs and Assumptions'!$C$5*(F1109*F1109)</f>
        <v>221467.12615740736</v>
      </c>
      <c r="X1109" s="33">
        <f t="shared" si="212"/>
        <v>221.46712615740736</v>
      </c>
      <c r="Y1109" s="33">
        <f t="shared" si="213"/>
        <v>161.67100209490738</v>
      </c>
      <c r="Z1109" s="33">
        <f>(H1109*(K1109+L1109))/1000</f>
        <v>4.7183445757550473</v>
      </c>
      <c r="AA1109" s="33">
        <f t="shared" si="214"/>
        <v>156.95265751915232</v>
      </c>
      <c r="AB1109" s="18"/>
      <c r="AC1109" s="24">
        <f t="shared" si="215"/>
        <v>0</v>
      </c>
      <c r="AD1109" s="24"/>
      <c r="AE1109" s="18"/>
      <c r="AF1109" s="18"/>
      <c r="AG1109" s="18"/>
      <c r="AH1109" s="18"/>
      <c r="AI1109" s="18"/>
      <c r="AJ1109" s="18"/>
      <c r="AK1109" s="18"/>
      <c r="AL1109" s="18"/>
      <c r="AM1109" s="18"/>
      <c r="AN1109" s="18"/>
    </row>
    <row r="1110" spans="1:40" x14ac:dyDescent="0.35">
      <c r="A1110" s="18"/>
      <c r="B1110" s="3" t="s">
        <v>5</v>
      </c>
      <c r="C1110" s="3">
        <v>1106</v>
      </c>
      <c r="D1110" s="3">
        <v>84</v>
      </c>
      <c r="E1110" s="11">
        <v>63.9</v>
      </c>
      <c r="F1110" s="30">
        <f t="shared" si="206"/>
        <v>17.75</v>
      </c>
      <c r="G1110" s="52">
        <f t="shared" si="216"/>
        <v>0.30555555555555713</v>
      </c>
      <c r="H1110" s="30">
        <f t="shared" si="217"/>
        <v>17.75</v>
      </c>
      <c r="I1110" s="70"/>
      <c r="J1110" s="30">
        <v>451.91666666666902</v>
      </c>
      <c r="K1110" s="30">
        <f>'Car Specs and Assumptions'!$C$5*9.81*'Car Specs and Assumptions'!$F$5</f>
        <v>145.08990000000003</v>
      </c>
      <c r="L1110" s="30">
        <v>134.19535828125001</v>
      </c>
      <c r="M1110" s="30">
        <v>172.63140838541895</v>
      </c>
      <c r="N1110" s="31">
        <v>3064.2074988411864</v>
      </c>
      <c r="O1110" s="31">
        <f t="shared" si="207"/>
        <v>3064.2074988411864</v>
      </c>
      <c r="P1110" s="31">
        <f>IF(F1110&gt;0,(K1110+L1110)*F1110,0)</f>
        <v>4957.313334492188</v>
      </c>
      <c r="Q1110" s="32">
        <f>IF(J1110*-1&gt;(K1110+L1110),(((J1110*-1)-K1110-L1110))*F1110,0)</f>
        <v>0</v>
      </c>
      <c r="R1110" s="31">
        <f t="shared" si="208"/>
        <v>1930993.2138824824</v>
      </c>
      <c r="S1110" s="31">
        <f t="shared" si="209"/>
        <v>1829419.4760783701</v>
      </c>
      <c r="T1110" s="31">
        <f t="shared" si="210"/>
        <v>0.53642991481655367</v>
      </c>
      <c r="U1110" s="31">
        <f t="shared" si="211"/>
        <v>0.50821273045457127</v>
      </c>
      <c r="V1110" s="33">
        <v>-0.50821273045457127</v>
      </c>
      <c r="W1110" s="33">
        <f>0.5*'Car Specs and Assumptions'!$C$5*(F1110*F1110)</f>
        <v>232988.71875</v>
      </c>
      <c r="X1110" s="33">
        <f t="shared" si="212"/>
        <v>232.98871875</v>
      </c>
      <c r="Y1110" s="33">
        <f t="shared" si="213"/>
        <v>170.0817646875</v>
      </c>
      <c r="Z1110" s="33">
        <f>(H1110*(K1110+L1110))/1000</f>
        <v>4.9573133344921878</v>
      </c>
      <c r="AA1110" s="33">
        <f t="shared" si="214"/>
        <v>165.1244513530078</v>
      </c>
      <c r="AB1110" s="18"/>
      <c r="AC1110" s="24">
        <f t="shared" si="215"/>
        <v>0</v>
      </c>
      <c r="AD1110" s="24"/>
      <c r="AE1110" s="18"/>
      <c r="AF1110" s="18"/>
      <c r="AG1110" s="18"/>
      <c r="AH1110" s="18"/>
      <c r="AI1110" s="18"/>
      <c r="AJ1110" s="18"/>
      <c r="AK1110" s="18"/>
      <c r="AL1110" s="18"/>
      <c r="AM1110" s="18"/>
      <c r="AN1110" s="18"/>
    </row>
    <row r="1111" spans="1:40" x14ac:dyDescent="0.35">
      <c r="A1111" s="18"/>
      <c r="B1111" s="3" t="s">
        <v>5</v>
      </c>
      <c r="C1111" s="3">
        <v>1107</v>
      </c>
      <c r="D1111" s="3">
        <v>85</v>
      </c>
      <c r="E1111" s="11">
        <v>64.5</v>
      </c>
      <c r="F1111" s="30">
        <f t="shared" si="206"/>
        <v>17.916666666666668</v>
      </c>
      <c r="G1111" s="52">
        <f t="shared" si="216"/>
        <v>6.9444444444444642E-2</v>
      </c>
      <c r="H1111" s="30">
        <f t="shared" si="217"/>
        <v>17.916666666666668</v>
      </c>
      <c r="I1111" s="70"/>
      <c r="J1111" s="30">
        <v>102.70833333333363</v>
      </c>
      <c r="K1111" s="30">
        <f>'Car Specs and Assumptions'!$C$5*9.81*'Car Specs and Assumptions'!$F$5</f>
        <v>145.08990000000003</v>
      </c>
      <c r="L1111" s="30">
        <v>136.72729036458338</v>
      </c>
      <c r="M1111" s="30">
        <v>-179.10885703124978</v>
      </c>
      <c r="N1111" s="31">
        <v>-3209.0336884765588</v>
      </c>
      <c r="O1111" s="31">
        <f t="shared" si="207"/>
        <v>0</v>
      </c>
      <c r="P1111" s="31">
        <f>IF(F1111&gt;0,(K1111+L1111)*F1111,0)</f>
        <v>5049.2246606987874</v>
      </c>
      <c r="Q1111" s="32">
        <f>IF(J1111*-1&gt;(K1111+L1111),(((J1111*-1)-K1111-L1111))*F1111,0)</f>
        <v>0</v>
      </c>
      <c r="R1111" s="31">
        <f t="shared" si="208"/>
        <v>1936042.4385431812</v>
      </c>
      <c r="S1111" s="31">
        <f t="shared" si="209"/>
        <v>1829419.4760783701</v>
      </c>
      <c r="T1111" s="31">
        <f t="shared" si="210"/>
        <v>0.53783258942729573</v>
      </c>
      <c r="U1111" s="31">
        <f t="shared" si="211"/>
        <v>0.50821273045457127</v>
      </c>
      <c r="V1111" s="33">
        <v>-0.50821273045457127</v>
      </c>
      <c r="W1111" s="33">
        <f>0.5*'Car Specs and Assumptions'!$C$5*(F1111*F1111)</f>
        <v>237384.63541666672</v>
      </c>
      <c r="X1111" s="33">
        <f t="shared" si="212"/>
        <v>237.38463541666673</v>
      </c>
      <c r="Y1111" s="33">
        <f t="shared" si="213"/>
        <v>173.2907838541667</v>
      </c>
      <c r="Z1111" s="33">
        <f>(H1111*(K1111+L1111))/1000</f>
        <v>5.0492246606987869</v>
      </c>
      <c r="AA1111" s="33">
        <f t="shared" si="214"/>
        <v>168.24155919346791</v>
      </c>
      <c r="AB1111" s="18"/>
      <c r="AC1111" s="24">
        <f t="shared" si="215"/>
        <v>0</v>
      </c>
      <c r="AD1111" s="24"/>
      <c r="AE1111" s="18"/>
      <c r="AF1111" s="18"/>
      <c r="AG1111" s="18"/>
      <c r="AH1111" s="18"/>
      <c r="AI1111" s="18"/>
      <c r="AJ1111" s="18"/>
      <c r="AK1111" s="18"/>
      <c r="AL1111" s="18"/>
      <c r="AM1111" s="18"/>
      <c r="AN1111" s="18"/>
    </row>
    <row r="1112" spans="1:40" x14ac:dyDescent="0.35">
      <c r="A1112" s="18"/>
      <c r="B1112" s="3" t="s">
        <v>5</v>
      </c>
      <c r="C1112" s="3">
        <v>1108</v>
      </c>
      <c r="D1112" s="3">
        <v>86</v>
      </c>
      <c r="E1112" s="11">
        <v>64.400000000000006</v>
      </c>
      <c r="F1112" s="30">
        <f t="shared" si="206"/>
        <v>17.888888888888889</v>
      </c>
      <c r="G1112" s="52">
        <f t="shared" si="216"/>
        <v>-0.13888888888888928</v>
      </c>
      <c r="H1112" s="30">
        <f t="shared" si="217"/>
        <v>17.888888888888889</v>
      </c>
      <c r="I1112" s="70"/>
      <c r="J1112" s="30">
        <v>-205.41666666666725</v>
      </c>
      <c r="K1112" s="30">
        <f>'Car Specs and Assumptions'!$C$5*9.81*'Car Specs and Assumptions'!$F$5</f>
        <v>145.08990000000003</v>
      </c>
      <c r="L1112" s="30">
        <v>136.30365842592593</v>
      </c>
      <c r="M1112" s="30">
        <v>-486.81022509259321</v>
      </c>
      <c r="N1112" s="31">
        <v>-8708.4940266563899</v>
      </c>
      <c r="O1112" s="31">
        <f t="shared" si="207"/>
        <v>0</v>
      </c>
      <c r="P1112" s="31">
        <f>IF(F1112&gt;0,(K1112+L1112)*F1112,0)</f>
        <v>5033.8181007304538</v>
      </c>
      <c r="Q1112" s="32">
        <f>IF(J1112*-1&gt;(K1112+L1112),(((J1112*-1)-K1112-L1112))*F1112,0)</f>
        <v>0</v>
      </c>
      <c r="R1112" s="31">
        <f t="shared" si="208"/>
        <v>1941076.2566439116</v>
      </c>
      <c r="S1112" s="31">
        <f t="shared" si="209"/>
        <v>1829419.4760783701</v>
      </c>
      <c r="T1112" s="31">
        <f t="shared" si="210"/>
        <v>0.53923098409567871</v>
      </c>
      <c r="U1112" s="31">
        <f t="shared" si="211"/>
        <v>0.50821273045457127</v>
      </c>
      <c r="V1112" s="33">
        <v>-0.50821273045457127</v>
      </c>
      <c r="W1112" s="33">
        <f>0.5*'Car Specs and Assumptions'!$C$5*(F1112*F1112)</f>
        <v>236649.12962962964</v>
      </c>
      <c r="X1112" s="33">
        <f t="shared" si="212"/>
        <v>236.64912962962964</v>
      </c>
      <c r="Y1112" s="33">
        <f t="shared" si="213"/>
        <v>172.75386462962965</v>
      </c>
      <c r="Z1112" s="33">
        <f>(H1112*(K1112+L1112))/1000</f>
        <v>5.0338181007304534</v>
      </c>
      <c r="AA1112" s="33">
        <f t="shared" si="214"/>
        <v>167.72004652889919</v>
      </c>
      <c r="AB1112" s="18"/>
      <c r="AC1112" s="24">
        <f t="shared" si="215"/>
        <v>0</v>
      </c>
      <c r="AD1112" s="24"/>
      <c r="AE1112" s="18"/>
      <c r="AF1112" s="18"/>
      <c r="AG1112" s="18"/>
      <c r="AH1112" s="18"/>
      <c r="AI1112" s="18"/>
      <c r="AJ1112" s="18"/>
      <c r="AK1112" s="18"/>
      <c r="AL1112" s="18"/>
      <c r="AM1112" s="18"/>
      <c r="AN1112" s="18"/>
    </row>
    <row r="1113" spans="1:40" x14ac:dyDescent="0.35">
      <c r="A1113" s="18"/>
      <c r="B1113" s="3" t="s">
        <v>5</v>
      </c>
      <c r="C1113" s="3">
        <v>1109</v>
      </c>
      <c r="D1113" s="3">
        <v>87</v>
      </c>
      <c r="E1113" s="11">
        <v>63.5</v>
      </c>
      <c r="F1113" s="30">
        <f t="shared" si="206"/>
        <v>17.638888888888889</v>
      </c>
      <c r="G1113" s="52">
        <f t="shared" si="216"/>
        <v>-0.33333333333333393</v>
      </c>
      <c r="H1113" s="30">
        <f t="shared" si="217"/>
        <v>17.638888888888889</v>
      </c>
      <c r="I1113" s="70"/>
      <c r="J1113" s="30">
        <v>-493.00000000000085</v>
      </c>
      <c r="K1113" s="30">
        <f>'Car Specs and Assumptions'!$C$5*9.81*'Car Specs and Assumptions'!$F$5</f>
        <v>145.08990000000003</v>
      </c>
      <c r="L1113" s="30">
        <v>132.52054962384261</v>
      </c>
      <c r="M1113" s="30">
        <v>-770.61044962384346</v>
      </c>
      <c r="N1113" s="31">
        <v>-13592.712097531683</v>
      </c>
      <c r="O1113" s="31">
        <f t="shared" si="207"/>
        <v>0</v>
      </c>
      <c r="P1113" s="31">
        <f>IF(F1113&gt;0,(K1113+L1113)*F1113,0)</f>
        <v>4896.7398753094476</v>
      </c>
      <c r="Q1113" s="32">
        <f>IF(J1113*-1&gt;(K1113+L1113),(((J1113*-1)-K1113-L1113))*F1113,0)</f>
        <v>3799.2323469127914</v>
      </c>
      <c r="R1113" s="31">
        <f t="shared" si="208"/>
        <v>1945972.996519221</v>
      </c>
      <c r="S1113" s="31">
        <f t="shared" si="209"/>
        <v>1833218.708425283</v>
      </c>
      <c r="T1113" s="31">
        <f t="shared" si="210"/>
        <v>0.54059129843303966</v>
      </c>
      <c r="U1113" s="31">
        <f t="shared" si="211"/>
        <v>0.50926815720054364</v>
      </c>
      <c r="V1113" s="33">
        <v>-0.50926815720054364</v>
      </c>
      <c r="W1113" s="33">
        <f>0.5*'Car Specs and Assumptions'!$C$5*(F1113*F1113)</f>
        <v>230080.93171296295</v>
      </c>
      <c r="X1113" s="33">
        <f t="shared" si="212"/>
        <v>230.08093171296295</v>
      </c>
      <c r="Y1113" s="33">
        <f t="shared" si="213"/>
        <v>167.95908015046294</v>
      </c>
      <c r="Z1113" s="33">
        <f>(H1113*(K1113+L1113))/1000</f>
        <v>4.8967398753094473</v>
      </c>
      <c r="AA1113" s="33">
        <f t="shared" si="214"/>
        <v>163.0623402751535</v>
      </c>
      <c r="AB1113" s="18"/>
      <c r="AC1113" s="24">
        <f t="shared" si="215"/>
        <v>0</v>
      </c>
      <c r="AD1113" s="24"/>
      <c r="AE1113" s="18"/>
      <c r="AF1113" s="18"/>
      <c r="AG1113" s="18"/>
      <c r="AH1113" s="18"/>
      <c r="AI1113" s="18"/>
      <c r="AJ1113" s="18"/>
      <c r="AK1113" s="18"/>
      <c r="AL1113" s="18"/>
      <c r="AM1113" s="18"/>
      <c r="AN1113" s="18"/>
    </row>
    <row r="1114" spans="1:40" x14ac:dyDescent="0.35">
      <c r="A1114" s="18"/>
      <c r="B1114" s="3" t="s">
        <v>5</v>
      </c>
      <c r="C1114" s="3">
        <v>1110</v>
      </c>
      <c r="D1114" s="3">
        <v>88</v>
      </c>
      <c r="E1114" s="11">
        <v>62</v>
      </c>
      <c r="F1114" s="30">
        <f t="shared" si="206"/>
        <v>17.222222222222221</v>
      </c>
      <c r="G1114" s="52">
        <f t="shared" si="216"/>
        <v>-0.31944444444444464</v>
      </c>
      <c r="H1114" s="30">
        <f t="shared" si="217"/>
        <v>17.222222222222221</v>
      </c>
      <c r="I1114" s="70"/>
      <c r="J1114" s="30">
        <v>-472.4583333333336</v>
      </c>
      <c r="K1114" s="30">
        <f>'Car Specs and Assumptions'!$C$5*9.81*'Car Specs and Assumptions'!$F$5</f>
        <v>145.08990000000003</v>
      </c>
      <c r="L1114" s="30">
        <v>126.33368287037037</v>
      </c>
      <c r="M1114" s="30">
        <v>-743.88191620370401</v>
      </c>
      <c r="N1114" s="31">
        <v>-12811.29966795268</v>
      </c>
      <c r="O1114" s="31">
        <f t="shared" si="207"/>
        <v>0</v>
      </c>
      <c r="P1114" s="31">
        <f>IF(F1114&gt;0,(K1114+L1114)*F1114,0)</f>
        <v>4674.5172605452681</v>
      </c>
      <c r="Q1114" s="32">
        <f>IF(J1114*-1&gt;(K1114+L1114),(((J1114*-1)-K1114-L1114))*F1114,0)</f>
        <v>3462.2651468621439</v>
      </c>
      <c r="R1114" s="31">
        <f t="shared" si="208"/>
        <v>1950647.5137797662</v>
      </c>
      <c r="S1114" s="31">
        <f t="shared" si="209"/>
        <v>1836680.9735721452</v>
      </c>
      <c r="T1114" s="31">
        <f t="shared" si="210"/>
        <v>0.54188987932801902</v>
      </c>
      <c r="U1114" s="31">
        <f t="shared" si="211"/>
        <v>0.51022997445834195</v>
      </c>
      <c r="V1114" s="33">
        <v>-0.51022997445834195</v>
      </c>
      <c r="W1114" s="33">
        <f>0.5*'Car Specs and Assumptions'!$C$5*(F1114*F1114)</f>
        <v>219339.35185185182</v>
      </c>
      <c r="X1114" s="33">
        <f t="shared" si="212"/>
        <v>219.33935185185183</v>
      </c>
      <c r="Y1114" s="33">
        <f t="shared" si="213"/>
        <v>160.11772685185184</v>
      </c>
      <c r="Z1114" s="33">
        <f>(H1114*(K1114+L1114))/1000</f>
        <v>4.6745172605452678</v>
      </c>
      <c r="AA1114" s="33">
        <f t="shared" si="214"/>
        <v>155.44320959130658</v>
      </c>
      <c r="AB1114" s="18"/>
      <c r="AC1114" s="24">
        <f t="shared" si="215"/>
        <v>0</v>
      </c>
      <c r="AD1114" s="24"/>
      <c r="AE1114" s="18"/>
      <c r="AF1114" s="18"/>
      <c r="AG1114" s="18"/>
      <c r="AH1114" s="18"/>
      <c r="AI1114" s="18"/>
      <c r="AJ1114" s="18"/>
      <c r="AK1114" s="18"/>
      <c r="AL1114" s="18"/>
      <c r="AM1114" s="18"/>
      <c r="AN1114" s="18"/>
    </row>
    <row r="1115" spans="1:40" x14ac:dyDescent="0.35">
      <c r="A1115" s="18"/>
      <c r="B1115" s="3" t="s">
        <v>5</v>
      </c>
      <c r="C1115" s="3">
        <v>1111</v>
      </c>
      <c r="D1115" s="3">
        <v>89</v>
      </c>
      <c r="E1115" s="11">
        <v>61.2</v>
      </c>
      <c r="F1115" s="30">
        <f t="shared" si="206"/>
        <v>17</v>
      </c>
      <c r="G1115" s="52">
        <f t="shared" si="216"/>
        <v>-9.7222222222223209E-2</v>
      </c>
      <c r="H1115" s="30">
        <f t="shared" si="217"/>
        <v>17</v>
      </c>
      <c r="I1115" s="70"/>
      <c r="J1115" s="30">
        <v>-143.79166666666814</v>
      </c>
      <c r="K1115" s="30">
        <f>'Car Specs and Assumptions'!$C$5*9.81*'Car Specs and Assumptions'!$F$5</f>
        <v>145.08990000000003</v>
      </c>
      <c r="L1115" s="30">
        <v>123.09449250000002</v>
      </c>
      <c r="M1115" s="30">
        <v>-411.97605916666816</v>
      </c>
      <c r="N1115" s="31">
        <v>-7003.5930058333588</v>
      </c>
      <c r="O1115" s="31">
        <f t="shared" si="207"/>
        <v>0</v>
      </c>
      <c r="P1115" s="31">
        <f>IF(F1115&gt;0,(K1115+L1115)*F1115,0)</f>
        <v>4559.1346725000012</v>
      </c>
      <c r="Q1115" s="32">
        <f>IF(J1115*-1&gt;(K1115+L1115),(((J1115*-1)-K1115-L1115))*F1115,0)</f>
        <v>0</v>
      </c>
      <c r="R1115" s="31">
        <f t="shared" si="208"/>
        <v>1955206.6484522661</v>
      </c>
      <c r="S1115" s="31">
        <f t="shared" si="209"/>
        <v>1836680.9735721452</v>
      </c>
      <c r="T1115" s="31">
        <f t="shared" si="210"/>
        <v>0.54315640694003953</v>
      </c>
      <c r="U1115" s="31">
        <f t="shared" si="211"/>
        <v>0.51022997445834195</v>
      </c>
      <c r="V1115" s="33">
        <v>-0.51022997445834195</v>
      </c>
      <c r="W1115" s="33">
        <f>0.5*'Car Specs and Assumptions'!$C$5*(F1115*F1115)</f>
        <v>213715.5</v>
      </c>
      <c r="X1115" s="33">
        <f t="shared" si="212"/>
        <v>213.71549999999999</v>
      </c>
      <c r="Y1115" s="33">
        <f t="shared" si="213"/>
        <v>156.012315</v>
      </c>
      <c r="Z1115" s="33">
        <f>(H1115*(K1115+L1115))/1000</f>
        <v>4.5591346725000008</v>
      </c>
      <c r="AA1115" s="33">
        <f t="shared" si="214"/>
        <v>151.45318032750001</v>
      </c>
      <c r="AB1115" s="18"/>
      <c r="AC1115" s="24">
        <f t="shared" si="215"/>
        <v>0</v>
      </c>
      <c r="AD1115" s="24"/>
      <c r="AE1115" s="18"/>
      <c r="AF1115" s="18"/>
      <c r="AG1115" s="18"/>
      <c r="AH1115" s="18"/>
      <c r="AI1115" s="18"/>
      <c r="AJ1115" s="18"/>
      <c r="AK1115" s="18"/>
      <c r="AL1115" s="18"/>
      <c r="AM1115" s="18"/>
      <c r="AN1115" s="18"/>
    </row>
    <row r="1116" spans="1:40" x14ac:dyDescent="0.35">
      <c r="A1116" s="18"/>
      <c r="B1116" s="3" t="s">
        <v>5</v>
      </c>
      <c r="C1116" s="3">
        <v>1112</v>
      </c>
      <c r="D1116" s="3">
        <v>90</v>
      </c>
      <c r="E1116" s="11">
        <v>61.3</v>
      </c>
      <c r="F1116" s="30">
        <f t="shared" si="206"/>
        <v>17.027777777777775</v>
      </c>
      <c r="G1116" s="52">
        <f t="shared" si="216"/>
        <v>0.19444444444444464</v>
      </c>
      <c r="H1116" s="30">
        <f t="shared" si="217"/>
        <v>17.027777777777775</v>
      </c>
      <c r="I1116" s="70"/>
      <c r="J1116" s="30">
        <v>287.5833333333336</v>
      </c>
      <c r="K1116" s="30">
        <f>'Car Specs and Assumptions'!$C$5*9.81*'Car Specs and Assumptions'!$F$5</f>
        <v>145.08990000000003</v>
      </c>
      <c r="L1116" s="30">
        <v>123.49709073495367</v>
      </c>
      <c r="M1116" s="30">
        <v>18.996342598379897</v>
      </c>
      <c r="N1116" s="31">
        <v>323.46550035574654</v>
      </c>
      <c r="O1116" s="31">
        <f t="shared" si="207"/>
        <v>323.46550035574654</v>
      </c>
      <c r="P1116" s="31">
        <f>IF(F1116&gt;0,(K1116+L1116)*F1116,0)</f>
        <v>4573.4395922368494</v>
      </c>
      <c r="Q1116" s="32">
        <f>IF(J1116*-1&gt;(K1116+L1116),(((J1116*-1)-K1116-L1116))*F1116,0)</f>
        <v>0</v>
      </c>
      <c r="R1116" s="31">
        <f t="shared" si="208"/>
        <v>1959780.088044503</v>
      </c>
      <c r="S1116" s="31">
        <f t="shared" si="209"/>
        <v>1836680.9735721452</v>
      </c>
      <c r="T1116" s="31">
        <f t="shared" si="210"/>
        <v>0.54442690845876296</v>
      </c>
      <c r="U1116" s="31">
        <f t="shared" si="211"/>
        <v>0.51022997445834195</v>
      </c>
      <c r="V1116" s="33">
        <v>-0.51022997445834195</v>
      </c>
      <c r="W1116" s="33">
        <f>0.5*'Car Specs and Assumptions'!$C$5*(F1116*F1116)</f>
        <v>214414.48726851845</v>
      </c>
      <c r="X1116" s="33">
        <f t="shared" si="212"/>
        <v>214.41448726851846</v>
      </c>
      <c r="Y1116" s="33">
        <f t="shared" si="213"/>
        <v>156.52257570601847</v>
      </c>
      <c r="Z1116" s="33">
        <f>(H1116*(K1116+L1116))/1000</f>
        <v>4.5734395922368494</v>
      </c>
      <c r="AA1116" s="33">
        <f t="shared" si="214"/>
        <v>151.94913611378163</v>
      </c>
      <c r="AB1116" s="18"/>
      <c r="AC1116" s="24">
        <f t="shared" si="215"/>
        <v>0</v>
      </c>
      <c r="AD1116" s="24"/>
      <c r="AE1116" s="18"/>
      <c r="AF1116" s="18"/>
      <c r="AG1116" s="18"/>
      <c r="AH1116" s="18"/>
      <c r="AI1116" s="18"/>
      <c r="AJ1116" s="18"/>
      <c r="AK1116" s="18"/>
      <c r="AL1116" s="18"/>
      <c r="AM1116" s="18"/>
      <c r="AN1116" s="18"/>
    </row>
    <row r="1117" spans="1:40" x14ac:dyDescent="0.35">
      <c r="A1117" s="18"/>
      <c r="B1117" s="3" t="s">
        <v>5</v>
      </c>
      <c r="C1117" s="3">
        <v>1113</v>
      </c>
      <c r="D1117" s="3">
        <v>91</v>
      </c>
      <c r="E1117" s="11">
        <v>62.6</v>
      </c>
      <c r="F1117" s="30">
        <f t="shared" si="206"/>
        <v>17.388888888888889</v>
      </c>
      <c r="G1117" s="52">
        <f t="shared" si="216"/>
        <v>0.55555555555555713</v>
      </c>
      <c r="H1117" s="30">
        <f t="shared" si="217"/>
        <v>17.388888888888889</v>
      </c>
      <c r="I1117" s="70"/>
      <c r="J1117" s="30">
        <v>821.66666666666902</v>
      </c>
      <c r="K1117" s="30">
        <f>'Car Specs and Assumptions'!$C$5*9.81*'Car Specs and Assumptions'!$F$5</f>
        <v>145.08990000000003</v>
      </c>
      <c r="L1117" s="30">
        <v>128.7906823842593</v>
      </c>
      <c r="M1117" s="30">
        <v>547.78608428240966</v>
      </c>
      <c r="N1117" s="31">
        <v>9525.3913544663465</v>
      </c>
      <c r="O1117" s="31">
        <f t="shared" si="207"/>
        <v>9525.3913544663465</v>
      </c>
      <c r="P1117" s="31">
        <f>IF(F1117&gt;0,(K1117+L1117)*F1117,0)</f>
        <v>4762.4790159040658</v>
      </c>
      <c r="Q1117" s="32">
        <f>IF(J1117*-1&gt;(K1117+L1117),(((J1117*-1)-K1117-L1117))*F1117,0)</f>
        <v>0</v>
      </c>
      <c r="R1117" s="31">
        <f t="shared" si="208"/>
        <v>1964542.567060407</v>
      </c>
      <c r="S1117" s="31">
        <f t="shared" si="209"/>
        <v>1836680.9735721452</v>
      </c>
      <c r="T1117" s="31">
        <f t="shared" si="210"/>
        <v>0.54574992512938114</v>
      </c>
      <c r="U1117" s="31">
        <f t="shared" si="211"/>
        <v>0.51022997445834195</v>
      </c>
      <c r="V1117" s="33">
        <v>-0.51022997445834195</v>
      </c>
      <c r="W1117" s="33">
        <f>0.5*'Car Specs and Assumptions'!$C$5*(F1117*F1117)</f>
        <v>223605.17129629632</v>
      </c>
      <c r="X1117" s="33">
        <f t="shared" si="212"/>
        <v>223.60517129629633</v>
      </c>
      <c r="Y1117" s="33">
        <f t="shared" si="213"/>
        <v>163.23177504629632</v>
      </c>
      <c r="Z1117" s="33">
        <f>(H1117*(K1117+L1117))/1000</f>
        <v>4.7624790159040655</v>
      </c>
      <c r="AA1117" s="33">
        <f t="shared" si="214"/>
        <v>158.46929603039226</v>
      </c>
      <c r="AB1117" s="18"/>
      <c r="AC1117" s="24">
        <f t="shared" si="215"/>
        <v>0</v>
      </c>
      <c r="AD1117" s="24"/>
      <c r="AE1117" s="18"/>
      <c r="AF1117" s="18"/>
      <c r="AG1117" s="18"/>
      <c r="AH1117" s="18"/>
      <c r="AI1117" s="18"/>
      <c r="AJ1117" s="18"/>
      <c r="AK1117" s="18"/>
      <c r="AL1117" s="18"/>
      <c r="AM1117" s="18"/>
      <c r="AN1117" s="18"/>
    </row>
    <row r="1118" spans="1:40" x14ac:dyDescent="0.35">
      <c r="A1118" s="18"/>
      <c r="B1118" s="3" t="s">
        <v>5</v>
      </c>
      <c r="C1118" s="3">
        <v>1114</v>
      </c>
      <c r="D1118" s="3">
        <v>92</v>
      </c>
      <c r="E1118" s="11">
        <v>65.3</v>
      </c>
      <c r="F1118" s="30">
        <f t="shared" si="206"/>
        <v>18.138888888888889</v>
      </c>
      <c r="G1118" s="52">
        <f t="shared" si="216"/>
        <v>0.75</v>
      </c>
      <c r="H1118" s="30">
        <f t="shared" si="217"/>
        <v>18.138888888888889</v>
      </c>
      <c r="I1118" s="70"/>
      <c r="J1118" s="30">
        <v>1109.25</v>
      </c>
      <c r="K1118" s="30">
        <f>'Car Specs and Assumptions'!$C$5*9.81*'Car Specs and Assumptions'!$F$5</f>
        <v>145.08990000000003</v>
      </c>
      <c r="L1118" s="30">
        <v>140.14000879050928</v>
      </c>
      <c r="M1118" s="30">
        <v>824.0200912094906</v>
      </c>
      <c r="N1118" s="31">
        <v>14946.808876661038</v>
      </c>
      <c r="O1118" s="31">
        <f t="shared" si="207"/>
        <v>14946.808876661038</v>
      </c>
      <c r="P1118" s="31">
        <f>IF(F1118&gt;0,(K1118+L1118)*F1118,0)</f>
        <v>5173.7536233389601</v>
      </c>
      <c r="Q1118" s="32">
        <f>IF(J1118*-1&gt;(K1118+L1118),(((J1118*-1)-K1118-L1118))*F1118,0)</f>
        <v>0</v>
      </c>
      <c r="R1118" s="31">
        <f t="shared" si="208"/>
        <v>1969716.3206837459</v>
      </c>
      <c r="S1118" s="31">
        <f t="shared" si="209"/>
        <v>1836680.9735721452</v>
      </c>
      <c r="T1118" s="31">
        <f t="shared" si="210"/>
        <v>0.54718719388594461</v>
      </c>
      <c r="U1118" s="31">
        <f t="shared" si="211"/>
        <v>0.51022997445834195</v>
      </c>
      <c r="V1118" s="33">
        <v>-0.51022997445834195</v>
      </c>
      <c r="W1118" s="33">
        <f>0.5*'Car Specs and Assumptions'!$C$5*(F1118*F1118)</f>
        <v>243309.76504629632</v>
      </c>
      <c r="X1118" s="33">
        <f t="shared" si="212"/>
        <v>243.30976504629632</v>
      </c>
      <c r="Y1118" s="33">
        <f t="shared" si="213"/>
        <v>177.6161284837963</v>
      </c>
      <c r="Z1118" s="33">
        <f>(H1118*(K1118+L1118))/1000</f>
        <v>5.1737536233389605</v>
      </c>
      <c r="AA1118" s="33">
        <f t="shared" si="214"/>
        <v>172.44237486045733</v>
      </c>
      <c r="AB1118" s="18"/>
      <c r="AC1118" s="24">
        <f t="shared" si="215"/>
        <v>0</v>
      </c>
      <c r="AD1118" s="24"/>
      <c r="AE1118" s="18"/>
      <c r="AF1118" s="18"/>
      <c r="AG1118" s="18"/>
      <c r="AH1118" s="18"/>
      <c r="AI1118" s="18"/>
      <c r="AJ1118" s="18"/>
      <c r="AK1118" s="18"/>
      <c r="AL1118" s="18"/>
      <c r="AM1118" s="18"/>
      <c r="AN1118" s="18"/>
    </row>
    <row r="1119" spans="1:40" x14ac:dyDescent="0.35">
      <c r="A1119" s="18"/>
      <c r="B1119" s="3" t="s">
        <v>5</v>
      </c>
      <c r="C1119" s="3">
        <v>1115</v>
      </c>
      <c r="D1119" s="3">
        <v>93</v>
      </c>
      <c r="E1119" s="11">
        <v>68</v>
      </c>
      <c r="F1119" s="30">
        <f t="shared" si="206"/>
        <v>18.888888888888889</v>
      </c>
      <c r="G1119" s="52">
        <f t="shared" si="216"/>
        <v>0.56944444444444464</v>
      </c>
      <c r="H1119" s="30">
        <f t="shared" si="217"/>
        <v>18.888888888888889</v>
      </c>
      <c r="I1119" s="70"/>
      <c r="J1119" s="30">
        <v>842.2083333333336</v>
      </c>
      <c r="K1119" s="30">
        <f>'Car Specs and Assumptions'!$C$5*9.81*'Car Specs and Assumptions'!$F$5</f>
        <v>145.08990000000003</v>
      </c>
      <c r="L1119" s="30">
        <v>151.96850925925926</v>
      </c>
      <c r="M1119" s="30">
        <v>545.14992407407431</v>
      </c>
      <c r="N1119" s="31">
        <v>10297.276343621405</v>
      </c>
      <c r="O1119" s="31">
        <f t="shared" si="207"/>
        <v>10297.276343621405</v>
      </c>
      <c r="P1119" s="31">
        <f>IF(F1119&gt;0,(K1119+L1119)*F1119,0)</f>
        <v>5611.1032860082314</v>
      </c>
      <c r="Q1119" s="32">
        <f>IF(J1119*-1&gt;(K1119+L1119),(((J1119*-1)-K1119-L1119))*F1119,0)</f>
        <v>0</v>
      </c>
      <c r="R1119" s="31">
        <f t="shared" si="208"/>
        <v>1975327.423969754</v>
      </c>
      <c r="S1119" s="31">
        <f t="shared" si="209"/>
        <v>1836680.9735721452</v>
      </c>
      <c r="T1119" s="31">
        <f t="shared" si="210"/>
        <v>0.54874595837879769</v>
      </c>
      <c r="U1119" s="31">
        <f t="shared" si="211"/>
        <v>0.51022997445834195</v>
      </c>
      <c r="V1119" s="33">
        <v>-0.51022997445834195</v>
      </c>
      <c r="W1119" s="33">
        <f>0.5*'Car Specs and Assumptions'!$C$5*(F1119*F1119)</f>
        <v>263846.29629629629</v>
      </c>
      <c r="X1119" s="33">
        <f t="shared" si="212"/>
        <v>263.84629629629632</v>
      </c>
      <c r="Y1119" s="33">
        <f t="shared" si="213"/>
        <v>192.6077962962963</v>
      </c>
      <c r="Z1119" s="33">
        <f>(H1119*(K1119+L1119))/1000</f>
        <v>5.6111032860082313</v>
      </c>
      <c r="AA1119" s="33">
        <f t="shared" si="214"/>
        <v>186.99669301028806</v>
      </c>
      <c r="AB1119" s="18"/>
      <c r="AC1119" s="24">
        <f t="shared" si="215"/>
        <v>0</v>
      </c>
      <c r="AD1119" s="24"/>
      <c r="AE1119" s="18"/>
      <c r="AF1119" s="18"/>
      <c r="AG1119" s="18"/>
      <c r="AH1119" s="18"/>
      <c r="AI1119" s="18"/>
      <c r="AJ1119" s="18"/>
      <c r="AK1119" s="18"/>
      <c r="AL1119" s="18"/>
      <c r="AM1119" s="18"/>
      <c r="AN1119" s="18"/>
    </row>
    <row r="1120" spans="1:40" x14ac:dyDescent="0.35">
      <c r="A1120" s="18"/>
      <c r="B1120" s="3" t="s">
        <v>5</v>
      </c>
      <c r="C1120" s="3">
        <v>1116</v>
      </c>
      <c r="D1120" s="3">
        <v>94</v>
      </c>
      <c r="E1120" s="11">
        <v>69.400000000000006</v>
      </c>
      <c r="F1120" s="30">
        <f t="shared" si="206"/>
        <v>19.277777777777779</v>
      </c>
      <c r="G1120" s="52">
        <f t="shared" si="216"/>
        <v>0.23611111111111072</v>
      </c>
      <c r="H1120" s="30">
        <f t="shared" si="217"/>
        <v>19.277777777777779</v>
      </c>
      <c r="I1120" s="70"/>
      <c r="J1120" s="30">
        <v>349.20833333333275</v>
      </c>
      <c r="K1120" s="30">
        <f>'Car Specs and Assumptions'!$C$5*9.81*'Car Specs and Assumptions'!$F$5</f>
        <v>145.08990000000003</v>
      </c>
      <c r="L1120" s="30">
        <v>158.29045182870374</v>
      </c>
      <c r="M1120" s="30">
        <v>45.82798150462898</v>
      </c>
      <c r="N1120" s="31">
        <v>883.46164345034754</v>
      </c>
      <c r="O1120" s="31">
        <f t="shared" si="207"/>
        <v>883.46164345034754</v>
      </c>
      <c r="P1120" s="31">
        <f>IF(F1120&gt;0,(K1120+L1120)*F1120,0)</f>
        <v>5848.4990046977891</v>
      </c>
      <c r="Q1120" s="32">
        <f>IF(J1120*-1&gt;(K1120+L1120),(((J1120*-1)-K1120-L1120))*F1120,0)</f>
        <v>0</v>
      </c>
      <c r="R1120" s="31">
        <f t="shared" si="208"/>
        <v>1981175.9229744519</v>
      </c>
      <c r="S1120" s="31">
        <f t="shared" si="209"/>
        <v>1836680.9735721452</v>
      </c>
      <c r="T1120" s="31">
        <f t="shared" si="210"/>
        <v>0.55037067140230278</v>
      </c>
      <c r="U1120" s="31">
        <f t="shared" si="211"/>
        <v>0.51022997445834195</v>
      </c>
      <c r="V1120" s="33">
        <v>-0.51022997445834195</v>
      </c>
      <c r="W1120" s="33">
        <f>0.5*'Car Specs and Assumptions'!$C$5*(F1120*F1120)</f>
        <v>274822.39351851854</v>
      </c>
      <c r="X1120" s="33">
        <f t="shared" si="212"/>
        <v>274.82239351851854</v>
      </c>
      <c r="Y1120" s="33">
        <f t="shared" si="213"/>
        <v>200.62034726851851</v>
      </c>
      <c r="Z1120" s="33">
        <f>(H1120*(K1120+L1120))/1000</f>
        <v>5.8484990046977892</v>
      </c>
      <c r="AA1120" s="33">
        <f t="shared" si="214"/>
        <v>194.77184826382071</v>
      </c>
      <c r="AB1120" s="18"/>
      <c r="AC1120" s="24">
        <f t="shared" si="215"/>
        <v>0</v>
      </c>
      <c r="AD1120" s="24"/>
      <c r="AE1120" s="18"/>
      <c r="AF1120" s="18"/>
      <c r="AG1120" s="18"/>
      <c r="AH1120" s="18"/>
      <c r="AI1120" s="18"/>
      <c r="AJ1120" s="18"/>
      <c r="AK1120" s="18"/>
      <c r="AL1120" s="18"/>
      <c r="AM1120" s="18"/>
      <c r="AN1120" s="18"/>
    </row>
    <row r="1121" spans="1:40" x14ac:dyDescent="0.35">
      <c r="A1121" s="18"/>
      <c r="B1121" s="3" t="s">
        <v>5</v>
      </c>
      <c r="C1121" s="3">
        <v>1117</v>
      </c>
      <c r="D1121" s="3">
        <v>95</v>
      </c>
      <c r="E1121" s="11">
        <v>69.7</v>
      </c>
      <c r="F1121" s="30">
        <f t="shared" si="206"/>
        <v>19.361111111111111</v>
      </c>
      <c r="G1121" s="52">
        <f t="shared" si="216"/>
        <v>-1.3888888888889284E-2</v>
      </c>
      <c r="H1121" s="30">
        <f t="shared" si="217"/>
        <v>19.361111111111111</v>
      </c>
      <c r="I1121" s="70"/>
      <c r="J1121" s="30">
        <v>-20.54166666666725</v>
      </c>
      <c r="K1121" s="30">
        <f>'Car Specs and Assumptions'!$C$5*9.81*'Car Specs and Assumptions'!$F$5</f>
        <v>145.08990000000003</v>
      </c>
      <c r="L1121" s="30">
        <v>159.66191504050929</v>
      </c>
      <c r="M1121" s="30">
        <v>-325.29348170717657</v>
      </c>
      <c r="N1121" s="31">
        <v>-6298.0432430528354</v>
      </c>
      <c r="O1121" s="31">
        <f t="shared" si="207"/>
        <v>0</v>
      </c>
      <c r="P1121" s="31">
        <f>IF(F1121&gt;0,(K1121+L1121)*F1121,0)</f>
        <v>5900.3337523120827</v>
      </c>
      <c r="Q1121" s="32">
        <f>IF(J1121*-1&gt;(K1121+L1121),(((J1121*-1)-K1121-L1121))*F1121,0)</f>
        <v>0</v>
      </c>
      <c r="R1121" s="31">
        <f t="shared" si="208"/>
        <v>1987076.2567267639</v>
      </c>
      <c r="S1121" s="31">
        <f t="shared" si="209"/>
        <v>1836680.9735721452</v>
      </c>
      <c r="T1121" s="31">
        <f t="shared" si="210"/>
        <v>0.55200978411869506</v>
      </c>
      <c r="U1121" s="31">
        <f t="shared" si="211"/>
        <v>0.51022997445834195</v>
      </c>
      <c r="V1121" s="33">
        <v>-0.51022997445834195</v>
      </c>
      <c r="W1121" s="33">
        <f>0.5*'Car Specs and Assumptions'!$C$5*(F1121*F1121)</f>
        <v>277203.51504629629</v>
      </c>
      <c r="X1121" s="33">
        <f t="shared" si="212"/>
        <v>277.20351504629627</v>
      </c>
      <c r="Y1121" s="33">
        <f t="shared" si="213"/>
        <v>202.35856598379627</v>
      </c>
      <c r="Z1121" s="33">
        <f>(H1121*(K1121+L1121))/1000</f>
        <v>5.9003337523120827</v>
      </c>
      <c r="AA1121" s="33">
        <f t="shared" si="214"/>
        <v>196.45823223148417</v>
      </c>
      <c r="AB1121" s="18"/>
      <c r="AC1121" s="24">
        <f t="shared" si="215"/>
        <v>0</v>
      </c>
      <c r="AD1121" s="24"/>
      <c r="AE1121" s="18"/>
      <c r="AF1121" s="18"/>
      <c r="AG1121" s="18"/>
      <c r="AH1121" s="18"/>
      <c r="AI1121" s="18"/>
      <c r="AJ1121" s="18"/>
      <c r="AK1121" s="18"/>
      <c r="AL1121" s="18"/>
      <c r="AM1121" s="18"/>
      <c r="AN1121" s="18"/>
    </row>
    <row r="1122" spans="1:40" x14ac:dyDescent="0.35">
      <c r="A1122" s="18"/>
      <c r="B1122" s="3" t="s">
        <v>5</v>
      </c>
      <c r="C1122" s="3">
        <v>1118</v>
      </c>
      <c r="D1122" s="3">
        <v>96</v>
      </c>
      <c r="E1122" s="11">
        <v>69.3</v>
      </c>
      <c r="F1122" s="30">
        <f t="shared" si="206"/>
        <v>19.25</v>
      </c>
      <c r="G1122" s="52">
        <f t="shared" si="216"/>
        <v>-0.22222222222222321</v>
      </c>
      <c r="H1122" s="30">
        <f t="shared" si="217"/>
        <v>19.25</v>
      </c>
      <c r="I1122" s="70"/>
      <c r="J1122" s="30">
        <v>-328.66666666666811</v>
      </c>
      <c r="K1122" s="30">
        <f>'Car Specs and Assumptions'!$C$5*9.81*'Car Specs and Assumptions'!$F$5</f>
        <v>145.08990000000003</v>
      </c>
      <c r="L1122" s="30">
        <v>157.83461203125</v>
      </c>
      <c r="M1122" s="30">
        <v>-631.59117869791817</v>
      </c>
      <c r="N1122" s="31">
        <v>-12158.130189934926</v>
      </c>
      <c r="O1122" s="31">
        <f t="shared" si="207"/>
        <v>0</v>
      </c>
      <c r="P1122" s="31">
        <f>IF(F1122&gt;0,(K1122+L1122)*F1122,0)</f>
        <v>5831.2968566015634</v>
      </c>
      <c r="Q1122" s="32">
        <f>IF(J1122*-1&gt;(K1122+L1122),(((J1122*-1)-K1122-L1122))*F1122,0)</f>
        <v>495.53647673179796</v>
      </c>
      <c r="R1122" s="31">
        <f t="shared" si="208"/>
        <v>1992907.5535833654</v>
      </c>
      <c r="S1122" s="31">
        <f t="shared" si="209"/>
        <v>1837176.510048877</v>
      </c>
      <c r="T1122" s="31">
        <f t="shared" si="210"/>
        <v>0.55362971838545894</v>
      </c>
      <c r="U1122" s="31">
        <f t="shared" si="211"/>
        <v>0.51036763449157807</v>
      </c>
      <c r="V1122" s="33">
        <v>-0.51036763449157807</v>
      </c>
      <c r="W1122" s="33">
        <f>0.5*'Car Specs and Assumptions'!$C$5*(F1122*F1122)</f>
        <v>274030.96875</v>
      </c>
      <c r="X1122" s="33">
        <f t="shared" si="212"/>
        <v>274.03096875</v>
      </c>
      <c r="Y1122" s="33">
        <f t="shared" si="213"/>
        <v>200.04260718749998</v>
      </c>
      <c r="Z1122" s="33">
        <f>(H1122*(K1122+L1122))/1000</f>
        <v>5.8312968566015631</v>
      </c>
      <c r="AA1122" s="33">
        <f t="shared" si="214"/>
        <v>194.21131033089841</v>
      </c>
      <c r="AB1122" s="18"/>
      <c r="AC1122" s="24">
        <f t="shared" si="215"/>
        <v>0</v>
      </c>
      <c r="AD1122" s="24"/>
      <c r="AE1122" s="18"/>
      <c r="AF1122" s="18"/>
      <c r="AG1122" s="18"/>
      <c r="AH1122" s="18"/>
      <c r="AI1122" s="18"/>
      <c r="AJ1122" s="18"/>
      <c r="AK1122" s="18"/>
      <c r="AL1122" s="18"/>
      <c r="AM1122" s="18"/>
      <c r="AN1122" s="18"/>
    </row>
    <row r="1123" spans="1:40" x14ac:dyDescent="0.35">
      <c r="A1123" s="18"/>
      <c r="B1123" s="3" t="s">
        <v>5</v>
      </c>
      <c r="C1123" s="3">
        <v>1119</v>
      </c>
      <c r="D1123" s="3">
        <v>97</v>
      </c>
      <c r="E1123" s="11">
        <v>68.099999999999994</v>
      </c>
      <c r="F1123" s="30">
        <f t="shared" si="206"/>
        <v>18.916666666666664</v>
      </c>
      <c r="G1123" s="52">
        <f t="shared" si="216"/>
        <v>-0.33333333333333215</v>
      </c>
      <c r="H1123" s="30">
        <f t="shared" si="217"/>
        <v>18.916666666666664</v>
      </c>
      <c r="I1123" s="70"/>
      <c r="J1123" s="30">
        <v>-492.99999999999824</v>
      </c>
      <c r="K1123" s="30">
        <f>'Car Specs and Assumptions'!$C$5*9.81*'Car Specs and Assumptions'!$F$5</f>
        <v>145.08990000000003</v>
      </c>
      <c r="L1123" s="30">
        <v>152.41580411458332</v>
      </c>
      <c r="M1123" s="30">
        <v>-790.50570411458159</v>
      </c>
      <c r="N1123" s="31">
        <v>-14953.732902834166</v>
      </c>
      <c r="O1123" s="31">
        <f t="shared" si="207"/>
        <v>0</v>
      </c>
      <c r="P1123" s="31">
        <f>IF(F1123&gt;0,(K1123+L1123)*F1123,0)</f>
        <v>5627.816236167534</v>
      </c>
      <c r="Q1123" s="32">
        <f>IF(J1123*-1&gt;(K1123+L1123),(((J1123*-1)-K1123-L1123))*F1123,0)</f>
        <v>3698.1004304990984</v>
      </c>
      <c r="R1123" s="31">
        <f t="shared" si="208"/>
        <v>1998535.3698195328</v>
      </c>
      <c r="S1123" s="31">
        <f t="shared" si="209"/>
        <v>1840874.610479376</v>
      </c>
      <c r="T1123" s="31">
        <f t="shared" si="210"/>
        <v>0.55519312573586621</v>
      </c>
      <c r="U1123" s="31">
        <f t="shared" si="211"/>
        <v>0.51139496679117069</v>
      </c>
      <c r="V1123" s="33">
        <v>-0.51139496679117069</v>
      </c>
      <c r="W1123" s="33">
        <f>0.5*'Car Specs and Assumptions'!$C$5*(F1123*F1123)</f>
        <v>264622.88541666663</v>
      </c>
      <c r="X1123" s="33">
        <f t="shared" si="212"/>
        <v>264.62288541666663</v>
      </c>
      <c r="Y1123" s="33">
        <f t="shared" si="213"/>
        <v>193.17470635416663</v>
      </c>
      <c r="Z1123" s="33">
        <f>(H1123*(K1123+L1123))/1000</f>
        <v>5.6278162361675337</v>
      </c>
      <c r="AA1123" s="33">
        <f t="shared" si="214"/>
        <v>187.54689011799908</v>
      </c>
      <c r="AB1123" s="18"/>
      <c r="AC1123" s="24">
        <f t="shared" si="215"/>
        <v>0</v>
      </c>
      <c r="AD1123" s="24"/>
      <c r="AE1123" s="18"/>
      <c r="AF1123" s="18"/>
      <c r="AG1123" s="18"/>
      <c r="AH1123" s="18"/>
      <c r="AI1123" s="18"/>
      <c r="AJ1123" s="18"/>
      <c r="AK1123" s="18"/>
      <c r="AL1123" s="18"/>
      <c r="AM1123" s="18"/>
      <c r="AN1123" s="18"/>
    </row>
    <row r="1124" spans="1:40" x14ac:dyDescent="0.35">
      <c r="A1124" s="18"/>
      <c r="B1124" s="3" t="s">
        <v>5</v>
      </c>
      <c r="C1124" s="3">
        <v>1120</v>
      </c>
      <c r="D1124" s="3">
        <v>98</v>
      </c>
      <c r="E1124" s="11">
        <v>66.900000000000006</v>
      </c>
      <c r="F1124" s="30">
        <f t="shared" si="206"/>
        <v>18.583333333333336</v>
      </c>
      <c r="G1124" s="52">
        <f t="shared" si="216"/>
        <v>-0.26388888888888751</v>
      </c>
      <c r="H1124" s="30">
        <f t="shared" si="217"/>
        <v>18.583333333333336</v>
      </c>
      <c r="I1124" s="70"/>
      <c r="J1124" s="30">
        <v>-390.29166666666464</v>
      </c>
      <c r="K1124" s="30">
        <f>'Car Specs and Assumptions'!$C$5*9.81*'Car Specs and Assumptions'!$F$5</f>
        <v>145.08990000000003</v>
      </c>
      <c r="L1124" s="30">
        <v>147.09164786458339</v>
      </c>
      <c r="M1124" s="30">
        <v>-682.473214531248</v>
      </c>
      <c r="N1124" s="31">
        <v>-12682.627236705694</v>
      </c>
      <c r="O1124" s="31">
        <f t="shared" si="207"/>
        <v>0</v>
      </c>
      <c r="P1124" s="31">
        <f>IF(F1124&gt;0,(K1124+L1124)*F1124,0)</f>
        <v>5429.7070978168422</v>
      </c>
      <c r="Q1124" s="32">
        <f>IF(J1124*-1&gt;(K1124+L1124),(((J1124*-1)-K1124-L1124))*F1124,0)</f>
        <v>1823.2130410720094</v>
      </c>
      <c r="R1124" s="31">
        <f t="shared" si="208"/>
        <v>2003965.0769173496</v>
      </c>
      <c r="S1124" s="31">
        <f t="shared" si="209"/>
        <v>1842697.8235204481</v>
      </c>
      <c r="T1124" s="31">
        <f t="shared" si="210"/>
        <v>0.55670149836763971</v>
      </c>
      <c r="U1124" s="31">
        <f t="shared" si="211"/>
        <v>0.51190145537398046</v>
      </c>
      <c r="V1124" s="33">
        <v>-0.51190145537398046</v>
      </c>
      <c r="W1124" s="33">
        <f>0.5*'Car Specs and Assumptions'!$C$5*(F1124*F1124)</f>
        <v>255379.13541666674</v>
      </c>
      <c r="X1124" s="33">
        <f t="shared" si="212"/>
        <v>255.37913541666674</v>
      </c>
      <c r="Y1124" s="33">
        <f t="shared" si="213"/>
        <v>186.42676885416671</v>
      </c>
      <c r="Z1124" s="33">
        <f>(H1124*(K1124+L1124))/1000</f>
        <v>5.4297070978168422</v>
      </c>
      <c r="AA1124" s="33">
        <f t="shared" si="214"/>
        <v>180.99706175634986</v>
      </c>
      <c r="AB1124" s="18"/>
      <c r="AC1124" s="24">
        <f t="shared" si="215"/>
        <v>0</v>
      </c>
      <c r="AD1124" s="24"/>
      <c r="AE1124" s="18"/>
      <c r="AF1124" s="18"/>
      <c r="AG1124" s="18"/>
      <c r="AH1124" s="18"/>
      <c r="AI1124" s="18"/>
      <c r="AJ1124" s="18"/>
      <c r="AK1124" s="18"/>
      <c r="AL1124" s="18"/>
      <c r="AM1124" s="18"/>
      <c r="AN1124" s="18"/>
    </row>
    <row r="1125" spans="1:40" x14ac:dyDescent="0.35">
      <c r="A1125" s="18"/>
      <c r="B1125" s="3" t="s">
        <v>5</v>
      </c>
      <c r="C1125" s="3">
        <v>1121</v>
      </c>
      <c r="D1125" s="3">
        <v>99</v>
      </c>
      <c r="E1125" s="11">
        <v>66.2</v>
      </c>
      <c r="F1125" s="30">
        <f t="shared" si="206"/>
        <v>18.388888888888889</v>
      </c>
      <c r="G1125" s="52">
        <f t="shared" si="216"/>
        <v>-0.16666666666666785</v>
      </c>
      <c r="H1125" s="30">
        <f t="shared" si="217"/>
        <v>18.388888888888889</v>
      </c>
      <c r="I1125" s="70"/>
      <c r="J1125" s="30">
        <v>-246.50000000000176</v>
      </c>
      <c r="K1125" s="30">
        <f>'Car Specs and Assumptions'!$C$5*9.81*'Car Specs and Assumptions'!$F$5</f>
        <v>145.08990000000003</v>
      </c>
      <c r="L1125" s="30">
        <v>144.02960071759261</v>
      </c>
      <c r="M1125" s="30">
        <v>-535.61950071759441</v>
      </c>
      <c r="N1125" s="31">
        <v>-9849.4474854179862</v>
      </c>
      <c r="O1125" s="31">
        <f t="shared" si="207"/>
        <v>0</v>
      </c>
      <c r="P1125" s="31">
        <f>IF(F1125&gt;0,(K1125+L1125)*F1125,0)</f>
        <v>5316.586374306843</v>
      </c>
      <c r="Q1125" s="32">
        <f>IF(J1125*-1&gt;(K1125+L1125),(((J1125*-1)-K1125-L1125))*F1125,0)</f>
        <v>0</v>
      </c>
      <c r="R1125" s="31">
        <f t="shared" si="208"/>
        <v>2009281.6632916564</v>
      </c>
      <c r="S1125" s="31">
        <f t="shared" si="209"/>
        <v>1842697.8235204481</v>
      </c>
      <c r="T1125" s="31">
        <f t="shared" si="210"/>
        <v>0.55817844606242217</v>
      </c>
      <c r="U1125" s="31">
        <f t="shared" si="211"/>
        <v>0.51190145537398046</v>
      </c>
      <c r="V1125" s="33">
        <v>-0.51190145537398046</v>
      </c>
      <c r="W1125" s="33">
        <f>0.5*'Car Specs and Assumptions'!$C$5*(F1125*F1125)</f>
        <v>250062.83796296298</v>
      </c>
      <c r="X1125" s="33">
        <f t="shared" si="212"/>
        <v>250.06283796296299</v>
      </c>
      <c r="Y1125" s="33">
        <f t="shared" si="213"/>
        <v>182.54587171296296</v>
      </c>
      <c r="Z1125" s="33">
        <f>(H1125*(K1125+L1125))/1000</f>
        <v>5.3165863743068433</v>
      </c>
      <c r="AA1125" s="33">
        <f t="shared" si="214"/>
        <v>177.22928533865613</v>
      </c>
      <c r="AB1125" s="18"/>
      <c r="AC1125" s="24">
        <f t="shared" si="215"/>
        <v>0</v>
      </c>
      <c r="AD1125" s="24"/>
      <c r="AE1125" s="18"/>
      <c r="AF1125" s="18"/>
      <c r="AG1125" s="18"/>
      <c r="AH1125" s="18"/>
      <c r="AI1125" s="18"/>
      <c r="AJ1125" s="18"/>
      <c r="AK1125" s="18"/>
      <c r="AL1125" s="18"/>
      <c r="AM1125" s="18"/>
      <c r="AN1125" s="18"/>
    </row>
    <row r="1126" spans="1:40" x14ac:dyDescent="0.35">
      <c r="A1126" s="18"/>
      <c r="B1126" s="3" t="s">
        <v>5</v>
      </c>
      <c r="C1126" s="3">
        <v>1122</v>
      </c>
      <c r="D1126" s="3">
        <v>100</v>
      </c>
      <c r="E1126" s="11">
        <v>65.7</v>
      </c>
      <c r="F1126" s="30">
        <f t="shared" si="206"/>
        <v>18.25</v>
      </c>
      <c r="G1126" s="52">
        <f t="shared" si="216"/>
        <v>-0.18055555555555536</v>
      </c>
      <c r="H1126" s="30">
        <f t="shared" si="217"/>
        <v>18.25</v>
      </c>
      <c r="I1126" s="70"/>
      <c r="J1126" s="30">
        <v>-267.0416666666664</v>
      </c>
      <c r="K1126" s="30">
        <f>'Car Specs and Assumptions'!$C$5*9.81*'Car Specs and Assumptions'!$F$5</f>
        <v>145.08990000000003</v>
      </c>
      <c r="L1126" s="30">
        <v>141.86214328125001</v>
      </c>
      <c r="M1126" s="30">
        <v>-553.9937099479165</v>
      </c>
      <c r="N1126" s="31">
        <v>-10110.385206549476</v>
      </c>
      <c r="O1126" s="31">
        <f t="shared" si="207"/>
        <v>0</v>
      </c>
      <c r="P1126" s="31">
        <f>IF(F1126&gt;0,(K1126+L1126)*F1126,0)</f>
        <v>5236.8747898828133</v>
      </c>
      <c r="Q1126" s="32">
        <f>IF(J1126*-1&gt;(K1126+L1126),(((J1126*-1)-K1126-L1126))*F1126,0)</f>
        <v>0</v>
      </c>
      <c r="R1126" s="31">
        <f t="shared" si="208"/>
        <v>2014518.5380815393</v>
      </c>
      <c r="S1126" s="31">
        <f t="shared" si="209"/>
        <v>1842697.8235204481</v>
      </c>
      <c r="T1126" s="31">
        <f t="shared" si="210"/>
        <v>0.55963324987905161</v>
      </c>
      <c r="U1126" s="31">
        <f t="shared" si="211"/>
        <v>0.51190145537398046</v>
      </c>
      <c r="V1126" s="33">
        <v>-0.51190145537398046</v>
      </c>
      <c r="W1126" s="33">
        <f>0.5*'Car Specs and Assumptions'!$C$5*(F1126*F1126)</f>
        <v>246299.71875</v>
      </c>
      <c r="X1126" s="33">
        <f t="shared" si="212"/>
        <v>246.29971875000001</v>
      </c>
      <c r="Y1126" s="33">
        <f t="shared" si="213"/>
        <v>179.79879468749999</v>
      </c>
      <c r="Z1126" s="33">
        <f>(H1126*(K1126+L1126))/1000</f>
        <v>5.2368747898828136</v>
      </c>
      <c r="AA1126" s="33">
        <f t="shared" si="214"/>
        <v>174.56191989761717</v>
      </c>
      <c r="AB1126" s="18"/>
      <c r="AC1126" s="24">
        <f t="shared" si="215"/>
        <v>0</v>
      </c>
      <c r="AD1126" s="24"/>
      <c r="AE1126" s="18"/>
      <c r="AF1126" s="18"/>
      <c r="AG1126" s="18"/>
      <c r="AH1126" s="18"/>
      <c r="AI1126" s="18"/>
      <c r="AJ1126" s="18"/>
      <c r="AK1126" s="18"/>
      <c r="AL1126" s="18"/>
      <c r="AM1126" s="18"/>
      <c r="AN1126" s="18"/>
    </row>
    <row r="1127" spans="1:40" x14ac:dyDescent="0.35">
      <c r="A1127" s="18"/>
      <c r="B1127" s="3" t="s">
        <v>5</v>
      </c>
      <c r="C1127" s="3">
        <v>1123</v>
      </c>
      <c r="D1127" s="3">
        <v>101</v>
      </c>
      <c r="E1127" s="11">
        <v>64.900000000000006</v>
      </c>
      <c r="F1127" s="30">
        <f t="shared" si="206"/>
        <v>18.027777777777779</v>
      </c>
      <c r="G1127" s="52">
        <f t="shared" si="216"/>
        <v>-0.34722222222222143</v>
      </c>
      <c r="H1127" s="30">
        <f t="shared" si="217"/>
        <v>18.027777777777779</v>
      </c>
      <c r="I1127" s="70"/>
      <c r="J1127" s="30">
        <v>-513.54166666666549</v>
      </c>
      <c r="K1127" s="30">
        <f>'Car Specs and Assumptions'!$C$5*9.81*'Car Specs and Assumptions'!$F$5</f>
        <v>145.08990000000003</v>
      </c>
      <c r="L1127" s="30">
        <v>138.42839115162039</v>
      </c>
      <c r="M1127" s="30">
        <v>-797.05995781828597</v>
      </c>
      <c r="N1127" s="31">
        <v>-14369.219795112989</v>
      </c>
      <c r="O1127" s="31">
        <f t="shared" si="207"/>
        <v>0</v>
      </c>
      <c r="P1127" s="31">
        <f>IF(F1127&gt;0,(K1127+L1127)*F1127,0)</f>
        <v>5111.2047488167127</v>
      </c>
      <c r="Q1127" s="32">
        <f>IF(J1127*-1&gt;(K1127+L1127),(((J1127*-1)-K1127-L1127))*F1127,0)</f>
        <v>4146.810297479562</v>
      </c>
      <c r="R1127" s="31">
        <f t="shared" si="208"/>
        <v>2019629.7428303561</v>
      </c>
      <c r="S1127" s="31">
        <f t="shared" si="209"/>
        <v>1846844.6338179277</v>
      </c>
      <c r="T1127" s="31">
        <f t="shared" si="210"/>
        <v>0.56105314255827299</v>
      </c>
      <c r="U1127" s="31">
        <f t="shared" si="211"/>
        <v>0.51305343927462033</v>
      </c>
      <c r="V1127" s="33">
        <v>-0.51305343927462033</v>
      </c>
      <c r="W1127" s="33">
        <f>0.5*'Car Specs and Assumptions'!$C$5*(F1127*F1127)</f>
        <v>240338.07060185185</v>
      </c>
      <c r="X1127" s="33">
        <f t="shared" si="212"/>
        <v>240.33807060185185</v>
      </c>
      <c r="Y1127" s="33">
        <f t="shared" si="213"/>
        <v>175.44679153935184</v>
      </c>
      <c r="Z1127" s="33">
        <f>(H1127*(K1127+L1127))/1000</f>
        <v>5.1112047488167125</v>
      </c>
      <c r="AA1127" s="33">
        <f t="shared" si="214"/>
        <v>170.33558679053513</v>
      </c>
      <c r="AB1127" s="18"/>
      <c r="AC1127" s="24">
        <f t="shared" si="215"/>
        <v>0</v>
      </c>
      <c r="AD1127" s="24"/>
      <c r="AE1127" s="18"/>
      <c r="AF1127" s="18"/>
      <c r="AG1127" s="18"/>
      <c r="AH1127" s="18"/>
      <c r="AI1127" s="18"/>
      <c r="AJ1127" s="18"/>
      <c r="AK1127" s="18"/>
      <c r="AL1127" s="18"/>
      <c r="AM1127" s="18"/>
      <c r="AN1127" s="18"/>
    </row>
    <row r="1128" spans="1:40" x14ac:dyDescent="0.35">
      <c r="A1128" s="18"/>
      <c r="B1128" s="3" t="s">
        <v>5</v>
      </c>
      <c r="C1128" s="3">
        <v>1124</v>
      </c>
      <c r="D1128" s="3">
        <v>102</v>
      </c>
      <c r="E1128" s="11">
        <v>63.2</v>
      </c>
      <c r="F1128" s="30">
        <f t="shared" si="206"/>
        <v>17.555555555555557</v>
      </c>
      <c r="G1128" s="52">
        <f t="shared" si="216"/>
        <v>-0.63888888888888928</v>
      </c>
      <c r="H1128" s="30">
        <f t="shared" si="217"/>
        <v>17.555555555555557</v>
      </c>
      <c r="I1128" s="70"/>
      <c r="J1128" s="30">
        <v>-944.9166666666672</v>
      </c>
      <c r="K1128" s="30">
        <f>'Car Specs and Assumptions'!$C$5*9.81*'Car Specs and Assumptions'!$F$5</f>
        <v>145.08990000000003</v>
      </c>
      <c r="L1128" s="30">
        <v>131.27134481481485</v>
      </c>
      <c r="M1128" s="30">
        <v>-1221.2779114814821</v>
      </c>
      <c r="N1128" s="31">
        <v>-21440.21222378602</v>
      </c>
      <c r="O1128" s="31">
        <f t="shared" si="207"/>
        <v>0</v>
      </c>
      <c r="P1128" s="31">
        <f>IF(F1128&gt;0,(K1128+L1128)*F1128,0)</f>
        <v>4851.6751867489729</v>
      </c>
      <c r="Q1128" s="32">
        <f>IF(J1128*-1&gt;(K1128+L1128),(((J1128*-1)-K1128-L1128))*F1128,0)</f>
        <v>11736.861850288074</v>
      </c>
      <c r="R1128" s="31">
        <f t="shared" si="208"/>
        <v>2024481.4180171052</v>
      </c>
      <c r="S1128" s="31">
        <f t="shared" si="209"/>
        <v>1858581.4956682157</v>
      </c>
      <c r="T1128" s="31">
        <f t="shared" si="210"/>
        <v>0.56240093792515189</v>
      </c>
      <c r="U1128" s="31">
        <f t="shared" si="211"/>
        <v>0.51631393949663029</v>
      </c>
      <c r="V1128" s="33">
        <v>-0.51631393949663029</v>
      </c>
      <c r="W1128" s="33">
        <f>0.5*'Car Specs and Assumptions'!$C$5*(F1128*F1128)</f>
        <v>227912.0740740741</v>
      </c>
      <c r="X1128" s="33">
        <f t="shared" si="212"/>
        <v>227.9120740740741</v>
      </c>
      <c r="Y1128" s="33">
        <f t="shared" si="213"/>
        <v>166.3758140740741</v>
      </c>
      <c r="Z1128" s="33">
        <f>(H1128*(K1128+L1128))/1000</f>
        <v>4.8516751867489729</v>
      </c>
      <c r="AA1128" s="33">
        <f t="shared" si="214"/>
        <v>161.52413888732514</v>
      </c>
      <c r="AB1128" s="18"/>
      <c r="AC1128" s="24">
        <f t="shared" si="215"/>
        <v>11736.861850288074</v>
      </c>
      <c r="AD1128" s="24"/>
      <c r="AE1128" s="18"/>
      <c r="AF1128" s="18"/>
      <c r="AG1128" s="18"/>
      <c r="AH1128" s="18"/>
      <c r="AI1128" s="18"/>
      <c r="AJ1128" s="18"/>
      <c r="AK1128" s="18"/>
      <c r="AL1128" s="18"/>
      <c r="AM1128" s="18"/>
      <c r="AN1128" s="18"/>
    </row>
    <row r="1129" spans="1:40" x14ac:dyDescent="0.35">
      <c r="A1129" s="18"/>
      <c r="B1129" s="3" t="s">
        <v>5</v>
      </c>
      <c r="C1129" s="3">
        <v>1125</v>
      </c>
      <c r="D1129" s="3">
        <v>103</v>
      </c>
      <c r="E1129" s="11">
        <v>60.3</v>
      </c>
      <c r="F1129" s="30">
        <f t="shared" si="206"/>
        <v>16.75</v>
      </c>
      <c r="G1129" s="52">
        <f t="shared" si="216"/>
        <v>-1.0277777777777795</v>
      </c>
      <c r="H1129" s="30">
        <f t="shared" si="217"/>
        <v>16.75</v>
      </c>
      <c r="I1129" s="70"/>
      <c r="J1129" s="30">
        <v>-1520.0833333333358</v>
      </c>
      <c r="K1129" s="30">
        <f>'Car Specs and Assumptions'!$C$5*9.81*'Car Specs and Assumptions'!$F$5</f>
        <v>145.08990000000003</v>
      </c>
      <c r="L1129" s="30">
        <v>119.50068703125001</v>
      </c>
      <c r="M1129" s="30">
        <v>-1784.6739203645857</v>
      </c>
      <c r="N1129" s="31">
        <v>-29893.28816610681</v>
      </c>
      <c r="O1129" s="31">
        <f t="shared" si="207"/>
        <v>0</v>
      </c>
      <c r="P1129" s="31">
        <f>IF(F1129&gt;0,(K1129+L1129)*F1129,0)</f>
        <v>4431.8923327734383</v>
      </c>
      <c r="Q1129" s="32">
        <f>IF(J1129*-1&gt;(K1129+L1129),(((J1129*-1)-K1129-L1129))*F1129,0)</f>
        <v>21029.503500559938</v>
      </c>
      <c r="R1129" s="31">
        <f t="shared" si="208"/>
        <v>2028913.3103498786</v>
      </c>
      <c r="S1129" s="31">
        <f t="shared" si="209"/>
        <v>1879610.9991687755</v>
      </c>
      <c r="T1129" s="31">
        <f t="shared" si="210"/>
        <v>0.56363211761519627</v>
      </c>
      <c r="U1129" s="31">
        <f t="shared" si="211"/>
        <v>0.52215593556908591</v>
      </c>
      <c r="V1129" s="33">
        <v>-0.52215593556908591</v>
      </c>
      <c r="W1129" s="33">
        <f>0.5*'Car Specs and Assumptions'!$C$5*(F1129*F1129)</f>
        <v>207475.96875</v>
      </c>
      <c r="X1129" s="33">
        <f t="shared" si="212"/>
        <v>207.47596874999999</v>
      </c>
      <c r="Y1129" s="33">
        <f t="shared" si="213"/>
        <v>151.45745718749998</v>
      </c>
      <c r="Z1129" s="33">
        <f>(H1129*(K1129+L1129))/1000</f>
        <v>4.4318923327734385</v>
      </c>
      <c r="AA1129" s="33">
        <f t="shared" si="214"/>
        <v>147.02556485472655</v>
      </c>
      <c r="AB1129" s="18"/>
      <c r="AC1129" s="24">
        <f t="shared" si="215"/>
        <v>21029.503500559938</v>
      </c>
      <c r="AD1129" s="24"/>
      <c r="AE1129" s="18"/>
      <c r="AF1129" s="18"/>
      <c r="AG1129" s="18"/>
      <c r="AH1129" s="18"/>
      <c r="AI1129" s="18"/>
      <c r="AJ1129" s="18"/>
      <c r="AK1129" s="18"/>
      <c r="AL1129" s="18"/>
      <c r="AM1129" s="18"/>
      <c r="AN1129" s="18"/>
    </row>
    <row r="1130" spans="1:40" x14ac:dyDescent="0.35">
      <c r="A1130" s="18"/>
      <c r="B1130" s="3" t="s">
        <v>5</v>
      </c>
      <c r="C1130" s="3">
        <v>1126</v>
      </c>
      <c r="D1130" s="3">
        <v>104</v>
      </c>
      <c r="E1130" s="11">
        <v>55.8</v>
      </c>
      <c r="F1130" s="30">
        <f t="shared" si="206"/>
        <v>15.499999999999998</v>
      </c>
      <c r="G1130" s="52">
        <f t="shared" si="216"/>
        <v>-1.3611111111111116</v>
      </c>
      <c r="H1130" s="30">
        <f t="shared" si="217"/>
        <v>15.499999999999998</v>
      </c>
      <c r="I1130" s="70"/>
      <c r="J1130" s="30">
        <v>-2013.0833333333342</v>
      </c>
      <c r="K1130" s="30">
        <f>'Car Specs and Assumptions'!$C$5*9.81*'Car Specs and Assumptions'!$F$5</f>
        <v>145.08990000000003</v>
      </c>
      <c r="L1130" s="30">
        <v>102.33028312499999</v>
      </c>
      <c r="M1130" s="30">
        <v>-2260.5035164583342</v>
      </c>
      <c r="N1130" s="31">
        <v>-35037.804505104177</v>
      </c>
      <c r="O1130" s="31">
        <f t="shared" si="207"/>
        <v>0</v>
      </c>
      <c r="P1130" s="31">
        <f>IF(F1130&gt;0,(K1130+L1130)*F1130,0)</f>
        <v>3835.0128384374998</v>
      </c>
      <c r="Q1130" s="32">
        <f>IF(J1130*-1&gt;(K1130+L1130),(((J1130*-1)-K1130-L1130))*F1130,0)</f>
        <v>27367.778828229177</v>
      </c>
      <c r="R1130" s="31">
        <f t="shared" si="208"/>
        <v>2032748.3231883161</v>
      </c>
      <c r="S1130" s="31">
        <f t="shared" si="209"/>
        <v>1906978.7779970048</v>
      </c>
      <c r="T1130" s="31">
        <f t="shared" si="210"/>
        <v>0.56469748418171428</v>
      </c>
      <c r="U1130" s="31">
        <f t="shared" si="211"/>
        <v>0.5297587045275679</v>
      </c>
      <c r="V1130" s="33">
        <v>-0.5297587045275679</v>
      </c>
      <c r="W1130" s="33">
        <f>0.5*'Car Specs and Assumptions'!$C$5*(F1130*F1130)</f>
        <v>177664.87499999997</v>
      </c>
      <c r="X1130" s="33">
        <f t="shared" si="212"/>
        <v>177.66487499999997</v>
      </c>
      <c r="Y1130" s="33">
        <f t="shared" si="213"/>
        <v>129.69535874999997</v>
      </c>
      <c r="Z1130" s="33">
        <f>(H1130*(K1130+L1130))/1000</f>
        <v>3.8350128384374997</v>
      </c>
      <c r="AA1130" s="33">
        <f t="shared" si="214"/>
        <v>125.86034591156246</v>
      </c>
      <c r="AB1130" s="18"/>
      <c r="AC1130" s="24">
        <f t="shared" si="215"/>
        <v>27367.778828229177</v>
      </c>
      <c r="AD1130" s="24"/>
      <c r="AE1130" s="18"/>
      <c r="AF1130" s="18"/>
      <c r="AG1130" s="18"/>
      <c r="AH1130" s="18"/>
      <c r="AI1130" s="18"/>
      <c r="AJ1130" s="18"/>
      <c r="AK1130" s="18"/>
      <c r="AL1130" s="18"/>
      <c r="AM1130" s="18"/>
      <c r="AN1130" s="18"/>
    </row>
    <row r="1131" spans="1:40" x14ac:dyDescent="0.35">
      <c r="A1131" s="18"/>
      <c r="B1131" s="3" t="s">
        <v>5</v>
      </c>
      <c r="C1131" s="3">
        <v>1127</v>
      </c>
      <c r="D1131" s="3">
        <v>105</v>
      </c>
      <c r="E1131" s="11">
        <v>50.5</v>
      </c>
      <c r="F1131" s="30">
        <f t="shared" si="206"/>
        <v>14.027777777777777</v>
      </c>
      <c r="G1131" s="52">
        <f t="shared" si="216"/>
        <v>-1.4722222222222214</v>
      </c>
      <c r="H1131" s="30">
        <f t="shared" si="217"/>
        <v>14.027777777777777</v>
      </c>
      <c r="I1131" s="70"/>
      <c r="J1131" s="30">
        <v>-2177.4166666666656</v>
      </c>
      <c r="K1131" s="30">
        <f>'Car Specs and Assumptions'!$C$5*9.81*'Car Specs and Assumptions'!$F$5</f>
        <v>145.08990000000003</v>
      </c>
      <c r="L1131" s="30">
        <v>83.814379484953704</v>
      </c>
      <c r="M1131" s="30">
        <v>-2406.3209461516194</v>
      </c>
      <c r="N1131" s="31">
        <v>-33755.335494626881</v>
      </c>
      <c r="O1131" s="31">
        <f t="shared" si="207"/>
        <v>0</v>
      </c>
      <c r="P1131" s="31">
        <f>IF(F1131&gt;0,(K1131+L1131)*F1131,0)</f>
        <v>3211.0183649972678</v>
      </c>
      <c r="Q1131" s="32">
        <f>IF(J1131*-1&gt;(K1131+L1131),(((J1131*-1)-K1131-L1131))*F1131,0)</f>
        <v>27333.298764632349</v>
      </c>
      <c r="R1131" s="31">
        <f t="shared" si="208"/>
        <v>2035959.3415533134</v>
      </c>
      <c r="S1131" s="31">
        <f t="shared" si="209"/>
        <v>1934312.0767616371</v>
      </c>
      <c r="T1131" s="31">
        <f t="shared" si="210"/>
        <v>0.56558950508351047</v>
      </c>
      <c r="U1131" s="31">
        <f t="shared" si="211"/>
        <v>0.53735189492438284</v>
      </c>
      <c r="V1131" s="33">
        <v>-0.53735189492438284</v>
      </c>
      <c r="W1131" s="33">
        <f>0.5*'Car Specs and Assumptions'!$C$5*(F1131*F1131)</f>
        <v>145517.73726851851</v>
      </c>
      <c r="X1131" s="33">
        <f t="shared" si="212"/>
        <v>145.51773726851852</v>
      </c>
      <c r="Y1131" s="33">
        <f t="shared" si="213"/>
        <v>106.22794820601851</v>
      </c>
      <c r="Z1131" s="33">
        <f>(H1131*(K1131+L1131))/1000</f>
        <v>3.2110183649972677</v>
      </c>
      <c r="AA1131" s="33">
        <f t="shared" si="214"/>
        <v>103.01692984102124</v>
      </c>
      <c r="AB1131" s="18"/>
      <c r="AC1131" s="24">
        <f t="shared" si="215"/>
        <v>27333.298764632349</v>
      </c>
      <c r="AD1131" s="24"/>
      <c r="AE1131" s="18"/>
      <c r="AF1131" s="18"/>
      <c r="AG1131" s="18"/>
      <c r="AH1131" s="18"/>
      <c r="AI1131" s="18"/>
      <c r="AJ1131" s="18"/>
      <c r="AK1131" s="18"/>
      <c r="AL1131" s="18"/>
      <c r="AM1131" s="18"/>
      <c r="AN1131" s="18"/>
    </row>
    <row r="1132" spans="1:40" x14ac:dyDescent="0.35">
      <c r="A1132" s="18"/>
      <c r="B1132" s="3" t="s">
        <v>5</v>
      </c>
      <c r="C1132" s="3">
        <v>1128</v>
      </c>
      <c r="D1132" s="3">
        <v>106</v>
      </c>
      <c r="E1132" s="11">
        <v>45.2</v>
      </c>
      <c r="F1132" s="30">
        <f t="shared" si="206"/>
        <v>12.555555555555555</v>
      </c>
      <c r="G1132" s="52">
        <f t="shared" si="216"/>
        <v>-1.4444444444444438</v>
      </c>
      <c r="H1132" s="30">
        <f t="shared" si="217"/>
        <v>12.555555555555555</v>
      </c>
      <c r="I1132" s="70"/>
      <c r="J1132" s="30">
        <v>-2136.3333333333321</v>
      </c>
      <c r="K1132" s="30">
        <f>'Car Specs and Assumptions'!$C$5*9.81*'Car Specs and Assumptions'!$F$5</f>
        <v>145.08990000000003</v>
      </c>
      <c r="L1132" s="30">
        <v>67.144840648148161</v>
      </c>
      <c r="M1132" s="30">
        <v>-2348.5680739814802</v>
      </c>
      <c r="N1132" s="31">
        <v>-29487.576928878585</v>
      </c>
      <c r="O1132" s="31">
        <f t="shared" si="207"/>
        <v>0</v>
      </c>
      <c r="P1132" s="31">
        <f>IF(F1132&gt;0,(K1132+L1132)*F1132,0)</f>
        <v>2664.7250770267497</v>
      </c>
      <c r="Q1132" s="32">
        <f>IF(J1132*-1&gt;(K1132+L1132),(((J1132*-1)-K1132-L1132))*F1132,0)</f>
        <v>24158.126774825087</v>
      </c>
      <c r="R1132" s="31">
        <f t="shared" si="208"/>
        <v>2038624.0666303402</v>
      </c>
      <c r="S1132" s="31">
        <f t="shared" si="209"/>
        <v>1958470.2035364623</v>
      </c>
      <c r="T1132" s="31">
        <f t="shared" si="210"/>
        <v>0.56632976570990856</v>
      </c>
      <c r="U1132" s="31">
        <f t="shared" si="211"/>
        <v>0.54406302254242922</v>
      </c>
      <c r="V1132" s="33">
        <v>-0.54406302254242922</v>
      </c>
      <c r="W1132" s="33">
        <f>0.5*'Car Specs and Assumptions'!$C$5*(F1132*F1132)</f>
        <v>116576.24074074074</v>
      </c>
      <c r="X1132" s="33">
        <f t="shared" si="212"/>
        <v>116.57624074074074</v>
      </c>
      <c r="Y1132" s="33">
        <f t="shared" si="213"/>
        <v>85.100655740740734</v>
      </c>
      <c r="Z1132" s="33">
        <f>(H1132*(K1132+L1132))/1000</f>
        <v>2.6647250770267497</v>
      </c>
      <c r="AA1132" s="33">
        <f t="shared" si="214"/>
        <v>82.435930663713989</v>
      </c>
      <c r="AB1132" s="18"/>
      <c r="AC1132" s="24">
        <f t="shared" si="215"/>
        <v>24158.126774825087</v>
      </c>
      <c r="AD1132" s="24"/>
      <c r="AE1132" s="18"/>
      <c r="AF1132" s="18"/>
      <c r="AG1132" s="18"/>
      <c r="AH1132" s="18"/>
      <c r="AI1132" s="18"/>
      <c r="AJ1132" s="18"/>
      <c r="AK1132" s="18"/>
      <c r="AL1132" s="18"/>
      <c r="AM1132" s="18"/>
      <c r="AN1132" s="18"/>
    </row>
    <row r="1133" spans="1:40" x14ac:dyDescent="0.35">
      <c r="A1133" s="18"/>
      <c r="B1133" s="3" t="s">
        <v>5</v>
      </c>
      <c r="C1133" s="3">
        <v>1129</v>
      </c>
      <c r="D1133" s="3">
        <v>107</v>
      </c>
      <c r="E1133" s="11">
        <v>40.1</v>
      </c>
      <c r="F1133" s="30">
        <f t="shared" si="206"/>
        <v>11.138888888888889</v>
      </c>
      <c r="G1133" s="52">
        <f t="shared" si="216"/>
        <v>-1.25</v>
      </c>
      <c r="H1133" s="30">
        <f t="shared" si="217"/>
        <v>11.138888888888889</v>
      </c>
      <c r="I1133" s="70"/>
      <c r="J1133" s="30">
        <v>-1848.75</v>
      </c>
      <c r="K1133" s="30">
        <f>'Car Specs and Assumptions'!$C$5*9.81*'Car Specs and Assumptions'!$F$5</f>
        <v>145.08990000000003</v>
      </c>
      <c r="L1133" s="30">
        <v>52.847509207175939</v>
      </c>
      <c r="M1133" s="30">
        <v>-2046.687409207176</v>
      </c>
      <c r="N1133" s="31">
        <v>-22797.823641446601</v>
      </c>
      <c r="O1133" s="31">
        <f t="shared" si="207"/>
        <v>0</v>
      </c>
      <c r="P1133" s="31">
        <f>IF(F1133&gt;0,(K1133+L1133)*F1133,0)</f>
        <v>2204.8028081132657</v>
      </c>
      <c r="Q1133" s="32">
        <f>IF(J1133*-1&gt;(K1133+L1133),(((J1133*-1)-K1133-L1133))*F1133,0)</f>
        <v>18388.218025220067</v>
      </c>
      <c r="R1133" s="31">
        <f t="shared" si="208"/>
        <v>2040828.8694384533</v>
      </c>
      <c r="S1133" s="31">
        <f t="shared" si="209"/>
        <v>1976858.4215616824</v>
      </c>
      <c r="T1133" s="31">
        <f t="shared" si="210"/>
        <v>0.56694225993000236</v>
      </c>
      <c r="U1133" s="31">
        <f t="shared" si="211"/>
        <v>0.54917126950983541</v>
      </c>
      <c r="V1133" s="33">
        <v>-0.54917126950983541</v>
      </c>
      <c r="W1133" s="33">
        <f>0.5*'Car Specs and Assumptions'!$C$5*(F1133*F1133)</f>
        <v>91753.348379629635</v>
      </c>
      <c r="X1133" s="33">
        <f t="shared" si="212"/>
        <v>91.753348379629628</v>
      </c>
      <c r="Y1133" s="33">
        <f t="shared" si="213"/>
        <v>66.979944317129622</v>
      </c>
      <c r="Z1133" s="33">
        <f>(H1133*(K1133+L1133))/1000</f>
        <v>2.2048028081132656</v>
      </c>
      <c r="AA1133" s="33">
        <f t="shared" si="214"/>
        <v>64.77514150901635</v>
      </c>
      <c r="AB1133" s="18"/>
      <c r="AC1133" s="24">
        <f t="shared" si="215"/>
        <v>18388.218025220067</v>
      </c>
      <c r="AD1133" s="24">
        <f>SUM(AC1128:AC1138)</f>
        <v>153357.45309641559</v>
      </c>
      <c r="AE1133" s="18"/>
      <c r="AF1133" s="18"/>
      <c r="AG1133" s="18"/>
      <c r="AH1133" s="18"/>
      <c r="AI1133" s="18"/>
      <c r="AJ1133" s="18"/>
      <c r="AK1133" s="18"/>
      <c r="AL1133" s="18"/>
      <c r="AM1133" s="18"/>
      <c r="AN1133" s="18"/>
    </row>
    <row r="1134" spans="1:40" x14ac:dyDescent="0.35">
      <c r="A1134" s="18"/>
      <c r="B1134" s="3" t="s">
        <v>5</v>
      </c>
      <c r="C1134" s="3">
        <v>1130</v>
      </c>
      <c r="D1134" s="3">
        <v>108</v>
      </c>
      <c r="E1134" s="11">
        <v>36.200000000000003</v>
      </c>
      <c r="F1134" s="30">
        <f t="shared" si="206"/>
        <v>10.055555555555555</v>
      </c>
      <c r="G1134" s="52">
        <f t="shared" si="216"/>
        <v>-1.0000000000000009</v>
      </c>
      <c r="H1134" s="30">
        <f t="shared" si="217"/>
        <v>10.055555555555555</v>
      </c>
      <c r="I1134" s="70"/>
      <c r="J1134" s="30">
        <v>-1479.0000000000014</v>
      </c>
      <c r="K1134" s="30">
        <f>'Car Specs and Assumptions'!$C$5*9.81*'Car Specs and Assumptions'!$F$5</f>
        <v>145.08990000000003</v>
      </c>
      <c r="L1134" s="30">
        <v>43.067822939814818</v>
      </c>
      <c r="M1134" s="30">
        <v>-1667.157722939816</v>
      </c>
      <c r="N1134" s="31">
        <v>-16764.197102894817</v>
      </c>
      <c r="O1134" s="31">
        <f t="shared" si="207"/>
        <v>0</v>
      </c>
      <c r="P1134" s="31">
        <f>IF(F1134&gt;0,(K1134+L1134)*F1134,0)</f>
        <v>1892.0304362281381</v>
      </c>
      <c r="Q1134" s="32">
        <f>IF(J1134*-1&gt;(K1134+L1134),(((J1134*-1)-K1134-L1134))*F1134,0)</f>
        <v>12980.136230438544</v>
      </c>
      <c r="R1134" s="31">
        <f t="shared" si="208"/>
        <v>2042720.8998746814</v>
      </c>
      <c r="S1134" s="31">
        <f t="shared" si="209"/>
        <v>1989838.5577921208</v>
      </c>
      <c r="T1134" s="31">
        <f t="shared" si="210"/>
        <v>0.5674678659851865</v>
      </c>
      <c r="U1134" s="31">
        <f t="shared" si="211"/>
        <v>0.55277715135465122</v>
      </c>
      <c r="V1134" s="33">
        <v>-0.55277715135465122</v>
      </c>
      <c r="W1134" s="33">
        <f>0.5*'Car Specs and Assumptions'!$C$5*(F1134*F1134)</f>
        <v>74773.949074074073</v>
      </c>
      <c r="X1134" s="33">
        <f t="shared" si="212"/>
        <v>74.773949074074068</v>
      </c>
      <c r="Y1134" s="33">
        <f t="shared" si="213"/>
        <v>54.584982824074068</v>
      </c>
      <c r="Z1134" s="33">
        <f>(H1134*(K1134+L1134))/1000</f>
        <v>1.8920304362281382</v>
      </c>
      <c r="AA1134" s="33">
        <f t="shared" si="214"/>
        <v>52.692952387845928</v>
      </c>
      <c r="AB1134" s="18"/>
      <c r="AC1134" s="24">
        <f t="shared" si="215"/>
        <v>12980.136230438544</v>
      </c>
      <c r="AD1134" s="24"/>
      <c r="AE1134" s="18"/>
      <c r="AF1134" s="18"/>
      <c r="AG1134" s="18"/>
      <c r="AH1134" s="18"/>
      <c r="AI1134" s="18"/>
      <c r="AJ1134" s="18"/>
      <c r="AK1134" s="18"/>
      <c r="AL1134" s="18"/>
      <c r="AM1134" s="18"/>
      <c r="AN1134" s="18"/>
    </row>
    <row r="1135" spans="1:40" x14ac:dyDescent="0.35">
      <c r="A1135" s="18"/>
      <c r="B1135" s="3" t="s">
        <v>5</v>
      </c>
      <c r="C1135" s="3">
        <v>1131</v>
      </c>
      <c r="D1135" s="3">
        <v>109</v>
      </c>
      <c r="E1135" s="11">
        <v>32.9</v>
      </c>
      <c r="F1135" s="30">
        <f t="shared" si="206"/>
        <v>9.1388888888888875</v>
      </c>
      <c r="G1135" s="52">
        <f t="shared" si="216"/>
        <v>-0.8888888888888884</v>
      </c>
      <c r="H1135" s="30">
        <f t="shared" si="217"/>
        <v>9.1388888888888875</v>
      </c>
      <c r="I1135" s="70"/>
      <c r="J1135" s="30">
        <v>-1314.6666666666658</v>
      </c>
      <c r="K1135" s="30">
        <f>'Car Specs and Assumptions'!$C$5*9.81*'Car Specs and Assumptions'!$F$5</f>
        <v>145.08990000000003</v>
      </c>
      <c r="L1135" s="30">
        <v>35.573580040509256</v>
      </c>
      <c r="M1135" s="30">
        <v>-1495.3301467071751</v>
      </c>
      <c r="N1135" s="31">
        <v>-13665.656062962793</v>
      </c>
      <c r="O1135" s="31">
        <f t="shared" si="207"/>
        <v>0</v>
      </c>
      <c r="P1135" s="31">
        <f>IF(F1135&gt;0,(K1135+L1135)*F1135,0)</f>
        <v>1651.0634703702096</v>
      </c>
      <c r="Q1135" s="32">
        <f>IF(J1135*-1&gt;(K1135+L1135),(((J1135*-1)-K1135-L1135))*F1135,0)</f>
        <v>10363.529122222373</v>
      </c>
      <c r="R1135" s="31">
        <f t="shared" si="208"/>
        <v>2044371.9633450515</v>
      </c>
      <c r="S1135" s="31">
        <f t="shared" si="209"/>
        <v>2000202.0869143433</v>
      </c>
      <c r="T1135" s="31">
        <f t="shared" si="210"/>
        <v>0.56792653141725535</v>
      </c>
      <c r="U1135" s="31">
        <f t="shared" si="211"/>
        <v>0.55565613974480454</v>
      </c>
      <c r="V1135" s="33">
        <v>-0.55565613974480454</v>
      </c>
      <c r="W1135" s="33">
        <f>0.5*'Car Specs and Assumptions'!$C$5*(F1135*F1135)</f>
        <v>61762.515046296285</v>
      </c>
      <c r="X1135" s="33">
        <f t="shared" si="212"/>
        <v>61.762515046296286</v>
      </c>
      <c r="Y1135" s="33">
        <f t="shared" si="213"/>
        <v>45.086635983796285</v>
      </c>
      <c r="Z1135" s="33">
        <f>(H1135*(K1135+L1135))/1000</f>
        <v>1.6510634703702096</v>
      </c>
      <c r="AA1135" s="33">
        <f t="shared" si="214"/>
        <v>43.435572513426074</v>
      </c>
      <c r="AB1135" s="18"/>
      <c r="AC1135" s="24">
        <f t="shared" si="215"/>
        <v>10363.529122222373</v>
      </c>
      <c r="AD1135" s="24"/>
      <c r="AE1135" s="18"/>
      <c r="AF1135" s="18"/>
      <c r="AG1135" s="18"/>
      <c r="AH1135" s="18"/>
      <c r="AI1135" s="18"/>
      <c r="AJ1135" s="18"/>
      <c r="AK1135" s="18"/>
      <c r="AL1135" s="18"/>
      <c r="AM1135" s="18"/>
      <c r="AN1135" s="18"/>
    </row>
    <row r="1136" spans="1:40" x14ac:dyDescent="0.35">
      <c r="A1136" s="18"/>
      <c r="B1136" s="3" t="s">
        <v>5</v>
      </c>
      <c r="C1136" s="3">
        <v>1132</v>
      </c>
      <c r="D1136" s="3">
        <v>110</v>
      </c>
      <c r="E1136" s="11">
        <v>29.8</v>
      </c>
      <c r="F1136" s="30">
        <f t="shared" si="206"/>
        <v>8.2777777777777786</v>
      </c>
      <c r="G1136" s="52">
        <f t="shared" si="216"/>
        <v>-0.87499999999999911</v>
      </c>
      <c r="H1136" s="30">
        <f t="shared" si="217"/>
        <v>8.2777777777777786</v>
      </c>
      <c r="I1136" s="70"/>
      <c r="J1136" s="30">
        <v>-1294.1249999999986</v>
      </c>
      <c r="K1136" s="30">
        <f>'Car Specs and Assumptions'!$C$5*9.81*'Car Specs and Assumptions'!$F$5</f>
        <v>145.08990000000003</v>
      </c>
      <c r="L1136" s="30">
        <v>29.185578495370383</v>
      </c>
      <c r="M1136" s="30">
        <v>-1468.400478495369</v>
      </c>
      <c r="N1136" s="31">
        <v>-12155.092849767223</v>
      </c>
      <c r="O1136" s="31">
        <f t="shared" si="207"/>
        <v>0</v>
      </c>
      <c r="P1136" s="31">
        <f>IF(F1136&gt;0,(K1136+L1136)*F1136,0)</f>
        <v>1442.6136831005663</v>
      </c>
      <c r="Q1136" s="32">
        <f>IF(J1136*-1&gt;(K1136+L1136),(((J1136*-1)-K1136-L1136))*F1136,0)</f>
        <v>9269.8654835660909</v>
      </c>
      <c r="R1136" s="31">
        <f t="shared" si="208"/>
        <v>2045814.5770281521</v>
      </c>
      <c r="S1136" s="31">
        <f t="shared" si="209"/>
        <v>2009471.9523979095</v>
      </c>
      <c r="T1136" s="31">
        <f t="shared" si="210"/>
        <v>0.56832728949842071</v>
      </c>
      <c r="U1136" s="31">
        <f t="shared" si="211"/>
        <v>0.55823130837613932</v>
      </c>
      <c r="V1136" s="33">
        <v>-0.55823130837613932</v>
      </c>
      <c r="W1136" s="33">
        <f>0.5*'Car Specs and Assumptions'!$C$5*(F1136*F1136)</f>
        <v>50671.726851851861</v>
      </c>
      <c r="X1136" s="33">
        <f t="shared" si="212"/>
        <v>50.671726851851858</v>
      </c>
      <c r="Y1136" s="33">
        <f t="shared" si="213"/>
        <v>36.990360601851854</v>
      </c>
      <c r="Z1136" s="33">
        <f>(H1136*(K1136+L1136))/1000</f>
        <v>1.4426136831005663</v>
      </c>
      <c r="AA1136" s="33">
        <f t="shared" si="214"/>
        <v>35.547746918751287</v>
      </c>
      <c r="AB1136" s="18"/>
      <c r="AC1136" s="24">
        <f t="shared" si="215"/>
        <v>0</v>
      </c>
      <c r="AD1136" s="24"/>
      <c r="AE1136" s="18"/>
      <c r="AF1136" s="18"/>
      <c r="AG1136" s="18"/>
      <c r="AH1136" s="18"/>
      <c r="AI1136" s="18"/>
      <c r="AJ1136" s="18"/>
      <c r="AK1136" s="18"/>
      <c r="AL1136" s="18"/>
      <c r="AM1136" s="18"/>
      <c r="AN1136" s="18"/>
    </row>
    <row r="1137" spans="1:40" x14ac:dyDescent="0.35">
      <c r="A1137" s="18"/>
      <c r="B1137" s="3" t="s">
        <v>5</v>
      </c>
      <c r="C1137" s="3">
        <v>1133</v>
      </c>
      <c r="D1137" s="3">
        <v>111</v>
      </c>
      <c r="E1137" s="11">
        <v>26.6</v>
      </c>
      <c r="F1137" s="30">
        <f t="shared" si="206"/>
        <v>7.3888888888888893</v>
      </c>
      <c r="G1137" s="52">
        <f t="shared" si="216"/>
        <v>-0.94444444444444509</v>
      </c>
      <c r="H1137" s="30">
        <f t="shared" si="217"/>
        <v>7.3888888888888893</v>
      </c>
      <c r="I1137" s="70"/>
      <c r="J1137" s="30">
        <v>-1396.8333333333344</v>
      </c>
      <c r="K1137" s="30">
        <f>'Car Specs and Assumptions'!$C$5*9.81*'Car Specs and Assumptions'!$F$5</f>
        <v>145.08990000000003</v>
      </c>
      <c r="L1137" s="30">
        <v>23.254074050925929</v>
      </c>
      <c r="M1137" s="30">
        <v>-1565.1773073842603</v>
      </c>
      <c r="N1137" s="31">
        <v>-11564.92121567259</v>
      </c>
      <c r="O1137" s="31">
        <f t="shared" si="207"/>
        <v>0</v>
      </c>
      <c r="P1137" s="31">
        <f>IF(F1137&gt;0,(K1137+L1137)*F1137,0)</f>
        <v>1243.8749193762865</v>
      </c>
      <c r="Q1137" s="32">
        <f>IF(J1137*-1&gt;(K1137+L1137),(((J1137*-1)-K1137-L1137))*F1137,0)</f>
        <v>9077.1713769200196</v>
      </c>
      <c r="R1137" s="31">
        <f t="shared" si="208"/>
        <v>2047058.4519475284</v>
      </c>
      <c r="S1137" s="31">
        <f t="shared" si="209"/>
        <v>2018549.1237748296</v>
      </c>
      <c r="T1137" s="31">
        <f t="shared" si="210"/>
        <v>0.56867283795102341</v>
      </c>
      <c r="U1137" s="31">
        <f t="shared" si="211"/>
        <v>0.56075294658464769</v>
      </c>
      <c r="V1137" s="33">
        <v>-0.56075294658464769</v>
      </c>
      <c r="W1137" s="33">
        <f>0.5*'Car Specs and Assumptions'!$C$5*(F1137*F1137)</f>
        <v>40373.504629629635</v>
      </c>
      <c r="X1137" s="33">
        <f t="shared" si="212"/>
        <v>40.373504629629636</v>
      </c>
      <c r="Y1137" s="33">
        <f t="shared" si="213"/>
        <v>29.472658379629635</v>
      </c>
      <c r="Z1137" s="33">
        <f>(H1137*(K1137+L1137))/1000</f>
        <v>1.2438749193762866</v>
      </c>
      <c r="AA1137" s="33">
        <f t="shared" si="214"/>
        <v>28.22878346025335</v>
      </c>
      <c r="AB1137" s="18"/>
      <c r="AC1137" s="24">
        <f t="shared" si="215"/>
        <v>0</v>
      </c>
      <c r="AD1137" s="24"/>
      <c r="AE1137" s="18"/>
      <c r="AF1137" s="18"/>
      <c r="AG1137" s="18"/>
      <c r="AH1137" s="18"/>
      <c r="AI1137" s="18"/>
      <c r="AJ1137" s="18"/>
      <c r="AK1137" s="18"/>
      <c r="AL1137" s="18"/>
      <c r="AM1137" s="18"/>
      <c r="AN1137" s="18"/>
    </row>
    <row r="1138" spans="1:40" x14ac:dyDescent="0.35">
      <c r="A1138" s="18"/>
      <c r="B1138" s="3" t="s">
        <v>5</v>
      </c>
      <c r="C1138" s="3">
        <v>1134</v>
      </c>
      <c r="D1138" s="3">
        <v>112</v>
      </c>
      <c r="E1138" s="11">
        <v>23</v>
      </c>
      <c r="F1138" s="30">
        <f t="shared" si="206"/>
        <v>6.3888888888888884</v>
      </c>
      <c r="G1138" s="52">
        <f t="shared" si="216"/>
        <v>-1.0000000000000004</v>
      </c>
      <c r="H1138" s="30">
        <f t="shared" si="217"/>
        <v>6.3888888888888884</v>
      </c>
      <c r="I1138" s="70"/>
      <c r="J1138" s="30">
        <v>-1479.0000000000007</v>
      </c>
      <c r="K1138" s="30">
        <f>'Car Specs and Assumptions'!$C$5*9.81*'Car Specs and Assumptions'!$F$5</f>
        <v>145.08990000000003</v>
      </c>
      <c r="L1138" s="30">
        <v>17.385670717592593</v>
      </c>
      <c r="M1138" s="30">
        <v>-1641.4755707175932</v>
      </c>
      <c r="N1138" s="31">
        <v>-10487.205035140178</v>
      </c>
      <c r="O1138" s="31">
        <f t="shared" si="207"/>
        <v>0</v>
      </c>
      <c r="P1138" s="31">
        <f>IF(F1138&gt;0,(K1138+L1138)*F1138,0)</f>
        <v>1038.0383684735084</v>
      </c>
      <c r="Q1138" s="32">
        <f>IF(J1138*-1&gt;(K1138+L1138),(((J1138*-1)-K1138-L1138))*F1138,0)</f>
        <v>8411.1282981931618</v>
      </c>
      <c r="R1138" s="31">
        <f t="shared" si="208"/>
        <v>2048096.4903160019</v>
      </c>
      <c r="S1138" s="31">
        <f t="shared" si="209"/>
        <v>2026960.2520730228</v>
      </c>
      <c r="T1138" s="31">
        <f t="shared" si="210"/>
        <v>0.56896120500978531</v>
      </c>
      <c r="U1138" s="31">
        <f t="shared" si="211"/>
        <v>0.56308955802588578</v>
      </c>
      <c r="V1138" s="33">
        <v>-0.56308955802588578</v>
      </c>
      <c r="W1138" s="33">
        <f>0.5*'Car Specs and Assumptions'!$C$5*(F1138*F1138)</f>
        <v>30184.83796296296</v>
      </c>
      <c r="X1138" s="33">
        <f t="shared" si="212"/>
        <v>30.184837962962959</v>
      </c>
      <c r="Y1138" s="33">
        <f t="shared" si="213"/>
        <v>22.034931712962958</v>
      </c>
      <c r="Z1138" s="33">
        <f>(H1138*(K1138+L1138))/1000</f>
        <v>1.0380383684735084</v>
      </c>
      <c r="AA1138" s="33">
        <f t="shared" si="214"/>
        <v>20.99689334448945</v>
      </c>
      <c r="AB1138" s="18"/>
      <c r="AC1138" s="24">
        <f t="shared" si="215"/>
        <v>0</v>
      </c>
      <c r="AD1138" s="24"/>
      <c r="AE1138" s="18"/>
      <c r="AF1138" s="18"/>
      <c r="AG1138" s="18"/>
      <c r="AH1138" s="18"/>
      <c r="AI1138" s="18"/>
      <c r="AJ1138" s="18"/>
      <c r="AK1138" s="18"/>
      <c r="AL1138" s="18"/>
      <c r="AM1138" s="18"/>
      <c r="AN1138" s="18"/>
    </row>
    <row r="1139" spans="1:40" x14ac:dyDescent="0.35">
      <c r="A1139" s="18"/>
      <c r="B1139" s="3" t="s">
        <v>5</v>
      </c>
      <c r="C1139" s="3">
        <v>1135</v>
      </c>
      <c r="D1139" s="3">
        <v>113</v>
      </c>
      <c r="E1139" s="11">
        <v>19.399999999999999</v>
      </c>
      <c r="F1139" s="30">
        <f t="shared" si="206"/>
        <v>5.3888888888888884</v>
      </c>
      <c r="G1139" s="52">
        <f t="shared" si="216"/>
        <v>-0.93055555555555536</v>
      </c>
      <c r="H1139" s="30">
        <f t="shared" si="217"/>
        <v>5.3888888888888884</v>
      </c>
      <c r="I1139" s="70"/>
      <c r="J1139" s="30">
        <v>-1376.2916666666663</v>
      </c>
      <c r="K1139" s="30">
        <f>'Car Specs and Assumptions'!$C$5*9.81*'Car Specs and Assumptions'!$F$5</f>
        <v>145.08990000000003</v>
      </c>
      <c r="L1139" s="30">
        <v>12.36913238425926</v>
      </c>
      <c r="M1139" s="30">
        <v>-1533.7506990509255</v>
      </c>
      <c r="N1139" s="31">
        <v>-8265.2121004410983</v>
      </c>
      <c r="O1139" s="31">
        <f t="shared" si="207"/>
        <v>0</v>
      </c>
      <c r="P1139" s="31">
        <f>IF(F1139&gt;0,(K1139+L1139)*F1139,0)</f>
        <v>848.52923007073048</v>
      </c>
      <c r="Q1139" s="32">
        <f>IF(J1139*-1&gt;(K1139+L1139),(((J1139*-1)-K1139-L1139))*F1139,0)</f>
        <v>6568.1536402996371</v>
      </c>
      <c r="R1139" s="31">
        <f t="shared" si="208"/>
        <v>2048945.0195460727</v>
      </c>
      <c r="S1139" s="31">
        <f t="shared" si="209"/>
        <v>2033528.4057133223</v>
      </c>
      <c r="T1139" s="31">
        <f t="shared" si="210"/>
        <v>0.56919692642989905</v>
      </c>
      <c r="U1139" s="31">
        <f t="shared" si="211"/>
        <v>0.56491419110716101</v>
      </c>
      <c r="V1139" s="33">
        <v>-0.56491419110716101</v>
      </c>
      <c r="W1139" s="33">
        <f>0.5*'Car Specs and Assumptions'!$C$5*(F1139*F1139)</f>
        <v>21475.171296296292</v>
      </c>
      <c r="X1139" s="33">
        <f t="shared" si="212"/>
        <v>21.475171296296292</v>
      </c>
      <c r="Y1139" s="33">
        <f t="shared" si="213"/>
        <v>15.676875046296292</v>
      </c>
      <c r="Z1139" s="33">
        <f>(H1139*(K1139+L1139))/1000</f>
        <v>0.84852923007073044</v>
      </c>
      <c r="AA1139" s="33">
        <f t="shared" si="214"/>
        <v>14.828345816225562</v>
      </c>
      <c r="AB1139" s="18"/>
      <c r="AC1139" s="24">
        <f t="shared" si="215"/>
        <v>0</v>
      </c>
      <c r="AD1139" s="24"/>
      <c r="AE1139" s="18"/>
      <c r="AF1139" s="18"/>
      <c r="AG1139" s="18"/>
      <c r="AH1139" s="18"/>
      <c r="AI1139" s="18"/>
      <c r="AJ1139" s="18"/>
      <c r="AK1139" s="18"/>
      <c r="AL1139" s="18"/>
      <c r="AM1139" s="18"/>
      <c r="AN1139" s="18"/>
    </row>
    <row r="1140" spans="1:40" x14ac:dyDescent="0.35">
      <c r="A1140" s="18"/>
      <c r="B1140" s="3" t="s">
        <v>5</v>
      </c>
      <c r="C1140" s="3">
        <v>1136</v>
      </c>
      <c r="D1140" s="3">
        <v>114</v>
      </c>
      <c r="E1140" s="11">
        <v>16.3</v>
      </c>
      <c r="F1140" s="30">
        <f t="shared" si="206"/>
        <v>4.5277777777777777</v>
      </c>
      <c r="G1140" s="52">
        <f t="shared" si="216"/>
        <v>-0.66666666666666652</v>
      </c>
      <c r="H1140" s="30">
        <f t="shared" si="217"/>
        <v>4.5277777777777777</v>
      </c>
      <c r="I1140" s="70"/>
      <c r="J1140" s="30">
        <v>-985.99999999999977</v>
      </c>
      <c r="K1140" s="30">
        <f>'Car Specs and Assumptions'!$C$5*9.81*'Car Specs and Assumptions'!$F$5</f>
        <v>145.08990000000003</v>
      </c>
      <c r="L1140" s="30">
        <v>8.7319449016203716</v>
      </c>
      <c r="M1140" s="30">
        <v>-1139.8218449016201</v>
      </c>
      <c r="N1140" s="31">
        <v>-5160.8600199712246</v>
      </c>
      <c r="O1140" s="31">
        <f t="shared" si="207"/>
        <v>0</v>
      </c>
      <c r="P1140" s="31">
        <f>IF(F1140&gt;0,(K1140+L1140)*F1140,0)</f>
        <v>696.4711310823368</v>
      </c>
      <c r="Q1140" s="32">
        <f>IF(J1140*-1&gt;(K1140+L1140),(((J1140*-1)-K1140-L1140))*F1140,0)</f>
        <v>3767.9177578065505</v>
      </c>
      <c r="R1140" s="31">
        <f t="shared" si="208"/>
        <v>2049641.4906771551</v>
      </c>
      <c r="S1140" s="31">
        <f t="shared" si="209"/>
        <v>2037296.3234711289</v>
      </c>
      <c r="T1140" s="31">
        <f t="shared" si="210"/>
        <v>0.56939040611011371</v>
      </c>
      <c r="U1140" s="31">
        <f t="shared" si="211"/>
        <v>0.56596091866027964</v>
      </c>
      <c r="V1140" s="33">
        <v>-0.56596091866027964</v>
      </c>
      <c r="W1140" s="33">
        <f>0.5*'Car Specs and Assumptions'!$C$5*(F1140*F1140)</f>
        <v>15160.320601851852</v>
      </c>
      <c r="X1140" s="33">
        <f t="shared" si="212"/>
        <v>15.160320601851852</v>
      </c>
      <c r="Y1140" s="33">
        <f t="shared" si="213"/>
        <v>11.067034039351851</v>
      </c>
      <c r="Z1140" s="33">
        <f>(H1140*(K1140+L1140))/1000</f>
        <v>0.69647113108233683</v>
      </c>
      <c r="AA1140" s="33">
        <f t="shared" si="214"/>
        <v>10.370562908269514</v>
      </c>
      <c r="AB1140" s="18"/>
      <c r="AC1140" s="24">
        <f t="shared" si="215"/>
        <v>0</v>
      </c>
      <c r="AD1140" s="24"/>
      <c r="AE1140" s="18"/>
      <c r="AF1140" s="18"/>
      <c r="AG1140" s="18"/>
      <c r="AH1140" s="18"/>
      <c r="AI1140" s="18"/>
      <c r="AJ1140" s="18"/>
      <c r="AK1140" s="18"/>
      <c r="AL1140" s="18"/>
      <c r="AM1140" s="18"/>
      <c r="AN1140" s="18"/>
    </row>
    <row r="1141" spans="1:40" x14ac:dyDescent="0.35">
      <c r="A1141" s="18"/>
      <c r="B1141" s="3" t="s">
        <v>5</v>
      </c>
      <c r="C1141" s="3">
        <v>1137</v>
      </c>
      <c r="D1141" s="3">
        <v>115</v>
      </c>
      <c r="E1141" s="11">
        <v>14.6</v>
      </c>
      <c r="F1141" s="30">
        <f t="shared" si="206"/>
        <v>4.0555555555555554</v>
      </c>
      <c r="G1141" s="52">
        <f t="shared" si="216"/>
        <v>-0.29166666666666674</v>
      </c>
      <c r="H1141" s="30">
        <f t="shared" si="217"/>
        <v>4.0555555555555554</v>
      </c>
      <c r="I1141" s="70"/>
      <c r="J1141" s="30">
        <v>-431.37500000000011</v>
      </c>
      <c r="K1141" s="30">
        <f>'Car Specs and Assumptions'!$C$5*9.81*'Car Specs and Assumptions'!$F$5</f>
        <v>145.08990000000003</v>
      </c>
      <c r="L1141" s="30">
        <v>7.0055379398148148</v>
      </c>
      <c r="M1141" s="30">
        <v>-583.47043793981493</v>
      </c>
      <c r="N1141" s="31">
        <v>-2366.2967760892493</v>
      </c>
      <c r="O1141" s="31">
        <f t="shared" si="207"/>
        <v>0</v>
      </c>
      <c r="P1141" s="31">
        <f>IF(F1141&gt;0,(K1141+L1141)*F1141,0)</f>
        <v>616.83149831147125</v>
      </c>
      <c r="Q1141" s="32">
        <f>IF(J1141*-1&gt;(K1141+L1141),(((J1141*-1)-K1141-L1141))*F1141,0)</f>
        <v>1132.6337794663068</v>
      </c>
      <c r="R1141" s="31">
        <f t="shared" si="208"/>
        <v>2050258.3221754665</v>
      </c>
      <c r="S1141" s="31">
        <f t="shared" si="209"/>
        <v>2038428.9572505953</v>
      </c>
      <c r="T1141" s="31">
        <f t="shared" si="210"/>
        <v>0.56956176190034458</v>
      </c>
      <c r="U1141" s="31">
        <f t="shared" si="211"/>
        <v>0.56627556432421544</v>
      </c>
      <c r="V1141" s="33">
        <v>-0.56627556432421544</v>
      </c>
      <c r="W1141" s="33">
        <f>0.5*'Car Specs and Assumptions'!$C$5*(F1141*F1141)</f>
        <v>12162.949074074073</v>
      </c>
      <c r="X1141" s="33">
        <f t="shared" si="212"/>
        <v>12.162949074074072</v>
      </c>
      <c r="Y1141" s="33">
        <f t="shared" si="213"/>
        <v>8.8789528240740729</v>
      </c>
      <c r="Z1141" s="33">
        <f>(H1141*(K1141+L1141))/1000</f>
        <v>0.61683149831147122</v>
      </c>
      <c r="AA1141" s="33">
        <f t="shared" si="214"/>
        <v>8.2621213257626014</v>
      </c>
      <c r="AB1141" s="18"/>
      <c r="AC1141" s="24">
        <f t="shared" si="215"/>
        <v>0</v>
      </c>
      <c r="AD1141" s="24"/>
      <c r="AE1141" s="18"/>
      <c r="AF1141" s="18"/>
      <c r="AG1141" s="18"/>
      <c r="AH1141" s="18"/>
      <c r="AI1141" s="18"/>
      <c r="AJ1141" s="18"/>
      <c r="AK1141" s="18"/>
      <c r="AL1141" s="18"/>
      <c r="AM1141" s="18"/>
      <c r="AN1141" s="18"/>
    </row>
    <row r="1142" spans="1:40" x14ac:dyDescent="0.35">
      <c r="A1142" s="18"/>
      <c r="B1142" s="3" t="s">
        <v>5</v>
      </c>
      <c r="C1142" s="3">
        <v>1138</v>
      </c>
      <c r="D1142" s="3">
        <v>116</v>
      </c>
      <c r="E1142" s="11">
        <v>14.2</v>
      </c>
      <c r="F1142" s="30">
        <f t="shared" si="206"/>
        <v>3.9444444444444442</v>
      </c>
      <c r="G1142" s="52">
        <f t="shared" si="216"/>
        <v>-4.1666666666666519E-2</v>
      </c>
      <c r="H1142" s="30">
        <f t="shared" si="217"/>
        <v>3.9444444444444442</v>
      </c>
      <c r="I1142" s="70"/>
      <c r="J1142" s="30">
        <v>-61.62499999999978</v>
      </c>
      <c r="K1142" s="30">
        <f>'Car Specs and Assumptions'!$C$5*9.81*'Car Specs and Assumptions'!$F$5</f>
        <v>145.08990000000003</v>
      </c>
      <c r="L1142" s="30">
        <v>6.6269312731481484</v>
      </c>
      <c r="M1142" s="30">
        <v>-213.34183127314796</v>
      </c>
      <c r="N1142" s="31">
        <v>-841.51500113297243</v>
      </c>
      <c r="O1142" s="31">
        <f t="shared" si="207"/>
        <v>0</v>
      </c>
      <c r="P1142" s="31">
        <f>IF(F1142&gt;0,(K1142+L1142)*F1142,0)</f>
        <v>598.43861224408442</v>
      </c>
      <c r="Q1142" s="32">
        <f>IF(J1142*-1&gt;(K1142+L1142),(((J1142*-1)-K1142-L1142))*F1142,0)</f>
        <v>0</v>
      </c>
      <c r="R1142" s="31">
        <f t="shared" si="208"/>
        <v>2050856.7607877105</v>
      </c>
      <c r="S1142" s="31">
        <f t="shared" si="209"/>
        <v>2038428.9572505953</v>
      </c>
      <c r="T1142" s="31">
        <f t="shared" si="210"/>
        <v>0.569728008146826</v>
      </c>
      <c r="U1142" s="31">
        <f t="shared" si="211"/>
        <v>0.56627556432421544</v>
      </c>
      <c r="V1142" s="33">
        <v>-0.56627556432421544</v>
      </c>
      <c r="W1142" s="33">
        <f>0.5*'Car Specs and Assumptions'!$C$5*(F1142*F1142)</f>
        <v>11505.615740740739</v>
      </c>
      <c r="X1142" s="33">
        <f t="shared" si="212"/>
        <v>11.505615740740739</v>
      </c>
      <c r="Y1142" s="33">
        <f t="shared" si="213"/>
        <v>8.3990994907407384</v>
      </c>
      <c r="Z1142" s="33">
        <f>(H1142*(K1142+L1142))/1000</f>
        <v>0.59843861224408446</v>
      </c>
      <c r="AA1142" s="33">
        <f t="shared" si="214"/>
        <v>7.8006608784966538</v>
      </c>
      <c r="AB1142" s="18"/>
      <c r="AC1142" s="24">
        <f t="shared" si="215"/>
        <v>0</v>
      </c>
      <c r="AD1142" s="24"/>
      <c r="AE1142" s="18"/>
      <c r="AF1142" s="18"/>
      <c r="AG1142" s="18"/>
      <c r="AH1142" s="18"/>
      <c r="AI1142" s="18"/>
      <c r="AJ1142" s="18"/>
      <c r="AK1142" s="18"/>
      <c r="AL1142" s="18"/>
      <c r="AM1142" s="18"/>
      <c r="AN1142" s="18"/>
    </row>
    <row r="1143" spans="1:40" x14ac:dyDescent="0.35">
      <c r="A1143" s="18"/>
      <c r="B1143" s="3" t="s">
        <v>5</v>
      </c>
      <c r="C1143" s="3">
        <v>1139</v>
      </c>
      <c r="D1143" s="3">
        <v>117</v>
      </c>
      <c r="E1143" s="11">
        <v>14.3</v>
      </c>
      <c r="F1143" s="30">
        <f t="shared" si="206"/>
        <v>3.9722222222222223</v>
      </c>
      <c r="G1143" s="52">
        <f t="shared" si="216"/>
        <v>5.555555555555558E-2</v>
      </c>
      <c r="H1143" s="30">
        <f t="shared" si="217"/>
        <v>3.9722222222222223</v>
      </c>
      <c r="I1143" s="70"/>
      <c r="J1143" s="30">
        <v>82.1666666666667</v>
      </c>
      <c r="K1143" s="30">
        <f>'Car Specs and Assumptions'!$C$5*9.81*'Car Specs and Assumptions'!$F$5</f>
        <v>145.08990000000003</v>
      </c>
      <c r="L1143" s="30">
        <v>6.7205969849537048</v>
      </c>
      <c r="M1143" s="30">
        <v>-69.64383031828703</v>
      </c>
      <c r="N1143" s="31">
        <v>-276.64077043097348</v>
      </c>
      <c r="O1143" s="31">
        <f t="shared" si="207"/>
        <v>0</v>
      </c>
      <c r="P1143" s="31">
        <f>IF(F1143&gt;0,(K1143+L1143)*F1143,0)</f>
        <v>603.02502969023294</v>
      </c>
      <c r="Q1143" s="32">
        <f>IF(J1143*-1&gt;(K1143+L1143),(((J1143*-1)-K1143-L1143))*F1143,0)</f>
        <v>0</v>
      </c>
      <c r="R1143" s="31">
        <f t="shared" si="208"/>
        <v>2051459.7858174008</v>
      </c>
      <c r="S1143" s="31">
        <f t="shared" si="209"/>
        <v>2038428.9572505953</v>
      </c>
      <c r="T1143" s="31">
        <f t="shared" si="210"/>
        <v>0.56989552850007397</v>
      </c>
      <c r="U1143" s="31">
        <f t="shared" si="211"/>
        <v>0.56627556432421544</v>
      </c>
      <c r="V1143" s="33">
        <v>-0.56627556432421544</v>
      </c>
      <c r="W1143" s="33">
        <f>0.5*'Car Specs and Assumptions'!$C$5*(F1143*F1143)</f>
        <v>11668.23726851852</v>
      </c>
      <c r="X1143" s="33">
        <f t="shared" si="212"/>
        <v>11.668237268518521</v>
      </c>
      <c r="Y1143" s="33">
        <f t="shared" si="213"/>
        <v>8.5178132060185199</v>
      </c>
      <c r="Z1143" s="33">
        <f>(H1143*(K1143+L1143))/1000</f>
        <v>0.60302502969023297</v>
      </c>
      <c r="AA1143" s="33">
        <f t="shared" si="214"/>
        <v>7.9147881763282868</v>
      </c>
      <c r="AB1143" s="18"/>
      <c r="AC1143" s="24">
        <f t="shared" si="215"/>
        <v>0</v>
      </c>
      <c r="AD1143" s="24"/>
      <c r="AE1143" s="18"/>
      <c r="AF1143" s="18"/>
      <c r="AG1143" s="18"/>
      <c r="AH1143" s="18"/>
      <c r="AI1143" s="18"/>
      <c r="AJ1143" s="18"/>
      <c r="AK1143" s="18"/>
      <c r="AL1143" s="18"/>
      <c r="AM1143" s="18"/>
      <c r="AN1143" s="18"/>
    </row>
    <row r="1144" spans="1:40" x14ac:dyDescent="0.35">
      <c r="A1144" s="18"/>
      <c r="B1144" s="3" t="s">
        <v>5</v>
      </c>
      <c r="C1144" s="3">
        <v>1140</v>
      </c>
      <c r="D1144" s="3">
        <v>118</v>
      </c>
      <c r="E1144" s="11">
        <v>14.6</v>
      </c>
      <c r="F1144" s="30">
        <f t="shared" si="206"/>
        <v>4.0555555555555554</v>
      </c>
      <c r="G1144" s="52">
        <f t="shared" si="216"/>
        <v>0.11111111111111116</v>
      </c>
      <c r="H1144" s="30">
        <f t="shared" si="217"/>
        <v>4.0555555555555554</v>
      </c>
      <c r="I1144" s="70"/>
      <c r="J1144" s="30">
        <v>164.3333333333334</v>
      </c>
      <c r="K1144" s="30">
        <f>'Car Specs and Assumptions'!$C$5*9.81*'Car Specs and Assumptions'!$F$5</f>
        <v>145.08990000000003</v>
      </c>
      <c r="L1144" s="30">
        <v>7.0055379398148148</v>
      </c>
      <c r="M1144" s="30">
        <v>12.237895393518556</v>
      </c>
      <c r="N1144" s="31">
        <v>49.631464651491918</v>
      </c>
      <c r="O1144" s="31">
        <f t="shared" si="207"/>
        <v>49.631464651491918</v>
      </c>
      <c r="P1144" s="31">
        <f>IF(F1144&gt;0,(K1144+L1144)*F1144,0)</f>
        <v>616.83149831147125</v>
      </c>
      <c r="Q1144" s="32">
        <f>IF(J1144*-1&gt;(K1144+L1144),(((J1144*-1)-K1144-L1144))*F1144,0)</f>
        <v>0</v>
      </c>
      <c r="R1144" s="31">
        <f t="shared" si="208"/>
        <v>2052076.6173157122</v>
      </c>
      <c r="S1144" s="31">
        <f t="shared" si="209"/>
        <v>2038428.9572505953</v>
      </c>
      <c r="T1144" s="31">
        <f t="shared" si="210"/>
        <v>0.57006688429030483</v>
      </c>
      <c r="U1144" s="31">
        <f t="shared" si="211"/>
        <v>0.56627556432421544</v>
      </c>
      <c r="V1144" s="33">
        <v>-0.56627556432421544</v>
      </c>
      <c r="W1144" s="33">
        <f>0.5*'Car Specs and Assumptions'!$C$5*(F1144*F1144)</f>
        <v>12162.949074074073</v>
      </c>
      <c r="X1144" s="33">
        <f t="shared" si="212"/>
        <v>12.162949074074072</v>
      </c>
      <c r="Y1144" s="33">
        <f t="shared" si="213"/>
        <v>8.8789528240740729</v>
      </c>
      <c r="Z1144" s="33">
        <f>(H1144*(K1144+L1144))/1000</f>
        <v>0.61683149831147122</v>
      </c>
      <c r="AA1144" s="33">
        <f t="shared" si="214"/>
        <v>8.2621213257626014</v>
      </c>
      <c r="AB1144" s="18"/>
      <c r="AC1144" s="24">
        <f t="shared" si="215"/>
        <v>0</v>
      </c>
      <c r="AD1144" s="24"/>
      <c r="AE1144" s="18"/>
      <c r="AF1144" s="18"/>
      <c r="AG1144" s="18"/>
      <c r="AH1144" s="18"/>
      <c r="AI1144" s="18"/>
      <c r="AJ1144" s="18"/>
      <c r="AK1144" s="18"/>
      <c r="AL1144" s="18"/>
      <c r="AM1144" s="18"/>
      <c r="AN1144" s="18"/>
    </row>
    <row r="1145" spans="1:40" x14ac:dyDescent="0.35">
      <c r="A1145" s="18"/>
      <c r="B1145" s="3" t="s">
        <v>5</v>
      </c>
      <c r="C1145" s="3">
        <v>1141</v>
      </c>
      <c r="D1145" s="3">
        <v>119</v>
      </c>
      <c r="E1145" s="11">
        <v>15.1</v>
      </c>
      <c r="F1145" s="30">
        <f t="shared" si="206"/>
        <v>4.1944444444444446</v>
      </c>
      <c r="G1145" s="52">
        <f t="shared" si="216"/>
        <v>0.25</v>
      </c>
      <c r="H1145" s="30">
        <f t="shared" si="217"/>
        <v>4.1944444444444446</v>
      </c>
      <c r="I1145" s="70"/>
      <c r="J1145" s="30">
        <v>369.75</v>
      </c>
      <c r="K1145" s="30">
        <f>'Car Specs and Assumptions'!$C$5*9.81*'Car Specs and Assumptions'!$F$5</f>
        <v>145.08990000000003</v>
      </c>
      <c r="L1145" s="30">
        <v>7.4935855960648174</v>
      </c>
      <c r="M1145" s="30">
        <v>217.16651440393517</v>
      </c>
      <c r="N1145" s="31">
        <v>910.8928798609503</v>
      </c>
      <c r="O1145" s="31">
        <f t="shared" si="207"/>
        <v>910.8928798609503</v>
      </c>
      <c r="P1145" s="31">
        <f>IF(F1145&gt;0,(K1145+L1145)*F1145,0)</f>
        <v>640.00295347238307</v>
      </c>
      <c r="Q1145" s="32">
        <f>IF(J1145*-1&gt;(K1145+L1145),(((J1145*-1)-K1145-L1145))*F1145,0)</f>
        <v>0</v>
      </c>
      <c r="R1145" s="31">
        <f t="shared" si="208"/>
        <v>2052716.6202691845</v>
      </c>
      <c r="S1145" s="31">
        <f t="shared" si="209"/>
        <v>2038428.9572505953</v>
      </c>
      <c r="T1145" s="31">
        <f t="shared" si="210"/>
        <v>0.57024467711077942</v>
      </c>
      <c r="U1145" s="31">
        <f t="shared" si="211"/>
        <v>0.56627556432421544</v>
      </c>
      <c r="V1145" s="33">
        <v>-0.56627556432421544</v>
      </c>
      <c r="W1145" s="33">
        <f>0.5*'Car Specs and Assumptions'!$C$5*(F1145*F1145)</f>
        <v>13010.292824074077</v>
      </c>
      <c r="X1145" s="33">
        <f t="shared" si="212"/>
        <v>13.010292824074076</v>
      </c>
      <c r="Y1145" s="33">
        <f t="shared" si="213"/>
        <v>9.4975137615740763</v>
      </c>
      <c r="Z1145" s="33">
        <f>(H1145*(K1145+L1145))/1000</f>
        <v>0.64000295347238312</v>
      </c>
      <c r="AA1145" s="33">
        <f t="shared" si="214"/>
        <v>8.8575108081016936</v>
      </c>
      <c r="AB1145" s="18"/>
      <c r="AC1145" s="24">
        <f t="shared" si="215"/>
        <v>0</v>
      </c>
      <c r="AD1145" s="24"/>
      <c r="AE1145" s="18"/>
      <c r="AF1145" s="18"/>
      <c r="AG1145" s="18"/>
      <c r="AH1145" s="18"/>
      <c r="AI1145" s="18"/>
      <c r="AJ1145" s="18"/>
      <c r="AK1145" s="18"/>
      <c r="AL1145" s="18"/>
      <c r="AM1145" s="18"/>
      <c r="AN1145" s="18"/>
    </row>
    <row r="1146" spans="1:40" x14ac:dyDescent="0.35">
      <c r="A1146" s="18"/>
      <c r="B1146" s="3" t="s">
        <v>5</v>
      </c>
      <c r="C1146" s="3">
        <v>1142</v>
      </c>
      <c r="D1146" s="3">
        <v>120</v>
      </c>
      <c r="E1146" s="11">
        <v>16.399999999999999</v>
      </c>
      <c r="F1146" s="30">
        <f t="shared" si="206"/>
        <v>4.5555555555555554</v>
      </c>
      <c r="G1146" s="52">
        <f t="shared" si="216"/>
        <v>0.5555555555555558</v>
      </c>
      <c r="H1146" s="30">
        <f t="shared" si="217"/>
        <v>4.5555555555555554</v>
      </c>
      <c r="I1146" s="70"/>
      <c r="J1146" s="30">
        <v>821.66666666666708</v>
      </c>
      <c r="K1146" s="30">
        <f>'Car Specs and Assumptions'!$C$5*9.81*'Car Specs and Assumptions'!$F$5</f>
        <v>145.08990000000003</v>
      </c>
      <c r="L1146" s="30">
        <v>8.8394139814814814</v>
      </c>
      <c r="M1146" s="30">
        <v>667.73735268518556</v>
      </c>
      <c r="N1146" s="31">
        <v>3041.9146066769563</v>
      </c>
      <c r="O1146" s="31">
        <f t="shared" si="207"/>
        <v>3041.9146066769563</v>
      </c>
      <c r="P1146" s="31">
        <f>IF(F1146&gt;0,(K1146+L1146)*F1146,0)</f>
        <v>701.23354147119346</v>
      </c>
      <c r="Q1146" s="32">
        <f>IF(J1146*-1&gt;(K1146+L1146),(((J1146*-1)-K1146-L1146))*F1146,0)</f>
        <v>0</v>
      </c>
      <c r="R1146" s="31">
        <f t="shared" si="208"/>
        <v>2053417.8538106557</v>
      </c>
      <c r="S1146" s="31">
        <f t="shared" si="209"/>
        <v>2038428.9572505953</v>
      </c>
      <c r="T1146" s="31">
        <f t="shared" si="210"/>
        <v>0.57043947978860021</v>
      </c>
      <c r="U1146" s="31">
        <f t="shared" si="211"/>
        <v>0.56627556432421544</v>
      </c>
      <c r="V1146" s="33">
        <v>-0.56627556432421544</v>
      </c>
      <c r="W1146" s="33">
        <f>0.5*'Car Specs and Assumptions'!$C$5*(F1146*F1146)</f>
        <v>15346.907407407407</v>
      </c>
      <c r="X1146" s="33">
        <f t="shared" si="212"/>
        <v>15.346907407407407</v>
      </c>
      <c r="Y1146" s="33">
        <f t="shared" si="213"/>
        <v>11.203242407407407</v>
      </c>
      <c r="Z1146" s="33">
        <f>(H1146*(K1146+L1146))/1000</f>
        <v>0.70123354147119343</v>
      </c>
      <c r="AA1146" s="33">
        <f t="shared" si="214"/>
        <v>10.502008865936213</v>
      </c>
      <c r="AB1146" s="18"/>
      <c r="AC1146" s="24">
        <f t="shared" si="215"/>
        <v>0</v>
      </c>
      <c r="AD1146" s="24"/>
      <c r="AE1146" s="18"/>
      <c r="AF1146" s="18"/>
      <c r="AG1146" s="18"/>
      <c r="AH1146" s="18"/>
      <c r="AI1146" s="18"/>
      <c r="AJ1146" s="18"/>
      <c r="AK1146" s="18"/>
      <c r="AL1146" s="18"/>
      <c r="AM1146" s="18"/>
      <c r="AN1146" s="18"/>
    </row>
    <row r="1147" spans="1:40" x14ac:dyDescent="0.35">
      <c r="A1147" s="18"/>
      <c r="B1147" s="3" t="s">
        <v>5</v>
      </c>
      <c r="C1147" s="3">
        <v>1143</v>
      </c>
      <c r="D1147" s="3">
        <v>121</v>
      </c>
      <c r="E1147" s="11">
        <v>19.100000000000001</v>
      </c>
      <c r="F1147" s="30">
        <f t="shared" si="206"/>
        <v>5.3055555555555562</v>
      </c>
      <c r="G1147" s="52">
        <f t="shared" si="216"/>
        <v>0.84722222222222232</v>
      </c>
      <c r="H1147" s="30">
        <f t="shared" si="217"/>
        <v>5.3055555555555562</v>
      </c>
      <c r="I1147" s="70"/>
      <c r="J1147" s="30">
        <v>1253.0416666666667</v>
      </c>
      <c r="K1147" s="30">
        <f>'Car Specs and Assumptions'!$C$5*9.81*'Car Specs and Assumptions'!$F$5</f>
        <v>145.08990000000003</v>
      </c>
      <c r="L1147" s="30">
        <v>11.989539762731486</v>
      </c>
      <c r="M1147" s="30">
        <v>1095.9622269039353</v>
      </c>
      <c r="N1147" s="31">
        <v>5814.6884816292131</v>
      </c>
      <c r="O1147" s="31">
        <f t="shared" si="207"/>
        <v>5814.6884816292131</v>
      </c>
      <c r="P1147" s="31">
        <f>IF(F1147&gt;0,(K1147+L1147)*F1147,0)</f>
        <v>833.39369429671456</v>
      </c>
      <c r="Q1147" s="32">
        <f>IF(J1147*-1&gt;(K1147+L1147),(((J1147*-1)-K1147-L1147))*F1147,0)</f>
        <v>0</v>
      </c>
      <c r="R1147" s="31">
        <f t="shared" si="208"/>
        <v>2054251.2475049524</v>
      </c>
      <c r="S1147" s="31">
        <f t="shared" si="209"/>
        <v>2038428.9572505953</v>
      </c>
      <c r="T1147" s="31">
        <f t="shared" si="210"/>
        <v>0.57067099655687581</v>
      </c>
      <c r="U1147" s="31">
        <f t="shared" si="211"/>
        <v>0.56627556432421544</v>
      </c>
      <c r="V1147" s="33">
        <v>-0.56627556432421544</v>
      </c>
      <c r="W1147" s="33">
        <f>0.5*'Car Specs and Assumptions'!$C$5*(F1147*F1147)</f>
        <v>20816.126157407412</v>
      </c>
      <c r="X1147" s="33">
        <f t="shared" si="212"/>
        <v>20.816126157407414</v>
      </c>
      <c r="Y1147" s="33">
        <f t="shared" si="213"/>
        <v>15.195772094907412</v>
      </c>
      <c r="Z1147" s="33">
        <f>(H1147*(K1147+L1147))/1000</f>
        <v>0.8333936942967145</v>
      </c>
      <c r="AA1147" s="33">
        <f t="shared" si="214"/>
        <v>14.362378400610696</v>
      </c>
      <c r="AB1147" s="18"/>
      <c r="AC1147" s="24">
        <f t="shared" si="215"/>
        <v>0</v>
      </c>
      <c r="AD1147" s="24"/>
      <c r="AE1147" s="18"/>
      <c r="AF1147" s="18"/>
      <c r="AG1147" s="18"/>
      <c r="AH1147" s="18"/>
      <c r="AI1147" s="18"/>
      <c r="AJ1147" s="18"/>
      <c r="AK1147" s="18"/>
      <c r="AL1147" s="18"/>
      <c r="AM1147" s="18"/>
      <c r="AN1147" s="18"/>
    </row>
    <row r="1148" spans="1:40" x14ac:dyDescent="0.35">
      <c r="A1148" s="18"/>
      <c r="B1148" s="3" t="s">
        <v>5</v>
      </c>
      <c r="C1148" s="3">
        <v>1144</v>
      </c>
      <c r="D1148" s="3">
        <v>122</v>
      </c>
      <c r="E1148" s="11">
        <v>22.5</v>
      </c>
      <c r="F1148" s="30">
        <f t="shared" si="206"/>
        <v>6.25</v>
      </c>
      <c r="G1148" s="52">
        <f t="shared" si="216"/>
        <v>0.73611111111111027</v>
      </c>
      <c r="H1148" s="30">
        <f t="shared" si="217"/>
        <v>6.25</v>
      </c>
      <c r="I1148" s="70"/>
      <c r="J1148" s="30">
        <v>1088.7083333333321</v>
      </c>
      <c r="K1148" s="30">
        <f>'Car Specs and Assumptions'!$C$5*9.81*'Car Specs and Assumptions'!$F$5</f>
        <v>145.08990000000003</v>
      </c>
      <c r="L1148" s="30">
        <v>16.637988281250003</v>
      </c>
      <c r="M1148" s="30">
        <v>926.98044505208202</v>
      </c>
      <c r="N1148" s="31">
        <v>5793.6277815755129</v>
      </c>
      <c r="O1148" s="31">
        <f t="shared" si="207"/>
        <v>5793.6277815755129</v>
      </c>
      <c r="P1148" s="31">
        <f>IF(F1148&gt;0,(K1148+L1148)*F1148,0)</f>
        <v>1010.7993017578128</v>
      </c>
      <c r="Q1148" s="32">
        <f>IF(J1148*-1&gt;(K1148+L1148),(((J1148*-1)-K1148-L1148))*F1148,0)</f>
        <v>0</v>
      </c>
      <c r="R1148" s="31">
        <f t="shared" si="208"/>
        <v>2055262.0468067101</v>
      </c>
      <c r="S1148" s="31">
        <f t="shared" si="209"/>
        <v>2038428.9572505953</v>
      </c>
      <c r="T1148" s="31">
        <f t="shared" si="210"/>
        <v>0.57095179660290407</v>
      </c>
      <c r="U1148" s="31">
        <f t="shared" si="211"/>
        <v>0.56627556432421544</v>
      </c>
      <c r="V1148" s="33">
        <v>-0.56627556432421544</v>
      </c>
      <c r="W1148" s="33">
        <f>0.5*'Car Specs and Assumptions'!$C$5*(F1148*F1148)</f>
        <v>28886.71875</v>
      </c>
      <c r="X1148" s="33">
        <f t="shared" si="212"/>
        <v>28.88671875</v>
      </c>
      <c r="Y1148" s="33">
        <f t="shared" si="213"/>
        <v>21.087304687499998</v>
      </c>
      <c r="Z1148" s="33">
        <f>(H1148*(K1148+L1148))/1000</f>
        <v>1.0107993017578127</v>
      </c>
      <c r="AA1148" s="33">
        <f t="shared" si="214"/>
        <v>20.076505385742184</v>
      </c>
      <c r="AB1148" s="18"/>
      <c r="AC1148" s="24">
        <f t="shared" si="215"/>
        <v>0</v>
      </c>
      <c r="AD1148" s="24"/>
      <c r="AE1148" s="18"/>
      <c r="AF1148" s="18"/>
      <c r="AG1148" s="18"/>
      <c r="AH1148" s="18"/>
      <c r="AI1148" s="18"/>
      <c r="AJ1148" s="18"/>
      <c r="AK1148" s="18"/>
      <c r="AL1148" s="18"/>
      <c r="AM1148" s="18"/>
      <c r="AN1148" s="18"/>
    </row>
    <row r="1149" spans="1:40" x14ac:dyDescent="0.35">
      <c r="A1149" s="18"/>
      <c r="B1149" s="3" t="s">
        <v>5</v>
      </c>
      <c r="C1149" s="3">
        <v>1145</v>
      </c>
      <c r="D1149" s="3">
        <v>123</v>
      </c>
      <c r="E1149" s="11">
        <v>24.4</v>
      </c>
      <c r="F1149" s="30">
        <f t="shared" si="206"/>
        <v>6.7777777777777768</v>
      </c>
      <c r="G1149" s="52">
        <f t="shared" si="216"/>
        <v>0.31944444444444464</v>
      </c>
      <c r="H1149" s="30">
        <f t="shared" si="217"/>
        <v>6.7777777777777768</v>
      </c>
      <c r="I1149" s="70"/>
      <c r="J1149" s="30">
        <v>472.4583333333336</v>
      </c>
      <c r="K1149" s="30">
        <f>'Car Specs and Assumptions'!$C$5*9.81*'Car Specs and Assumptions'!$F$5</f>
        <v>145.08990000000003</v>
      </c>
      <c r="L1149" s="30">
        <v>19.566602870370367</v>
      </c>
      <c r="M1149" s="30">
        <v>307.80183046296315</v>
      </c>
      <c r="N1149" s="31">
        <v>2086.2124064711943</v>
      </c>
      <c r="O1149" s="31">
        <f t="shared" si="207"/>
        <v>2086.2124064711943</v>
      </c>
      <c r="P1149" s="31">
        <f>IF(F1149&gt;0,(K1149+L1149)*F1149,0)</f>
        <v>1116.0051861213992</v>
      </c>
      <c r="Q1149" s="32">
        <f>IF(J1149*-1&gt;(K1149+L1149),(((J1149*-1)-K1149-L1149))*F1149,0)</f>
        <v>0</v>
      </c>
      <c r="R1149" s="31">
        <f t="shared" si="208"/>
        <v>2056378.0519928315</v>
      </c>
      <c r="S1149" s="31">
        <f t="shared" si="209"/>
        <v>2038428.9572505953</v>
      </c>
      <c r="T1149" s="31">
        <f t="shared" si="210"/>
        <v>0.5712618228436086</v>
      </c>
      <c r="U1149" s="31">
        <f t="shared" si="211"/>
        <v>0.56627556432421544</v>
      </c>
      <c r="V1149" s="33">
        <v>-0.56627556432421544</v>
      </c>
      <c r="W1149" s="33">
        <f>0.5*'Car Specs and Assumptions'!$C$5*(F1149*F1149)</f>
        <v>33971.351851851839</v>
      </c>
      <c r="X1149" s="33">
        <f t="shared" si="212"/>
        <v>33.971351851851843</v>
      </c>
      <c r="Y1149" s="33">
        <f t="shared" si="213"/>
        <v>24.799086851851843</v>
      </c>
      <c r="Z1149" s="33">
        <f>(H1149*(K1149+L1149))/1000</f>
        <v>1.1160051861213993</v>
      </c>
      <c r="AA1149" s="33">
        <f t="shared" si="214"/>
        <v>23.683081665730445</v>
      </c>
      <c r="AB1149" s="18"/>
      <c r="AC1149" s="24">
        <f t="shared" si="215"/>
        <v>0</v>
      </c>
      <c r="AD1149" s="24"/>
      <c r="AE1149" s="18"/>
      <c r="AF1149" s="18"/>
      <c r="AG1149" s="18"/>
      <c r="AH1149" s="18"/>
      <c r="AI1149" s="18"/>
      <c r="AJ1149" s="18"/>
      <c r="AK1149" s="18"/>
      <c r="AL1149" s="18"/>
      <c r="AM1149" s="18"/>
      <c r="AN1149" s="18"/>
    </row>
    <row r="1150" spans="1:40" x14ac:dyDescent="0.35">
      <c r="A1150" s="18"/>
      <c r="B1150" s="3" t="s">
        <v>5</v>
      </c>
      <c r="C1150" s="3">
        <v>1146</v>
      </c>
      <c r="D1150" s="3">
        <v>124</v>
      </c>
      <c r="E1150" s="11">
        <v>24.8</v>
      </c>
      <c r="F1150" s="30">
        <f t="shared" si="206"/>
        <v>6.8888888888888893</v>
      </c>
      <c r="G1150" s="52">
        <f t="shared" si="216"/>
        <v>-0.23611111111111072</v>
      </c>
      <c r="H1150" s="30">
        <f t="shared" si="217"/>
        <v>6.8888888888888893</v>
      </c>
      <c r="I1150" s="70"/>
      <c r="J1150" s="30">
        <v>-349.20833333333275</v>
      </c>
      <c r="K1150" s="30">
        <f>'Car Specs and Assumptions'!$C$5*9.81*'Car Specs and Assumptions'!$F$5</f>
        <v>145.08990000000003</v>
      </c>
      <c r="L1150" s="30">
        <v>20.213389259259266</v>
      </c>
      <c r="M1150" s="30">
        <v>-514.51162259259206</v>
      </c>
      <c r="N1150" s="31">
        <v>-3544.413400082301</v>
      </c>
      <c r="O1150" s="31">
        <f t="shared" si="207"/>
        <v>0</v>
      </c>
      <c r="P1150" s="31">
        <f>IF(F1150&gt;0,(K1150+L1150)*F1150,0)</f>
        <v>1138.7559926748975</v>
      </c>
      <c r="Q1150" s="32">
        <f>IF(J1150*-1&gt;(K1150+L1150),(((J1150*-1)-K1150-L1150))*F1150,0)</f>
        <v>1266.9014147325061</v>
      </c>
      <c r="R1150" s="31">
        <f t="shared" si="208"/>
        <v>2057516.8079855065</v>
      </c>
      <c r="S1150" s="31">
        <f t="shared" si="209"/>
        <v>2039695.8586653278</v>
      </c>
      <c r="T1150" s="31">
        <f t="shared" si="210"/>
        <v>0.57157816925837368</v>
      </c>
      <c r="U1150" s="31">
        <f t="shared" si="211"/>
        <v>0.56662750953722807</v>
      </c>
      <c r="V1150" s="33">
        <v>-0.56662750953722807</v>
      </c>
      <c r="W1150" s="33">
        <f>0.5*'Car Specs and Assumptions'!$C$5*(F1150*F1150)</f>
        <v>35094.296296296299</v>
      </c>
      <c r="X1150" s="33">
        <f t="shared" si="212"/>
        <v>35.094296296296299</v>
      </c>
      <c r="Y1150" s="33">
        <f t="shared" si="213"/>
        <v>25.618836296296298</v>
      </c>
      <c r="Z1150" s="33">
        <f>(H1150*(K1150+L1150))/1000</f>
        <v>1.1387559926748976</v>
      </c>
      <c r="AA1150" s="33">
        <f t="shared" si="214"/>
        <v>24.480080303621399</v>
      </c>
      <c r="AB1150" s="18"/>
      <c r="AC1150" s="24">
        <f t="shared" si="215"/>
        <v>0</v>
      </c>
      <c r="AD1150" s="24"/>
      <c r="AE1150" s="18"/>
      <c r="AF1150" s="18"/>
      <c r="AG1150" s="18"/>
      <c r="AH1150" s="18"/>
      <c r="AI1150" s="18"/>
      <c r="AJ1150" s="18"/>
      <c r="AK1150" s="18"/>
      <c r="AL1150" s="18"/>
      <c r="AM1150" s="18"/>
      <c r="AN1150" s="18"/>
    </row>
    <row r="1151" spans="1:40" x14ac:dyDescent="0.35">
      <c r="A1151" s="18"/>
      <c r="B1151" s="3" t="s">
        <v>5</v>
      </c>
      <c r="C1151" s="3">
        <v>1147</v>
      </c>
      <c r="D1151" s="3">
        <v>125</v>
      </c>
      <c r="E1151" s="11">
        <v>22.7</v>
      </c>
      <c r="F1151" s="30">
        <f t="shared" si="206"/>
        <v>6.3055555555555554</v>
      </c>
      <c r="G1151" s="52">
        <f t="shared" si="216"/>
        <v>-1.0277777777777781</v>
      </c>
      <c r="H1151" s="30">
        <f t="shared" si="217"/>
        <v>6.3055555555555554</v>
      </c>
      <c r="I1151" s="70"/>
      <c r="J1151" s="30">
        <v>-1520.0833333333339</v>
      </c>
      <c r="K1151" s="30">
        <f>'Car Specs and Assumptions'!$C$5*9.81*'Car Specs and Assumptions'!$F$5</f>
        <v>145.08990000000003</v>
      </c>
      <c r="L1151" s="30">
        <v>16.935089346064817</v>
      </c>
      <c r="M1151" s="30">
        <v>-1682.1083226793987</v>
      </c>
      <c r="N1151" s="31">
        <v>-10606.62747911732</v>
      </c>
      <c r="O1151" s="31">
        <f t="shared" si="207"/>
        <v>0</v>
      </c>
      <c r="P1151" s="31">
        <f>IF(F1151&gt;0,(K1151+L1151)*F1151,0)</f>
        <v>1021.6575717099088</v>
      </c>
      <c r="Q1151" s="32">
        <f>IF(J1151*-1&gt;(K1151+L1151),(((J1151*-1)-K1151-L1151))*F1151,0)</f>
        <v>8563.3123356975029</v>
      </c>
      <c r="R1151" s="31">
        <f t="shared" si="208"/>
        <v>2058538.4655572164</v>
      </c>
      <c r="S1151" s="31">
        <f t="shared" si="209"/>
        <v>2048259.1710010252</v>
      </c>
      <c r="T1151" s="31">
        <f t="shared" si="210"/>
        <v>0.5718619857317947</v>
      </c>
      <c r="U1151" s="31">
        <f t="shared" si="211"/>
        <v>0.56900639770408479</v>
      </c>
      <c r="V1151" s="33">
        <v>-0.56900639770408479</v>
      </c>
      <c r="W1151" s="33">
        <f>0.5*'Car Specs and Assumptions'!$C$5*(F1151*F1151)</f>
        <v>29402.542824074073</v>
      </c>
      <c r="X1151" s="33">
        <f t="shared" si="212"/>
        <v>29.402542824074072</v>
      </c>
      <c r="Y1151" s="33">
        <f t="shared" si="213"/>
        <v>21.463856261574072</v>
      </c>
      <c r="Z1151" s="33">
        <f>(H1151*(K1151+L1151))/1000</f>
        <v>1.0216575717099088</v>
      </c>
      <c r="AA1151" s="33">
        <f t="shared" si="214"/>
        <v>20.442198689864163</v>
      </c>
      <c r="AB1151" s="18"/>
      <c r="AC1151" s="24">
        <f t="shared" si="215"/>
        <v>0</v>
      </c>
      <c r="AD1151" s="24"/>
      <c r="AE1151" s="18"/>
      <c r="AF1151" s="18"/>
      <c r="AG1151" s="18"/>
      <c r="AH1151" s="18"/>
      <c r="AI1151" s="18"/>
      <c r="AJ1151" s="18"/>
      <c r="AK1151" s="18"/>
      <c r="AL1151" s="18"/>
      <c r="AM1151" s="18"/>
      <c r="AN1151" s="18"/>
    </row>
    <row r="1152" spans="1:40" x14ac:dyDescent="0.35">
      <c r="A1152" s="18"/>
      <c r="B1152" s="3" t="s">
        <v>5</v>
      </c>
      <c r="C1152" s="3">
        <v>1148</v>
      </c>
      <c r="D1152" s="3">
        <v>126</v>
      </c>
      <c r="E1152" s="11">
        <v>17.399999999999999</v>
      </c>
      <c r="F1152" s="30">
        <f t="shared" si="206"/>
        <v>4.833333333333333</v>
      </c>
      <c r="G1152" s="52">
        <f t="shared" si="216"/>
        <v>-1.2361111111111109</v>
      </c>
      <c r="H1152" s="30">
        <f t="shared" si="217"/>
        <v>4.833333333333333</v>
      </c>
      <c r="I1152" s="70"/>
      <c r="J1152" s="30">
        <v>-1828.208333333333</v>
      </c>
      <c r="K1152" s="30">
        <f>'Car Specs and Assumptions'!$C$5*9.81*'Car Specs and Assumptions'!$F$5</f>
        <v>145.08990000000003</v>
      </c>
      <c r="L1152" s="30">
        <v>9.9502564583333335</v>
      </c>
      <c r="M1152" s="30">
        <v>-1983.2484897916663</v>
      </c>
      <c r="N1152" s="31">
        <v>-9585.701033993053</v>
      </c>
      <c r="O1152" s="31">
        <f t="shared" si="207"/>
        <v>0</v>
      </c>
      <c r="P1152" s="31">
        <f>IF(F1152&gt;0,(K1152+L1152)*F1152,0)</f>
        <v>749.36075621527789</v>
      </c>
      <c r="Q1152" s="32">
        <f>IF(J1152*-1&gt;(K1152+L1152),(((J1152*-1)-K1152-L1152))*F1152,0)</f>
        <v>8086.9795215624981</v>
      </c>
      <c r="R1152" s="31">
        <f t="shared" si="208"/>
        <v>2059287.8263134316</v>
      </c>
      <c r="S1152" s="31">
        <f t="shared" si="209"/>
        <v>2056346.1505225878</v>
      </c>
      <c r="T1152" s="31">
        <f t="shared" si="210"/>
        <v>0.57207015814987128</v>
      </c>
      <c r="U1152" s="31">
        <f t="shared" si="211"/>
        <v>0.57125296061517494</v>
      </c>
      <c r="V1152" s="33">
        <v>-0.57125296061517494</v>
      </c>
      <c r="W1152" s="33">
        <f>0.5*'Car Specs and Assumptions'!$C$5*(F1152*F1152)</f>
        <v>17275.541666666664</v>
      </c>
      <c r="X1152" s="33">
        <f t="shared" si="212"/>
        <v>17.275541666666665</v>
      </c>
      <c r="Y1152" s="33">
        <f t="shared" si="213"/>
        <v>12.611145416666666</v>
      </c>
      <c r="Z1152" s="33">
        <f>(H1152*(K1152+L1152))/1000</f>
        <v>0.74936075621527787</v>
      </c>
      <c r="AA1152" s="33">
        <f t="shared" si="214"/>
        <v>11.861784660451388</v>
      </c>
      <c r="AB1152" s="18"/>
      <c r="AC1152" s="24">
        <f t="shared" si="215"/>
        <v>0</v>
      </c>
      <c r="AD1152" s="24"/>
      <c r="AE1152" s="18"/>
      <c r="AF1152" s="18"/>
      <c r="AG1152" s="18"/>
      <c r="AH1152" s="18"/>
      <c r="AI1152" s="18"/>
      <c r="AJ1152" s="18"/>
      <c r="AK1152" s="18"/>
      <c r="AL1152" s="18"/>
      <c r="AM1152" s="18"/>
      <c r="AN1152" s="18"/>
    </row>
    <row r="1153" spans="1:40" x14ac:dyDescent="0.35">
      <c r="A1153" s="18"/>
      <c r="B1153" s="3" t="s">
        <v>5</v>
      </c>
      <c r="C1153" s="3">
        <v>1149</v>
      </c>
      <c r="D1153" s="3">
        <v>127</v>
      </c>
      <c r="E1153" s="11">
        <v>13.8</v>
      </c>
      <c r="F1153" s="30">
        <f t="shared" si="206"/>
        <v>3.8333333333333335</v>
      </c>
      <c r="G1153" s="52">
        <f t="shared" si="216"/>
        <v>-0.75</v>
      </c>
      <c r="H1153" s="30">
        <f t="shared" si="217"/>
        <v>3.8333333333333335</v>
      </c>
      <c r="I1153" s="70"/>
      <c r="J1153" s="30">
        <v>-1109.25</v>
      </c>
      <c r="K1153" s="30">
        <f>'Car Specs and Assumptions'!$C$5*9.81*'Car Specs and Assumptions'!$F$5</f>
        <v>145.08990000000003</v>
      </c>
      <c r="L1153" s="30">
        <v>6.2588414583333352</v>
      </c>
      <c r="M1153" s="30">
        <v>-1260.5987414583333</v>
      </c>
      <c r="N1153" s="31">
        <v>-4832.2951755902777</v>
      </c>
      <c r="O1153" s="31">
        <f t="shared" si="207"/>
        <v>0</v>
      </c>
      <c r="P1153" s="31">
        <f>IF(F1153&gt;0,(K1153+L1153)*F1153,0)</f>
        <v>580.17017559027795</v>
      </c>
      <c r="Q1153" s="32">
        <f>IF(J1153*-1&gt;(K1153+L1153),(((J1153*-1)-K1153-L1153))*F1153,0)</f>
        <v>3671.9548244097223</v>
      </c>
      <c r="R1153" s="31">
        <f t="shared" si="208"/>
        <v>2059867.9964890219</v>
      </c>
      <c r="S1153" s="31">
        <f t="shared" si="209"/>
        <v>2060018.1053469975</v>
      </c>
      <c r="T1153" s="31">
        <f t="shared" si="210"/>
        <v>0.57223132942465027</v>
      </c>
      <c r="U1153" s="31">
        <f t="shared" si="211"/>
        <v>0.57227302966539595</v>
      </c>
      <c r="V1153" s="33">
        <v>-0.57227302966539595</v>
      </c>
      <c r="W1153" s="33">
        <f>0.5*'Car Specs and Assumptions'!$C$5*(F1153*F1153)</f>
        <v>10866.541666666668</v>
      </c>
      <c r="X1153" s="33">
        <f t="shared" si="212"/>
        <v>10.866541666666668</v>
      </c>
      <c r="Y1153" s="33">
        <f t="shared" si="213"/>
        <v>7.9325754166666673</v>
      </c>
      <c r="Z1153" s="33">
        <f>(H1153*(K1153+L1153))/1000</f>
        <v>0.58017017559027795</v>
      </c>
      <c r="AA1153" s="33">
        <f t="shared" si="214"/>
        <v>7.3524052410763892</v>
      </c>
      <c r="AB1153" s="18"/>
      <c r="AC1153" s="24">
        <f t="shared" si="215"/>
        <v>0</v>
      </c>
      <c r="AD1153" s="24"/>
      <c r="AE1153" s="18"/>
      <c r="AF1153" s="18"/>
      <c r="AG1153" s="18"/>
      <c r="AH1153" s="18"/>
      <c r="AI1153" s="18"/>
      <c r="AJ1153" s="18"/>
      <c r="AK1153" s="18"/>
      <c r="AL1153" s="18"/>
      <c r="AM1153" s="18"/>
      <c r="AN1153" s="18"/>
    </row>
    <row r="1154" spans="1:40" x14ac:dyDescent="0.35">
      <c r="A1154" s="18"/>
      <c r="B1154" s="3" t="s">
        <v>5</v>
      </c>
      <c r="C1154" s="3">
        <v>1150</v>
      </c>
      <c r="D1154" s="3">
        <v>128</v>
      </c>
      <c r="E1154" s="11">
        <v>12</v>
      </c>
      <c r="F1154" s="30">
        <f t="shared" si="206"/>
        <v>3.333333333333333</v>
      </c>
      <c r="G1154" s="52">
        <f t="shared" si="216"/>
        <v>-0.25000000000000022</v>
      </c>
      <c r="H1154" s="30">
        <f t="shared" si="217"/>
        <v>3.333333333333333</v>
      </c>
      <c r="I1154" s="70"/>
      <c r="J1154" s="30">
        <v>-369.75000000000034</v>
      </c>
      <c r="K1154" s="30">
        <f>'Car Specs and Assumptions'!$C$5*9.81*'Car Specs and Assumptions'!$F$5</f>
        <v>145.08990000000003</v>
      </c>
      <c r="L1154" s="30">
        <v>4.7325833333333334</v>
      </c>
      <c r="M1154" s="30">
        <v>-519.57248333333371</v>
      </c>
      <c r="N1154" s="31">
        <v>-1731.9082777777789</v>
      </c>
      <c r="O1154" s="31">
        <f t="shared" si="207"/>
        <v>0</v>
      </c>
      <c r="P1154" s="31">
        <f>IF(F1154&gt;0,(K1154+L1154)*F1154,0)</f>
        <v>499.40827777777787</v>
      </c>
      <c r="Q1154" s="32">
        <f>IF(J1154*-1&gt;(K1154+L1154),(((J1154*-1)-K1154-L1154))*F1154,0)</f>
        <v>733.09172222222321</v>
      </c>
      <c r="R1154" s="31">
        <f t="shared" si="208"/>
        <v>2060367.4047667996</v>
      </c>
      <c r="S1154" s="31">
        <f t="shared" si="209"/>
        <v>2060751.1970692198</v>
      </c>
      <c r="T1154" s="31">
        <f t="shared" si="210"/>
        <v>0.57237006504421695</v>
      </c>
      <c r="U1154" s="31">
        <f t="shared" si="211"/>
        <v>0.57247668254582929</v>
      </c>
      <c r="V1154" s="33">
        <v>-0.57247668254582929</v>
      </c>
      <c r="W1154" s="33">
        <f>0.5*'Car Specs and Assumptions'!$C$5*(F1154*F1154)</f>
        <v>8216.6666666666642</v>
      </c>
      <c r="X1154" s="33">
        <f t="shared" si="212"/>
        <v>8.216666666666665</v>
      </c>
      <c r="Y1154" s="33">
        <f t="shared" si="213"/>
        <v>5.9981666666666653</v>
      </c>
      <c r="Z1154" s="33">
        <f>(H1154*(K1154+L1154))/1000</f>
        <v>0.49940827777777785</v>
      </c>
      <c r="AA1154" s="33">
        <f t="shared" si="214"/>
        <v>5.4987583888888878</v>
      </c>
      <c r="AB1154" s="18"/>
      <c r="AC1154" s="24">
        <f t="shared" si="215"/>
        <v>0</v>
      </c>
      <c r="AD1154" s="24"/>
      <c r="AE1154" s="18"/>
      <c r="AF1154" s="18"/>
      <c r="AG1154" s="18"/>
      <c r="AH1154" s="18"/>
      <c r="AI1154" s="18"/>
      <c r="AJ1154" s="18"/>
      <c r="AK1154" s="18"/>
      <c r="AL1154" s="18"/>
      <c r="AM1154" s="18"/>
      <c r="AN1154" s="18"/>
    </row>
    <row r="1155" spans="1:40" x14ac:dyDescent="0.35">
      <c r="A1155" s="18"/>
      <c r="B1155" s="3" t="s">
        <v>5</v>
      </c>
      <c r="C1155" s="3">
        <v>1151</v>
      </c>
      <c r="D1155" s="3">
        <v>129</v>
      </c>
      <c r="E1155" s="11">
        <v>12</v>
      </c>
      <c r="F1155" s="30">
        <f t="shared" si="206"/>
        <v>3.333333333333333</v>
      </c>
      <c r="G1155" s="52">
        <f t="shared" si="216"/>
        <v>0</v>
      </c>
      <c r="H1155" s="30">
        <f t="shared" si="217"/>
        <v>3.333333333333333</v>
      </c>
      <c r="I1155" s="70"/>
      <c r="J1155" s="30">
        <v>0</v>
      </c>
      <c r="K1155" s="30">
        <f>'Car Specs and Assumptions'!$C$5*9.81*'Car Specs and Assumptions'!$F$5</f>
        <v>145.08990000000003</v>
      </c>
      <c r="L1155" s="30">
        <v>4.7325833333333334</v>
      </c>
      <c r="M1155" s="30">
        <v>-149.82248333333337</v>
      </c>
      <c r="N1155" s="31">
        <v>-499.40827777777787</v>
      </c>
      <c r="O1155" s="31">
        <f t="shared" si="207"/>
        <v>0</v>
      </c>
      <c r="P1155" s="31">
        <f>IF(F1155&gt;0,(K1155+L1155)*F1155,0)</f>
        <v>499.40827777777787</v>
      </c>
      <c r="Q1155" s="32">
        <f>IF(J1155*-1&gt;(K1155+L1155),(((J1155*-1)-K1155-L1155))*F1155,0)</f>
        <v>0</v>
      </c>
      <c r="R1155" s="31">
        <f t="shared" si="208"/>
        <v>2060866.8130445774</v>
      </c>
      <c r="S1155" s="31">
        <f t="shared" si="209"/>
        <v>2060751.1970692198</v>
      </c>
      <c r="T1155" s="31">
        <f t="shared" si="210"/>
        <v>0.57250880066378362</v>
      </c>
      <c r="U1155" s="31">
        <f t="shared" si="211"/>
        <v>0.57247668254582929</v>
      </c>
      <c r="V1155" s="33">
        <v>-0.57247668254582929</v>
      </c>
      <c r="W1155" s="33">
        <f>0.5*'Car Specs and Assumptions'!$C$5*(F1155*F1155)</f>
        <v>8216.6666666666642</v>
      </c>
      <c r="X1155" s="33">
        <f t="shared" si="212"/>
        <v>8.216666666666665</v>
      </c>
      <c r="Y1155" s="33">
        <f t="shared" si="213"/>
        <v>5.9981666666666653</v>
      </c>
      <c r="Z1155" s="33">
        <f>(H1155*(K1155+L1155))/1000</f>
        <v>0.49940827777777785</v>
      </c>
      <c r="AA1155" s="33">
        <f t="shared" si="214"/>
        <v>5.4987583888888878</v>
      </c>
      <c r="AB1155" s="18"/>
      <c r="AC1155" s="24">
        <f t="shared" si="215"/>
        <v>0</v>
      </c>
      <c r="AD1155" s="24"/>
      <c r="AE1155" s="18"/>
      <c r="AF1155" s="18"/>
      <c r="AG1155" s="18"/>
      <c r="AH1155" s="18"/>
      <c r="AI1155" s="18"/>
      <c r="AJ1155" s="18"/>
      <c r="AK1155" s="18"/>
      <c r="AL1155" s="18"/>
      <c r="AM1155" s="18"/>
      <c r="AN1155" s="18"/>
    </row>
    <row r="1156" spans="1:40" x14ac:dyDescent="0.35">
      <c r="A1156" s="18"/>
      <c r="B1156" s="3" t="s">
        <v>5</v>
      </c>
      <c r="C1156" s="3">
        <v>1152</v>
      </c>
      <c r="D1156" s="3">
        <v>130</v>
      </c>
      <c r="E1156" s="11">
        <v>12</v>
      </c>
      <c r="F1156" s="30">
        <f t="shared" si="206"/>
        <v>3.333333333333333</v>
      </c>
      <c r="G1156" s="52">
        <f t="shared" si="216"/>
        <v>0.26388888888888906</v>
      </c>
      <c r="H1156" s="30">
        <f t="shared" si="217"/>
        <v>3.333333333333333</v>
      </c>
      <c r="I1156" s="70"/>
      <c r="J1156" s="30">
        <v>390.29166666666691</v>
      </c>
      <c r="K1156" s="30">
        <f>'Car Specs and Assumptions'!$C$5*9.81*'Car Specs and Assumptions'!$F$5</f>
        <v>145.08990000000003</v>
      </c>
      <c r="L1156" s="30">
        <v>4.7325833333333334</v>
      </c>
      <c r="M1156" s="30">
        <v>240.46918333333355</v>
      </c>
      <c r="N1156" s="31">
        <v>801.56394444444504</v>
      </c>
      <c r="O1156" s="31">
        <f t="shared" si="207"/>
        <v>801.56394444444504</v>
      </c>
      <c r="P1156" s="31">
        <f>IF(F1156&gt;0,(K1156+L1156)*F1156,0)</f>
        <v>499.40827777777787</v>
      </c>
      <c r="Q1156" s="32">
        <f>IF(J1156*-1&gt;(K1156+L1156),(((J1156*-1)-K1156-L1156))*F1156,0)</f>
        <v>0</v>
      </c>
      <c r="R1156" s="31">
        <f t="shared" si="208"/>
        <v>2061366.2213223551</v>
      </c>
      <c r="S1156" s="31">
        <f t="shared" si="209"/>
        <v>2060751.1970692198</v>
      </c>
      <c r="T1156" s="31">
        <f t="shared" si="210"/>
        <v>0.5726475362833503</v>
      </c>
      <c r="U1156" s="31">
        <f t="shared" si="211"/>
        <v>0.57247668254582929</v>
      </c>
      <c r="V1156" s="33">
        <v>-0.57247668254582929</v>
      </c>
      <c r="W1156" s="33">
        <f>0.5*'Car Specs and Assumptions'!$C$5*(F1156*F1156)</f>
        <v>8216.6666666666642</v>
      </c>
      <c r="X1156" s="33">
        <f t="shared" si="212"/>
        <v>8.216666666666665</v>
      </c>
      <c r="Y1156" s="33">
        <f t="shared" si="213"/>
        <v>5.9981666666666653</v>
      </c>
      <c r="Z1156" s="33">
        <f>(H1156*(K1156+L1156))/1000</f>
        <v>0.49940827777777785</v>
      </c>
      <c r="AA1156" s="33">
        <f t="shared" si="214"/>
        <v>5.4987583888888878</v>
      </c>
      <c r="AB1156" s="18"/>
      <c r="AC1156" s="24">
        <f t="shared" si="215"/>
        <v>0</v>
      </c>
      <c r="AD1156" s="24"/>
      <c r="AE1156" s="18"/>
      <c r="AF1156" s="18"/>
      <c r="AG1156" s="18"/>
      <c r="AH1156" s="18"/>
      <c r="AI1156" s="18"/>
      <c r="AJ1156" s="18"/>
      <c r="AK1156" s="18"/>
      <c r="AL1156" s="18"/>
      <c r="AM1156" s="18"/>
      <c r="AN1156" s="18"/>
    </row>
    <row r="1157" spans="1:40" x14ac:dyDescent="0.35">
      <c r="A1157" s="18"/>
      <c r="B1157" s="3" t="s">
        <v>5</v>
      </c>
      <c r="C1157" s="3">
        <v>1153</v>
      </c>
      <c r="D1157" s="3">
        <v>131</v>
      </c>
      <c r="E1157" s="11">
        <v>13.9</v>
      </c>
      <c r="F1157" s="30">
        <f t="shared" ref="F1157:F1220" si="218">E1157/3.6</f>
        <v>3.8611111111111112</v>
      </c>
      <c r="G1157" s="52">
        <f t="shared" si="216"/>
        <v>0.94444444444444464</v>
      </c>
      <c r="H1157" s="30">
        <f t="shared" si="217"/>
        <v>3.8611111111111112</v>
      </c>
      <c r="I1157" s="70"/>
      <c r="J1157" s="30">
        <v>1396.8333333333337</v>
      </c>
      <c r="K1157" s="30">
        <f>'Car Specs and Assumptions'!$C$5*9.81*'Car Specs and Assumptions'!$F$5</f>
        <v>145.08990000000003</v>
      </c>
      <c r="L1157" s="30">
        <v>6.3498779571759263</v>
      </c>
      <c r="M1157" s="30">
        <v>1245.3935553761578</v>
      </c>
      <c r="N1157" s="31">
        <v>4808.6028943690535</v>
      </c>
      <c r="O1157" s="31">
        <f t="shared" ref="O1157:O1220" si="219">IF(N1157&gt;0,N1157,0)</f>
        <v>4808.6028943690535</v>
      </c>
      <c r="P1157" s="31">
        <f>IF(F1157&gt;0,(K1157+L1157)*F1157,0)</f>
        <v>584.72580933465156</v>
      </c>
      <c r="Q1157" s="32">
        <f>IF(J1157*-1&gt;(K1157+L1157),(((J1157*-1)-K1157-L1157))*F1157,0)</f>
        <v>0</v>
      </c>
      <c r="R1157" s="31">
        <f t="shared" ref="R1157:R1220" si="220">R1156+P1157</f>
        <v>2061950.9471316896</v>
      </c>
      <c r="S1157" s="31">
        <f t="shared" ref="S1157:S1220" si="221">S1156+Q1157</f>
        <v>2060751.1970692198</v>
      </c>
      <c r="T1157" s="31">
        <f t="shared" ref="T1157:T1220" si="222">R1157*0.0000002778</f>
        <v>0.57280997311318338</v>
      </c>
      <c r="U1157" s="31">
        <f t="shared" ref="U1157:U1220" si="223">S1157*0.0000002778</f>
        <v>0.57247668254582929</v>
      </c>
      <c r="V1157" s="33">
        <v>-0.57247668254582929</v>
      </c>
      <c r="W1157" s="33">
        <f>0.5*'Car Specs and Assumptions'!$C$5*(F1157*F1157)</f>
        <v>11024.59837962963</v>
      </c>
      <c r="X1157" s="33">
        <f t="shared" ref="X1157:X1220" si="224">W1157/1000</f>
        <v>11.02459837962963</v>
      </c>
      <c r="Y1157" s="33">
        <f t="shared" ref="Y1157:Y1220" si="225">0.73*X1157</f>
        <v>8.047956817129629</v>
      </c>
      <c r="Z1157" s="33">
        <f>(H1157*(K1157+L1157))/1000</f>
        <v>0.58472580933465157</v>
      </c>
      <c r="AA1157" s="33">
        <f t="shared" ref="AA1157:AA1220" si="226">Y1157-Z1157</f>
        <v>7.4632310077949775</v>
      </c>
      <c r="AB1157" s="18"/>
      <c r="AC1157" s="24">
        <f t="shared" ref="AC1157:AC1220" si="227">IF(Q1157&gt;10000,Q1157,0)</f>
        <v>0</v>
      </c>
      <c r="AD1157" s="24"/>
      <c r="AE1157" s="18"/>
      <c r="AF1157" s="18"/>
      <c r="AG1157" s="18"/>
      <c r="AH1157" s="18"/>
      <c r="AI1157" s="18"/>
      <c r="AJ1157" s="18"/>
      <c r="AK1157" s="18"/>
      <c r="AL1157" s="18"/>
      <c r="AM1157" s="18"/>
      <c r="AN1157" s="18"/>
    </row>
    <row r="1158" spans="1:40" x14ac:dyDescent="0.35">
      <c r="A1158" s="18"/>
      <c r="B1158" s="3" t="s">
        <v>5</v>
      </c>
      <c r="C1158" s="3">
        <v>1154</v>
      </c>
      <c r="D1158" s="3">
        <v>132</v>
      </c>
      <c r="E1158" s="11">
        <v>18.8</v>
      </c>
      <c r="F1158" s="30">
        <f t="shared" si="218"/>
        <v>5.2222222222222223</v>
      </c>
      <c r="G1158" s="52">
        <f t="shared" ref="G1158:G1221" si="228">($F1159-$F1157)/2</f>
        <v>1.5555555555555556</v>
      </c>
      <c r="H1158" s="30">
        <f t="shared" si="217"/>
        <v>5.2222222222222223</v>
      </c>
      <c r="I1158" s="70"/>
      <c r="J1158" s="30">
        <v>2300.6666666666665</v>
      </c>
      <c r="K1158" s="30">
        <f>'Car Specs and Assumptions'!$C$5*9.81*'Car Specs and Assumptions'!$F$5</f>
        <v>145.08990000000003</v>
      </c>
      <c r="L1158" s="30">
        <v>11.615862870370371</v>
      </c>
      <c r="M1158" s="30">
        <v>2143.9609037962964</v>
      </c>
      <c r="N1158" s="31">
        <v>11196.24027538066</v>
      </c>
      <c r="O1158" s="31">
        <f t="shared" si="219"/>
        <v>11196.24027538066</v>
      </c>
      <c r="P1158" s="31">
        <f>IF(F1158&gt;0,(K1158+L1158)*F1158,0)</f>
        <v>818.35231721193429</v>
      </c>
      <c r="Q1158" s="32">
        <f>IF(J1158*-1&gt;(K1158+L1158),(((J1158*-1)-K1158-L1158))*F1158,0)</f>
        <v>0</v>
      </c>
      <c r="R1158" s="31">
        <f t="shared" si="220"/>
        <v>2062769.2994489016</v>
      </c>
      <c r="S1158" s="31">
        <f t="shared" si="221"/>
        <v>2060751.1970692198</v>
      </c>
      <c r="T1158" s="31">
        <f t="shared" si="222"/>
        <v>0.57303731138690484</v>
      </c>
      <c r="U1158" s="31">
        <f t="shared" si="223"/>
        <v>0.57247668254582929</v>
      </c>
      <c r="V1158" s="33">
        <v>-0.57247668254582929</v>
      </c>
      <c r="W1158" s="33">
        <f>0.5*'Car Specs and Assumptions'!$C$5*(F1158*F1158)</f>
        <v>20167.35185185185</v>
      </c>
      <c r="X1158" s="33">
        <f t="shared" si="224"/>
        <v>20.167351851851851</v>
      </c>
      <c r="Y1158" s="33">
        <f t="shared" si="225"/>
        <v>14.722166851851851</v>
      </c>
      <c r="Z1158" s="33">
        <f>(H1158*(K1158+L1158))/1000</f>
        <v>0.81835231721193424</v>
      </c>
      <c r="AA1158" s="33">
        <f t="shared" si="226"/>
        <v>13.903814534639917</v>
      </c>
      <c r="AB1158" s="18"/>
      <c r="AC1158" s="24">
        <f t="shared" si="227"/>
        <v>0</v>
      </c>
      <c r="AD1158" s="24"/>
      <c r="AE1158" s="18"/>
      <c r="AF1158" s="18"/>
      <c r="AG1158" s="18"/>
      <c r="AH1158" s="18"/>
      <c r="AI1158" s="18"/>
      <c r="AJ1158" s="18"/>
      <c r="AK1158" s="18"/>
      <c r="AL1158" s="18"/>
      <c r="AM1158" s="18"/>
      <c r="AN1158" s="18"/>
    </row>
    <row r="1159" spans="1:40" x14ac:dyDescent="0.35">
      <c r="A1159" s="18"/>
      <c r="B1159" s="3" t="s">
        <v>5</v>
      </c>
      <c r="C1159" s="3">
        <v>1155</v>
      </c>
      <c r="D1159" s="3">
        <v>133</v>
      </c>
      <c r="E1159" s="11">
        <v>25.1</v>
      </c>
      <c r="F1159" s="30">
        <f t="shared" si="218"/>
        <v>6.9722222222222223</v>
      </c>
      <c r="G1159" s="52">
        <f t="shared" si="228"/>
        <v>1.5277777777777781</v>
      </c>
      <c r="H1159" s="30">
        <f t="shared" ref="H1159:H1222" si="229">F1159*$C$5</f>
        <v>6.9722222222222223</v>
      </c>
      <c r="I1159" s="70"/>
      <c r="J1159" s="30">
        <v>2259.5833333333339</v>
      </c>
      <c r="K1159" s="30">
        <f>'Car Specs and Assumptions'!$C$5*9.81*'Car Specs and Assumptions'!$F$5</f>
        <v>145.08990000000003</v>
      </c>
      <c r="L1159" s="30">
        <v>20.705380734953707</v>
      </c>
      <c r="M1159" s="30">
        <v>2093.7880525983801</v>
      </c>
      <c r="N1159" s="31">
        <v>14598.355588949817</v>
      </c>
      <c r="O1159" s="31">
        <f t="shared" si="219"/>
        <v>14598.355588949817</v>
      </c>
      <c r="P1159" s="31">
        <f>IF(F1159&gt;0,(K1159+L1159)*F1159,0)</f>
        <v>1155.9615406798164</v>
      </c>
      <c r="Q1159" s="32">
        <f>IF(J1159*-1&gt;(K1159+L1159),(((J1159*-1)-K1159-L1159))*F1159,0)</f>
        <v>0</v>
      </c>
      <c r="R1159" s="31">
        <f t="shared" si="220"/>
        <v>2063925.2609895815</v>
      </c>
      <c r="S1159" s="31">
        <f t="shared" si="221"/>
        <v>2060751.1970692198</v>
      </c>
      <c r="T1159" s="31">
        <f t="shared" si="222"/>
        <v>0.57335843750290572</v>
      </c>
      <c r="U1159" s="31">
        <f t="shared" si="223"/>
        <v>0.57247668254582929</v>
      </c>
      <c r="V1159" s="33">
        <v>-0.57247668254582929</v>
      </c>
      <c r="W1159" s="33">
        <f>0.5*'Car Specs and Assumptions'!$C$5*(F1159*F1159)</f>
        <v>35948.487268518518</v>
      </c>
      <c r="X1159" s="33">
        <f t="shared" si="224"/>
        <v>35.948487268518519</v>
      </c>
      <c r="Y1159" s="33">
        <f t="shared" si="225"/>
        <v>26.24239570601852</v>
      </c>
      <c r="Z1159" s="33">
        <f>(H1159*(K1159+L1159))/1000</f>
        <v>1.1559615406798165</v>
      </c>
      <c r="AA1159" s="33">
        <f t="shared" si="226"/>
        <v>25.086434165338705</v>
      </c>
      <c r="AB1159" s="18"/>
      <c r="AC1159" s="24">
        <f t="shared" si="227"/>
        <v>0</v>
      </c>
      <c r="AD1159" s="24"/>
      <c r="AE1159" s="18"/>
      <c r="AF1159" s="18"/>
      <c r="AG1159" s="18"/>
      <c r="AH1159" s="18"/>
      <c r="AI1159" s="18"/>
      <c r="AJ1159" s="18"/>
      <c r="AK1159" s="18"/>
      <c r="AL1159" s="18"/>
      <c r="AM1159" s="18"/>
      <c r="AN1159" s="18"/>
    </row>
    <row r="1160" spans="1:40" x14ac:dyDescent="0.35">
      <c r="A1160" s="18"/>
      <c r="B1160" s="3" t="s">
        <v>5</v>
      </c>
      <c r="C1160" s="3">
        <v>1156</v>
      </c>
      <c r="D1160" s="3">
        <v>134</v>
      </c>
      <c r="E1160" s="11">
        <v>29.8</v>
      </c>
      <c r="F1160" s="30">
        <f t="shared" si="218"/>
        <v>8.2777777777777786</v>
      </c>
      <c r="G1160" s="52">
        <f t="shared" si="228"/>
        <v>1.2083333333333326</v>
      </c>
      <c r="H1160" s="30">
        <f t="shared" si="229"/>
        <v>8.2777777777777786</v>
      </c>
      <c r="I1160" s="70"/>
      <c r="J1160" s="30">
        <v>1787.1249999999989</v>
      </c>
      <c r="K1160" s="30">
        <f>'Car Specs and Assumptions'!$C$5*9.81*'Car Specs and Assumptions'!$F$5</f>
        <v>145.08990000000003</v>
      </c>
      <c r="L1160" s="30">
        <v>29.185578495370383</v>
      </c>
      <c r="M1160" s="30">
        <v>1612.8495215046285</v>
      </c>
      <c r="N1160" s="31">
        <v>13350.809928010536</v>
      </c>
      <c r="O1160" s="31">
        <f t="shared" si="219"/>
        <v>13350.809928010536</v>
      </c>
      <c r="P1160" s="31">
        <f>IF(F1160&gt;0,(K1160+L1160)*F1160,0)</f>
        <v>1442.6136831005663</v>
      </c>
      <c r="Q1160" s="32">
        <f>IF(J1160*-1&gt;(K1160+L1160),(((J1160*-1)-K1160-L1160))*F1160,0)</f>
        <v>0</v>
      </c>
      <c r="R1160" s="31">
        <f t="shared" si="220"/>
        <v>2065367.874672682</v>
      </c>
      <c r="S1160" s="31">
        <f t="shared" si="221"/>
        <v>2060751.1970692198</v>
      </c>
      <c r="T1160" s="31">
        <f t="shared" si="222"/>
        <v>0.57375919558407107</v>
      </c>
      <c r="U1160" s="31">
        <f t="shared" si="223"/>
        <v>0.57247668254582929</v>
      </c>
      <c r="V1160" s="33">
        <v>-0.57247668254582929</v>
      </c>
      <c r="W1160" s="33">
        <f>0.5*'Car Specs and Assumptions'!$C$5*(F1160*F1160)</f>
        <v>50671.726851851861</v>
      </c>
      <c r="X1160" s="33">
        <f t="shared" si="224"/>
        <v>50.671726851851858</v>
      </c>
      <c r="Y1160" s="33">
        <f t="shared" si="225"/>
        <v>36.990360601851854</v>
      </c>
      <c r="Z1160" s="33">
        <f>(H1160*(K1160+L1160))/1000</f>
        <v>1.4426136831005663</v>
      </c>
      <c r="AA1160" s="33">
        <f t="shared" si="226"/>
        <v>35.547746918751287</v>
      </c>
      <c r="AB1160" s="18"/>
      <c r="AC1160" s="24">
        <f t="shared" si="227"/>
        <v>0</v>
      </c>
      <c r="AD1160" s="24"/>
      <c r="AE1160" s="18"/>
      <c r="AF1160" s="18"/>
      <c r="AG1160" s="18"/>
      <c r="AH1160" s="18"/>
      <c r="AI1160" s="18"/>
      <c r="AJ1160" s="18"/>
      <c r="AK1160" s="18"/>
      <c r="AL1160" s="18"/>
      <c r="AM1160" s="18"/>
      <c r="AN1160" s="18"/>
    </row>
    <row r="1161" spans="1:40" x14ac:dyDescent="0.35">
      <c r="A1161" s="18"/>
      <c r="B1161" s="3" t="s">
        <v>5</v>
      </c>
      <c r="C1161" s="3">
        <v>1157</v>
      </c>
      <c r="D1161" s="3">
        <v>135</v>
      </c>
      <c r="E1161" s="11">
        <v>33.799999999999997</v>
      </c>
      <c r="F1161" s="30">
        <f t="shared" si="218"/>
        <v>9.3888888888888875</v>
      </c>
      <c r="G1161" s="52">
        <f t="shared" si="228"/>
        <v>1.166666666666667</v>
      </c>
      <c r="H1161" s="30">
        <f t="shared" si="229"/>
        <v>9.3888888888888875</v>
      </c>
      <c r="I1161" s="70"/>
      <c r="J1161" s="30">
        <v>1725.5000000000005</v>
      </c>
      <c r="K1161" s="30">
        <f>'Car Specs and Assumptions'!$C$5*9.81*'Car Specs and Assumptions'!$F$5</f>
        <v>145.08990000000003</v>
      </c>
      <c r="L1161" s="30">
        <v>37.546475717592585</v>
      </c>
      <c r="M1161" s="30">
        <v>1542.863624282408</v>
      </c>
      <c r="N1161" s="31">
        <v>14485.775139095938</v>
      </c>
      <c r="O1161" s="31">
        <f t="shared" si="219"/>
        <v>14485.775139095938</v>
      </c>
      <c r="P1161" s="31">
        <f>IF(F1161&gt;0,(K1161+L1161)*F1161,0)</f>
        <v>1714.7526386818415</v>
      </c>
      <c r="Q1161" s="32">
        <f>IF(J1161*-1&gt;(K1161+L1161),(((J1161*-1)-K1161-L1161))*F1161,0)</f>
        <v>0</v>
      </c>
      <c r="R1161" s="31">
        <f t="shared" si="220"/>
        <v>2067082.6273113638</v>
      </c>
      <c r="S1161" s="31">
        <f t="shared" si="221"/>
        <v>2060751.1970692198</v>
      </c>
      <c r="T1161" s="31">
        <f t="shared" si="222"/>
        <v>0.5742355538670969</v>
      </c>
      <c r="U1161" s="31">
        <f t="shared" si="223"/>
        <v>0.57247668254582929</v>
      </c>
      <c r="V1161" s="33">
        <v>-0.57247668254582929</v>
      </c>
      <c r="W1161" s="33">
        <f>0.5*'Car Specs and Assumptions'!$C$5*(F1161*F1161)</f>
        <v>65187.837962962949</v>
      </c>
      <c r="X1161" s="33">
        <f t="shared" si="224"/>
        <v>65.187837962962945</v>
      </c>
      <c r="Y1161" s="33">
        <f t="shared" si="225"/>
        <v>47.587121712962947</v>
      </c>
      <c r="Z1161" s="33">
        <f>(H1161*(K1161+L1161))/1000</f>
        <v>1.7147526386818415</v>
      </c>
      <c r="AA1161" s="33">
        <f t="shared" si="226"/>
        <v>45.872369074281103</v>
      </c>
      <c r="AB1161" s="18"/>
      <c r="AC1161" s="24">
        <f t="shared" si="227"/>
        <v>0</v>
      </c>
      <c r="AD1161" s="24"/>
      <c r="AE1161" s="18"/>
      <c r="AF1161" s="18"/>
      <c r="AG1161" s="18"/>
      <c r="AH1161" s="18"/>
      <c r="AI1161" s="18"/>
      <c r="AJ1161" s="18"/>
      <c r="AK1161" s="18"/>
      <c r="AL1161" s="18"/>
      <c r="AM1161" s="18"/>
      <c r="AN1161" s="18"/>
    </row>
    <row r="1162" spans="1:40" x14ac:dyDescent="0.35">
      <c r="A1162" s="18"/>
      <c r="B1162" s="3" t="s">
        <v>5</v>
      </c>
      <c r="C1162" s="3">
        <v>1158</v>
      </c>
      <c r="D1162" s="3">
        <v>136</v>
      </c>
      <c r="E1162" s="11">
        <v>38.200000000000003</v>
      </c>
      <c r="F1162" s="30">
        <f t="shared" si="218"/>
        <v>10.611111111111112</v>
      </c>
      <c r="G1162" s="52">
        <f t="shared" si="228"/>
        <v>1.3333333333333339</v>
      </c>
      <c r="H1162" s="30">
        <f t="shared" si="229"/>
        <v>10.611111111111112</v>
      </c>
      <c r="I1162" s="70"/>
      <c r="J1162" s="30">
        <v>1972.0000000000009</v>
      </c>
      <c r="K1162" s="30">
        <f>'Car Specs and Assumptions'!$C$5*9.81*'Car Specs and Assumptions'!$F$5</f>
        <v>145.08990000000003</v>
      </c>
      <c r="L1162" s="30">
        <v>47.958159050925943</v>
      </c>
      <c r="M1162" s="30">
        <v>1778.9519409490749</v>
      </c>
      <c r="N1162" s="31">
        <v>18876.656706737409</v>
      </c>
      <c r="O1162" s="31">
        <f t="shared" si="219"/>
        <v>18876.656706737409</v>
      </c>
      <c r="P1162" s="31">
        <f>IF(F1162&gt;0,(K1162+L1162)*F1162,0)</f>
        <v>2048.4544043737151</v>
      </c>
      <c r="Q1162" s="32">
        <f>IF(J1162*-1&gt;(K1162+L1162),(((J1162*-1)-K1162-L1162))*F1162,0)</f>
        <v>0</v>
      </c>
      <c r="R1162" s="31">
        <f t="shared" si="220"/>
        <v>2069131.0817157375</v>
      </c>
      <c r="S1162" s="31">
        <f t="shared" si="221"/>
        <v>2060751.1970692198</v>
      </c>
      <c r="T1162" s="31">
        <f t="shared" si="222"/>
        <v>0.57480461450063192</v>
      </c>
      <c r="U1162" s="31">
        <f t="shared" si="223"/>
        <v>0.57247668254582929</v>
      </c>
      <c r="V1162" s="33">
        <v>-0.57247668254582929</v>
      </c>
      <c r="W1162" s="33">
        <f>0.5*'Car Specs and Assumptions'!$C$5*(F1162*F1162)</f>
        <v>83264.50462962965</v>
      </c>
      <c r="X1162" s="33">
        <f t="shared" si="224"/>
        <v>83.264504629629656</v>
      </c>
      <c r="Y1162" s="33">
        <f t="shared" si="225"/>
        <v>60.783088379629646</v>
      </c>
      <c r="Z1162" s="33">
        <f>(H1162*(K1162+L1162))/1000</f>
        <v>2.048454404373715</v>
      </c>
      <c r="AA1162" s="33">
        <f t="shared" si="226"/>
        <v>58.734633975255932</v>
      </c>
      <c r="AB1162" s="18"/>
      <c r="AC1162" s="24">
        <f t="shared" si="227"/>
        <v>0</v>
      </c>
      <c r="AD1162" s="24"/>
      <c r="AE1162" s="18"/>
      <c r="AF1162" s="18"/>
      <c r="AG1162" s="18"/>
      <c r="AH1162" s="18"/>
      <c r="AI1162" s="18"/>
      <c r="AJ1162" s="18"/>
      <c r="AK1162" s="18"/>
      <c r="AL1162" s="18"/>
      <c r="AM1162" s="18"/>
      <c r="AN1162" s="18"/>
    </row>
    <row r="1163" spans="1:40" x14ac:dyDescent="0.35">
      <c r="A1163" s="18"/>
      <c r="B1163" s="3" t="s">
        <v>5</v>
      </c>
      <c r="C1163" s="3">
        <v>1159</v>
      </c>
      <c r="D1163" s="3">
        <v>137</v>
      </c>
      <c r="E1163" s="11">
        <v>43.4</v>
      </c>
      <c r="F1163" s="30">
        <f t="shared" si="218"/>
        <v>12.055555555555555</v>
      </c>
      <c r="G1163" s="52">
        <f t="shared" si="228"/>
        <v>1.4861111111111098</v>
      </c>
      <c r="H1163" s="30">
        <f t="shared" si="229"/>
        <v>12.055555555555555</v>
      </c>
      <c r="I1163" s="70"/>
      <c r="J1163" s="30">
        <v>2197.9583333333312</v>
      </c>
      <c r="K1163" s="30">
        <f>'Car Specs and Assumptions'!$C$5*9.81*'Car Specs and Assumptions'!$F$5</f>
        <v>145.08990000000003</v>
      </c>
      <c r="L1163" s="30">
        <v>61.903504606481484</v>
      </c>
      <c r="M1163" s="30">
        <v>1990.9649287268498</v>
      </c>
      <c r="N1163" s="31">
        <v>24002.188307429245</v>
      </c>
      <c r="O1163" s="31">
        <f t="shared" si="219"/>
        <v>24002.188307429245</v>
      </c>
      <c r="P1163" s="31">
        <f>IF(F1163&gt;0,(K1163+L1163)*F1163,0)</f>
        <v>2495.420488867027</v>
      </c>
      <c r="Q1163" s="32">
        <f>IF(J1163*-1&gt;(K1163+L1163),(((J1163*-1)-K1163-L1163))*F1163,0)</f>
        <v>0</v>
      </c>
      <c r="R1163" s="31">
        <f t="shared" si="220"/>
        <v>2071626.5022046044</v>
      </c>
      <c r="S1163" s="31">
        <f t="shared" si="221"/>
        <v>2060751.1970692198</v>
      </c>
      <c r="T1163" s="31">
        <f t="shared" si="222"/>
        <v>0.57549784231243917</v>
      </c>
      <c r="U1163" s="31">
        <f t="shared" si="223"/>
        <v>0.57247668254582929</v>
      </c>
      <c r="V1163" s="33">
        <v>-0.57247668254582929</v>
      </c>
      <c r="W1163" s="33">
        <f>0.5*'Car Specs and Assumptions'!$C$5*(F1163*F1163)</f>
        <v>107476.2824074074</v>
      </c>
      <c r="X1163" s="33">
        <f t="shared" si="224"/>
        <v>107.4762824074074</v>
      </c>
      <c r="Y1163" s="33">
        <f t="shared" si="225"/>
        <v>78.457686157407394</v>
      </c>
      <c r="Z1163" s="33">
        <f>(H1163*(K1163+L1163))/1000</f>
        <v>2.4954204888670271</v>
      </c>
      <c r="AA1163" s="33">
        <f t="shared" si="226"/>
        <v>75.962265668540368</v>
      </c>
      <c r="AB1163" s="18"/>
      <c r="AC1163" s="24">
        <f t="shared" si="227"/>
        <v>0</v>
      </c>
      <c r="AD1163" s="24"/>
      <c r="AE1163" s="18"/>
      <c r="AF1163" s="18"/>
      <c r="AG1163" s="18"/>
      <c r="AH1163" s="18"/>
      <c r="AI1163" s="18"/>
      <c r="AJ1163" s="18"/>
      <c r="AK1163" s="18"/>
      <c r="AL1163" s="18"/>
      <c r="AM1163" s="18"/>
      <c r="AN1163" s="18"/>
    </row>
    <row r="1164" spans="1:40" x14ac:dyDescent="0.35">
      <c r="A1164" s="18"/>
      <c r="B1164" s="3" t="s">
        <v>5</v>
      </c>
      <c r="C1164" s="3">
        <v>1160</v>
      </c>
      <c r="D1164" s="3">
        <v>138</v>
      </c>
      <c r="E1164" s="11">
        <v>48.9</v>
      </c>
      <c r="F1164" s="30">
        <f t="shared" si="218"/>
        <v>13.583333333333332</v>
      </c>
      <c r="G1164" s="52">
        <f t="shared" si="228"/>
        <v>1.4444444444444438</v>
      </c>
      <c r="H1164" s="30">
        <f t="shared" si="229"/>
        <v>13.583333333333332</v>
      </c>
      <c r="I1164" s="70"/>
      <c r="J1164" s="30">
        <v>2136.3333333333321</v>
      </c>
      <c r="K1164" s="30">
        <f>'Car Specs and Assumptions'!$C$5*9.81*'Car Specs and Assumptions'!$F$5</f>
        <v>145.08990000000003</v>
      </c>
      <c r="L1164" s="30">
        <v>78.587504114583325</v>
      </c>
      <c r="M1164" s="30">
        <v>1912.655929218749</v>
      </c>
      <c r="N1164" s="31">
        <v>25980.243038554672</v>
      </c>
      <c r="O1164" s="31">
        <f t="shared" si="219"/>
        <v>25980.243038554672</v>
      </c>
      <c r="P1164" s="31">
        <f>IF(F1164&gt;0,(K1164+L1164)*F1164,0)</f>
        <v>3038.2847392230901</v>
      </c>
      <c r="Q1164" s="32">
        <f>IF(J1164*-1&gt;(K1164+L1164),(((J1164*-1)-K1164-L1164))*F1164,0)</f>
        <v>0</v>
      </c>
      <c r="R1164" s="31">
        <f t="shared" si="220"/>
        <v>2074664.7869438275</v>
      </c>
      <c r="S1164" s="31">
        <f t="shared" si="221"/>
        <v>2060751.1970692198</v>
      </c>
      <c r="T1164" s="31">
        <f t="shared" si="222"/>
        <v>0.57634187781299528</v>
      </c>
      <c r="U1164" s="31">
        <f t="shared" si="223"/>
        <v>0.57247668254582929</v>
      </c>
      <c r="V1164" s="33">
        <v>-0.57247668254582929</v>
      </c>
      <c r="W1164" s="33">
        <f>0.5*'Car Specs and Assumptions'!$C$5*(F1164*F1164)</f>
        <v>136442.88541666663</v>
      </c>
      <c r="X1164" s="33">
        <f t="shared" si="224"/>
        <v>136.44288541666663</v>
      </c>
      <c r="Y1164" s="33">
        <f t="shared" si="225"/>
        <v>99.603306354166634</v>
      </c>
      <c r="Z1164" s="33">
        <f>(H1164*(K1164+L1164))/1000</f>
        <v>3.0382847392230903</v>
      </c>
      <c r="AA1164" s="33">
        <f t="shared" si="226"/>
        <v>96.565021614943547</v>
      </c>
      <c r="AB1164" s="18"/>
      <c r="AC1164" s="24">
        <f t="shared" si="227"/>
        <v>0</v>
      </c>
      <c r="AD1164" s="24"/>
      <c r="AE1164" s="18"/>
      <c r="AF1164" s="18"/>
      <c r="AG1164" s="18"/>
      <c r="AH1164" s="18"/>
      <c r="AI1164" s="18"/>
      <c r="AJ1164" s="18"/>
      <c r="AK1164" s="18"/>
      <c r="AL1164" s="18"/>
      <c r="AM1164" s="18"/>
      <c r="AN1164" s="18"/>
    </row>
    <row r="1165" spans="1:40" x14ac:dyDescent="0.35">
      <c r="A1165" s="18"/>
      <c r="B1165" s="3" t="s">
        <v>5</v>
      </c>
      <c r="C1165" s="3">
        <v>1161</v>
      </c>
      <c r="D1165" s="3">
        <v>139</v>
      </c>
      <c r="E1165" s="11">
        <v>53.8</v>
      </c>
      <c r="F1165" s="30">
        <f t="shared" si="218"/>
        <v>14.944444444444443</v>
      </c>
      <c r="G1165" s="52">
        <f t="shared" si="228"/>
        <v>1.2361111111111107</v>
      </c>
      <c r="H1165" s="30">
        <f t="shared" si="229"/>
        <v>14.944444444444443</v>
      </c>
      <c r="I1165" s="70"/>
      <c r="J1165" s="30">
        <v>1828.2083333333328</v>
      </c>
      <c r="K1165" s="30">
        <f>'Car Specs and Assumptions'!$C$5*9.81*'Car Specs and Assumptions'!$F$5</f>
        <v>145.08990000000003</v>
      </c>
      <c r="L1165" s="30">
        <v>95.126239606481477</v>
      </c>
      <c r="M1165" s="30">
        <v>1587.9921937268514</v>
      </c>
      <c r="N1165" s="31">
        <v>23731.661117362386</v>
      </c>
      <c r="O1165" s="31">
        <f t="shared" si="219"/>
        <v>23731.661117362386</v>
      </c>
      <c r="P1165" s="31">
        <f>IF(F1165&gt;0,(K1165+L1165)*F1165,0)</f>
        <v>3589.8967530079731</v>
      </c>
      <c r="Q1165" s="32">
        <f>IF(J1165*-1&gt;(K1165+L1165),(((J1165*-1)-K1165-L1165))*F1165,0)</f>
        <v>0</v>
      </c>
      <c r="R1165" s="31">
        <f t="shared" si="220"/>
        <v>2078254.6836968355</v>
      </c>
      <c r="S1165" s="31">
        <f t="shared" si="221"/>
        <v>2060751.1970692198</v>
      </c>
      <c r="T1165" s="31">
        <f t="shared" si="222"/>
        <v>0.57733915113098089</v>
      </c>
      <c r="U1165" s="31">
        <f t="shared" si="223"/>
        <v>0.57247668254582929</v>
      </c>
      <c r="V1165" s="33">
        <v>-0.57247668254582929</v>
      </c>
      <c r="W1165" s="33">
        <f>0.5*'Car Specs and Assumptions'!$C$5*(F1165*F1165)</f>
        <v>165157.28240740739</v>
      </c>
      <c r="X1165" s="33">
        <f t="shared" si="224"/>
        <v>165.15728240740739</v>
      </c>
      <c r="Y1165" s="33">
        <f t="shared" si="225"/>
        <v>120.56481615740739</v>
      </c>
      <c r="Z1165" s="33">
        <f>(H1165*(K1165+L1165))/1000</f>
        <v>3.5898967530079733</v>
      </c>
      <c r="AA1165" s="33">
        <f t="shared" si="226"/>
        <v>116.97491940439942</v>
      </c>
      <c r="AB1165" s="18"/>
      <c r="AC1165" s="24">
        <f t="shared" si="227"/>
        <v>0</v>
      </c>
      <c r="AD1165" s="24"/>
      <c r="AE1165" s="18"/>
      <c r="AF1165" s="18"/>
      <c r="AG1165" s="18"/>
      <c r="AH1165" s="18"/>
      <c r="AI1165" s="18"/>
      <c r="AJ1165" s="18"/>
      <c r="AK1165" s="18"/>
      <c r="AL1165" s="18"/>
      <c r="AM1165" s="18"/>
      <c r="AN1165" s="18"/>
    </row>
    <row r="1166" spans="1:40" x14ac:dyDescent="0.35">
      <c r="A1166" s="18"/>
      <c r="B1166" s="3" t="s">
        <v>5</v>
      </c>
      <c r="C1166" s="3">
        <v>1162</v>
      </c>
      <c r="D1166" s="3">
        <v>140</v>
      </c>
      <c r="E1166" s="11">
        <v>57.8</v>
      </c>
      <c r="F1166" s="30">
        <f t="shared" si="218"/>
        <v>16.055555555555554</v>
      </c>
      <c r="G1166" s="52">
        <f t="shared" si="228"/>
        <v>1.0694444444444446</v>
      </c>
      <c r="H1166" s="30">
        <f t="shared" si="229"/>
        <v>16.055555555555554</v>
      </c>
      <c r="I1166" s="70"/>
      <c r="J1166" s="30">
        <v>1581.7083333333337</v>
      </c>
      <c r="K1166" s="30">
        <f>'Car Specs and Assumptions'!$C$5*9.81*'Car Specs and Assumptions'!$F$5</f>
        <v>145.08990000000003</v>
      </c>
      <c r="L1166" s="30">
        <v>109.7972479398148</v>
      </c>
      <c r="M1166" s="30">
        <v>1326.821185393519</v>
      </c>
      <c r="N1166" s="31">
        <v>21302.85125437372</v>
      </c>
      <c r="O1166" s="31">
        <f t="shared" si="219"/>
        <v>21302.85125437372</v>
      </c>
      <c r="P1166" s="31">
        <f>IF(F1166&gt;0,(K1166+L1166)*F1166,0)</f>
        <v>4092.3547641448044</v>
      </c>
      <c r="Q1166" s="32">
        <f>IF(J1166*-1&gt;(K1166+L1166),(((J1166*-1)-K1166-L1166))*F1166,0)</f>
        <v>0</v>
      </c>
      <c r="R1166" s="31">
        <f t="shared" si="220"/>
        <v>2082347.0384609804</v>
      </c>
      <c r="S1166" s="31">
        <f t="shared" si="221"/>
        <v>2060751.1970692198</v>
      </c>
      <c r="T1166" s="31">
        <f t="shared" si="222"/>
        <v>0.57847600728446036</v>
      </c>
      <c r="U1166" s="31">
        <f t="shared" si="223"/>
        <v>0.57247668254582929</v>
      </c>
      <c r="V1166" s="33">
        <v>-0.57247668254582929</v>
      </c>
      <c r="W1166" s="33">
        <f>0.5*'Car Specs and Assumptions'!$C$5*(F1166*F1166)</f>
        <v>190628.94907407401</v>
      </c>
      <c r="X1166" s="33">
        <f t="shared" si="224"/>
        <v>190.628949074074</v>
      </c>
      <c r="Y1166" s="33">
        <f t="shared" si="225"/>
        <v>139.15913282407402</v>
      </c>
      <c r="Z1166" s="33">
        <f>(H1166*(K1166+L1166))/1000</f>
        <v>4.0923547641448046</v>
      </c>
      <c r="AA1166" s="33">
        <f t="shared" si="226"/>
        <v>135.06677805992922</v>
      </c>
      <c r="AB1166" s="18"/>
      <c r="AC1166" s="24">
        <f t="shared" si="227"/>
        <v>0</v>
      </c>
      <c r="AD1166" s="24"/>
      <c r="AE1166" s="18"/>
      <c r="AF1166" s="18"/>
      <c r="AG1166" s="18"/>
      <c r="AH1166" s="18"/>
      <c r="AI1166" s="18"/>
      <c r="AJ1166" s="18"/>
      <c r="AK1166" s="18"/>
      <c r="AL1166" s="18"/>
      <c r="AM1166" s="18"/>
      <c r="AN1166" s="18"/>
    </row>
    <row r="1167" spans="1:40" x14ac:dyDescent="0.35">
      <c r="A1167" s="18"/>
      <c r="B1167" s="3" t="s">
        <v>5</v>
      </c>
      <c r="C1167" s="3">
        <v>1163</v>
      </c>
      <c r="D1167" s="3">
        <v>141</v>
      </c>
      <c r="E1167" s="11">
        <v>61.5</v>
      </c>
      <c r="F1167" s="30">
        <f t="shared" si="218"/>
        <v>17.083333333333332</v>
      </c>
      <c r="G1167" s="52">
        <f t="shared" si="228"/>
        <v>1</v>
      </c>
      <c r="H1167" s="30">
        <f t="shared" si="229"/>
        <v>17.083333333333332</v>
      </c>
      <c r="I1167" s="70"/>
      <c r="J1167" s="30">
        <v>1479</v>
      </c>
      <c r="K1167" s="30">
        <f>'Car Specs and Assumptions'!$C$5*9.81*'Car Specs and Assumptions'!$F$5</f>
        <v>145.08990000000003</v>
      </c>
      <c r="L1167" s="30">
        <v>124.30425911458332</v>
      </c>
      <c r="M1167" s="30">
        <v>1209.6058408854167</v>
      </c>
      <c r="N1167" s="31">
        <v>20664.099781792534</v>
      </c>
      <c r="O1167" s="31">
        <f t="shared" si="219"/>
        <v>20664.099781792534</v>
      </c>
      <c r="P1167" s="31">
        <f>IF(F1167&gt;0,(K1167+L1167)*F1167,0)</f>
        <v>4602.1502182074646</v>
      </c>
      <c r="Q1167" s="32">
        <f>IF(J1167*-1&gt;(K1167+L1167),(((J1167*-1)-K1167-L1167))*F1167,0)</f>
        <v>0</v>
      </c>
      <c r="R1167" s="31">
        <f t="shared" si="220"/>
        <v>2086949.1886791878</v>
      </c>
      <c r="S1167" s="31">
        <f t="shared" si="221"/>
        <v>2060751.1970692198</v>
      </c>
      <c r="T1167" s="31">
        <f t="shared" si="222"/>
        <v>0.57975448461507839</v>
      </c>
      <c r="U1167" s="31">
        <f t="shared" si="223"/>
        <v>0.57247668254582929</v>
      </c>
      <c r="V1167" s="33">
        <v>-0.57247668254582929</v>
      </c>
      <c r="W1167" s="33">
        <f>0.5*'Car Specs and Assumptions'!$C$5*(F1167*F1167)</f>
        <v>215815.88541666663</v>
      </c>
      <c r="X1167" s="33">
        <f t="shared" si="224"/>
        <v>215.81588541666662</v>
      </c>
      <c r="Y1167" s="33">
        <f t="shared" si="225"/>
        <v>157.54559635416663</v>
      </c>
      <c r="Z1167" s="33">
        <f>(H1167*(K1167+L1167))/1000</f>
        <v>4.6021502182074645</v>
      </c>
      <c r="AA1167" s="33">
        <f t="shared" si="226"/>
        <v>152.94344613595916</v>
      </c>
      <c r="AB1167" s="18"/>
      <c r="AC1167" s="24">
        <f t="shared" si="227"/>
        <v>0</v>
      </c>
      <c r="AD1167" s="24"/>
      <c r="AE1167" s="18"/>
      <c r="AF1167" s="18"/>
      <c r="AG1167" s="18"/>
      <c r="AH1167" s="18"/>
      <c r="AI1167" s="18"/>
      <c r="AJ1167" s="18"/>
      <c r="AK1167" s="18"/>
      <c r="AL1167" s="18"/>
      <c r="AM1167" s="18"/>
      <c r="AN1167" s="18"/>
    </row>
    <row r="1168" spans="1:40" x14ac:dyDescent="0.35">
      <c r="A1168" s="18"/>
      <c r="B1168" s="3" t="s">
        <v>5</v>
      </c>
      <c r="C1168" s="3">
        <v>1164</v>
      </c>
      <c r="D1168" s="3">
        <v>142</v>
      </c>
      <c r="E1168" s="11">
        <v>65</v>
      </c>
      <c r="F1168" s="30">
        <f t="shared" si="218"/>
        <v>18.055555555555554</v>
      </c>
      <c r="G1168" s="52">
        <f t="shared" si="228"/>
        <v>0.95833333333333393</v>
      </c>
      <c r="H1168" s="30">
        <f t="shared" si="229"/>
        <v>18.055555555555554</v>
      </c>
      <c r="I1168" s="70"/>
      <c r="J1168" s="30">
        <v>1417.3750000000009</v>
      </c>
      <c r="K1168" s="30">
        <f>'Car Specs and Assumptions'!$C$5*9.81*'Car Specs and Assumptions'!$F$5</f>
        <v>145.08990000000003</v>
      </c>
      <c r="L1168" s="30">
        <v>138.85530960648146</v>
      </c>
      <c r="M1168" s="30">
        <v>1133.4297903935194</v>
      </c>
      <c r="N1168" s="31">
        <v>20464.704548771875</v>
      </c>
      <c r="O1168" s="31">
        <f t="shared" si="219"/>
        <v>20464.704548771875</v>
      </c>
      <c r="P1168" s="31">
        <f>IF(F1168&gt;0,(K1168+L1168)*F1168,0)</f>
        <v>5126.7885067836933</v>
      </c>
      <c r="Q1168" s="32">
        <f>IF(J1168*-1&gt;(K1168+L1168),(((J1168*-1)-K1168-L1168))*F1168,0)</f>
        <v>0</v>
      </c>
      <c r="R1168" s="31">
        <f t="shared" si="220"/>
        <v>2092075.9771859716</v>
      </c>
      <c r="S1168" s="31">
        <f t="shared" si="221"/>
        <v>2060751.1970692198</v>
      </c>
      <c r="T1168" s="31">
        <f t="shared" si="222"/>
        <v>0.58117870646226288</v>
      </c>
      <c r="U1168" s="31">
        <f t="shared" si="223"/>
        <v>0.57247668254582929</v>
      </c>
      <c r="V1168" s="33">
        <v>-0.57247668254582929</v>
      </c>
      <c r="W1168" s="33">
        <f>0.5*'Car Specs and Assumptions'!$C$5*(F1168*F1168)</f>
        <v>241079.28240740736</v>
      </c>
      <c r="X1168" s="33">
        <f t="shared" si="224"/>
        <v>241.07928240740736</v>
      </c>
      <c r="Y1168" s="33">
        <f t="shared" si="225"/>
        <v>175.98787615740736</v>
      </c>
      <c r="Z1168" s="33">
        <f>(H1168*(K1168+L1168))/1000</f>
        <v>5.1267885067836936</v>
      </c>
      <c r="AA1168" s="33">
        <f t="shared" si="226"/>
        <v>170.86108765062366</v>
      </c>
      <c r="AB1168" s="18"/>
      <c r="AC1168" s="24">
        <f t="shared" si="227"/>
        <v>0</v>
      </c>
      <c r="AD1168" s="24"/>
      <c r="AE1168" s="18"/>
      <c r="AF1168" s="18"/>
      <c r="AG1168" s="18"/>
      <c r="AH1168" s="18"/>
      <c r="AI1168" s="18"/>
      <c r="AJ1168" s="18"/>
      <c r="AK1168" s="18"/>
      <c r="AL1168" s="18"/>
      <c r="AM1168" s="18"/>
      <c r="AN1168" s="18"/>
    </row>
    <row r="1169" spans="1:40" x14ac:dyDescent="0.35">
      <c r="A1169" s="18"/>
      <c r="B1169" s="3" t="s">
        <v>5</v>
      </c>
      <c r="C1169" s="3">
        <v>1165</v>
      </c>
      <c r="D1169" s="3">
        <v>143</v>
      </c>
      <c r="E1169" s="11">
        <v>68.400000000000006</v>
      </c>
      <c r="F1169" s="30">
        <f t="shared" si="218"/>
        <v>19</v>
      </c>
      <c r="G1169" s="52">
        <f t="shared" si="228"/>
        <v>0.91666666666666607</v>
      </c>
      <c r="H1169" s="30">
        <f t="shared" si="229"/>
        <v>19</v>
      </c>
      <c r="I1169" s="70"/>
      <c r="J1169" s="30">
        <v>1355.7499999999991</v>
      </c>
      <c r="K1169" s="30">
        <f>'Car Specs and Assumptions'!$C$5*9.81*'Car Specs and Assumptions'!$F$5</f>
        <v>145.08990000000003</v>
      </c>
      <c r="L1169" s="30">
        <v>153.76163250000002</v>
      </c>
      <c r="M1169" s="30">
        <v>1056.8984674999992</v>
      </c>
      <c r="N1169" s="31">
        <v>20081.070882499986</v>
      </c>
      <c r="O1169" s="31">
        <f t="shared" si="219"/>
        <v>20081.070882499986</v>
      </c>
      <c r="P1169" s="31">
        <f>IF(F1169&gt;0,(K1169+L1169)*F1169,0)</f>
        <v>5678.1791175000017</v>
      </c>
      <c r="Q1169" s="32">
        <f>IF(J1169*-1&gt;(K1169+L1169),(((J1169*-1)-K1169-L1169))*F1169,0)</f>
        <v>0</v>
      </c>
      <c r="R1169" s="31">
        <f t="shared" si="220"/>
        <v>2097754.1563034714</v>
      </c>
      <c r="S1169" s="31">
        <f t="shared" si="221"/>
        <v>2060751.1970692198</v>
      </c>
      <c r="T1169" s="31">
        <f t="shared" si="222"/>
        <v>0.58275610462110439</v>
      </c>
      <c r="U1169" s="31">
        <f t="shared" si="223"/>
        <v>0.57247668254582929</v>
      </c>
      <c r="V1169" s="33">
        <v>-0.57247668254582929</v>
      </c>
      <c r="W1169" s="33">
        <f>0.5*'Car Specs and Assumptions'!$C$5*(F1169*F1169)</f>
        <v>266959.5</v>
      </c>
      <c r="X1169" s="33">
        <f t="shared" si="224"/>
        <v>266.95949999999999</v>
      </c>
      <c r="Y1169" s="33">
        <f t="shared" si="225"/>
        <v>194.88043499999998</v>
      </c>
      <c r="Z1169" s="33">
        <f>(H1169*(K1169+L1169))/1000</f>
        <v>5.6781791175000018</v>
      </c>
      <c r="AA1169" s="33">
        <f t="shared" si="226"/>
        <v>189.20225588249997</v>
      </c>
      <c r="AB1169" s="18"/>
      <c r="AC1169" s="24">
        <f t="shared" si="227"/>
        <v>0</v>
      </c>
      <c r="AD1169" s="24"/>
      <c r="AE1169" s="18"/>
      <c r="AF1169" s="18"/>
      <c r="AG1169" s="18"/>
      <c r="AH1169" s="18"/>
      <c r="AI1169" s="18"/>
      <c r="AJ1169" s="18"/>
      <c r="AK1169" s="18"/>
      <c r="AL1169" s="18"/>
      <c r="AM1169" s="18"/>
      <c r="AN1169" s="18"/>
    </row>
    <row r="1170" spans="1:40" x14ac:dyDescent="0.35">
      <c r="A1170" s="18"/>
      <c r="B1170" s="3" t="s">
        <v>5</v>
      </c>
      <c r="C1170" s="3">
        <v>1166</v>
      </c>
      <c r="D1170" s="3">
        <v>144</v>
      </c>
      <c r="E1170" s="11">
        <v>71.599999999999994</v>
      </c>
      <c r="F1170" s="30">
        <f t="shared" si="218"/>
        <v>19.888888888888886</v>
      </c>
      <c r="G1170" s="52">
        <f t="shared" si="228"/>
        <v>0.63888888888888928</v>
      </c>
      <c r="H1170" s="30">
        <f t="shared" si="229"/>
        <v>19.888888888888886</v>
      </c>
      <c r="I1170" s="70"/>
      <c r="J1170" s="30">
        <v>944.9166666666672</v>
      </c>
      <c r="K1170" s="30">
        <f>'Car Specs and Assumptions'!$C$5*9.81*'Car Specs and Assumptions'!$F$5</f>
        <v>145.08990000000003</v>
      </c>
      <c r="L1170" s="30">
        <v>168.48522509259257</v>
      </c>
      <c r="M1170" s="30">
        <v>631.34154157407454</v>
      </c>
      <c r="N1170" s="31">
        <v>12556.681771306592</v>
      </c>
      <c r="O1170" s="31">
        <f t="shared" si="219"/>
        <v>12556.681771306592</v>
      </c>
      <c r="P1170" s="31">
        <f>IF(F1170&gt;0,(K1170+L1170)*F1170,0)</f>
        <v>6236.6608212860074</v>
      </c>
      <c r="Q1170" s="32">
        <f>IF(J1170*-1&gt;(K1170+L1170),(((J1170*-1)-K1170-L1170))*F1170,0)</f>
        <v>0</v>
      </c>
      <c r="R1170" s="31">
        <f t="shared" si="220"/>
        <v>2103990.8171247575</v>
      </c>
      <c r="S1170" s="31">
        <f t="shared" si="221"/>
        <v>2060751.1970692198</v>
      </c>
      <c r="T1170" s="31">
        <f t="shared" si="222"/>
        <v>0.58448864899725761</v>
      </c>
      <c r="U1170" s="31">
        <f t="shared" si="223"/>
        <v>0.57247668254582929</v>
      </c>
      <c r="V1170" s="33">
        <v>-0.57247668254582929</v>
      </c>
      <c r="W1170" s="33">
        <f>0.5*'Car Specs and Assumptions'!$C$5*(F1170*F1170)</f>
        <v>292522.46296296286</v>
      </c>
      <c r="X1170" s="33">
        <f t="shared" si="224"/>
        <v>292.52246296296283</v>
      </c>
      <c r="Y1170" s="33">
        <f t="shared" si="225"/>
        <v>213.54139796296286</v>
      </c>
      <c r="Z1170" s="33">
        <f>(H1170*(K1170+L1170))/1000</f>
        <v>6.2366608212860077</v>
      </c>
      <c r="AA1170" s="33">
        <f t="shared" si="226"/>
        <v>207.30473714167687</v>
      </c>
      <c r="AB1170" s="18"/>
      <c r="AC1170" s="24">
        <f t="shared" si="227"/>
        <v>0</v>
      </c>
      <c r="AD1170" s="24"/>
      <c r="AE1170" s="18"/>
      <c r="AF1170" s="18"/>
      <c r="AG1170" s="18"/>
      <c r="AH1170" s="18"/>
      <c r="AI1170" s="18"/>
      <c r="AJ1170" s="18"/>
      <c r="AK1170" s="18"/>
      <c r="AL1170" s="18"/>
      <c r="AM1170" s="18"/>
      <c r="AN1170" s="18"/>
    </row>
    <row r="1171" spans="1:40" x14ac:dyDescent="0.35">
      <c r="A1171" s="18"/>
      <c r="B1171" s="3" t="s">
        <v>5</v>
      </c>
      <c r="C1171" s="3">
        <v>1167</v>
      </c>
      <c r="D1171" s="3">
        <v>145</v>
      </c>
      <c r="E1171" s="11">
        <v>73</v>
      </c>
      <c r="F1171" s="30">
        <f t="shared" si="218"/>
        <v>20.277777777777779</v>
      </c>
      <c r="G1171" s="52">
        <f t="shared" si="228"/>
        <v>0.37500000000000178</v>
      </c>
      <c r="H1171" s="30">
        <f t="shared" si="229"/>
        <v>20.277777777777779</v>
      </c>
      <c r="I1171" s="70"/>
      <c r="J1171" s="30">
        <v>554.62500000000261</v>
      </c>
      <c r="K1171" s="30">
        <f>'Car Specs and Assumptions'!$C$5*9.81*'Car Specs and Assumptions'!$F$5</f>
        <v>145.08990000000003</v>
      </c>
      <c r="L1171" s="30">
        <v>175.1384484953704</v>
      </c>
      <c r="M1171" s="30">
        <v>234.39665150463216</v>
      </c>
      <c r="N1171" s="31">
        <v>4753.0432110661523</v>
      </c>
      <c r="O1171" s="31">
        <f t="shared" si="219"/>
        <v>4753.0432110661523</v>
      </c>
      <c r="P1171" s="31">
        <f>IF(F1171&gt;0,(K1171+L1171)*F1171,0)</f>
        <v>6493.5192889339005</v>
      </c>
      <c r="Q1171" s="32">
        <f>IF(J1171*-1&gt;(K1171+L1171),(((J1171*-1)-K1171-L1171))*F1171,0)</f>
        <v>0</v>
      </c>
      <c r="R1171" s="31">
        <f t="shared" si="220"/>
        <v>2110484.3364136913</v>
      </c>
      <c r="S1171" s="31">
        <f t="shared" si="221"/>
        <v>2060751.1970692198</v>
      </c>
      <c r="T1171" s="31">
        <f t="shared" si="222"/>
        <v>0.58629254865572344</v>
      </c>
      <c r="U1171" s="31">
        <f t="shared" si="223"/>
        <v>0.57247668254582929</v>
      </c>
      <c r="V1171" s="33">
        <v>-0.57247668254582929</v>
      </c>
      <c r="W1171" s="33">
        <f>0.5*'Car Specs and Assumptions'!$C$5*(F1171*F1171)</f>
        <v>304073.72685185185</v>
      </c>
      <c r="X1171" s="33">
        <f t="shared" si="224"/>
        <v>304.07372685185186</v>
      </c>
      <c r="Y1171" s="33">
        <f t="shared" si="225"/>
        <v>221.97382060185186</v>
      </c>
      <c r="Z1171" s="33">
        <f>(H1171*(K1171+L1171))/1000</f>
        <v>6.4935192889339008</v>
      </c>
      <c r="AA1171" s="33">
        <f t="shared" si="226"/>
        <v>215.48030131291796</v>
      </c>
      <c r="AB1171" s="18"/>
      <c r="AC1171" s="24">
        <f t="shared" si="227"/>
        <v>0</v>
      </c>
      <c r="AD1171" s="24"/>
      <c r="AE1171" s="18"/>
      <c r="AF1171" s="18"/>
      <c r="AG1171" s="18"/>
      <c r="AH1171" s="18"/>
      <c r="AI1171" s="18"/>
      <c r="AJ1171" s="18"/>
      <c r="AK1171" s="18"/>
      <c r="AL1171" s="18"/>
      <c r="AM1171" s="18"/>
      <c r="AN1171" s="18"/>
    </row>
    <row r="1172" spans="1:40" x14ac:dyDescent="0.35">
      <c r="A1172" s="18"/>
      <c r="B1172" s="3" t="s">
        <v>5</v>
      </c>
      <c r="C1172" s="3">
        <v>1168</v>
      </c>
      <c r="D1172" s="3">
        <v>146</v>
      </c>
      <c r="E1172" s="11">
        <v>74.3</v>
      </c>
      <c r="F1172" s="30">
        <f t="shared" si="218"/>
        <v>20.638888888888889</v>
      </c>
      <c r="G1172" s="52">
        <f t="shared" si="228"/>
        <v>0.44444444444444464</v>
      </c>
      <c r="H1172" s="30">
        <f t="shared" si="229"/>
        <v>20.638888888888889</v>
      </c>
      <c r="I1172" s="70"/>
      <c r="J1172" s="30">
        <v>657.3333333333336</v>
      </c>
      <c r="K1172" s="30">
        <f>'Car Specs and Assumptions'!$C$5*9.81*'Car Specs and Assumptions'!$F$5</f>
        <v>145.08990000000003</v>
      </c>
      <c r="L1172" s="30">
        <v>181.43179837384264</v>
      </c>
      <c r="M1172" s="30">
        <v>330.8116349594909</v>
      </c>
      <c r="N1172" s="31">
        <v>6827.5845770806036</v>
      </c>
      <c r="O1172" s="31">
        <f t="shared" si="219"/>
        <v>6827.5845770806036</v>
      </c>
      <c r="P1172" s="31">
        <f>IF(F1172&gt;0,(K1172+L1172)*F1172,0)</f>
        <v>6739.0450525490314</v>
      </c>
      <c r="Q1172" s="32">
        <f>IF(J1172*-1&gt;(K1172+L1172),(((J1172*-1)-K1172-L1172))*F1172,0)</f>
        <v>0</v>
      </c>
      <c r="R1172" s="31">
        <f t="shared" si="220"/>
        <v>2117223.3814662402</v>
      </c>
      <c r="S1172" s="31">
        <f t="shared" si="221"/>
        <v>2060751.1970692198</v>
      </c>
      <c r="T1172" s="31">
        <f t="shared" si="222"/>
        <v>0.58816465537132157</v>
      </c>
      <c r="U1172" s="31">
        <f t="shared" si="223"/>
        <v>0.57247668254582929</v>
      </c>
      <c r="V1172" s="33">
        <v>-0.57247668254582929</v>
      </c>
      <c r="W1172" s="33">
        <f>0.5*'Car Specs and Assumptions'!$C$5*(F1172*F1172)</f>
        <v>315000.18171296298</v>
      </c>
      <c r="X1172" s="33">
        <f t="shared" si="224"/>
        <v>315.00018171296296</v>
      </c>
      <c r="Y1172" s="33">
        <f t="shared" si="225"/>
        <v>229.95013265046296</v>
      </c>
      <c r="Z1172" s="33">
        <f>(H1172*(K1172+L1172))/1000</f>
        <v>6.7390450525490317</v>
      </c>
      <c r="AA1172" s="33">
        <f t="shared" si="226"/>
        <v>223.21108759791392</v>
      </c>
      <c r="AB1172" s="18"/>
      <c r="AC1172" s="24">
        <f t="shared" si="227"/>
        <v>0</v>
      </c>
      <c r="AD1172" s="24"/>
      <c r="AE1172" s="18"/>
      <c r="AF1172" s="18"/>
      <c r="AG1172" s="18"/>
      <c r="AH1172" s="18"/>
      <c r="AI1172" s="18"/>
      <c r="AJ1172" s="18"/>
      <c r="AK1172" s="18"/>
      <c r="AL1172" s="18"/>
      <c r="AM1172" s="18"/>
      <c r="AN1172" s="18"/>
    </row>
    <row r="1173" spans="1:40" x14ac:dyDescent="0.35">
      <c r="A1173" s="18"/>
      <c r="B1173" s="3" t="s">
        <v>5</v>
      </c>
      <c r="C1173" s="3">
        <v>1169</v>
      </c>
      <c r="D1173" s="3">
        <v>147</v>
      </c>
      <c r="E1173" s="11">
        <v>76.2</v>
      </c>
      <c r="F1173" s="30">
        <f t="shared" si="218"/>
        <v>21.166666666666668</v>
      </c>
      <c r="G1173" s="52">
        <f t="shared" si="228"/>
        <v>0.5</v>
      </c>
      <c r="H1173" s="30">
        <f t="shared" si="229"/>
        <v>21.166666666666668</v>
      </c>
      <c r="I1173" s="70"/>
      <c r="J1173" s="30">
        <v>739.5</v>
      </c>
      <c r="K1173" s="30">
        <f>'Car Specs and Assumptions'!$C$5*9.81*'Car Specs and Assumptions'!$F$5</f>
        <v>145.08990000000003</v>
      </c>
      <c r="L1173" s="30">
        <v>190.82959145833337</v>
      </c>
      <c r="M1173" s="30">
        <v>403.58050854166657</v>
      </c>
      <c r="N1173" s="31">
        <v>8542.4540974652755</v>
      </c>
      <c r="O1173" s="31">
        <f t="shared" si="219"/>
        <v>8542.4540974652755</v>
      </c>
      <c r="P1173" s="31">
        <f>IF(F1173&gt;0,(K1173+L1173)*F1173,0)</f>
        <v>7110.2959025347236</v>
      </c>
      <c r="Q1173" s="32">
        <f>IF(J1173*-1&gt;(K1173+L1173),(((J1173*-1)-K1173-L1173))*F1173,0)</f>
        <v>0</v>
      </c>
      <c r="R1173" s="31">
        <f t="shared" si="220"/>
        <v>2124333.677368775</v>
      </c>
      <c r="S1173" s="31">
        <f t="shared" si="221"/>
        <v>2060751.1970692198</v>
      </c>
      <c r="T1173" s="31">
        <f t="shared" si="222"/>
        <v>0.59013989557304569</v>
      </c>
      <c r="U1173" s="31">
        <f t="shared" si="223"/>
        <v>0.57247668254582929</v>
      </c>
      <c r="V1173" s="33">
        <v>-0.57247668254582929</v>
      </c>
      <c r="W1173" s="33">
        <f>0.5*'Car Specs and Assumptions'!$C$5*(F1173*F1173)</f>
        <v>331316.54166666669</v>
      </c>
      <c r="X1173" s="33">
        <f t="shared" si="224"/>
        <v>331.31654166666669</v>
      </c>
      <c r="Y1173" s="33">
        <f t="shared" si="225"/>
        <v>241.86107541666669</v>
      </c>
      <c r="Z1173" s="33">
        <f>(H1173*(K1173+L1173))/1000</f>
        <v>7.1102959025347232</v>
      </c>
      <c r="AA1173" s="33">
        <f t="shared" si="226"/>
        <v>234.75077951413198</v>
      </c>
      <c r="AB1173" s="18"/>
      <c r="AC1173" s="24">
        <f t="shared" si="227"/>
        <v>0</v>
      </c>
      <c r="AD1173" s="24"/>
      <c r="AE1173" s="18"/>
      <c r="AF1173" s="18"/>
      <c r="AG1173" s="18"/>
      <c r="AH1173" s="18"/>
      <c r="AI1173" s="18"/>
      <c r="AJ1173" s="18"/>
      <c r="AK1173" s="18"/>
      <c r="AL1173" s="18"/>
      <c r="AM1173" s="18"/>
      <c r="AN1173" s="18"/>
    </row>
    <row r="1174" spans="1:40" x14ac:dyDescent="0.35">
      <c r="A1174" s="18"/>
      <c r="B1174" s="3" t="s">
        <v>5</v>
      </c>
      <c r="C1174" s="3">
        <v>1170</v>
      </c>
      <c r="D1174" s="3">
        <v>148</v>
      </c>
      <c r="E1174" s="11">
        <v>77.900000000000006</v>
      </c>
      <c r="F1174" s="30">
        <f t="shared" si="218"/>
        <v>21.638888888888889</v>
      </c>
      <c r="G1174" s="52">
        <f t="shared" si="228"/>
        <v>0.45833333333333215</v>
      </c>
      <c r="H1174" s="30">
        <f t="shared" si="229"/>
        <v>21.638888888888889</v>
      </c>
      <c r="I1174" s="70"/>
      <c r="J1174" s="30">
        <v>677.87499999999829</v>
      </c>
      <c r="K1174" s="30">
        <f>'Car Specs and Assumptions'!$C$5*9.81*'Car Specs and Assumptions'!$F$5</f>
        <v>145.08990000000003</v>
      </c>
      <c r="L1174" s="30">
        <v>199.43927795717596</v>
      </c>
      <c r="M1174" s="30">
        <v>333.34582204282231</v>
      </c>
      <c r="N1174" s="31">
        <v>7213.2332047599602</v>
      </c>
      <c r="O1174" s="31">
        <f t="shared" si="219"/>
        <v>7213.2332047599602</v>
      </c>
      <c r="P1174" s="31">
        <f>IF(F1174&gt;0,(K1174+L1174)*F1174,0)</f>
        <v>7455.2286007955581</v>
      </c>
      <c r="Q1174" s="32">
        <f>IF(J1174*-1&gt;(K1174+L1174),(((J1174*-1)-K1174-L1174))*F1174,0)</f>
        <v>0</v>
      </c>
      <c r="R1174" s="31">
        <f t="shared" si="220"/>
        <v>2131788.9059695704</v>
      </c>
      <c r="S1174" s="31">
        <f t="shared" si="221"/>
        <v>2060751.1970692198</v>
      </c>
      <c r="T1174" s="31">
        <f t="shared" si="222"/>
        <v>0.59221095807834667</v>
      </c>
      <c r="U1174" s="31">
        <f t="shared" si="223"/>
        <v>0.57247668254582929</v>
      </c>
      <c r="V1174" s="33">
        <v>-0.57247668254582929</v>
      </c>
      <c r="W1174" s="33">
        <f>0.5*'Car Specs and Assumptions'!$C$5*(F1174*F1174)</f>
        <v>346264.59837962966</v>
      </c>
      <c r="X1174" s="33">
        <f t="shared" si="224"/>
        <v>346.26459837962966</v>
      </c>
      <c r="Y1174" s="33">
        <f t="shared" si="225"/>
        <v>252.77315681712966</v>
      </c>
      <c r="Z1174" s="33">
        <f>(H1174*(K1174+L1174))/1000</f>
        <v>7.4552286007955582</v>
      </c>
      <c r="AA1174" s="33">
        <f t="shared" si="226"/>
        <v>245.31792821633411</v>
      </c>
      <c r="AB1174" s="18"/>
      <c r="AC1174" s="24">
        <f t="shared" si="227"/>
        <v>0</v>
      </c>
      <c r="AD1174" s="24"/>
      <c r="AE1174" s="18"/>
      <c r="AF1174" s="18"/>
      <c r="AG1174" s="18"/>
      <c r="AH1174" s="18"/>
      <c r="AI1174" s="18"/>
      <c r="AJ1174" s="18"/>
      <c r="AK1174" s="18"/>
      <c r="AL1174" s="18"/>
      <c r="AM1174" s="18"/>
      <c r="AN1174" s="18"/>
    </row>
    <row r="1175" spans="1:40" x14ac:dyDescent="0.35">
      <c r="A1175" s="18"/>
      <c r="B1175" s="3" t="s">
        <v>5</v>
      </c>
      <c r="C1175" s="3">
        <v>1171</v>
      </c>
      <c r="D1175" s="3">
        <v>149</v>
      </c>
      <c r="E1175" s="11">
        <v>79.5</v>
      </c>
      <c r="F1175" s="30">
        <f t="shared" si="218"/>
        <v>22.083333333333332</v>
      </c>
      <c r="G1175" s="52">
        <f t="shared" si="228"/>
        <v>0.43055555555555536</v>
      </c>
      <c r="H1175" s="30">
        <f t="shared" si="229"/>
        <v>22.083333333333332</v>
      </c>
      <c r="I1175" s="70"/>
      <c r="J1175" s="30">
        <v>636.7916666666664</v>
      </c>
      <c r="K1175" s="30">
        <f>'Car Specs and Assumptions'!$C$5*9.81*'Car Specs and Assumptions'!$F$5</f>
        <v>145.08990000000003</v>
      </c>
      <c r="L1175" s="30">
        <v>207.71604036458334</v>
      </c>
      <c r="M1175" s="30">
        <v>283.98572630208298</v>
      </c>
      <c r="N1175" s="31">
        <v>6271.3514558376655</v>
      </c>
      <c r="O1175" s="31">
        <f t="shared" si="219"/>
        <v>6271.3514558376655</v>
      </c>
      <c r="P1175" s="31">
        <f>IF(F1175&gt;0,(K1175+L1175)*F1175,0)</f>
        <v>7791.1311830512159</v>
      </c>
      <c r="Q1175" s="32">
        <f>IF(J1175*-1&gt;(K1175+L1175),(((J1175*-1)-K1175-L1175))*F1175,0)</f>
        <v>0</v>
      </c>
      <c r="R1175" s="31">
        <f t="shared" si="220"/>
        <v>2139580.0371526214</v>
      </c>
      <c r="S1175" s="31">
        <f t="shared" si="221"/>
        <v>2060751.1970692198</v>
      </c>
      <c r="T1175" s="31">
        <f t="shared" si="222"/>
        <v>0.59437533432099821</v>
      </c>
      <c r="U1175" s="31">
        <f t="shared" si="223"/>
        <v>0.57247668254582929</v>
      </c>
      <c r="V1175" s="33">
        <v>-0.57247668254582929</v>
      </c>
      <c r="W1175" s="33">
        <f>0.5*'Car Specs and Assumptions'!$C$5*(F1175*F1175)</f>
        <v>360634.63541666663</v>
      </c>
      <c r="X1175" s="33">
        <f t="shared" si="224"/>
        <v>360.63463541666664</v>
      </c>
      <c r="Y1175" s="33">
        <f t="shared" si="225"/>
        <v>263.26328385416662</v>
      </c>
      <c r="Z1175" s="33">
        <f>(H1175*(K1175+L1175))/1000</f>
        <v>7.791131183051216</v>
      </c>
      <c r="AA1175" s="33">
        <f t="shared" si="226"/>
        <v>255.4721526711154</v>
      </c>
      <c r="AB1175" s="18"/>
      <c r="AC1175" s="24">
        <f t="shared" si="227"/>
        <v>0</v>
      </c>
      <c r="AD1175" s="24"/>
      <c r="AE1175" s="18"/>
      <c r="AF1175" s="18"/>
      <c r="AG1175" s="18"/>
      <c r="AH1175" s="18"/>
      <c r="AI1175" s="18"/>
      <c r="AJ1175" s="18"/>
      <c r="AK1175" s="18"/>
      <c r="AL1175" s="18"/>
      <c r="AM1175" s="18"/>
      <c r="AN1175" s="18"/>
    </row>
    <row r="1176" spans="1:40" x14ac:dyDescent="0.35">
      <c r="A1176" s="18"/>
      <c r="B1176" s="3" t="s">
        <v>5</v>
      </c>
      <c r="C1176" s="3">
        <v>1172</v>
      </c>
      <c r="D1176" s="3">
        <v>150</v>
      </c>
      <c r="E1176" s="11">
        <v>81</v>
      </c>
      <c r="F1176" s="30">
        <f t="shared" si="218"/>
        <v>22.5</v>
      </c>
      <c r="G1176" s="52">
        <f t="shared" si="228"/>
        <v>0.38888888888888928</v>
      </c>
      <c r="H1176" s="30">
        <f t="shared" si="229"/>
        <v>22.5</v>
      </c>
      <c r="I1176" s="70"/>
      <c r="J1176" s="30">
        <v>575.1666666666672</v>
      </c>
      <c r="K1176" s="30">
        <f>'Car Specs and Assumptions'!$C$5*9.81*'Car Specs and Assumptions'!$F$5</f>
        <v>145.08990000000003</v>
      </c>
      <c r="L1176" s="30">
        <v>215.62832812500002</v>
      </c>
      <c r="M1176" s="30">
        <v>214.44843854166712</v>
      </c>
      <c r="N1176" s="31">
        <v>4825.0898671875102</v>
      </c>
      <c r="O1176" s="31">
        <f t="shared" si="219"/>
        <v>4825.0898671875102</v>
      </c>
      <c r="P1176" s="31">
        <f>IF(F1176&gt;0,(K1176+L1176)*F1176,0)</f>
        <v>8116.1601328125016</v>
      </c>
      <c r="Q1176" s="32">
        <f>IF(J1176*-1&gt;(K1176+L1176),(((J1176*-1)-K1176-L1176))*F1176,0)</f>
        <v>0</v>
      </c>
      <c r="R1176" s="31">
        <f t="shared" si="220"/>
        <v>2147696.1972854338</v>
      </c>
      <c r="S1176" s="31">
        <f t="shared" si="221"/>
        <v>2060751.1970692198</v>
      </c>
      <c r="T1176" s="31">
        <f t="shared" si="222"/>
        <v>0.59663000360589358</v>
      </c>
      <c r="U1176" s="31">
        <f t="shared" si="223"/>
        <v>0.57247668254582929</v>
      </c>
      <c r="V1176" s="33">
        <v>-0.57247668254582929</v>
      </c>
      <c r="W1176" s="33">
        <f>0.5*'Car Specs and Assumptions'!$C$5*(F1176*F1176)</f>
        <v>374371.875</v>
      </c>
      <c r="X1176" s="33">
        <f t="shared" si="224"/>
        <v>374.37187499999999</v>
      </c>
      <c r="Y1176" s="33">
        <f t="shared" si="225"/>
        <v>273.29146874999998</v>
      </c>
      <c r="Z1176" s="33">
        <f>(H1176*(K1176+L1176))/1000</f>
        <v>8.1161601328125013</v>
      </c>
      <c r="AA1176" s="33">
        <f t="shared" si="226"/>
        <v>265.17530861718745</v>
      </c>
      <c r="AB1176" s="18"/>
      <c r="AC1176" s="24">
        <f t="shared" si="227"/>
        <v>0</v>
      </c>
      <c r="AD1176" s="24"/>
      <c r="AE1176" s="18"/>
      <c r="AF1176" s="18"/>
      <c r="AG1176" s="18"/>
      <c r="AH1176" s="18"/>
      <c r="AI1176" s="18"/>
      <c r="AJ1176" s="18"/>
      <c r="AK1176" s="18"/>
      <c r="AL1176" s="18"/>
      <c r="AM1176" s="18"/>
      <c r="AN1176" s="18"/>
    </row>
    <row r="1177" spans="1:40" x14ac:dyDescent="0.35">
      <c r="A1177" s="18"/>
      <c r="B1177" s="3" t="s">
        <v>5</v>
      </c>
      <c r="C1177" s="3">
        <v>1173</v>
      </c>
      <c r="D1177" s="3">
        <v>151</v>
      </c>
      <c r="E1177" s="11">
        <v>82.3</v>
      </c>
      <c r="F1177" s="30">
        <f t="shared" si="218"/>
        <v>22.861111111111111</v>
      </c>
      <c r="G1177" s="52">
        <f t="shared" si="228"/>
        <v>0.34722222222222143</v>
      </c>
      <c r="H1177" s="30">
        <f t="shared" si="229"/>
        <v>22.861111111111111</v>
      </c>
      <c r="I1177" s="70"/>
      <c r="J1177" s="30">
        <v>513.54166666666549</v>
      </c>
      <c r="K1177" s="30">
        <f>'Car Specs and Assumptions'!$C$5*9.81*'Car Specs and Assumptions'!$F$5</f>
        <v>145.08990000000003</v>
      </c>
      <c r="L1177" s="30">
        <v>222.60527337384261</v>
      </c>
      <c r="M1177" s="30">
        <v>145.84649329282283</v>
      </c>
      <c r="N1177" s="31">
        <v>3334.2128883331438</v>
      </c>
      <c r="O1177" s="31">
        <f t="shared" si="219"/>
        <v>3334.2128883331438</v>
      </c>
      <c r="P1177" s="31">
        <f>IF(F1177&gt;0,(K1177+L1177)*F1177,0)</f>
        <v>8405.9202135186806</v>
      </c>
      <c r="Q1177" s="32">
        <f>IF(J1177*-1&gt;(K1177+L1177),(((J1177*-1)-K1177-L1177))*F1177,0)</f>
        <v>0</v>
      </c>
      <c r="R1177" s="31">
        <f t="shared" si="220"/>
        <v>2156102.1174989524</v>
      </c>
      <c r="S1177" s="31">
        <f t="shared" si="221"/>
        <v>2060751.1970692198</v>
      </c>
      <c r="T1177" s="31">
        <f t="shared" si="222"/>
        <v>0.59896516824120904</v>
      </c>
      <c r="U1177" s="31">
        <f t="shared" si="223"/>
        <v>0.57247668254582929</v>
      </c>
      <c r="V1177" s="33">
        <v>-0.57247668254582929</v>
      </c>
      <c r="W1177" s="33">
        <f>0.5*'Car Specs and Assumptions'!$C$5*(F1177*F1177)</f>
        <v>386485.18171296298</v>
      </c>
      <c r="X1177" s="33">
        <f t="shared" si="224"/>
        <v>386.48518171296297</v>
      </c>
      <c r="Y1177" s="33">
        <f t="shared" si="225"/>
        <v>282.13418265046295</v>
      </c>
      <c r="Z1177" s="33">
        <f>(H1177*(K1177+L1177))/1000</f>
        <v>8.4059202135186801</v>
      </c>
      <c r="AA1177" s="33">
        <f t="shared" si="226"/>
        <v>273.72826243694425</v>
      </c>
      <c r="AB1177" s="18"/>
      <c r="AC1177" s="24">
        <f t="shared" si="227"/>
        <v>0</v>
      </c>
      <c r="AD1177" s="24"/>
      <c r="AE1177" s="18"/>
      <c r="AF1177" s="18"/>
      <c r="AG1177" s="18"/>
      <c r="AH1177" s="18"/>
      <c r="AI1177" s="18"/>
      <c r="AJ1177" s="18"/>
      <c r="AK1177" s="18"/>
      <c r="AL1177" s="18"/>
      <c r="AM1177" s="18"/>
      <c r="AN1177" s="18"/>
    </row>
    <row r="1178" spans="1:40" x14ac:dyDescent="0.35">
      <c r="A1178" s="18"/>
      <c r="B1178" s="3" t="s">
        <v>5</v>
      </c>
      <c r="C1178" s="3">
        <v>1174</v>
      </c>
      <c r="D1178" s="3">
        <v>152</v>
      </c>
      <c r="E1178" s="11">
        <v>83.5</v>
      </c>
      <c r="F1178" s="30">
        <f t="shared" si="218"/>
        <v>23.194444444444443</v>
      </c>
      <c r="G1178" s="52">
        <f t="shared" si="228"/>
        <v>0.31944444444444287</v>
      </c>
      <c r="H1178" s="30">
        <f t="shared" si="229"/>
        <v>23.194444444444443</v>
      </c>
      <c r="I1178" s="70"/>
      <c r="J1178" s="30">
        <v>472.45833333333098</v>
      </c>
      <c r="K1178" s="30">
        <f>'Car Specs and Assumptions'!$C$5*9.81*'Car Specs and Assumptions'!$F$5</f>
        <v>145.08990000000003</v>
      </c>
      <c r="L1178" s="30">
        <v>229.14412601273145</v>
      </c>
      <c r="M1178" s="30">
        <v>98.224307320599479</v>
      </c>
      <c r="N1178" s="31">
        <v>2278.2582392416821</v>
      </c>
      <c r="O1178" s="31">
        <f t="shared" si="219"/>
        <v>2278.2582392416821</v>
      </c>
      <c r="P1178" s="31">
        <f>IF(F1178&gt;0,(K1178+L1178)*F1178,0)</f>
        <v>8680.1503255730768</v>
      </c>
      <c r="Q1178" s="32">
        <f>IF(J1178*-1&gt;(K1178+L1178),(((J1178*-1)-K1178-L1178))*F1178,0)</f>
        <v>0</v>
      </c>
      <c r="R1178" s="31">
        <f t="shared" si="220"/>
        <v>2164782.2678245255</v>
      </c>
      <c r="S1178" s="31">
        <f t="shared" si="221"/>
        <v>2060751.1970692198</v>
      </c>
      <c r="T1178" s="31">
        <f t="shared" si="222"/>
        <v>0.60137651400165315</v>
      </c>
      <c r="U1178" s="31">
        <f t="shared" si="223"/>
        <v>0.57247668254582929</v>
      </c>
      <c r="V1178" s="33">
        <v>-0.57247668254582929</v>
      </c>
      <c r="W1178" s="33">
        <f>0.5*'Car Specs and Assumptions'!$C$5*(F1178*F1178)</f>
        <v>397837.8761574073</v>
      </c>
      <c r="X1178" s="33">
        <f t="shared" si="224"/>
        <v>397.83787615740732</v>
      </c>
      <c r="Y1178" s="33">
        <f t="shared" si="225"/>
        <v>290.42164959490736</v>
      </c>
      <c r="Z1178" s="33">
        <f>(H1178*(K1178+L1178))/1000</f>
        <v>8.6801503255730772</v>
      </c>
      <c r="AA1178" s="33">
        <f t="shared" si="226"/>
        <v>281.74149926933427</v>
      </c>
      <c r="AB1178" s="18"/>
      <c r="AC1178" s="24">
        <f t="shared" si="227"/>
        <v>0</v>
      </c>
      <c r="AD1178" s="24"/>
      <c r="AE1178" s="18"/>
      <c r="AF1178" s="18"/>
      <c r="AG1178" s="18"/>
      <c r="AH1178" s="18"/>
      <c r="AI1178" s="18"/>
      <c r="AJ1178" s="18"/>
      <c r="AK1178" s="18"/>
      <c r="AL1178" s="18"/>
      <c r="AM1178" s="18"/>
      <c r="AN1178" s="18"/>
    </row>
    <row r="1179" spans="1:40" x14ac:dyDescent="0.35">
      <c r="A1179" s="18"/>
      <c r="B1179" s="3" t="s">
        <v>5</v>
      </c>
      <c r="C1179" s="3">
        <v>1175</v>
      </c>
      <c r="D1179" s="3">
        <v>153</v>
      </c>
      <c r="E1179" s="11">
        <v>84.6</v>
      </c>
      <c r="F1179" s="30">
        <f t="shared" si="218"/>
        <v>23.499999999999996</v>
      </c>
      <c r="G1179" s="52">
        <f t="shared" si="228"/>
        <v>0.27777777777777857</v>
      </c>
      <c r="H1179" s="30">
        <f t="shared" si="229"/>
        <v>23.499999999999996</v>
      </c>
      <c r="I1179" s="70"/>
      <c r="J1179" s="30">
        <v>410.83333333333451</v>
      </c>
      <c r="K1179" s="30">
        <f>'Car Specs and Assumptions'!$C$5*9.81*'Car Specs and Assumptions'!$F$5</f>
        <v>145.08990000000003</v>
      </c>
      <c r="L1179" s="30">
        <v>235.22122312499997</v>
      </c>
      <c r="M1179" s="30">
        <v>30.522210208334485</v>
      </c>
      <c r="N1179" s="31">
        <v>717.27193989586033</v>
      </c>
      <c r="O1179" s="31">
        <f t="shared" si="219"/>
        <v>717.27193989586033</v>
      </c>
      <c r="P1179" s="31">
        <f>IF(F1179&gt;0,(K1179+L1179)*F1179,0)</f>
        <v>8937.3113934374978</v>
      </c>
      <c r="Q1179" s="32">
        <f>IF(J1179*-1&gt;(K1179+L1179),(((J1179*-1)-K1179-L1179))*F1179,0)</f>
        <v>0</v>
      </c>
      <c r="R1179" s="31">
        <f t="shared" si="220"/>
        <v>2173719.5792179629</v>
      </c>
      <c r="S1179" s="31">
        <f t="shared" si="221"/>
        <v>2060751.1970692198</v>
      </c>
      <c r="T1179" s="31">
        <f t="shared" si="222"/>
        <v>0.60385929910675018</v>
      </c>
      <c r="U1179" s="31">
        <f t="shared" si="223"/>
        <v>0.57247668254582929</v>
      </c>
      <c r="V1179" s="33">
        <v>-0.57247668254582929</v>
      </c>
      <c r="W1179" s="33">
        <f>0.5*'Car Specs and Assumptions'!$C$5*(F1179*F1179)</f>
        <v>408388.87499999994</v>
      </c>
      <c r="X1179" s="33">
        <f t="shared" si="224"/>
        <v>408.38887499999993</v>
      </c>
      <c r="Y1179" s="33">
        <f t="shared" si="225"/>
        <v>298.12387874999996</v>
      </c>
      <c r="Z1179" s="33">
        <f>(H1179*(K1179+L1179))/1000</f>
        <v>8.937311393437497</v>
      </c>
      <c r="AA1179" s="33">
        <f t="shared" si="226"/>
        <v>289.18656735656248</v>
      </c>
      <c r="AB1179" s="18"/>
      <c r="AC1179" s="24">
        <f t="shared" si="227"/>
        <v>0</v>
      </c>
      <c r="AD1179" s="24"/>
      <c r="AE1179" s="18"/>
      <c r="AF1179" s="18"/>
      <c r="AG1179" s="18"/>
      <c r="AH1179" s="18"/>
      <c r="AI1179" s="18"/>
      <c r="AJ1179" s="18"/>
      <c r="AK1179" s="18"/>
      <c r="AL1179" s="18"/>
      <c r="AM1179" s="18"/>
      <c r="AN1179" s="18"/>
    </row>
    <row r="1180" spans="1:40" x14ac:dyDescent="0.35">
      <c r="A1180" s="18"/>
      <c r="B1180" s="3" t="s">
        <v>5</v>
      </c>
      <c r="C1180" s="3">
        <v>1176</v>
      </c>
      <c r="D1180" s="3">
        <v>154</v>
      </c>
      <c r="E1180" s="11">
        <v>85.5</v>
      </c>
      <c r="F1180" s="30">
        <f t="shared" si="218"/>
        <v>23.75</v>
      </c>
      <c r="G1180" s="52">
        <f t="shared" si="228"/>
        <v>0.23611111111111249</v>
      </c>
      <c r="H1180" s="30">
        <f t="shared" si="229"/>
        <v>23.75</v>
      </c>
      <c r="I1180" s="70"/>
      <c r="J1180" s="30">
        <v>349.20833333333536</v>
      </c>
      <c r="K1180" s="30">
        <f>'Car Specs and Assumptions'!$C$5*9.81*'Car Specs and Assumptions'!$F$5</f>
        <v>145.08990000000003</v>
      </c>
      <c r="L1180" s="30">
        <v>240.25255078125002</v>
      </c>
      <c r="M1180" s="30">
        <v>-36.13411744791469</v>
      </c>
      <c r="N1180" s="31">
        <v>-858.18528938797385</v>
      </c>
      <c r="O1180" s="31">
        <f t="shared" si="219"/>
        <v>0</v>
      </c>
      <c r="P1180" s="31">
        <f>IF(F1180&gt;0,(K1180+L1180)*F1180,0)</f>
        <v>9151.8832060546883</v>
      </c>
      <c r="Q1180" s="32">
        <f>IF(J1180*-1&gt;(K1180+L1180),(((J1180*-1)-K1180-L1180))*F1180,0)</f>
        <v>0</v>
      </c>
      <c r="R1180" s="31">
        <f t="shared" si="220"/>
        <v>2182871.4624240175</v>
      </c>
      <c r="S1180" s="31">
        <f t="shared" si="221"/>
        <v>2060751.1970692198</v>
      </c>
      <c r="T1180" s="31">
        <f t="shared" si="222"/>
        <v>0.60640169226139207</v>
      </c>
      <c r="U1180" s="31">
        <f t="shared" si="223"/>
        <v>0.57247668254582929</v>
      </c>
      <c r="V1180" s="33">
        <v>-0.57247668254582929</v>
      </c>
      <c r="W1180" s="33">
        <f>0.5*'Car Specs and Assumptions'!$C$5*(F1180*F1180)</f>
        <v>417124.21875</v>
      </c>
      <c r="X1180" s="33">
        <f t="shared" si="224"/>
        <v>417.12421875000001</v>
      </c>
      <c r="Y1180" s="33">
        <f t="shared" si="225"/>
        <v>304.5006796875</v>
      </c>
      <c r="Z1180" s="33">
        <f>(H1180*(K1180+L1180))/1000</f>
        <v>9.1518832060546877</v>
      </c>
      <c r="AA1180" s="33">
        <f t="shared" si="226"/>
        <v>295.34879648144533</v>
      </c>
      <c r="AB1180" s="18"/>
      <c r="AC1180" s="24">
        <f t="shared" si="227"/>
        <v>0</v>
      </c>
      <c r="AD1180" s="24"/>
      <c r="AE1180" s="18"/>
      <c r="AF1180" s="18"/>
      <c r="AG1180" s="18"/>
      <c r="AH1180" s="18"/>
      <c r="AI1180" s="18"/>
      <c r="AJ1180" s="18"/>
      <c r="AK1180" s="18"/>
      <c r="AL1180" s="18"/>
      <c r="AM1180" s="18"/>
      <c r="AN1180" s="18"/>
    </row>
    <row r="1181" spans="1:40" x14ac:dyDescent="0.35">
      <c r="A1181" s="18"/>
      <c r="B1181" s="3" t="s">
        <v>5</v>
      </c>
      <c r="C1181" s="3">
        <v>1177</v>
      </c>
      <c r="D1181" s="3">
        <v>155</v>
      </c>
      <c r="E1181" s="11">
        <v>86.3</v>
      </c>
      <c r="F1181" s="30">
        <f t="shared" si="218"/>
        <v>23.972222222222221</v>
      </c>
      <c r="G1181" s="52">
        <f t="shared" si="228"/>
        <v>0.22222222222222143</v>
      </c>
      <c r="H1181" s="30">
        <f t="shared" si="229"/>
        <v>23.972222222222221</v>
      </c>
      <c r="I1181" s="70"/>
      <c r="J1181" s="30">
        <v>328.66666666666549</v>
      </c>
      <c r="K1181" s="30">
        <f>'Car Specs and Assumptions'!$C$5*9.81*'Car Specs and Assumptions'!$F$5</f>
        <v>145.08990000000003</v>
      </c>
      <c r="L1181" s="30">
        <v>244.76953865162037</v>
      </c>
      <c r="M1181" s="30">
        <v>-61.192771984954902</v>
      </c>
      <c r="N1181" s="31">
        <v>-1466.9267284171133</v>
      </c>
      <c r="O1181" s="31">
        <f t="shared" si="219"/>
        <v>0</v>
      </c>
      <c r="P1181" s="31">
        <f>IF(F1181&gt;0,(K1181+L1181)*F1181,0)</f>
        <v>9345.797098787456</v>
      </c>
      <c r="Q1181" s="32">
        <f>IF(J1181*-1&gt;(K1181+L1181),(((J1181*-1)-K1181-L1181))*F1181,0)</f>
        <v>0</v>
      </c>
      <c r="R1181" s="31">
        <f t="shared" si="220"/>
        <v>2192217.259522805</v>
      </c>
      <c r="S1181" s="31">
        <f t="shared" si="221"/>
        <v>2060751.1970692198</v>
      </c>
      <c r="T1181" s="31">
        <f t="shared" si="222"/>
        <v>0.60899795469543527</v>
      </c>
      <c r="U1181" s="31">
        <f t="shared" si="223"/>
        <v>0.57247668254582929</v>
      </c>
      <c r="V1181" s="33">
        <v>-0.57247668254582929</v>
      </c>
      <c r="W1181" s="33">
        <f>0.5*'Car Specs and Assumptions'!$C$5*(F1181*F1181)</f>
        <v>424966.5706018518</v>
      </c>
      <c r="X1181" s="33">
        <f t="shared" si="224"/>
        <v>424.9665706018518</v>
      </c>
      <c r="Y1181" s="33">
        <f t="shared" si="225"/>
        <v>310.22559653935178</v>
      </c>
      <c r="Z1181" s="33">
        <f>(H1181*(K1181+L1181))/1000</f>
        <v>9.3457970987874557</v>
      </c>
      <c r="AA1181" s="33">
        <f t="shared" si="226"/>
        <v>300.87979944056434</v>
      </c>
      <c r="AB1181" s="18"/>
      <c r="AC1181" s="24">
        <f t="shared" si="227"/>
        <v>0</v>
      </c>
      <c r="AD1181" s="24"/>
      <c r="AE1181" s="18"/>
      <c r="AF1181" s="18"/>
      <c r="AG1181" s="18"/>
      <c r="AH1181" s="18"/>
      <c r="AI1181" s="18"/>
      <c r="AJ1181" s="18"/>
      <c r="AK1181" s="18"/>
      <c r="AL1181" s="18"/>
      <c r="AM1181" s="18"/>
      <c r="AN1181" s="18"/>
    </row>
    <row r="1182" spans="1:40" x14ac:dyDescent="0.35">
      <c r="A1182" s="18"/>
      <c r="B1182" s="3" t="s">
        <v>5</v>
      </c>
      <c r="C1182" s="3">
        <v>1178</v>
      </c>
      <c r="D1182" s="3">
        <v>156</v>
      </c>
      <c r="E1182" s="11">
        <v>87.1</v>
      </c>
      <c r="F1182" s="30">
        <f t="shared" si="218"/>
        <v>24.194444444444443</v>
      </c>
      <c r="G1182" s="52">
        <f t="shared" si="228"/>
        <v>0.25</v>
      </c>
      <c r="H1182" s="30">
        <f t="shared" si="229"/>
        <v>24.194444444444443</v>
      </c>
      <c r="I1182" s="70"/>
      <c r="J1182" s="30">
        <v>369.75</v>
      </c>
      <c r="K1182" s="30">
        <f>'Car Specs and Assumptions'!$C$5*9.81*'Car Specs and Assumptions'!$F$5</f>
        <v>145.08990000000003</v>
      </c>
      <c r="L1182" s="30">
        <v>249.32859392939812</v>
      </c>
      <c r="M1182" s="30">
        <v>-24.668493929398153</v>
      </c>
      <c r="N1182" s="31">
        <v>-596.84050590293862</v>
      </c>
      <c r="O1182" s="31">
        <f t="shared" si="219"/>
        <v>0</v>
      </c>
      <c r="P1182" s="31">
        <f>IF(F1182&gt;0,(K1182+L1182)*F1182,0)</f>
        <v>9542.7363392362713</v>
      </c>
      <c r="Q1182" s="32">
        <f>IF(J1182*-1&gt;(K1182+L1182),(((J1182*-1)-K1182-L1182))*F1182,0)</f>
        <v>0</v>
      </c>
      <c r="R1182" s="31">
        <f t="shared" si="220"/>
        <v>2201759.9958620411</v>
      </c>
      <c r="S1182" s="31">
        <f t="shared" si="221"/>
        <v>2060751.1970692198</v>
      </c>
      <c r="T1182" s="31">
        <f t="shared" si="222"/>
        <v>0.61164892685047501</v>
      </c>
      <c r="U1182" s="31">
        <f t="shared" si="223"/>
        <v>0.57247668254582929</v>
      </c>
      <c r="V1182" s="33">
        <v>-0.57247668254582929</v>
      </c>
      <c r="W1182" s="33">
        <f>0.5*'Car Specs and Assumptions'!$C$5*(F1182*F1182)</f>
        <v>432881.95949074067</v>
      </c>
      <c r="X1182" s="33">
        <f t="shared" si="224"/>
        <v>432.88195949074066</v>
      </c>
      <c r="Y1182" s="33">
        <f t="shared" si="225"/>
        <v>316.00383042824069</v>
      </c>
      <c r="Z1182" s="33">
        <f>(H1182*(K1182+L1182))/1000</f>
        <v>9.5427363392362707</v>
      </c>
      <c r="AA1182" s="33">
        <f t="shared" si="226"/>
        <v>306.4610940890044</v>
      </c>
      <c r="AB1182" s="18"/>
      <c r="AC1182" s="24">
        <f t="shared" si="227"/>
        <v>0</v>
      </c>
      <c r="AD1182" s="24"/>
      <c r="AE1182" s="18"/>
      <c r="AF1182" s="18"/>
      <c r="AG1182" s="18"/>
      <c r="AH1182" s="18"/>
      <c r="AI1182" s="18"/>
      <c r="AJ1182" s="18"/>
      <c r="AK1182" s="18"/>
      <c r="AL1182" s="18"/>
      <c r="AM1182" s="18"/>
      <c r="AN1182" s="18"/>
    </row>
    <row r="1183" spans="1:40" x14ac:dyDescent="0.35">
      <c r="A1183" s="18"/>
      <c r="B1183" s="3" t="s">
        <v>5</v>
      </c>
      <c r="C1183" s="3">
        <v>1179</v>
      </c>
      <c r="D1183" s="3">
        <v>157</v>
      </c>
      <c r="E1183" s="11">
        <v>88.1</v>
      </c>
      <c r="F1183" s="30">
        <f t="shared" si="218"/>
        <v>24.472222222222221</v>
      </c>
      <c r="G1183" s="52">
        <f t="shared" si="228"/>
        <v>0.27777777777777679</v>
      </c>
      <c r="H1183" s="30">
        <f t="shared" si="229"/>
        <v>24.472222222222221</v>
      </c>
      <c r="I1183" s="70"/>
      <c r="J1183" s="30">
        <v>410.83333333333189</v>
      </c>
      <c r="K1183" s="30">
        <f>'Car Specs and Assumptions'!$C$5*9.81*'Car Specs and Assumptions'!$F$5</f>
        <v>145.08990000000003</v>
      </c>
      <c r="L1183" s="30">
        <v>255.08657031828704</v>
      </c>
      <c r="M1183" s="30">
        <v>10.656863015044792</v>
      </c>
      <c r="N1183" s="31">
        <v>260.79711989595728</v>
      </c>
      <c r="O1183" s="31">
        <f t="shared" si="219"/>
        <v>260.79711989595728</v>
      </c>
      <c r="P1183" s="31">
        <f>IF(F1183&gt;0,(K1183+L1183)*F1183,0)</f>
        <v>9793.2075097336365</v>
      </c>
      <c r="Q1183" s="32">
        <f>IF(J1183*-1&gt;(K1183+L1183),(((J1183*-1)-K1183-L1183))*F1183,0)</f>
        <v>0</v>
      </c>
      <c r="R1183" s="31">
        <f t="shared" si="220"/>
        <v>2211553.2033717749</v>
      </c>
      <c r="S1183" s="31">
        <f t="shared" si="221"/>
        <v>2060751.1970692198</v>
      </c>
      <c r="T1183" s="31">
        <f t="shared" si="222"/>
        <v>0.61436947989667912</v>
      </c>
      <c r="U1183" s="31">
        <f t="shared" si="223"/>
        <v>0.57247668254582929</v>
      </c>
      <c r="V1183" s="33">
        <v>-0.57247668254582929</v>
      </c>
      <c r="W1183" s="33">
        <f>0.5*'Car Specs and Assumptions'!$C$5*(F1183*F1183)</f>
        <v>442878.90393518517</v>
      </c>
      <c r="X1183" s="33">
        <f t="shared" si="224"/>
        <v>442.87890393518518</v>
      </c>
      <c r="Y1183" s="33">
        <f t="shared" si="225"/>
        <v>323.30159987268519</v>
      </c>
      <c r="Z1183" s="33">
        <f>(H1183*(K1183+L1183))/1000</f>
        <v>9.7932075097336373</v>
      </c>
      <c r="AA1183" s="33">
        <f t="shared" si="226"/>
        <v>313.50839236295155</v>
      </c>
      <c r="AB1183" s="18"/>
      <c r="AC1183" s="24">
        <f t="shared" si="227"/>
        <v>0</v>
      </c>
      <c r="AD1183" s="24"/>
      <c r="AE1183" s="18"/>
      <c r="AF1183" s="18"/>
      <c r="AG1183" s="18"/>
      <c r="AH1183" s="18"/>
      <c r="AI1183" s="18"/>
      <c r="AJ1183" s="18"/>
      <c r="AK1183" s="18"/>
      <c r="AL1183" s="18"/>
      <c r="AM1183" s="18"/>
      <c r="AN1183" s="18"/>
    </row>
    <row r="1184" spans="1:40" x14ac:dyDescent="0.35">
      <c r="A1184" s="18"/>
      <c r="B1184" s="3" t="s">
        <v>5</v>
      </c>
      <c r="C1184" s="3">
        <v>1180</v>
      </c>
      <c r="D1184" s="3">
        <v>158</v>
      </c>
      <c r="E1184" s="11">
        <v>89.1</v>
      </c>
      <c r="F1184" s="30">
        <f t="shared" si="218"/>
        <v>24.749999999999996</v>
      </c>
      <c r="G1184" s="52">
        <f t="shared" si="228"/>
        <v>0.27777777777777679</v>
      </c>
      <c r="H1184" s="30">
        <f t="shared" si="229"/>
        <v>24.749999999999996</v>
      </c>
      <c r="I1184" s="70"/>
      <c r="J1184" s="30">
        <v>410.83333333333189</v>
      </c>
      <c r="K1184" s="30">
        <f>'Car Specs and Assumptions'!$C$5*9.81*'Car Specs and Assumptions'!$F$5</f>
        <v>145.08990000000003</v>
      </c>
      <c r="L1184" s="30">
        <v>260.9102770312499</v>
      </c>
      <c r="M1184" s="30">
        <v>4.8331563020819317</v>
      </c>
      <c r="N1184" s="31">
        <v>119.6206184765278</v>
      </c>
      <c r="O1184" s="31">
        <f t="shared" si="219"/>
        <v>119.6206184765278</v>
      </c>
      <c r="P1184" s="31">
        <f>IF(F1184&gt;0,(K1184+L1184)*F1184,0)</f>
        <v>10048.504381523433</v>
      </c>
      <c r="Q1184" s="32">
        <f>IF(J1184*-1&gt;(K1184+L1184),(((J1184*-1)-K1184-L1184))*F1184,0)</f>
        <v>0</v>
      </c>
      <c r="R1184" s="31">
        <f t="shared" si="220"/>
        <v>2221601.7077532983</v>
      </c>
      <c r="S1184" s="31">
        <f t="shared" si="221"/>
        <v>2060751.1970692198</v>
      </c>
      <c r="T1184" s="31">
        <f t="shared" si="222"/>
        <v>0.61716095441386631</v>
      </c>
      <c r="U1184" s="31">
        <f t="shared" si="223"/>
        <v>0.57247668254582929</v>
      </c>
      <c r="V1184" s="33">
        <v>-0.57247668254582929</v>
      </c>
      <c r="W1184" s="33">
        <f>0.5*'Car Specs and Assumptions'!$C$5*(F1184*F1184)</f>
        <v>452989.96874999983</v>
      </c>
      <c r="X1184" s="33">
        <f t="shared" si="224"/>
        <v>452.98996874999983</v>
      </c>
      <c r="Y1184" s="33">
        <f t="shared" si="225"/>
        <v>330.68267718749985</v>
      </c>
      <c r="Z1184" s="33">
        <f>(H1184*(K1184+L1184))/1000</f>
        <v>10.048504381523433</v>
      </c>
      <c r="AA1184" s="33">
        <f t="shared" si="226"/>
        <v>320.63417280597639</v>
      </c>
      <c r="AB1184" s="18"/>
      <c r="AC1184" s="24">
        <f t="shared" si="227"/>
        <v>0</v>
      </c>
      <c r="AD1184" s="24"/>
      <c r="AE1184" s="18"/>
      <c r="AF1184" s="18"/>
      <c r="AG1184" s="18"/>
      <c r="AH1184" s="18"/>
      <c r="AI1184" s="18"/>
      <c r="AJ1184" s="18"/>
      <c r="AK1184" s="18"/>
      <c r="AL1184" s="18"/>
      <c r="AM1184" s="18"/>
      <c r="AN1184" s="18"/>
    </row>
    <row r="1185" spans="1:40" x14ac:dyDescent="0.35">
      <c r="A1185" s="18"/>
      <c r="B1185" s="3" t="s">
        <v>5</v>
      </c>
      <c r="C1185" s="3">
        <v>1181</v>
      </c>
      <c r="D1185" s="3">
        <v>159</v>
      </c>
      <c r="E1185" s="11">
        <v>90.1</v>
      </c>
      <c r="F1185" s="30">
        <f t="shared" si="218"/>
        <v>25.027777777777775</v>
      </c>
      <c r="G1185" s="52">
        <f t="shared" si="228"/>
        <v>0.26388888888889106</v>
      </c>
      <c r="H1185" s="30">
        <f t="shared" si="229"/>
        <v>25.027777777777775</v>
      </c>
      <c r="I1185" s="70"/>
      <c r="J1185" s="30">
        <v>390.29166666666987</v>
      </c>
      <c r="K1185" s="30">
        <f>'Car Specs and Assumptions'!$C$5*9.81*'Car Specs and Assumptions'!$F$5</f>
        <v>145.08990000000003</v>
      </c>
      <c r="L1185" s="30">
        <v>266.79971406828702</v>
      </c>
      <c r="M1185" s="30">
        <v>-21.597947401617176</v>
      </c>
      <c r="N1185" s="31">
        <v>-540.54862802380762</v>
      </c>
      <c r="O1185" s="31">
        <f t="shared" si="219"/>
        <v>0</v>
      </c>
      <c r="P1185" s="31">
        <f>IF(F1185&gt;0,(K1185+L1185)*F1185,0)</f>
        <v>10308.68172987574</v>
      </c>
      <c r="Q1185" s="32">
        <f>IF(J1185*-1&gt;(K1185+L1185),(((J1185*-1)-K1185-L1185))*F1185,0)</f>
        <v>0</v>
      </c>
      <c r="R1185" s="31">
        <f t="shared" si="220"/>
        <v>2231910.3894831743</v>
      </c>
      <c r="S1185" s="31">
        <f t="shared" si="221"/>
        <v>2060751.1970692198</v>
      </c>
      <c r="T1185" s="31">
        <f t="shared" si="222"/>
        <v>0.62002470619842587</v>
      </c>
      <c r="U1185" s="31">
        <f t="shared" si="223"/>
        <v>0.57247668254582929</v>
      </c>
      <c r="V1185" s="33">
        <v>-0.57247668254582929</v>
      </c>
      <c r="W1185" s="33">
        <f>0.5*'Car Specs and Assumptions'!$C$5*(F1185*F1185)</f>
        <v>463215.15393518511</v>
      </c>
      <c r="X1185" s="33">
        <f t="shared" si="224"/>
        <v>463.21515393518513</v>
      </c>
      <c r="Y1185" s="33">
        <f t="shared" si="225"/>
        <v>338.14706237268513</v>
      </c>
      <c r="Z1185" s="33">
        <f>(H1185*(K1185+L1185))/1000</f>
        <v>10.30868172987574</v>
      </c>
      <c r="AA1185" s="33">
        <f t="shared" si="226"/>
        <v>327.8383806428094</v>
      </c>
      <c r="AB1185" s="18"/>
      <c r="AC1185" s="24">
        <f t="shared" si="227"/>
        <v>0</v>
      </c>
      <c r="AD1185" s="24"/>
      <c r="AE1185" s="18"/>
      <c r="AF1185" s="18"/>
      <c r="AG1185" s="18"/>
      <c r="AH1185" s="18"/>
      <c r="AI1185" s="18"/>
      <c r="AJ1185" s="18"/>
      <c r="AK1185" s="18"/>
      <c r="AL1185" s="18"/>
      <c r="AM1185" s="18"/>
      <c r="AN1185" s="18"/>
    </row>
    <row r="1186" spans="1:40" x14ac:dyDescent="0.35">
      <c r="A1186" s="18"/>
      <c r="B1186" s="3" t="s">
        <v>5</v>
      </c>
      <c r="C1186" s="3">
        <v>1182</v>
      </c>
      <c r="D1186" s="3">
        <v>160</v>
      </c>
      <c r="E1186" s="11">
        <v>91</v>
      </c>
      <c r="F1186" s="30">
        <f t="shared" si="218"/>
        <v>25.277777777777779</v>
      </c>
      <c r="G1186" s="52">
        <f t="shared" si="228"/>
        <v>0.22222222222222321</v>
      </c>
      <c r="H1186" s="30">
        <f t="shared" si="229"/>
        <v>25.277777777777779</v>
      </c>
      <c r="I1186" s="70"/>
      <c r="J1186" s="30">
        <v>328.66666666666811</v>
      </c>
      <c r="K1186" s="30">
        <f>'Car Specs and Assumptions'!$C$5*9.81*'Car Specs and Assumptions'!$F$5</f>
        <v>145.08990000000003</v>
      </c>
      <c r="L1186" s="30">
        <v>272.15640682870372</v>
      </c>
      <c r="M1186" s="30">
        <v>-88.579640162035645</v>
      </c>
      <c r="N1186" s="31">
        <v>-2239.0964596514568</v>
      </c>
      <c r="O1186" s="31">
        <f t="shared" si="219"/>
        <v>0</v>
      </c>
      <c r="P1186" s="31">
        <f>IF(F1186&gt;0,(K1186+L1186)*F1186,0)</f>
        <v>10547.059422614455</v>
      </c>
      <c r="Q1186" s="32">
        <f>IF(J1186*-1&gt;(K1186+L1186),(((J1186*-1)-K1186-L1186))*F1186,0)</f>
        <v>0</v>
      </c>
      <c r="R1186" s="31">
        <f t="shared" si="220"/>
        <v>2242457.4489057888</v>
      </c>
      <c r="S1186" s="31">
        <f t="shared" si="221"/>
        <v>2060751.1970692198</v>
      </c>
      <c r="T1186" s="31">
        <f t="shared" si="222"/>
        <v>0.62295467930602821</v>
      </c>
      <c r="U1186" s="31">
        <f t="shared" si="223"/>
        <v>0.57247668254582929</v>
      </c>
      <c r="V1186" s="33">
        <v>-0.57247668254582929</v>
      </c>
      <c r="W1186" s="33">
        <f>0.5*'Car Specs and Assumptions'!$C$5*(F1186*F1186)</f>
        <v>472515.39351851854</v>
      </c>
      <c r="X1186" s="33">
        <f t="shared" si="224"/>
        <v>472.51539351851852</v>
      </c>
      <c r="Y1186" s="33">
        <f t="shared" si="225"/>
        <v>344.93623726851854</v>
      </c>
      <c r="Z1186" s="33">
        <f>(H1186*(K1186+L1186))/1000</f>
        <v>10.547059422614455</v>
      </c>
      <c r="AA1186" s="33">
        <f t="shared" si="226"/>
        <v>334.3891778459041</v>
      </c>
      <c r="AB1186" s="18"/>
      <c r="AC1186" s="24">
        <f t="shared" si="227"/>
        <v>0</v>
      </c>
      <c r="AD1186" s="24"/>
      <c r="AE1186" s="18"/>
      <c r="AF1186" s="18"/>
      <c r="AG1186" s="18"/>
      <c r="AH1186" s="18"/>
      <c r="AI1186" s="18"/>
      <c r="AJ1186" s="18"/>
      <c r="AK1186" s="18"/>
      <c r="AL1186" s="18"/>
      <c r="AM1186" s="18"/>
      <c r="AN1186" s="18"/>
    </row>
    <row r="1187" spans="1:40" x14ac:dyDescent="0.35">
      <c r="A1187" s="18"/>
      <c r="B1187" s="3" t="s">
        <v>5</v>
      </c>
      <c r="C1187" s="3">
        <v>1183</v>
      </c>
      <c r="D1187" s="3">
        <v>161</v>
      </c>
      <c r="E1187" s="11">
        <v>91.7</v>
      </c>
      <c r="F1187" s="30">
        <f t="shared" si="218"/>
        <v>25.472222222222221</v>
      </c>
      <c r="G1187" s="52">
        <f t="shared" si="228"/>
        <v>0.18055555555555358</v>
      </c>
      <c r="H1187" s="30">
        <f t="shared" si="229"/>
        <v>25.472222222222221</v>
      </c>
      <c r="I1187" s="70"/>
      <c r="J1187" s="30">
        <v>267.04166666666373</v>
      </c>
      <c r="K1187" s="30">
        <f>'Car Specs and Assumptions'!$C$5*9.81*'Car Specs and Assumptions'!$F$5</f>
        <v>145.08990000000003</v>
      </c>
      <c r="L1187" s="30">
        <v>276.35953240162041</v>
      </c>
      <c r="M1187" s="30">
        <v>-154.40776573495671</v>
      </c>
      <c r="N1187" s="31">
        <v>-3933.1089216376472</v>
      </c>
      <c r="O1187" s="31">
        <f t="shared" si="219"/>
        <v>0</v>
      </c>
      <c r="P1187" s="31">
        <f>IF(F1187&gt;0,(K1187+L1187)*F1187,0)</f>
        <v>10735.253597563498</v>
      </c>
      <c r="Q1187" s="32">
        <f>IF(J1187*-1&gt;(K1187+L1187),(((J1187*-1)-K1187-L1187))*F1187,0)</f>
        <v>0</v>
      </c>
      <c r="R1187" s="31">
        <f t="shared" si="220"/>
        <v>2253192.7025033524</v>
      </c>
      <c r="S1187" s="31">
        <f t="shared" si="221"/>
        <v>2060751.1970692198</v>
      </c>
      <c r="T1187" s="31">
        <f t="shared" si="222"/>
        <v>0.62593693275543139</v>
      </c>
      <c r="U1187" s="31">
        <f t="shared" si="223"/>
        <v>0.57247668254582929</v>
      </c>
      <c r="V1187" s="33">
        <v>-0.57247668254582929</v>
      </c>
      <c r="W1187" s="33">
        <f>0.5*'Car Specs and Assumptions'!$C$5*(F1187*F1187)</f>
        <v>479812.82060185185</v>
      </c>
      <c r="X1187" s="33">
        <f t="shared" si="224"/>
        <v>479.81282060185185</v>
      </c>
      <c r="Y1187" s="33">
        <f t="shared" si="225"/>
        <v>350.26335903935183</v>
      </c>
      <c r="Z1187" s="33">
        <f>(H1187*(K1187+L1187))/1000</f>
        <v>10.735253597563498</v>
      </c>
      <c r="AA1187" s="33">
        <f t="shared" si="226"/>
        <v>339.52810544178834</v>
      </c>
      <c r="AB1187" s="18"/>
      <c r="AC1187" s="24">
        <f t="shared" si="227"/>
        <v>0</v>
      </c>
      <c r="AD1187" s="24"/>
      <c r="AE1187" s="18"/>
      <c r="AF1187" s="18"/>
      <c r="AG1187" s="18"/>
      <c r="AH1187" s="18"/>
      <c r="AI1187" s="18"/>
      <c r="AJ1187" s="18"/>
      <c r="AK1187" s="18"/>
      <c r="AL1187" s="18"/>
      <c r="AM1187" s="18"/>
      <c r="AN1187" s="18"/>
    </row>
    <row r="1188" spans="1:40" x14ac:dyDescent="0.35">
      <c r="A1188" s="18"/>
      <c r="B1188" s="3" t="s">
        <v>5</v>
      </c>
      <c r="C1188" s="3">
        <v>1184</v>
      </c>
      <c r="D1188" s="3">
        <v>162</v>
      </c>
      <c r="E1188" s="11">
        <v>92.3</v>
      </c>
      <c r="F1188" s="30">
        <f t="shared" si="218"/>
        <v>25.638888888888886</v>
      </c>
      <c r="G1188" s="52">
        <f t="shared" si="228"/>
        <v>0.15277777777777679</v>
      </c>
      <c r="H1188" s="30">
        <f t="shared" si="229"/>
        <v>25.638888888888886</v>
      </c>
      <c r="I1188" s="70"/>
      <c r="J1188" s="30">
        <v>225.95833333333186</v>
      </c>
      <c r="K1188" s="30">
        <f>'Car Specs and Assumptions'!$C$5*9.81*'Car Specs and Assumptions'!$F$5</f>
        <v>145.08990000000003</v>
      </c>
      <c r="L1188" s="30">
        <v>279.9878462905092</v>
      </c>
      <c r="M1188" s="30">
        <v>-199.11941295717736</v>
      </c>
      <c r="N1188" s="31">
        <v>-5105.2005044298521</v>
      </c>
      <c r="O1188" s="31">
        <f t="shared" si="219"/>
        <v>0</v>
      </c>
      <c r="P1188" s="31">
        <f>IF(F1188&gt;0,(K1188+L1188)*F1188,0)</f>
        <v>10898.521106281667</v>
      </c>
      <c r="Q1188" s="32">
        <f>IF(J1188*-1&gt;(K1188+L1188),(((J1188*-1)-K1188-L1188))*F1188,0)</f>
        <v>0</v>
      </c>
      <c r="R1188" s="31">
        <f t="shared" si="220"/>
        <v>2264091.2236096342</v>
      </c>
      <c r="S1188" s="31">
        <f t="shared" si="221"/>
        <v>2060751.1970692198</v>
      </c>
      <c r="T1188" s="31">
        <f t="shared" si="222"/>
        <v>0.62896454191875639</v>
      </c>
      <c r="U1188" s="31">
        <f t="shared" si="223"/>
        <v>0.57247668254582929</v>
      </c>
      <c r="V1188" s="33">
        <v>-0.57247668254582929</v>
      </c>
      <c r="W1188" s="33">
        <f>0.5*'Car Specs and Assumptions'!$C$5*(F1188*F1188)</f>
        <v>486112.26504629618</v>
      </c>
      <c r="X1188" s="33">
        <f t="shared" si="224"/>
        <v>486.11226504629616</v>
      </c>
      <c r="Y1188" s="33">
        <f t="shared" si="225"/>
        <v>354.86195348379619</v>
      </c>
      <c r="Z1188" s="33">
        <f>(H1188*(K1188+L1188))/1000</f>
        <v>10.898521106281667</v>
      </c>
      <c r="AA1188" s="33">
        <f t="shared" si="226"/>
        <v>343.96343237751449</v>
      </c>
      <c r="AB1188" s="18"/>
      <c r="AC1188" s="24">
        <f t="shared" si="227"/>
        <v>0</v>
      </c>
      <c r="AD1188" s="24"/>
      <c r="AE1188" s="18"/>
      <c r="AF1188" s="18"/>
      <c r="AG1188" s="18"/>
      <c r="AH1188" s="18"/>
      <c r="AI1188" s="18"/>
      <c r="AJ1188" s="18"/>
      <c r="AK1188" s="18"/>
      <c r="AL1188" s="18"/>
      <c r="AM1188" s="18"/>
      <c r="AN1188" s="18"/>
    </row>
    <row r="1189" spans="1:40" x14ac:dyDescent="0.35">
      <c r="A1189" s="18"/>
      <c r="B1189" s="3" t="s">
        <v>5</v>
      </c>
      <c r="C1189" s="3">
        <v>1185</v>
      </c>
      <c r="D1189" s="3">
        <v>163</v>
      </c>
      <c r="E1189" s="11">
        <v>92.8</v>
      </c>
      <c r="F1189" s="30">
        <f t="shared" si="218"/>
        <v>25.777777777777775</v>
      </c>
      <c r="G1189" s="52">
        <f t="shared" si="228"/>
        <v>0.11111111111111072</v>
      </c>
      <c r="H1189" s="30">
        <f t="shared" si="229"/>
        <v>25.777777777777775</v>
      </c>
      <c r="I1189" s="70"/>
      <c r="J1189" s="30">
        <v>164.33333333333275</v>
      </c>
      <c r="K1189" s="30">
        <f>'Car Specs and Assumptions'!$C$5*9.81*'Car Specs and Assumptions'!$F$5</f>
        <v>145.08990000000003</v>
      </c>
      <c r="L1189" s="30">
        <v>283.02951703703701</v>
      </c>
      <c r="M1189" s="30">
        <v>-263.78608370370432</v>
      </c>
      <c r="N1189" s="31">
        <v>-6799.8190465843772</v>
      </c>
      <c r="O1189" s="31">
        <f t="shared" si="219"/>
        <v>0</v>
      </c>
      <c r="P1189" s="31">
        <f>IF(F1189&gt;0,(K1189+L1189)*F1189,0)</f>
        <v>11035.967194732508</v>
      </c>
      <c r="Q1189" s="32">
        <f>IF(J1189*-1&gt;(K1189+L1189),(((J1189*-1)-K1189-L1189))*F1189,0)</f>
        <v>0</v>
      </c>
      <c r="R1189" s="31">
        <f t="shared" si="220"/>
        <v>2275127.1908043665</v>
      </c>
      <c r="S1189" s="31">
        <f t="shared" si="221"/>
        <v>2060751.1970692198</v>
      </c>
      <c r="T1189" s="31">
        <f t="shared" si="222"/>
        <v>0.63203033360545302</v>
      </c>
      <c r="U1189" s="31">
        <f t="shared" si="223"/>
        <v>0.57247668254582929</v>
      </c>
      <c r="V1189" s="33">
        <v>-0.57247668254582929</v>
      </c>
      <c r="W1189" s="33">
        <f>0.5*'Car Specs and Assumptions'!$C$5*(F1189*F1189)</f>
        <v>491393.18518518505</v>
      </c>
      <c r="X1189" s="33">
        <f t="shared" si="224"/>
        <v>491.39318518518508</v>
      </c>
      <c r="Y1189" s="33">
        <f t="shared" si="225"/>
        <v>358.71702518518509</v>
      </c>
      <c r="Z1189" s="33">
        <f>(H1189*(K1189+L1189))/1000</f>
        <v>11.035967194732509</v>
      </c>
      <c r="AA1189" s="33">
        <f t="shared" si="226"/>
        <v>347.68105799045259</v>
      </c>
      <c r="AB1189" s="18"/>
      <c r="AC1189" s="24">
        <f t="shared" si="227"/>
        <v>0</v>
      </c>
      <c r="AD1189" s="24"/>
      <c r="AE1189" s="18"/>
      <c r="AF1189" s="18"/>
      <c r="AG1189" s="18"/>
      <c r="AH1189" s="18"/>
      <c r="AI1189" s="18"/>
      <c r="AJ1189" s="18"/>
      <c r="AK1189" s="18"/>
      <c r="AL1189" s="18"/>
      <c r="AM1189" s="18"/>
      <c r="AN1189" s="18"/>
    </row>
    <row r="1190" spans="1:40" x14ac:dyDescent="0.35">
      <c r="A1190" s="18"/>
      <c r="B1190" s="3" t="s">
        <v>5</v>
      </c>
      <c r="C1190" s="3">
        <v>1186</v>
      </c>
      <c r="D1190" s="3">
        <v>164</v>
      </c>
      <c r="E1190" s="11">
        <v>93.1</v>
      </c>
      <c r="F1190" s="30">
        <f t="shared" si="218"/>
        <v>25.861111111111107</v>
      </c>
      <c r="G1190" s="52">
        <f t="shared" si="228"/>
        <v>4.1666666666666075E-2</v>
      </c>
      <c r="H1190" s="30">
        <f t="shared" si="229"/>
        <v>25.861111111111107</v>
      </c>
      <c r="I1190" s="70"/>
      <c r="J1190" s="30">
        <v>61.624999999999126</v>
      </c>
      <c r="K1190" s="30">
        <f>'Car Specs and Assumptions'!$C$5*9.81*'Car Specs and Assumptions'!$F$5</f>
        <v>145.08990000000003</v>
      </c>
      <c r="L1190" s="30">
        <v>284.86240712384256</v>
      </c>
      <c r="M1190" s="30">
        <v>-368.32730712384347</v>
      </c>
      <c r="N1190" s="31">
        <v>-9525.353414786061</v>
      </c>
      <c r="O1190" s="31">
        <f t="shared" si="219"/>
        <v>0</v>
      </c>
      <c r="P1190" s="31">
        <f>IF(F1190&gt;0,(K1190+L1190)*F1190,0)</f>
        <v>11119.044387008262</v>
      </c>
      <c r="Q1190" s="32">
        <f>IF(J1190*-1&gt;(K1190+L1190),(((J1190*-1)-K1190-L1190))*F1190,0)</f>
        <v>0</v>
      </c>
      <c r="R1190" s="31">
        <f t="shared" si="220"/>
        <v>2286246.2351913746</v>
      </c>
      <c r="S1190" s="31">
        <f t="shared" si="221"/>
        <v>2060751.1970692198</v>
      </c>
      <c r="T1190" s="31">
        <f t="shared" si="222"/>
        <v>0.63511920413616385</v>
      </c>
      <c r="U1190" s="31">
        <f t="shared" si="223"/>
        <v>0.57247668254582929</v>
      </c>
      <c r="V1190" s="33">
        <v>-0.57247668254582929</v>
      </c>
      <c r="W1190" s="33">
        <f>0.5*'Car Specs and Assumptions'!$C$5*(F1190*F1190)</f>
        <v>494575.43171296286</v>
      </c>
      <c r="X1190" s="33">
        <f t="shared" si="224"/>
        <v>494.57543171296288</v>
      </c>
      <c r="Y1190" s="33">
        <f t="shared" si="225"/>
        <v>361.04006515046291</v>
      </c>
      <c r="Z1190" s="33">
        <f>(H1190*(K1190+L1190))/1000</f>
        <v>11.119044387008262</v>
      </c>
      <c r="AA1190" s="33">
        <f t="shared" si="226"/>
        <v>349.92102076345464</v>
      </c>
      <c r="AB1190" s="18"/>
      <c r="AC1190" s="24">
        <f t="shared" si="227"/>
        <v>0</v>
      </c>
      <c r="AD1190" s="24"/>
      <c r="AE1190" s="18"/>
      <c r="AF1190" s="18"/>
      <c r="AG1190" s="18"/>
      <c r="AH1190" s="18"/>
      <c r="AI1190" s="18"/>
      <c r="AJ1190" s="18"/>
      <c r="AK1190" s="18"/>
      <c r="AL1190" s="18"/>
      <c r="AM1190" s="18"/>
      <c r="AN1190" s="18"/>
    </row>
    <row r="1191" spans="1:40" x14ac:dyDescent="0.35">
      <c r="A1191" s="18"/>
      <c r="B1191" s="3" t="s">
        <v>5</v>
      </c>
      <c r="C1191" s="3">
        <v>1187</v>
      </c>
      <c r="D1191" s="3">
        <v>165</v>
      </c>
      <c r="E1191" s="11">
        <v>93.1</v>
      </c>
      <c r="F1191" s="30">
        <f t="shared" si="218"/>
        <v>25.861111111111107</v>
      </c>
      <c r="G1191" s="52">
        <f t="shared" si="228"/>
        <v>0</v>
      </c>
      <c r="H1191" s="30">
        <f t="shared" si="229"/>
        <v>25.861111111111107</v>
      </c>
      <c r="I1191" s="70"/>
      <c r="J1191" s="30">
        <v>0</v>
      </c>
      <c r="K1191" s="30">
        <f>'Car Specs and Assumptions'!$C$5*9.81*'Car Specs and Assumptions'!$F$5</f>
        <v>145.08990000000003</v>
      </c>
      <c r="L1191" s="30">
        <v>284.86240712384256</v>
      </c>
      <c r="M1191" s="30">
        <v>-429.95230712384262</v>
      </c>
      <c r="N1191" s="31">
        <v>-11119.044387008262</v>
      </c>
      <c r="O1191" s="31">
        <f t="shared" si="219"/>
        <v>0</v>
      </c>
      <c r="P1191" s="31">
        <f>IF(F1191&gt;0,(K1191+L1191)*F1191,0)</f>
        <v>11119.044387008262</v>
      </c>
      <c r="Q1191" s="32">
        <f>IF(J1191*-1&gt;(K1191+L1191),(((J1191*-1)-K1191-L1191))*F1191,0)</f>
        <v>0</v>
      </c>
      <c r="R1191" s="31">
        <f t="shared" si="220"/>
        <v>2297365.2795783826</v>
      </c>
      <c r="S1191" s="31">
        <f t="shared" si="221"/>
        <v>2060751.1970692198</v>
      </c>
      <c r="T1191" s="31">
        <f t="shared" si="222"/>
        <v>0.63820807466687468</v>
      </c>
      <c r="U1191" s="31">
        <f t="shared" si="223"/>
        <v>0.57247668254582929</v>
      </c>
      <c r="V1191" s="33">
        <v>-0.57247668254582929</v>
      </c>
      <c r="W1191" s="33">
        <f>0.5*'Car Specs and Assumptions'!$C$5*(F1191*F1191)</f>
        <v>494575.43171296286</v>
      </c>
      <c r="X1191" s="33">
        <f t="shared" si="224"/>
        <v>494.57543171296288</v>
      </c>
      <c r="Y1191" s="33">
        <f t="shared" si="225"/>
        <v>361.04006515046291</v>
      </c>
      <c r="Z1191" s="33">
        <f>(H1191*(K1191+L1191))/1000</f>
        <v>11.119044387008262</v>
      </c>
      <c r="AA1191" s="33">
        <f t="shared" si="226"/>
        <v>349.92102076345464</v>
      </c>
      <c r="AB1191" s="18"/>
      <c r="AC1191" s="24">
        <f t="shared" si="227"/>
        <v>0</v>
      </c>
      <c r="AD1191" s="24"/>
      <c r="AE1191" s="18"/>
      <c r="AF1191" s="18"/>
      <c r="AG1191" s="18"/>
      <c r="AH1191" s="18"/>
      <c r="AI1191" s="18"/>
      <c r="AJ1191" s="18"/>
      <c r="AK1191" s="18"/>
      <c r="AL1191" s="18"/>
      <c r="AM1191" s="18"/>
      <c r="AN1191" s="18"/>
    </row>
    <row r="1192" spans="1:40" x14ac:dyDescent="0.35">
      <c r="A1192" s="18"/>
      <c r="B1192" s="3" t="s">
        <v>5</v>
      </c>
      <c r="C1192" s="3">
        <v>1188</v>
      </c>
      <c r="D1192" s="3">
        <v>166</v>
      </c>
      <c r="E1192" s="11">
        <v>93.1</v>
      </c>
      <c r="F1192" s="30">
        <f t="shared" si="218"/>
        <v>25.861111111111107</v>
      </c>
      <c r="G1192" s="52">
        <f t="shared" si="228"/>
        <v>0</v>
      </c>
      <c r="H1192" s="30">
        <f t="shared" si="229"/>
        <v>25.861111111111107</v>
      </c>
      <c r="I1192" s="70"/>
      <c r="J1192" s="30">
        <v>0</v>
      </c>
      <c r="K1192" s="30">
        <f>'Car Specs and Assumptions'!$C$5*9.81*'Car Specs and Assumptions'!$F$5</f>
        <v>145.08990000000003</v>
      </c>
      <c r="L1192" s="30">
        <v>284.86240712384256</v>
      </c>
      <c r="M1192" s="30">
        <v>-429.95230712384262</v>
      </c>
      <c r="N1192" s="31">
        <v>-11119.044387008262</v>
      </c>
      <c r="O1192" s="31">
        <f t="shared" si="219"/>
        <v>0</v>
      </c>
      <c r="P1192" s="31">
        <f>IF(F1192&gt;0,(K1192+L1192)*F1192,0)</f>
        <v>11119.044387008262</v>
      </c>
      <c r="Q1192" s="32">
        <f>IF(J1192*-1&gt;(K1192+L1192),(((J1192*-1)-K1192-L1192))*F1192,0)</f>
        <v>0</v>
      </c>
      <c r="R1192" s="31">
        <f t="shared" si="220"/>
        <v>2308484.3239653907</v>
      </c>
      <c r="S1192" s="31">
        <f t="shared" si="221"/>
        <v>2060751.1970692198</v>
      </c>
      <c r="T1192" s="31">
        <f t="shared" si="222"/>
        <v>0.64129694519758551</v>
      </c>
      <c r="U1192" s="31">
        <f t="shared" si="223"/>
        <v>0.57247668254582929</v>
      </c>
      <c r="V1192" s="33">
        <v>-0.57247668254582929</v>
      </c>
      <c r="W1192" s="33">
        <f>0.5*'Car Specs and Assumptions'!$C$5*(F1192*F1192)</f>
        <v>494575.43171296286</v>
      </c>
      <c r="X1192" s="33">
        <f t="shared" si="224"/>
        <v>494.57543171296288</v>
      </c>
      <c r="Y1192" s="33">
        <f t="shared" si="225"/>
        <v>361.04006515046291</v>
      </c>
      <c r="Z1192" s="33">
        <f>(H1192*(K1192+L1192))/1000</f>
        <v>11.119044387008262</v>
      </c>
      <c r="AA1192" s="33">
        <f t="shared" si="226"/>
        <v>349.92102076345464</v>
      </c>
      <c r="AB1192" s="18"/>
      <c r="AC1192" s="24">
        <f t="shared" si="227"/>
        <v>0</v>
      </c>
      <c r="AD1192" s="24"/>
      <c r="AE1192" s="18"/>
      <c r="AF1192" s="18"/>
      <c r="AG1192" s="18"/>
      <c r="AH1192" s="18"/>
      <c r="AI1192" s="18"/>
      <c r="AJ1192" s="18"/>
      <c r="AK1192" s="18"/>
      <c r="AL1192" s="18"/>
      <c r="AM1192" s="18"/>
      <c r="AN1192" s="18"/>
    </row>
    <row r="1193" spans="1:40" x14ac:dyDescent="0.35">
      <c r="A1193" s="18"/>
      <c r="B1193" s="3" t="s">
        <v>5</v>
      </c>
      <c r="C1193" s="3">
        <v>1189</v>
      </c>
      <c r="D1193" s="3">
        <v>167</v>
      </c>
      <c r="E1193" s="11">
        <v>93.1</v>
      </c>
      <c r="F1193" s="30">
        <f t="shared" si="218"/>
        <v>25.861111111111107</v>
      </c>
      <c r="G1193" s="52">
        <f t="shared" si="228"/>
        <v>0</v>
      </c>
      <c r="H1193" s="30">
        <f t="shared" si="229"/>
        <v>25.861111111111107</v>
      </c>
      <c r="I1193" s="70"/>
      <c r="J1193" s="30">
        <v>0</v>
      </c>
      <c r="K1193" s="30">
        <f>'Car Specs and Assumptions'!$C$5*9.81*'Car Specs and Assumptions'!$F$5</f>
        <v>145.08990000000003</v>
      </c>
      <c r="L1193" s="30">
        <v>284.86240712384256</v>
      </c>
      <c r="M1193" s="30">
        <v>-429.95230712384262</v>
      </c>
      <c r="N1193" s="31">
        <v>-11119.044387008262</v>
      </c>
      <c r="O1193" s="31">
        <f t="shared" si="219"/>
        <v>0</v>
      </c>
      <c r="P1193" s="31">
        <f>IF(F1193&gt;0,(K1193+L1193)*F1193,0)</f>
        <v>11119.044387008262</v>
      </c>
      <c r="Q1193" s="32">
        <f>IF(J1193*-1&gt;(K1193+L1193),(((J1193*-1)-K1193-L1193))*F1193,0)</f>
        <v>0</v>
      </c>
      <c r="R1193" s="31">
        <f t="shared" si="220"/>
        <v>2319603.3683523987</v>
      </c>
      <c r="S1193" s="31">
        <f t="shared" si="221"/>
        <v>2060751.1970692198</v>
      </c>
      <c r="T1193" s="31">
        <f t="shared" si="222"/>
        <v>0.64438581572829645</v>
      </c>
      <c r="U1193" s="31">
        <f t="shared" si="223"/>
        <v>0.57247668254582929</v>
      </c>
      <c r="V1193" s="33">
        <v>-0.57247668254582929</v>
      </c>
      <c r="W1193" s="33">
        <f>0.5*'Car Specs and Assumptions'!$C$5*(F1193*F1193)</f>
        <v>494575.43171296286</v>
      </c>
      <c r="X1193" s="33">
        <f t="shared" si="224"/>
        <v>494.57543171296288</v>
      </c>
      <c r="Y1193" s="33">
        <f t="shared" si="225"/>
        <v>361.04006515046291</v>
      </c>
      <c r="Z1193" s="33">
        <f>(H1193*(K1193+L1193))/1000</f>
        <v>11.119044387008262</v>
      </c>
      <c r="AA1193" s="33">
        <f t="shared" si="226"/>
        <v>349.92102076345464</v>
      </c>
      <c r="AB1193" s="18"/>
      <c r="AC1193" s="24">
        <f t="shared" si="227"/>
        <v>0</v>
      </c>
      <c r="AD1193" s="24"/>
      <c r="AE1193" s="18"/>
      <c r="AF1193" s="18"/>
      <c r="AG1193" s="18"/>
      <c r="AH1193" s="18"/>
      <c r="AI1193" s="18"/>
      <c r="AJ1193" s="18"/>
      <c r="AK1193" s="18"/>
      <c r="AL1193" s="18"/>
      <c r="AM1193" s="18"/>
      <c r="AN1193" s="18"/>
    </row>
    <row r="1194" spans="1:40" x14ac:dyDescent="0.35">
      <c r="A1194" s="18"/>
      <c r="B1194" s="3" t="s">
        <v>5</v>
      </c>
      <c r="C1194" s="3">
        <v>1190</v>
      </c>
      <c r="D1194" s="3">
        <v>168</v>
      </c>
      <c r="E1194" s="11">
        <v>93.1</v>
      </c>
      <c r="F1194" s="30">
        <f t="shared" si="218"/>
        <v>25.861111111111107</v>
      </c>
      <c r="G1194" s="52">
        <f t="shared" si="228"/>
        <v>0</v>
      </c>
      <c r="H1194" s="30">
        <f t="shared" si="229"/>
        <v>25.861111111111107</v>
      </c>
      <c r="I1194" s="70"/>
      <c r="J1194" s="30">
        <v>0</v>
      </c>
      <c r="K1194" s="30">
        <f>'Car Specs and Assumptions'!$C$5*9.81*'Car Specs and Assumptions'!$F$5</f>
        <v>145.08990000000003</v>
      </c>
      <c r="L1194" s="30">
        <v>284.86240712384256</v>
      </c>
      <c r="M1194" s="30">
        <v>-429.95230712384262</v>
      </c>
      <c r="N1194" s="31">
        <v>-11119.044387008262</v>
      </c>
      <c r="O1194" s="31">
        <f t="shared" si="219"/>
        <v>0</v>
      </c>
      <c r="P1194" s="31">
        <f>IF(F1194&gt;0,(K1194+L1194)*F1194,0)</f>
        <v>11119.044387008262</v>
      </c>
      <c r="Q1194" s="32">
        <f>IF(J1194*-1&gt;(K1194+L1194),(((J1194*-1)-K1194-L1194))*F1194,0)</f>
        <v>0</v>
      </c>
      <c r="R1194" s="31">
        <f t="shared" si="220"/>
        <v>2330722.4127394068</v>
      </c>
      <c r="S1194" s="31">
        <f t="shared" si="221"/>
        <v>2060751.1970692198</v>
      </c>
      <c r="T1194" s="31">
        <f t="shared" si="222"/>
        <v>0.64747468625900728</v>
      </c>
      <c r="U1194" s="31">
        <f t="shared" si="223"/>
        <v>0.57247668254582929</v>
      </c>
      <c r="V1194" s="33">
        <v>-0.57247668254582929</v>
      </c>
      <c r="W1194" s="33">
        <f>0.5*'Car Specs and Assumptions'!$C$5*(F1194*F1194)</f>
        <v>494575.43171296286</v>
      </c>
      <c r="X1194" s="33">
        <f t="shared" si="224"/>
        <v>494.57543171296288</v>
      </c>
      <c r="Y1194" s="33">
        <f t="shared" si="225"/>
        <v>361.04006515046291</v>
      </c>
      <c r="Z1194" s="33">
        <f>(H1194*(K1194+L1194))/1000</f>
        <v>11.119044387008262</v>
      </c>
      <c r="AA1194" s="33">
        <f t="shared" si="226"/>
        <v>349.92102076345464</v>
      </c>
      <c r="AB1194" s="18"/>
      <c r="AC1194" s="24">
        <f t="shared" si="227"/>
        <v>0</v>
      </c>
      <c r="AD1194" s="24"/>
      <c r="AE1194" s="18"/>
      <c r="AF1194" s="18"/>
      <c r="AG1194" s="18"/>
      <c r="AH1194" s="18"/>
      <c r="AI1194" s="18"/>
      <c r="AJ1194" s="18"/>
      <c r="AK1194" s="18"/>
      <c r="AL1194" s="18"/>
      <c r="AM1194" s="18"/>
      <c r="AN1194" s="18"/>
    </row>
    <row r="1195" spans="1:40" x14ac:dyDescent="0.35">
      <c r="A1195" s="18"/>
      <c r="B1195" s="3" t="s">
        <v>5</v>
      </c>
      <c r="C1195" s="3">
        <v>1191</v>
      </c>
      <c r="D1195" s="3">
        <v>169</v>
      </c>
      <c r="E1195" s="11">
        <v>93.1</v>
      </c>
      <c r="F1195" s="30">
        <f t="shared" si="218"/>
        <v>25.861111111111107</v>
      </c>
      <c r="G1195" s="52">
        <f t="shared" si="228"/>
        <v>0</v>
      </c>
      <c r="H1195" s="30">
        <f t="shared" si="229"/>
        <v>25.861111111111107</v>
      </c>
      <c r="I1195" s="70"/>
      <c r="J1195" s="30">
        <v>0</v>
      </c>
      <c r="K1195" s="30">
        <f>'Car Specs and Assumptions'!$C$5*9.81*'Car Specs and Assumptions'!$F$5</f>
        <v>145.08990000000003</v>
      </c>
      <c r="L1195" s="30">
        <v>284.86240712384256</v>
      </c>
      <c r="M1195" s="30">
        <v>-429.95230712384262</v>
      </c>
      <c r="N1195" s="31">
        <v>-11119.044387008262</v>
      </c>
      <c r="O1195" s="31">
        <f t="shared" si="219"/>
        <v>0</v>
      </c>
      <c r="P1195" s="31">
        <f>IF(F1195&gt;0,(K1195+L1195)*F1195,0)</f>
        <v>11119.044387008262</v>
      </c>
      <c r="Q1195" s="32">
        <f>IF(J1195*-1&gt;(K1195+L1195),(((J1195*-1)-K1195-L1195))*F1195,0)</f>
        <v>0</v>
      </c>
      <c r="R1195" s="31">
        <f t="shared" si="220"/>
        <v>2341841.4571264149</v>
      </c>
      <c r="S1195" s="31">
        <f t="shared" si="221"/>
        <v>2060751.1970692198</v>
      </c>
      <c r="T1195" s="31">
        <f t="shared" si="222"/>
        <v>0.65056355678971811</v>
      </c>
      <c r="U1195" s="31">
        <f t="shared" si="223"/>
        <v>0.57247668254582929</v>
      </c>
      <c r="V1195" s="33">
        <v>-0.57247668254582929</v>
      </c>
      <c r="W1195" s="33">
        <f>0.5*'Car Specs and Assumptions'!$C$5*(F1195*F1195)</f>
        <v>494575.43171296286</v>
      </c>
      <c r="X1195" s="33">
        <f t="shared" si="224"/>
        <v>494.57543171296288</v>
      </c>
      <c r="Y1195" s="33">
        <f t="shared" si="225"/>
        <v>361.04006515046291</v>
      </c>
      <c r="Z1195" s="33">
        <f>(H1195*(K1195+L1195))/1000</f>
        <v>11.119044387008262</v>
      </c>
      <c r="AA1195" s="33">
        <f t="shared" si="226"/>
        <v>349.92102076345464</v>
      </c>
      <c r="AB1195" s="18"/>
      <c r="AC1195" s="24">
        <f t="shared" si="227"/>
        <v>0</v>
      </c>
      <c r="AD1195" s="24"/>
      <c r="AE1195" s="18"/>
      <c r="AF1195" s="18"/>
      <c r="AG1195" s="18"/>
      <c r="AH1195" s="18"/>
      <c r="AI1195" s="18"/>
      <c r="AJ1195" s="18"/>
      <c r="AK1195" s="18"/>
      <c r="AL1195" s="18"/>
      <c r="AM1195" s="18"/>
      <c r="AN1195" s="18"/>
    </row>
    <row r="1196" spans="1:40" x14ac:dyDescent="0.35">
      <c r="A1196" s="18"/>
      <c r="B1196" s="3" t="s">
        <v>5</v>
      </c>
      <c r="C1196" s="3">
        <v>1192</v>
      </c>
      <c r="D1196" s="3">
        <v>170</v>
      </c>
      <c r="E1196" s="11">
        <v>93.1</v>
      </c>
      <c r="F1196" s="30">
        <f t="shared" si="218"/>
        <v>25.861111111111107</v>
      </c>
      <c r="G1196" s="52">
        <f t="shared" si="228"/>
        <v>0</v>
      </c>
      <c r="H1196" s="30">
        <f t="shared" si="229"/>
        <v>25.861111111111107</v>
      </c>
      <c r="I1196" s="70"/>
      <c r="J1196" s="30">
        <v>0</v>
      </c>
      <c r="K1196" s="30">
        <f>'Car Specs and Assumptions'!$C$5*9.81*'Car Specs and Assumptions'!$F$5</f>
        <v>145.08990000000003</v>
      </c>
      <c r="L1196" s="30">
        <v>284.86240712384256</v>
      </c>
      <c r="M1196" s="30">
        <v>-429.95230712384262</v>
      </c>
      <c r="N1196" s="31">
        <v>-11119.044387008262</v>
      </c>
      <c r="O1196" s="31">
        <f t="shared" si="219"/>
        <v>0</v>
      </c>
      <c r="P1196" s="31">
        <f>IF(F1196&gt;0,(K1196+L1196)*F1196,0)</f>
        <v>11119.044387008262</v>
      </c>
      <c r="Q1196" s="32">
        <f>IF(J1196*-1&gt;(K1196+L1196),(((J1196*-1)-K1196-L1196))*F1196,0)</f>
        <v>0</v>
      </c>
      <c r="R1196" s="31">
        <f t="shared" si="220"/>
        <v>2352960.5015134229</v>
      </c>
      <c r="S1196" s="31">
        <f t="shared" si="221"/>
        <v>2060751.1970692198</v>
      </c>
      <c r="T1196" s="31">
        <f t="shared" si="222"/>
        <v>0.65365242732042894</v>
      </c>
      <c r="U1196" s="31">
        <f t="shared" si="223"/>
        <v>0.57247668254582929</v>
      </c>
      <c r="V1196" s="33">
        <v>-0.57247668254582929</v>
      </c>
      <c r="W1196" s="33">
        <f>0.5*'Car Specs and Assumptions'!$C$5*(F1196*F1196)</f>
        <v>494575.43171296286</v>
      </c>
      <c r="X1196" s="33">
        <f t="shared" si="224"/>
        <v>494.57543171296288</v>
      </c>
      <c r="Y1196" s="33">
        <f t="shared" si="225"/>
        <v>361.04006515046291</v>
      </c>
      <c r="Z1196" s="33">
        <f>(H1196*(K1196+L1196))/1000</f>
        <v>11.119044387008262</v>
      </c>
      <c r="AA1196" s="33">
        <f t="shared" si="226"/>
        <v>349.92102076345464</v>
      </c>
      <c r="AB1196" s="18"/>
      <c r="AC1196" s="24">
        <f t="shared" si="227"/>
        <v>0</v>
      </c>
      <c r="AD1196" s="24"/>
      <c r="AE1196" s="18"/>
      <c r="AF1196" s="18"/>
      <c r="AG1196" s="18"/>
      <c r="AH1196" s="18"/>
      <c r="AI1196" s="18"/>
      <c r="AJ1196" s="18"/>
      <c r="AK1196" s="18"/>
      <c r="AL1196" s="18"/>
      <c r="AM1196" s="18"/>
      <c r="AN1196" s="18"/>
    </row>
    <row r="1197" spans="1:40" x14ac:dyDescent="0.35">
      <c r="A1197" s="18"/>
      <c r="B1197" s="3" t="s">
        <v>5</v>
      </c>
      <c r="C1197" s="3">
        <v>1193</v>
      </c>
      <c r="D1197" s="3">
        <v>171</v>
      </c>
      <c r="E1197" s="11">
        <v>93.1</v>
      </c>
      <c r="F1197" s="30">
        <f t="shared" si="218"/>
        <v>25.861111111111107</v>
      </c>
      <c r="G1197" s="52">
        <f t="shared" si="228"/>
        <v>0</v>
      </c>
      <c r="H1197" s="30">
        <f t="shared" si="229"/>
        <v>25.861111111111107</v>
      </c>
      <c r="I1197" s="70"/>
      <c r="J1197" s="30">
        <v>0</v>
      </c>
      <c r="K1197" s="30">
        <f>'Car Specs and Assumptions'!$C$5*9.81*'Car Specs and Assumptions'!$F$5</f>
        <v>145.08990000000003</v>
      </c>
      <c r="L1197" s="30">
        <v>284.86240712384256</v>
      </c>
      <c r="M1197" s="30">
        <v>-429.95230712384262</v>
      </c>
      <c r="N1197" s="31">
        <v>-11119.044387008262</v>
      </c>
      <c r="O1197" s="31">
        <f t="shared" si="219"/>
        <v>0</v>
      </c>
      <c r="P1197" s="31">
        <f>IF(F1197&gt;0,(K1197+L1197)*F1197,0)</f>
        <v>11119.044387008262</v>
      </c>
      <c r="Q1197" s="32">
        <f>IF(J1197*-1&gt;(K1197+L1197),(((J1197*-1)-K1197-L1197))*F1197,0)</f>
        <v>0</v>
      </c>
      <c r="R1197" s="31">
        <f t="shared" si="220"/>
        <v>2364079.545900431</v>
      </c>
      <c r="S1197" s="31">
        <f t="shared" si="221"/>
        <v>2060751.1970692198</v>
      </c>
      <c r="T1197" s="31">
        <f t="shared" si="222"/>
        <v>0.65674129785113977</v>
      </c>
      <c r="U1197" s="31">
        <f t="shared" si="223"/>
        <v>0.57247668254582929</v>
      </c>
      <c r="V1197" s="33">
        <v>-0.57247668254582929</v>
      </c>
      <c r="W1197" s="33">
        <f>0.5*'Car Specs and Assumptions'!$C$5*(F1197*F1197)</f>
        <v>494575.43171296286</v>
      </c>
      <c r="X1197" s="33">
        <f t="shared" si="224"/>
        <v>494.57543171296288</v>
      </c>
      <c r="Y1197" s="33">
        <f t="shared" si="225"/>
        <v>361.04006515046291</v>
      </c>
      <c r="Z1197" s="33">
        <f>(H1197*(K1197+L1197))/1000</f>
        <v>11.119044387008262</v>
      </c>
      <c r="AA1197" s="33">
        <f t="shared" si="226"/>
        <v>349.92102076345464</v>
      </c>
      <c r="AB1197" s="18"/>
      <c r="AC1197" s="24">
        <f t="shared" si="227"/>
        <v>0</v>
      </c>
      <c r="AD1197" s="24"/>
      <c r="AE1197" s="18"/>
      <c r="AF1197" s="18"/>
      <c r="AG1197" s="18"/>
      <c r="AH1197" s="18"/>
      <c r="AI1197" s="18"/>
      <c r="AJ1197" s="18"/>
      <c r="AK1197" s="18"/>
      <c r="AL1197" s="18"/>
      <c r="AM1197" s="18"/>
      <c r="AN1197" s="18"/>
    </row>
    <row r="1198" spans="1:40" x14ac:dyDescent="0.35">
      <c r="A1198" s="18"/>
      <c r="B1198" s="3" t="s">
        <v>5</v>
      </c>
      <c r="C1198" s="3">
        <v>1194</v>
      </c>
      <c r="D1198" s="3">
        <v>172</v>
      </c>
      <c r="E1198" s="11">
        <v>93.1</v>
      </c>
      <c r="F1198" s="30">
        <f t="shared" si="218"/>
        <v>25.861111111111107</v>
      </c>
      <c r="G1198" s="52">
        <f t="shared" si="228"/>
        <v>0</v>
      </c>
      <c r="H1198" s="30">
        <f t="shared" si="229"/>
        <v>25.861111111111107</v>
      </c>
      <c r="I1198" s="70"/>
      <c r="J1198" s="30">
        <v>0</v>
      </c>
      <c r="K1198" s="30">
        <f>'Car Specs and Assumptions'!$C$5*9.81*'Car Specs and Assumptions'!$F$5</f>
        <v>145.08990000000003</v>
      </c>
      <c r="L1198" s="30">
        <v>284.86240712384256</v>
      </c>
      <c r="M1198" s="30">
        <v>-429.95230712384262</v>
      </c>
      <c r="N1198" s="31">
        <v>-11119.044387008262</v>
      </c>
      <c r="O1198" s="31">
        <f t="shared" si="219"/>
        <v>0</v>
      </c>
      <c r="P1198" s="31">
        <f>IF(F1198&gt;0,(K1198+L1198)*F1198,0)</f>
        <v>11119.044387008262</v>
      </c>
      <c r="Q1198" s="32">
        <f>IF(J1198*-1&gt;(K1198+L1198),(((J1198*-1)-K1198-L1198))*F1198,0)</f>
        <v>0</v>
      </c>
      <c r="R1198" s="31">
        <f t="shared" si="220"/>
        <v>2375198.5902874391</v>
      </c>
      <c r="S1198" s="31">
        <f t="shared" si="221"/>
        <v>2060751.1970692198</v>
      </c>
      <c r="T1198" s="31">
        <f t="shared" si="222"/>
        <v>0.6598301683818506</v>
      </c>
      <c r="U1198" s="31">
        <f t="shared" si="223"/>
        <v>0.57247668254582929</v>
      </c>
      <c r="V1198" s="33">
        <v>-0.57247668254582929</v>
      </c>
      <c r="W1198" s="33">
        <f>0.5*'Car Specs and Assumptions'!$C$5*(F1198*F1198)</f>
        <v>494575.43171296286</v>
      </c>
      <c r="X1198" s="33">
        <f t="shared" si="224"/>
        <v>494.57543171296288</v>
      </c>
      <c r="Y1198" s="33">
        <f t="shared" si="225"/>
        <v>361.04006515046291</v>
      </c>
      <c r="Z1198" s="33">
        <f>(H1198*(K1198+L1198))/1000</f>
        <v>11.119044387008262</v>
      </c>
      <c r="AA1198" s="33">
        <f t="shared" si="226"/>
        <v>349.92102076345464</v>
      </c>
      <c r="AB1198" s="18"/>
      <c r="AC1198" s="24">
        <f t="shared" si="227"/>
        <v>0</v>
      </c>
      <c r="AD1198" s="24"/>
      <c r="AE1198" s="18"/>
      <c r="AF1198" s="18"/>
      <c r="AG1198" s="18"/>
      <c r="AH1198" s="18"/>
      <c r="AI1198" s="18"/>
      <c r="AJ1198" s="18"/>
      <c r="AK1198" s="18"/>
      <c r="AL1198" s="18"/>
      <c r="AM1198" s="18"/>
      <c r="AN1198" s="18"/>
    </row>
    <row r="1199" spans="1:40" x14ac:dyDescent="0.35">
      <c r="A1199" s="18"/>
      <c r="B1199" s="3" t="s">
        <v>5</v>
      </c>
      <c r="C1199" s="3">
        <v>1195</v>
      </c>
      <c r="D1199" s="3">
        <v>173</v>
      </c>
      <c r="E1199" s="11">
        <v>93.1</v>
      </c>
      <c r="F1199" s="30">
        <f t="shared" si="218"/>
        <v>25.861111111111107</v>
      </c>
      <c r="G1199" s="52">
        <f t="shared" si="228"/>
        <v>1.388888888889106E-2</v>
      </c>
      <c r="H1199" s="30">
        <f t="shared" si="229"/>
        <v>25.861111111111107</v>
      </c>
      <c r="I1199" s="70"/>
      <c r="J1199" s="30">
        <v>20.541666666669876</v>
      </c>
      <c r="K1199" s="30">
        <f>'Car Specs and Assumptions'!$C$5*9.81*'Car Specs and Assumptions'!$F$5</f>
        <v>145.08990000000003</v>
      </c>
      <c r="L1199" s="30">
        <v>284.86240712384256</v>
      </c>
      <c r="M1199" s="30">
        <v>-409.41064045717269</v>
      </c>
      <c r="N1199" s="31">
        <v>-10587.814062934103</v>
      </c>
      <c r="O1199" s="31">
        <f t="shared" si="219"/>
        <v>0</v>
      </c>
      <c r="P1199" s="31">
        <f>IF(F1199&gt;0,(K1199+L1199)*F1199,0)</f>
        <v>11119.044387008262</v>
      </c>
      <c r="Q1199" s="32">
        <f>IF(J1199*-1&gt;(K1199+L1199),(((J1199*-1)-K1199-L1199))*F1199,0)</f>
        <v>0</v>
      </c>
      <c r="R1199" s="31">
        <f t="shared" si="220"/>
        <v>2386317.6346744471</v>
      </c>
      <c r="S1199" s="31">
        <f t="shared" si="221"/>
        <v>2060751.1970692198</v>
      </c>
      <c r="T1199" s="31">
        <f t="shared" si="222"/>
        <v>0.66291903891256143</v>
      </c>
      <c r="U1199" s="31">
        <f t="shared" si="223"/>
        <v>0.57247668254582929</v>
      </c>
      <c r="V1199" s="33">
        <v>-0.57247668254582929</v>
      </c>
      <c r="W1199" s="33">
        <f>0.5*'Car Specs and Assumptions'!$C$5*(F1199*F1199)</f>
        <v>494575.43171296286</v>
      </c>
      <c r="X1199" s="33">
        <f t="shared" si="224"/>
        <v>494.57543171296288</v>
      </c>
      <c r="Y1199" s="33">
        <f t="shared" si="225"/>
        <v>361.04006515046291</v>
      </c>
      <c r="Z1199" s="33">
        <f>(H1199*(K1199+L1199))/1000</f>
        <v>11.119044387008262</v>
      </c>
      <c r="AA1199" s="33">
        <f t="shared" si="226"/>
        <v>349.92102076345464</v>
      </c>
      <c r="AB1199" s="18"/>
      <c r="AC1199" s="24">
        <f t="shared" si="227"/>
        <v>0</v>
      </c>
      <c r="AD1199" s="24"/>
      <c r="AE1199" s="18"/>
      <c r="AF1199" s="18"/>
      <c r="AG1199" s="18"/>
      <c r="AH1199" s="18"/>
      <c r="AI1199" s="18"/>
      <c r="AJ1199" s="18"/>
      <c r="AK1199" s="18"/>
      <c r="AL1199" s="18"/>
      <c r="AM1199" s="18"/>
      <c r="AN1199" s="18"/>
    </row>
    <row r="1200" spans="1:40" x14ac:dyDescent="0.35">
      <c r="A1200" s="18"/>
      <c r="B1200" s="3" t="s">
        <v>5</v>
      </c>
      <c r="C1200" s="3">
        <v>1196</v>
      </c>
      <c r="D1200" s="3">
        <v>174</v>
      </c>
      <c r="E1200" s="11">
        <v>93.2</v>
      </c>
      <c r="F1200" s="30">
        <f t="shared" si="218"/>
        <v>25.888888888888889</v>
      </c>
      <c r="G1200" s="52">
        <f t="shared" si="228"/>
        <v>1.388888888889106E-2</v>
      </c>
      <c r="H1200" s="30">
        <f t="shared" si="229"/>
        <v>25.888888888888889</v>
      </c>
      <c r="I1200" s="70"/>
      <c r="J1200" s="30">
        <v>20.541666666669876</v>
      </c>
      <c r="K1200" s="30">
        <f>'Car Specs and Assumptions'!$C$5*9.81*'Car Specs and Assumptions'!$F$5</f>
        <v>145.08990000000003</v>
      </c>
      <c r="L1200" s="30">
        <v>285.47468509259267</v>
      </c>
      <c r="M1200" s="30">
        <v>-410.02291842592285</v>
      </c>
      <c r="N1200" s="31">
        <v>-10615.03777702667</v>
      </c>
      <c r="O1200" s="31">
        <f t="shared" si="219"/>
        <v>0</v>
      </c>
      <c r="P1200" s="31">
        <f>IF(F1200&gt;0,(K1200+L1200)*F1200,0)</f>
        <v>11146.838702952677</v>
      </c>
      <c r="Q1200" s="32">
        <f>IF(J1200*-1&gt;(K1200+L1200),(((J1200*-1)-K1200-L1200))*F1200,0)</f>
        <v>0</v>
      </c>
      <c r="R1200" s="31">
        <f t="shared" si="220"/>
        <v>2397464.4733773996</v>
      </c>
      <c r="S1200" s="31">
        <f t="shared" si="221"/>
        <v>2060751.1970692198</v>
      </c>
      <c r="T1200" s="31">
        <f t="shared" si="222"/>
        <v>0.66601563070424163</v>
      </c>
      <c r="U1200" s="31">
        <f t="shared" si="223"/>
        <v>0.57247668254582929</v>
      </c>
      <c r="V1200" s="33">
        <v>-0.57247668254582929</v>
      </c>
      <c r="W1200" s="33">
        <f>0.5*'Car Specs and Assumptions'!$C$5*(F1200*F1200)</f>
        <v>495638.46296296304</v>
      </c>
      <c r="X1200" s="33">
        <f t="shared" si="224"/>
        <v>495.63846296296305</v>
      </c>
      <c r="Y1200" s="33">
        <f t="shared" si="225"/>
        <v>361.81607796296299</v>
      </c>
      <c r="Z1200" s="33">
        <f>(H1200*(K1200+L1200))/1000</f>
        <v>11.146838702952676</v>
      </c>
      <c r="AA1200" s="33">
        <f t="shared" si="226"/>
        <v>350.66923926001033</v>
      </c>
      <c r="AB1200" s="18"/>
      <c r="AC1200" s="24">
        <f t="shared" si="227"/>
        <v>0</v>
      </c>
      <c r="AD1200" s="24"/>
      <c r="AE1200" s="18"/>
      <c r="AF1200" s="18"/>
      <c r="AG1200" s="18"/>
      <c r="AH1200" s="18"/>
      <c r="AI1200" s="18"/>
      <c r="AJ1200" s="18"/>
      <c r="AK1200" s="18"/>
      <c r="AL1200" s="18"/>
      <c r="AM1200" s="18"/>
      <c r="AN1200" s="18"/>
    </row>
    <row r="1201" spans="1:40" x14ac:dyDescent="0.35">
      <c r="A1201" s="18"/>
      <c r="B1201" s="3" t="s">
        <v>5</v>
      </c>
      <c r="C1201" s="3">
        <v>1197</v>
      </c>
      <c r="D1201" s="3">
        <v>175</v>
      </c>
      <c r="E1201" s="11">
        <v>93.2</v>
      </c>
      <c r="F1201" s="30">
        <f t="shared" si="218"/>
        <v>25.888888888888889</v>
      </c>
      <c r="G1201" s="52">
        <f t="shared" si="228"/>
        <v>1.3888888888887507E-2</v>
      </c>
      <c r="H1201" s="30">
        <f t="shared" si="229"/>
        <v>25.888888888888889</v>
      </c>
      <c r="I1201" s="70"/>
      <c r="J1201" s="30">
        <v>20.541666666664625</v>
      </c>
      <c r="K1201" s="30">
        <f>'Car Specs and Assumptions'!$C$5*9.81*'Car Specs and Assumptions'!$F$5</f>
        <v>145.08990000000003</v>
      </c>
      <c r="L1201" s="30">
        <v>285.47468509259267</v>
      </c>
      <c r="M1201" s="30">
        <v>-410.02291842592808</v>
      </c>
      <c r="N1201" s="31">
        <v>-10615.037777026804</v>
      </c>
      <c r="O1201" s="31">
        <f t="shared" si="219"/>
        <v>0</v>
      </c>
      <c r="P1201" s="31">
        <f>IF(F1201&gt;0,(K1201+L1201)*F1201,0)</f>
        <v>11146.838702952677</v>
      </c>
      <c r="Q1201" s="32">
        <f>IF(J1201*-1&gt;(K1201+L1201),(((J1201*-1)-K1201-L1201))*F1201,0)</f>
        <v>0</v>
      </c>
      <c r="R1201" s="31">
        <f t="shared" si="220"/>
        <v>2408611.3120803521</v>
      </c>
      <c r="S1201" s="31">
        <f t="shared" si="221"/>
        <v>2060751.1970692198</v>
      </c>
      <c r="T1201" s="31">
        <f t="shared" si="222"/>
        <v>0.66911222249592184</v>
      </c>
      <c r="U1201" s="31">
        <f t="shared" si="223"/>
        <v>0.57247668254582929</v>
      </c>
      <c r="V1201" s="33">
        <v>-0.57247668254582929</v>
      </c>
      <c r="W1201" s="33">
        <f>0.5*'Car Specs and Assumptions'!$C$5*(F1201*F1201)</f>
        <v>495638.46296296304</v>
      </c>
      <c r="X1201" s="33">
        <f t="shared" si="224"/>
        <v>495.63846296296305</v>
      </c>
      <c r="Y1201" s="33">
        <f t="shared" si="225"/>
        <v>361.81607796296299</v>
      </c>
      <c r="Z1201" s="33">
        <f>(H1201*(K1201+L1201))/1000</f>
        <v>11.146838702952676</v>
      </c>
      <c r="AA1201" s="33">
        <f t="shared" si="226"/>
        <v>350.66923926001033</v>
      </c>
      <c r="AB1201" s="18"/>
      <c r="AC1201" s="24">
        <f t="shared" si="227"/>
        <v>0</v>
      </c>
      <c r="AD1201" s="24"/>
      <c r="AE1201" s="18"/>
      <c r="AF1201" s="18"/>
      <c r="AG1201" s="18"/>
      <c r="AH1201" s="18"/>
      <c r="AI1201" s="18"/>
      <c r="AJ1201" s="18"/>
      <c r="AK1201" s="18"/>
      <c r="AL1201" s="18"/>
      <c r="AM1201" s="18"/>
      <c r="AN1201" s="18"/>
    </row>
    <row r="1202" spans="1:40" x14ac:dyDescent="0.35">
      <c r="A1202" s="18"/>
      <c r="B1202" s="3" t="s">
        <v>5</v>
      </c>
      <c r="C1202" s="3">
        <v>1198</v>
      </c>
      <c r="D1202" s="3">
        <v>176</v>
      </c>
      <c r="E1202" s="11">
        <v>93.3</v>
      </c>
      <c r="F1202" s="30">
        <f t="shared" si="218"/>
        <v>25.916666666666664</v>
      </c>
      <c r="G1202" s="52">
        <f t="shared" si="228"/>
        <v>6.9444444444444642E-2</v>
      </c>
      <c r="H1202" s="30">
        <f t="shared" si="229"/>
        <v>25.916666666666664</v>
      </c>
      <c r="I1202" s="70"/>
      <c r="J1202" s="30">
        <v>102.70833333333363</v>
      </c>
      <c r="K1202" s="30">
        <f>'Car Specs and Assumptions'!$C$5*9.81*'Car Specs and Assumptions'!$F$5</f>
        <v>145.08990000000003</v>
      </c>
      <c r="L1202" s="30">
        <v>286.0876203645833</v>
      </c>
      <c r="M1202" s="30">
        <v>-328.4691870312497</v>
      </c>
      <c r="N1202" s="31">
        <v>-8512.8264305598877</v>
      </c>
      <c r="O1202" s="31">
        <f t="shared" si="219"/>
        <v>0</v>
      </c>
      <c r="P1202" s="31">
        <f>IF(F1202&gt;0,(K1202+L1202)*F1202,0)</f>
        <v>11174.684069448784</v>
      </c>
      <c r="Q1202" s="32">
        <f>IF(J1202*-1&gt;(K1202+L1202),(((J1202*-1)-K1202-L1202))*F1202,0)</f>
        <v>0</v>
      </c>
      <c r="R1202" s="31">
        <f t="shared" si="220"/>
        <v>2419785.9961498007</v>
      </c>
      <c r="S1202" s="31">
        <f t="shared" si="221"/>
        <v>2060751.1970692198</v>
      </c>
      <c r="T1202" s="31">
        <f t="shared" si="222"/>
        <v>0.67221654973041467</v>
      </c>
      <c r="U1202" s="31">
        <f t="shared" si="223"/>
        <v>0.57247668254582929</v>
      </c>
      <c r="V1202" s="33">
        <v>-0.57247668254582929</v>
      </c>
      <c r="W1202" s="33">
        <f>0.5*'Car Specs and Assumptions'!$C$5*(F1202*F1202)</f>
        <v>496702.63541666657</v>
      </c>
      <c r="X1202" s="33">
        <f t="shared" si="224"/>
        <v>496.70263541666657</v>
      </c>
      <c r="Y1202" s="33">
        <f t="shared" si="225"/>
        <v>362.5929238541666</v>
      </c>
      <c r="Z1202" s="33">
        <f>(H1202*(K1202+L1202))/1000</f>
        <v>11.174684069448784</v>
      </c>
      <c r="AA1202" s="33">
        <f t="shared" si="226"/>
        <v>351.4182397847178</v>
      </c>
      <c r="AB1202" s="18"/>
      <c r="AC1202" s="24">
        <f t="shared" si="227"/>
        <v>0</v>
      </c>
      <c r="AD1202" s="24"/>
      <c r="AE1202" s="18"/>
      <c r="AF1202" s="18"/>
      <c r="AG1202" s="18"/>
      <c r="AH1202" s="18"/>
      <c r="AI1202" s="18"/>
      <c r="AJ1202" s="18"/>
      <c r="AK1202" s="18"/>
      <c r="AL1202" s="18"/>
      <c r="AM1202" s="18"/>
      <c r="AN1202" s="18"/>
    </row>
    <row r="1203" spans="1:40" x14ac:dyDescent="0.35">
      <c r="A1203" s="18"/>
      <c r="B1203" s="3" t="s">
        <v>5</v>
      </c>
      <c r="C1203" s="3">
        <v>1199</v>
      </c>
      <c r="D1203" s="3">
        <v>177</v>
      </c>
      <c r="E1203" s="11">
        <v>93.7</v>
      </c>
      <c r="F1203" s="30">
        <f t="shared" si="218"/>
        <v>26.027777777777779</v>
      </c>
      <c r="G1203" s="52">
        <f t="shared" si="228"/>
        <v>0.12500000000000178</v>
      </c>
      <c r="H1203" s="30">
        <f t="shared" si="229"/>
        <v>26.027777777777779</v>
      </c>
      <c r="I1203" s="70"/>
      <c r="J1203" s="30">
        <v>184.87500000000261</v>
      </c>
      <c r="K1203" s="30">
        <f>'Car Specs and Assumptions'!$C$5*9.81*'Car Specs and Assumptions'!$F$5</f>
        <v>145.08990000000003</v>
      </c>
      <c r="L1203" s="30">
        <v>288.54593448495376</v>
      </c>
      <c r="M1203" s="30">
        <v>-248.76083448495118</v>
      </c>
      <c r="N1203" s="31">
        <v>-6474.6917197888679</v>
      </c>
      <c r="O1203" s="31">
        <f t="shared" si="219"/>
        <v>0</v>
      </c>
      <c r="P1203" s="31">
        <f>IF(F1203&gt;0,(K1203+L1203)*F1203,0)</f>
        <v>11286.577136455602</v>
      </c>
      <c r="Q1203" s="32">
        <f>IF(J1203*-1&gt;(K1203+L1203),(((J1203*-1)-K1203-L1203))*F1203,0)</f>
        <v>0</v>
      </c>
      <c r="R1203" s="31">
        <f t="shared" si="220"/>
        <v>2431072.5732862563</v>
      </c>
      <c r="S1203" s="31">
        <f t="shared" si="221"/>
        <v>2060751.1970692198</v>
      </c>
      <c r="T1203" s="31">
        <f t="shared" si="222"/>
        <v>0.67535196085892202</v>
      </c>
      <c r="U1203" s="31">
        <f t="shared" si="223"/>
        <v>0.57247668254582929</v>
      </c>
      <c r="V1203" s="33">
        <v>-0.57247668254582929</v>
      </c>
      <c r="W1203" s="33">
        <f>0.5*'Car Specs and Assumptions'!$C$5*(F1203*F1203)</f>
        <v>500970.7372685186</v>
      </c>
      <c r="X1203" s="33">
        <f t="shared" si="224"/>
        <v>500.97073726851858</v>
      </c>
      <c r="Y1203" s="33">
        <f t="shared" si="225"/>
        <v>365.70863820601858</v>
      </c>
      <c r="Z1203" s="33">
        <f>(H1203*(K1203+L1203))/1000</f>
        <v>11.286577136455602</v>
      </c>
      <c r="AA1203" s="33">
        <f t="shared" si="226"/>
        <v>354.42206106956297</v>
      </c>
      <c r="AB1203" s="18"/>
      <c r="AC1203" s="24">
        <f t="shared" si="227"/>
        <v>0</v>
      </c>
      <c r="AD1203" s="24"/>
      <c r="AE1203" s="18"/>
      <c r="AF1203" s="18"/>
      <c r="AG1203" s="18"/>
      <c r="AH1203" s="18"/>
      <c r="AI1203" s="18"/>
      <c r="AJ1203" s="18"/>
      <c r="AK1203" s="18"/>
      <c r="AL1203" s="18"/>
      <c r="AM1203" s="18"/>
      <c r="AN1203" s="18"/>
    </row>
    <row r="1204" spans="1:40" x14ac:dyDescent="0.35">
      <c r="A1204" s="18"/>
      <c r="B1204" s="3" t="s">
        <v>5</v>
      </c>
      <c r="C1204" s="3">
        <v>1200</v>
      </c>
      <c r="D1204" s="3">
        <v>178</v>
      </c>
      <c r="E1204" s="11">
        <v>94.2</v>
      </c>
      <c r="F1204" s="30">
        <f t="shared" si="218"/>
        <v>26.166666666666668</v>
      </c>
      <c r="G1204" s="52">
        <f t="shared" si="228"/>
        <v>0.18055555555555536</v>
      </c>
      <c r="H1204" s="30">
        <f t="shared" si="229"/>
        <v>26.166666666666668</v>
      </c>
      <c r="I1204" s="70"/>
      <c r="J1204" s="30">
        <v>267.0416666666664</v>
      </c>
      <c r="K1204" s="30">
        <f>'Car Specs and Assumptions'!$C$5*9.81*'Car Specs and Assumptions'!$F$5</f>
        <v>145.08990000000003</v>
      </c>
      <c r="L1204" s="30">
        <v>291.63361645833339</v>
      </c>
      <c r="M1204" s="30">
        <v>-169.68184979166702</v>
      </c>
      <c r="N1204" s="31">
        <v>-4440.0084028819538</v>
      </c>
      <c r="O1204" s="31">
        <f t="shared" si="219"/>
        <v>0</v>
      </c>
      <c r="P1204" s="31">
        <f>IF(F1204&gt;0,(K1204+L1204)*F1204,0)</f>
        <v>11427.598680659725</v>
      </c>
      <c r="Q1204" s="32">
        <f>IF(J1204*-1&gt;(K1204+L1204),(((J1204*-1)-K1204-L1204))*F1204,0)</f>
        <v>0</v>
      </c>
      <c r="R1204" s="31">
        <f t="shared" si="220"/>
        <v>2442500.171966916</v>
      </c>
      <c r="S1204" s="31">
        <f t="shared" si="221"/>
        <v>2060751.1970692198</v>
      </c>
      <c r="T1204" s="31">
        <f t="shared" si="222"/>
        <v>0.67852654777240928</v>
      </c>
      <c r="U1204" s="31">
        <f t="shared" si="223"/>
        <v>0.57247668254582929</v>
      </c>
      <c r="V1204" s="33">
        <v>-0.57247668254582929</v>
      </c>
      <c r="W1204" s="33">
        <f>0.5*'Car Specs and Assumptions'!$C$5*(F1204*F1204)</f>
        <v>506331.54166666669</v>
      </c>
      <c r="X1204" s="33">
        <f t="shared" si="224"/>
        <v>506.33154166666668</v>
      </c>
      <c r="Y1204" s="33">
        <f t="shared" si="225"/>
        <v>369.62202541666665</v>
      </c>
      <c r="Z1204" s="33">
        <f>(H1204*(K1204+L1204))/1000</f>
        <v>11.427598680659726</v>
      </c>
      <c r="AA1204" s="33">
        <f t="shared" si="226"/>
        <v>358.1944267360069</v>
      </c>
      <c r="AB1204" s="18"/>
      <c r="AC1204" s="24">
        <f t="shared" si="227"/>
        <v>0</v>
      </c>
      <c r="AD1204" s="24"/>
      <c r="AE1204" s="18"/>
      <c r="AF1204" s="18"/>
      <c r="AG1204" s="18"/>
      <c r="AH1204" s="18"/>
      <c r="AI1204" s="18"/>
      <c r="AJ1204" s="18"/>
      <c r="AK1204" s="18"/>
      <c r="AL1204" s="18"/>
      <c r="AM1204" s="18"/>
      <c r="AN1204" s="18"/>
    </row>
    <row r="1205" spans="1:40" x14ac:dyDescent="0.35">
      <c r="A1205" s="18"/>
      <c r="B1205" s="3" t="s">
        <v>5</v>
      </c>
      <c r="C1205" s="3">
        <v>1201</v>
      </c>
      <c r="D1205" s="3">
        <v>179</v>
      </c>
      <c r="E1205" s="11">
        <v>95</v>
      </c>
      <c r="F1205" s="30">
        <f t="shared" si="218"/>
        <v>26.388888888888889</v>
      </c>
      <c r="G1205" s="52">
        <f t="shared" si="228"/>
        <v>0.22222222222222143</v>
      </c>
      <c r="H1205" s="30">
        <f t="shared" si="229"/>
        <v>26.388888888888889</v>
      </c>
      <c r="I1205" s="70"/>
      <c r="J1205" s="30">
        <v>328.66666666666549</v>
      </c>
      <c r="K1205" s="30">
        <f>'Car Specs and Assumptions'!$C$5*9.81*'Car Specs and Assumptions'!$F$5</f>
        <v>145.08990000000003</v>
      </c>
      <c r="L1205" s="30">
        <v>296.60808738425931</v>
      </c>
      <c r="M1205" s="30">
        <v>-113.03132071759384</v>
      </c>
      <c r="N1205" s="31">
        <v>-2982.7709633809486</v>
      </c>
      <c r="O1205" s="31">
        <f t="shared" si="219"/>
        <v>0</v>
      </c>
      <c r="P1205" s="31">
        <f>IF(F1205&gt;0,(K1205+L1205)*F1205,0)</f>
        <v>11655.919111529067</v>
      </c>
      <c r="Q1205" s="32">
        <f>IF(J1205*-1&gt;(K1205+L1205),(((J1205*-1)-K1205-L1205))*F1205,0)</f>
        <v>0</v>
      </c>
      <c r="R1205" s="31">
        <f t="shared" si="220"/>
        <v>2454156.0910784448</v>
      </c>
      <c r="S1205" s="31">
        <f t="shared" si="221"/>
        <v>2060751.1970692198</v>
      </c>
      <c r="T1205" s="31">
        <f t="shared" si="222"/>
        <v>0.68176456210159198</v>
      </c>
      <c r="U1205" s="31">
        <f t="shared" si="223"/>
        <v>0.57247668254582929</v>
      </c>
      <c r="V1205" s="33">
        <v>-0.57247668254582929</v>
      </c>
      <c r="W1205" s="33">
        <f>0.5*'Car Specs and Assumptions'!$C$5*(F1205*F1205)</f>
        <v>514968.17129629629</v>
      </c>
      <c r="X1205" s="33">
        <f t="shared" si="224"/>
        <v>514.9681712962963</v>
      </c>
      <c r="Y1205" s="33">
        <f t="shared" si="225"/>
        <v>375.92676504629628</v>
      </c>
      <c r="Z1205" s="33">
        <f>(H1205*(K1205+L1205))/1000</f>
        <v>11.655919111529068</v>
      </c>
      <c r="AA1205" s="33">
        <f t="shared" si="226"/>
        <v>364.27084593476724</v>
      </c>
      <c r="AB1205" s="18"/>
      <c r="AC1205" s="24">
        <f t="shared" si="227"/>
        <v>0</v>
      </c>
      <c r="AD1205" s="24"/>
      <c r="AE1205" s="18"/>
      <c r="AF1205" s="18"/>
      <c r="AG1205" s="18"/>
      <c r="AH1205" s="18"/>
      <c r="AI1205" s="18"/>
      <c r="AJ1205" s="18"/>
      <c r="AK1205" s="18"/>
      <c r="AL1205" s="18"/>
      <c r="AM1205" s="18"/>
      <c r="AN1205" s="18"/>
    </row>
    <row r="1206" spans="1:40" x14ac:dyDescent="0.35">
      <c r="A1206" s="18"/>
      <c r="B1206" s="3" t="s">
        <v>5</v>
      </c>
      <c r="C1206" s="3">
        <v>1202</v>
      </c>
      <c r="D1206" s="3">
        <v>180</v>
      </c>
      <c r="E1206" s="11">
        <v>95.8</v>
      </c>
      <c r="F1206" s="30">
        <f t="shared" si="218"/>
        <v>26.611111111111111</v>
      </c>
      <c r="G1206" s="52">
        <f t="shared" si="228"/>
        <v>0.19444444444444464</v>
      </c>
      <c r="H1206" s="30">
        <f t="shared" si="229"/>
        <v>26.611111111111111</v>
      </c>
      <c r="I1206" s="70"/>
      <c r="J1206" s="30">
        <v>287.5833333333336</v>
      </c>
      <c r="K1206" s="30">
        <f>'Car Specs and Assumptions'!$C$5*9.81*'Car Specs and Assumptions'!$F$5</f>
        <v>145.08990000000003</v>
      </c>
      <c r="L1206" s="30">
        <v>301.62462571759266</v>
      </c>
      <c r="M1206" s="30">
        <v>-159.13119238425909</v>
      </c>
      <c r="N1206" s="31">
        <v>-4234.657841781117</v>
      </c>
      <c r="O1206" s="31">
        <f t="shared" si="219"/>
        <v>0</v>
      </c>
      <c r="P1206" s="31">
        <f>IF(F1206&gt;0,(K1206+L1206)*F1206,0)</f>
        <v>11887.56987881816</v>
      </c>
      <c r="Q1206" s="32">
        <f>IF(J1206*-1&gt;(K1206+L1206),(((J1206*-1)-K1206-L1206))*F1206,0)</f>
        <v>0</v>
      </c>
      <c r="R1206" s="31">
        <f t="shared" si="220"/>
        <v>2466043.6609572629</v>
      </c>
      <c r="S1206" s="31">
        <f t="shared" si="221"/>
        <v>2060751.1970692198</v>
      </c>
      <c r="T1206" s="31">
        <f t="shared" si="222"/>
        <v>0.68506692901392763</v>
      </c>
      <c r="U1206" s="31">
        <f t="shared" si="223"/>
        <v>0.57247668254582929</v>
      </c>
      <c r="V1206" s="33">
        <v>-0.57247668254582929</v>
      </c>
      <c r="W1206" s="33">
        <f>0.5*'Car Specs and Assumptions'!$C$5*(F1206*F1206)</f>
        <v>523677.83796296298</v>
      </c>
      <c r="X1206" s="33">
        <f t="shared" si="224"/>
        <v>523.67783796296294</v>
      </c>
      <c r="Y1206" s="33">
        <f t="shared" si="225"/>
        <v>382.28482171296292</v>
      </c>
      <c r="Z1206" s="33">
        <f>(H1206*(K1206+L1206))/1000</f>
        <v>11.887569878818161</v>
      </c>
      <c r="AA1206" s="33">
        <f t="shared" si="226"/>
        <v>370.39725183414475</v>
      </c>
      <c r="AB1206" s="18"/>
      <c r="AC1206" s="24">
        <f t="shared" si="227"/>
        <v>0</v>
      </c>
      <c r="AD1206" s="24"/>
      <c r="AE1206" s="18"/>
      <c r="AF1206" s="18"/>
      <c r="AG1206" s="18"/>
      <c r="AH1206" s="18"/>
      <c r="AI1206" s="18"/>
      <c r="AJ1206" s="18"/>
      <c r="AK1206" s="18"/>
      <c r="AL1206" s="18"/>
      <c r="AM1206" s="18"/>
      <c r="AN1206" s="18"/>
    </row>
    <row r="1207" spans="1:40" x14ac:dyDescent="0.35">
      <c r="A1207" s="18"/>
      <c r="B1207" s="3" t="s">
        <v>5</v>
      </c>
      <c r="C1207" s="3">
        <v>1203</v>
      </c>
      <c r="D1207" s="3">
        <v>181</v>
      </c>
      <c r="E1207" s="11">
        <v>96.4</v>
      </c>
      <c r="F1207" s="30">
        <f t="shared" si="218"/>
        <v>26.777777777777779</v>
      </c>
      <c r="G1207" s="52">
        <f t="shared" si="228"/>
        <v>0.13888888888888751</v>
      </c>
      <c r="H1207" s="30">
        <f t="shared" si="229"/>
        <v>26.777777777777779</v>
      </c>
      <c r="I1207" s="70"/>
      <c r="J1207" s="30">
        <v>205.41666666666461</v>
      </c>
      <c r="K1207" s="30">
        <f>'Car Specs and Assumptions'!$C$5*9.81*'Car Specs and Assumptions'!$F$5</f>
        <v>145.08990000000003</v>
      </c>
      <c r="L1207" s="30">
        <v>305.41463620370376</v>
      </c>
      <c r="M1207" s="30">
        <v>-245.08786953703918</v>
      </c>
      <c r="N1207" s="31">
        <v>-6562.9085064918272</v>
      </c>
      <c r="O1207" s="31">
        <f t="shared" si="219"/>
        <v>0</v>
      </c>
      <c r="P1207" s="31">
        <f>IF(F1207&gt;0,(K1207+L1207)*F1207,0)</f>
        <v>12063.510358343623</v>
      </c>
      <c r="Q1207" s="32">
        <f>IF(J1207*-1&gt;(K1207+L1207),(((J1207*-1)-K1207-L1207))*F1207,0)</f>
        <v>0</v>
      </c>
      <c r="R1207" s="31">
        <f t="shared" si="220"/>
        <v>2478107.1713156067</v>
      </c>
      <c r="S1207" s="31">
        <f t="shared" si="221"/>
        <v>2060751.1970692198</v>
      </c>
      <c r="T1207" s="31">
        <f t="shared" si="222"/>
        <v>0.68841817219147561</v>
      </c>
      <c r="U1207" s="31">
        <f t="shared" si="223"/>
        <v>0.57247668254582929</v>
      </c>
      <c r="V1207" s="33">
        <v>-0.57247668254582929</v>
      </c>
      <c r="W1207" s="33">
        <f>0.5*'Car Specs and Assumptions'!$C$5*(F1207*F1207)</f>
        <v>530258.01851851854</v>
      </c>
      <c r="X1207" s="33">
        <f t="shared" si="224"/>
        <v>530.2580185185185</v>
      </c>
      <c r="Y1207" s="33">
        <f t="shared" si="225"/>
        <v>387.08835351851849</v>
      </c>
      <c r="Z1207" s="33">
        <f>(H1207*(K1207+L1207))/1000</f>
        <v>12.063510358343622</v>
      </c>
      <c r="AA1207" s="33">
        <f t="shared" si="226"/>
        <v>375.02484316017484</v>
      </c>
      <c r="AB1207" s="18"/>
      <c r="AC1207" s="24">
        <f t="shared" si="227"/>
        <v>0</v>
      </c>
      <c r="AD1207" s="24"/>
      <c r="AE1207" s="18"/>
      <c r="AF1207" s="18"/>
      <c r="AG1207" s="18"/>
      <c r="AH1207" s="18"/>
      <c r="AI1207" s="18"/>
      <c r="AJ1207" s="18"/>
      <c r="AK1207" s="18"/>
      <c r="AL1207" s="18"/>
      <c r="AM1207" s="18"/>
      <c r="AN1207" s="18"/>
    </row>
    <row r="1208" spans="1:40" x14ac:dyDescent="0.35">
      <c r="A1208" s="18"/>
      <c r="B1208" s="3" t="s">
        <v>5</v>
      </c>
      <c r="C1208" s="3">
        <v>1204</v>
      </c>
      <c r="D1208" s="3">
        <v>182</v>
      </c>
      <c r="E1208" s="11">
        <v>96.8</v>
      </c>
      <c r="F1208" s="30">
        <f t="shared" si="218"/>
        <v>26.888888888888886</v>
      </c>
      <c r="G1208" s="52">
        <f t="shared" si="228"/>
        <v>8.3333333333332149E-2</v>
      </c>
      <c r="H1208" s="30">
        <f t="shared" si="229"/>
        <v>26.888888888888886</v>
      </c>
      <c r="I1208" s="70"/>
      <c r="J1208" s="30">
        <v>123.24999999999825</v>
      </c>
      <c r="K1208" s="30">
        <f>'Car Specs and Assumptions'!$C$5*9.81*'Car Specs and Assumptions'!$F$5</f>
        <v>145.08990000000003</v>
      </c>
      <c r="L1208" s="30">
        <v>307.95445592592586</v>
      </c>
      <c r="M1208" s="30">
        <v>-329.79435592592762</v>
      </c>
      <c r="N1208" s="31">
        <v>-8867.8037926749421</v>
      </c>
      <c r="O1208" s="31">
        <f t="shared" si="219"/>
        <v>0</v>
      </c>
      <c r="P1208" s="31">
        <f>IF(F1208&gt;0,(K1208+L1208)*F1208,0)</f>
        <v>12181.85934823045</v>
      </c>
      <c r="Q1208" s="32">
        <f>IF(J1208*-1&gt;(K1208+L1208),(((J1208*-1)-K1208-L1208))*F1208,0)</f>
        <v>0</v>
      </c>
      <c r="R1208" s="31">
        <f t="shared" si="220"/>
        <v>2490289.0306638372</v>
      </c>
      <c r="S1208" s="31">
        <f t="shared" si="221"/>
        <v>2060751.1970692198</v>
      </c>
      <c r="T1208" s="31">
        <f t="shared" si="222"/>
        <v>0.69180229271841398</v>
      </c>
      <c r="U1208" s="31">
        <f t="shared" si="223"/>
        <v>0.57247668254582929</v>
      </c>
      <c r="V1208" s="33">
        <v>-0.57247668254582929</v>
      </c>
      <c r="W1208" s="33">
        <f>0.5*'Car Specs and Assumptions'!$C$5*(F1208*F1208)</f>
        <v>534667.62962962943</v>
      </c>
      <c r="X1208" s="33">
        <f t="shared" si="224"/>
        <v>534.66762962962946</v>
      </c>
      <c r="Y1208" s="33">
        <f t="shared" si="225"/>
        <v>390.30736962962948</v>
      </c>
      <c r="Z1208" s="33">
        <f>(H1208*(K1208+L1208))/1000</f>
        <v>12.18185934823045</v>
      </c>
      <c r="AA1208" s="33">
        <f t="shared" si="226"/>
        <v>378.12551028139904</v>
      </c>
      <c r="AB1208" s="18"/>
      <c r="AC1208" s="24">
        <f t="shared" si="227"/>
        <v>0</v>
      </c>
      <c r="AD1208" s="24"/>
      <c r="AE1208" s="18"/>
      <c r="AF1208" s="18"/>
      <c r="AG1208" s="18"/>
      <c r="AH1208" s="18"/>
      <c r="AI1208" s="18"/>
      <c r="AJ1208" s="18"/>
      <c r="AK1208" s="18"/>
      <c r="AL1208" s="18"/>
      <c r="AM1208" s="18"/>
      <c r="AN1208" s="18"/>
    </row>
    <row r="1209" spans="1:40" x14ac:dyDescent="0.35">
      <c r="A1209" s="18"/>
      <c r="B1209" s="3" t="s">
        <v>5</v>
      </c>
      <c r="C1209" s="3">
        <v>1205</v>
      </c>
      <c r="D1209" s="3">
        <v>183</v>
      </c>
      <c r="E1209" s="11">
        <v>97</v>
      </c>
      <c r="F1209" s="30">
        <f t="shared" si="218"/>
        <v>26.944444444444443</v>
      </c>
      <c r="G1209" s="52">
        <f t="shared" si="228"/>
        <v>4.1666666666667851E-2</v>
      </c>
      <c r="H1209" s="30">
        <f t="shared" si="229"/>
        <v>26.944444444444443</v>
      </c>
      <c r="I1209" s="70"/>
      <c r="J1209" s="30">
        <v>61.625000000001748</v>
      </c>
      <c r="K1209" s="30">
        <f>'Car Specs and Assumptions'!$C$5*9.81*'Car Specs and Assumptions'!$F$5</f>
        <v>145.08990000000003</v>
      </c>
      <c r="L1209" s="30">
        <v>309.2283096064815</v>
      </c>
      <c r="M1209" s="30">
        <v>-392.6932096064798</v>
      </c>
      <c r="N1209" s="31">
        <v>-10580.900369952371</v>
      </c>
      <c r="O1209" s="31">
        <f t="shared" si="219"/>
        <v>0</v>
      </c>
      <c r="P1209" s="31">
        <f>IF(F1209&gt;0,(K1209+L1209)*F1209,0)</f>
        <v>12241.351758841309</v>
      </c>
      <c r="Q1209" s="32">
        <f>IF(J1209*-1&gt;(K1209+L1209),(((J1209*-1)-K1209-L1209))*F1209,0)</f>
        <v>0</v>
      </c>
      <c r="R1209" s="31">
        <f t="shared" si="220"/>
        <v>2502530.3824226786</v>
      </c>
      <c r="S1209" s="31">
        <f t="shared" si="221"/>
        <v>2060751.1970692198</v>
      </c>
      <c r="T1209" s="31">
        <f t="shared" si="222"/>
        <v>0.69520294023702012</v>
      </c>
      <c r="U1209" s="31">
        <f t="shared" si="223"/>
        <v>0.57247668254582929</v>
      </c>
      <c r="V1209" s="33">
        <v>-0.57247668254582929</v>
      </c>
      <c r="W1209" s="33">
        <f>0.5*'Car Specs and Assumptions'!$C$5*(F1209*F1209)</f>
        <v>536879.2824074073</v>
      </c>
      <c r="X1209" s="33">
        <f t="shared" si="224"/>
        <v>536.87928240740735</v>
      </c>
      <c r="Y1209" s="33">
        <f t="shared" si="225"/>
        <v>391.92187615740733</v>
      </c>
      <c r="Z1209" s="33">
        <f>(H1209*(K1209+L1209))/1000</f>
        <v>12.241351758841308</v>
      </c>
      <c r="AA1209" s="33">
        <f t="shared" si="226"/>
        <v>379.68052439856604</v>
      </c>
      <c r="AB1209" s="18"/>
      <c r="AC1209" s="24">
        <f t="shared" si="227"/>
        <v>0</v>
      </c>
      <c r="AD1209" s="24"/>
      <c r="AE1209" s="18"/>
      <c r="AF1209" s="18"/>
      <c r="AG1209" s="18"/>
      <c r="AH1209" s="18"/>
      <c r="AI1209" s="18"/>
      <c r="AJ1209" s="18"/>
      <c r="AK1209" s="18"/>
      <c r="AL1209" s="18"/>
      <c r="AM1209" s="18"/>
      <c r="AN1209" s="18"/>
    </row>
    <row r="1210" spans="1:40" x14ac:dyDescent="0.35">
      <c r="A1210" s="18"/>
      <c r="B1210" s="3" t="s">
        <v>5</v>
      </c>
      <c r="C1210" s="3">
        <v>1206</v>
      </c>
      <c r="D1210" s="3">
        <v>184</v>
      </c>
      <c r="E1210" s="11">
        <v>97.1</v>
      </c>
      <c r="F1210" s="30">
        <f t="shared" si="218"/>
        <v>26.972222222222221</v>
      </c>
      <c r="G1210" s="52">
        <f t="shared" si="228"/>
        <v>2.7777777777778567E-2</v>
      </c>
      <c r="H1210" s="30">
        <f t="shared" si="229"/>
        <v>26.972222222222221</v>
      </c>
      <c r="I1210" s="70"/>
      <c r="J1210" s="30">
        <v>41.083333333334501</v>
      </c>
      <c r="K1210" s="30">
        <f>'Car Specs and Assumptions'!$C$5*9.81*'Car Specs and Assumptions'!$F$5</f>
        <v>145.08990000000003</v>
      </c>
      <c r="L1210" s="30">
        <v>309.8662224016204</v>
      </c>
      <c r="M1210" s="30">
        <v>-413.8727890682859</v>
      </c>
      <c r="N1210" s="31">
        <v>-11163.068838480711</v>
      </c>
      <c r="O1210" s="31">
        <f t="shared" si="219"/>
        <v>0</v>
      </c>
      <c r="P1210" s="31">
        <f>IF(F1210&gt;0,(K1210+L1210)*F1210,0)</f>
        <v>12271.177634777039</v>
      </c>
      <c r="Q1210" s="32">
        <f>IF(J1210*-1&gt;(K1210+L1210),(((J1210*-1)-K1210-L1210))*F1210,0)</f>
        <v>0</v>
      </c>
      <c r="R1210" s="31">
        <f t="shared" si="220"/>
        <v>2514801.5600574557</v>
      </c>
      <c r="S1210" s="31">
        <f t="shared" si="221"/>
        <v>2060751.1970692198</v>
      </c>
      <c r="T1210" s="31">
        <f t="shared" si="222"/>
        <v>0.69861187338396125</v>
      </c>
      <c r="U1210" s="31">
        <f t="shared" si="223"/>
        <v>0.57247668254582929</v>
      </c>
      <c r="V1210" s="33">
        <v>-0.57247668254582929</v>
      </c>
      <c r="W1210" s="33">
        <f>0.5*'Car Specs and Assumptions'!$C$5*(F1210*F1210)</f>
        <v>537986.8206018518</v>
      </c>
      <c r="X1210" s="33">
        <f t="shared" si="224"/>
        <v>537.98682060185183</v>
      </c>
      <c r="Y1210" s="33">
        <f t="shared" si="225"/>
        <v>392.73037903935182</v>
      </c>
      <c r="Z1210" s="33">
        <f>(H1210*(K1210+L1210))/1000</f>
        <v>12.27117763477704</v>
      </c>
      <c r="AA1210" s="33">
        <f t="shared" si="226"/>
        <v>380.4592014045748</v>
      </c>
      <c r="AB1210" s="18"/>
      <c r="AC1210" s="24">
        <f t="shared" si="227"/>
        <v>0</v>
      </c>
      <c r="AD1210" s="24"/>
      <c r="AE1210" s="18"/>
      <c r="AF1210" s="18"/>
      <c r="AG1210" s="18"/>
      <c r="AH1210" s="18"/>
      <c r="AI1210" s="18"/>
      <c r="AJ1210" s="18"/>
      <c r="AK1210" s="18"/>
      <c r="AL1210" s="18"/>
      <c r="AM1210" s="18"/>
      <c r="AN1210" s="18"/>
    </row>
    <row r="1211" spans="1:40" x14ac:dyDescent="0.35">
      <c r="A1211" s="18"/>
      <c r="B1211" s="3" t="s">
        <v>5</v>
      </c>
      <c r="C1211" s="3">
        <v>1207</v>
      </c>
      <c r="D1211" s="3">
        <v>185</v>
      </c>
      <c r="E1211" s="11">
        <v>97.2</v>
      </c>
      <c r="F1211" s="30">
        <f t="shared" si="218"/>
        <v>27</v>
      </c>
      <c r="G1211" s="52">
        <f t="shared" si="228"/>
        <v>2.7777777777776791E-2</v>
      </c>
      <c r="H1211" s="30">
        <f t="shared" si="229"/>
        <v>27</v>
      </c>
      <c r="I1211" s="70"/>
      <c r="J1211" s="30">
        <v>41.083333333331872</v>
      </c>
      <c r="K1211" s="30">
        <f>'Car Specs and Assumptions'!$C$5*9.81*'Car Specs and Assumptions'!$F$5</f>
        <v>145.08990000000003</v>
      </c>
      <c r="L1211" s="30">
        <v>310.50479250000001</v>
      </c>
      <c r="M1211" s="30">
        <v>-414.51135916666817</v>
      </c>
      <c r="N1211" s="31">
        <v>-11191.80669750004</v>
      </c>
      <c r="O1211" s="31">
        <f t="shared" si="219"/>
        <v>0</v>
      </c>
      <c r="P1211" s="31">
        <f>IF(F1211&gt;0,(K1211+L1211)*F1211,0)</f>
        <v>12301.056697500002</v>
      </c>
      <c r="Q1211" s="32">
        <f>IF(J1211*-1&gt;(K1211+L1211),(((J1211*-1)-K1211-L1211))*F1211,0)</f>
        <v>0</v>
      </c>
      <c r="R1211" s="31">
        <f t="shared" si="220"/>
        <v>2527102.6167549556</v>
      </c>
      <c r="S1211" s="31">
        <f t="shared" si="221"/>
        <v>2060751.1970692198</v>
      </c>
      <c r="T1211" s="31">
        <f t="shared" si="222"/>
        <v>0.70202910693452669</v>
      </c>
      <c r="U1211" s="31">
        <f t="shared" si="223"/>
        <v>0.57247668254582929</v>
      </c>
      <c r="V1211" s="33">
        <v>-0.57247668254582929</v>
      </c>
      <c r="W1211" s="33">
        <f>0.5*'Car Specs and Assumptions'!$C$5*(F1211*F1211)</f>
        <v>539095.5</v>
      </c>
      <c r="X1211" s="33">
        <f t="shared" si="224"/>
        <v>539.09550000000002</v>
      </c>
      <c r="Y1211" s="33">
        <f t="shared" si="225"/>
        <v>393.539715</v>
      </c>
      <c r="Z1211" s="33">
        <f>(H1211*(K1211+L1211))/1000</f>
        <v>12.301056697500002</v>
      </c>
      <c r="AA1211" s="33">
        <f t="shared" si="226"/>
        <v>381.23865830249997</v>
      </c>
      <c r="AB1211" s="18"/>
      <c r="AC1211" s="24">
        <f t="shared" si="227"/>
        <v>0</v>
      </c>
      <c r="AD1211" s="24"/>
      <c r="AE1211" s="18"/>
      <c r="AF1211" s="18"/>
      <c r="AG1211" s="18"/>
      <c r="AH1211" s="18"/>
      <c r="AI1211" s="18"/>
      <c r="AJ1211" s="18"/>
      <c r="AK1211" s="18"/>
      <c r="AL1211" s="18"/>
      <c r="AM1211" s="18"/>
      <c r="AN1211" s="18"/>
    </row>
    <row r="1212" spans="1:40" x14ac:dyDescent="0.35">
      <c r="A1212" s="18"/>
      <c r="B1212" s="3" t="s">
        <v>5</v>
      </c>
      <c r="C1212" s="3">
        <v>1208</v>
      </c>
      <c r="D1212" s="3">
        <v>186</v>
      </c>
      <c r="E1212" s="11">
        <v>97.3</v>
      </c>
      <c r="F1212" s="30">
        <f t="shared" si="218"/>
        <v>27.027777777777775</v>
      </c>
      <c r="G1212" s="52">
        <f t="shared" si="228"/>
        <v>2.7777777777778567E-2</v>
      </c>
      <c r="H1212" s="30">
        <f t="shared" si="229"/>
        <v>27.027777777777775</v>
      </c>
      <c r="I1212" s="70"/>
      <c r="J1212" s="30">
        <v>41.083333333334501</v>
      </c>
      <c r="K1212" s="30">
        <f>'Car Specs and Assumptions'!$C$5*9.81*'Car Specs and Assumptions'!$F$5</f>
        <v>145.08990000000003</v>
      </c>
      <c r="L1212" s="30">
        <v>311.14401990162031</v>
      </c>
      <c r="M1212" s="30">
        <v>-415.1505865682858</v>
      </c>
      <c r="N1212" s="31">
        <v>-11220.597798081724</v>
      </c>
      <c r="O1212" s="31">
        <f t="shared" si="219"/>
        <v>0</v>
      </c>
      <c r="P1212" s="31">
        <f>IF(F1212&gt;0,(K1212+L1212)*F1212,0)</f>
        <v>12330.98900178546</v>
      </c>
      <c r="Q1212" s="32">
        <f>IF(J1212*-1&gt;(K1212+L1212),(((J1212*-1)-K1212-L1212))*F1212,0)</f>
        <v>0</v>
      </c>
      <c r="R1212" s="31">
        <f t="shared" si="220"/>
        <v>2539433.605756741</v>
      </c>
      <c r="S1212" s="31">
        <f t="shared" si="221"/>
        <v>2060751.1970692198</v>
      </c>
      <c r="T1212" s="31">
        <f t="shared" si="222"/>
        <v>0.70545465567922272</v>
      </c>
      <c r="U1212" s="31">
        <f t="shared" si="223"/>
        <v>0.57247668254582929</v>
      </c>
      <c r="V1212" s="33">
        <v>-0.57247668254582929</v>
      </c>
      <c r="W1212" s="33">
        <f>0.5*'Car Specs and Assumptions'!$C$5*(F1212*F1212)</f>
        <v>540205.32060185168</v>
      </c>
      <c r="X1212" s="33">
        <f t="shared" si="224"/>
        <v>540.20532060185167</v>
      </c>
      <c r="Y1212" s="33">
        <f t="shared" si="225"/>
        <v>394.34988403935171</v>
      </c>
      <c r="Z1212" s="33">
        <f>(H1212*(K1212+L1212))/1000</f>
        <v>12.33098900178546</v>
      </c>
      <c r="AA1212" s="33">
        <f t="shared" si="226"/>
        <v>382.01889503756627</v>
      </c>
      <c r="AB1212" s="18"/>
      <c r="AC1212" s="24">
        <f t="shared" si="227"/>
        <v>0</v>
      </c>
      <c r="AD1212" s="24"/>
      <c r="AE1212" s="18"/>
      <c r="AF1212" s="18"/>
      <c r="AG1212" s="18"/>
      <c r="AH1212" s="18"/>
      <c r="AI1212" s="18"/>
      <c r="AJ1212" s="18"/>
      <c r="AK1212" s="18"/>
      <c r="AL1212" s="18"/>
      <c r="AM1212" s="18"/>
      <c r="AN1212" s="18"/>
    </row>
    <row r="1213" spans="1:40" x14ac:dyDescent="0.35">
      <c r="A1213" s="18"/>
      <c r="B1213" s="3" t="s">
        <v>5</v>
      </c>
      <c r="C1213" s="3">
        <v>1209</v>
      </c>
      <c r="D1213" s="3">
        <v>187</v>
      </c>
      <c r="E1213" s="11">
        <v>97.4</v>
      </c>
      <c r="F1213" s="30">
        <f t="shared" si="218"/>
        <v>27.055555555555557</v>
      </c>
      <c r="G1213" s="52">
        <f t="shared" si="228"/>
        <v>1.388888888889106E-2</v>
      </c>
      <c r="H1213" s="30">
        <f t="shared" si="229"/>
        <v>27.055555555555557</v>
      </c>
      <c r="I1213" s="70"/>
      <c r="J1213" s="30">
        <v>20.541666666669876</v>
      </c>
      <c r="K1213" s="30">
        <f>'Car Specs and Assumptions'!$C$5*9.81*'Car Specs and Assumptions'!$F$5</f>
        <v>145.08990000000003</v>
      </c>
      <c r="L1213" s="30">
        <v>311.78390460648154</v>
      </c>
      <c r="M1213" s="30">
        <v>-436.33213793981167</v>
      </c>
      <c r="N1213" s="31">
        <v>-11805.208398704905</v>
      </c>
      <c r="O1213" s="31">
        <f t="shared" si="219"/>
        <v>0</v>
      </c>
      <c r="P1213" s="31">
        <f>IF(F1213&gt;0,(K1213+L1213)*F1213,0)</f>
        <v>12360.974602408698</v>
      </c>
      <c r="Q1213" s="32">
        <f>IF(J1213*-1&gt;(K1213+L1213),(((J1213*-1)-K1213-L1213))*F1213,0)</f>
        <v>0</v>
      </c>
      <c r="R1213" s="31">
        <f t="shared" si="220"/>
        <v>2551794.5803591497</v>
      </c>
      <c r="S1213" s="31">
        <f t="shared" si="221"/>
        <v>2060751.1970692198</v>
      </c>
      <c r="T1213" s="31">
        <f t="shared" si="222"/>
        <v>0.70888853442377187</v>
      </c>
      <c r="U1213" s="31">
        <f t="shared" si="223"/>
        <v>0.57247668254582929</v>
      </c>
      <c r="V1213" s="33">
        <v>-0.57247668254582929</v>
      </c>
      <c r="W1213" s="33">
        <f>0.5*'Car Specs and Assumptions'!$C$5*(F1213*F1213)</f>
        <v>541316.28240740742</v>
      </c>
      <c r="X1213" s="33">
        <f t="shared" si="224"/>
        <v>541.31628240740747</v>
      </c>
      <c r="Y1213" s="33">
        <f t="shared" si="225"/>
        <v>395.16088615740745</v>
      </c>
      <c r="Z1213" s="33">
        <f>(H1213*(K1213+L1213))/1000</f>
        <v>12.360974602408698</v>
      </c>
      <c r="AA1213" s="33">
        <f t="shared" si="226"/>
        <v>382.79991155499874</v>
      </c>
      <c r="AB1213" s="18"/>
      <c r="AC1213" s="24">
        <f t="shared" si="227"/>
        <v>0</v>
      </c>
      <c r="AD1213" s="24"/>
      <c r="AE1213" s="18"/>
      <c r="AF1213" s="18"/>
      <c r="AG1213" s="18"/>
      <c r="AH1213" s="18"/>
      <c r="AI1213" s="18"/>
      <c r="AJ1213" s="18"/>
      <c r="AK1213" s="18"/>
      <c r="AL1213" s="18"/>
      <c r="AM1213" s="18"/>
      <c r="AN1213" s="18"/>
    </row>
    <row r="1214" spans="1:40" x14ac:dyDescent="0.35">
      <c r="A1214" s="18"/>
      <c r="B1214" s="3" t="s">
        <v>5</v>
      </c>
      <c r="C1214" s="3">
        <v>1210</v>
      </c>
      <c r="D1214" s="3">
        <v>188</v>
      </c>
      <c r="E1214" s="11">
        <v>97.4</v>
      </c>
      <c r="F1214" s="30">
        <f t="shared" si="218"/>
        <v>27.055555555555557</v>
      </c>
      <c r="G1214" s="52">
        <f t="shared" si="228"/>
        <v>0</v>
      </c>
      <c r="H1214" s="30">
        <f t="shared" si="229"/>
        <v>27.055555555555557</v>
      </c>
      <c r="I1214" s="70"/>
      <c r="J1214" s="30">
        <v>0</v>
      </c>
      <c r="K1214" s="30">
        <f>'Car Specs and Assumptions'!$C$5*9.81*'Car Specs and Assumptions'!$F$5</f>
        <v>145.08990000000003</v>
      </c>
      <c r="L1214" s="30">
        <v>311.78390460648154</v>
      </c>
      <c r="M1214" s="30">
        <v>-456.8738046064816</v>
      </c>
      <c r="N1214" s="31">
        <v>-12360.974602408698</v>
      </c>
      <c r="O1214" s="31">
        <f t="shared" si="219"/>
        <v>0</v>
      </c>
      <c r="P1214" s="31">
        <f>IF(F1214&gt;0,(K1214+L1214)*F1214,0)</f>
        <v>12360.974602408698</v>
      </c>
      <c r="Q1214" s="32">
        <f>IF(J1214*-1&gt;(K1214+L1214),(((J1214*-1)-K1214-L1214))*F1214,0)</f>
        <v>0</v>
      </c>
      <c r="R1214" s="31">
        <f t="shared" si="220"/>
        <v>2564155.5549615584</v>
      </c>
      <c r="S1214" s="31">
        <f t="shared" si="221"/>
        <v>2060751.1970692198</v>
      </c>
      <c r="T1214" s="31">
        <f t="shared" si="222"/>
        <v>0.71232241316832101</v>
      </c>
      <c r="U1214" s="31">
        <f t="shared" si="223"/>
        <v>0.57247668254582929</v>
      </c>
      <c r="V1214" s="33">
        <v>-0.57247668254582929</v>
      </c>
      <c r="W1214" s="33">
        <f>0.5*'Car Specs and Assumptions'!$C$5*(F1214*F1214)</f>
        <v>541316.28240740742</v>
      </c>
      <c r="X1214" s="33">
        <f t="shared" si="224"/>
        <v>541.31628240740747</v>
      </c>
      <c r="Y1214" s="33">
        <f t="shared" si="225"/>
        <v>395.16088615740745</v>
      </c>
      <c r="Z1214" s="33">
        <f>(H1214*(K1214+L1214))/1000</f>
        <v>12.360974602408698</v>
      </c>
      <c r="AA1214" s="33">
        <f t="shared" si="226"/>
        <v>382.79991155499874</v>
      </c>
      <c r="AB1214" s="18"/>
      <c r="AC1214" s="24">
        <f t="shared" si="227"/>
        <v>0</v>
      </c>
      <c r="AD1214" s="24"/>
      <c r="AE1214" s="18"/>
      <c r="AF1214" s="18"/>
      <c r="AG1214" s="18"/>
      <c r="AH1214" s="18"/>
      <c r="AI1214" s="18"/>
      <c r="AJ1214" s="18"/>
      <c r="AK1214" s="18"/>
      <c r="AL1214" s="18"/>
      <c r="AM1214" s="18"/>
      <c r="AN1214" s="18"/>
    </row>
    <row r="1215" spans="1:40" x14ac:dyDescent="0.35">
      <c r="A1215" s="18"/>
      <c r="B1215" s="3" t="s">
        <v>5</v>
      </c>
      <c r="C1215" s="3">
        <v>1211</v>
      </c>
      <c r="D1215" s="3">
        <v>189</v>
      </c>
      <c r="E1215" s="11">
        <v>97.4</v>
      </c>
      <c r="F1215" s="30">
        <f t="shared" si="218"/>
        <v>27.055555555555557</v>
      </c>
      <c r="G1215" s="52">
        <f t="shared" si="228"/>
        <v>0</v>
      </c>
      <c r="H1215" s="30">
        <f t="shared" si="229"/>
        <v>27.055555555555557</v>
      </c>
      <c r="I1215" s="70"/>
      <c r="J1215" s="30">
        <v>0</v>
      </c>
      <c r="K1215" s="30">
        <f>'Car Specs and Assumptions'!$C$5*9.81*'Car Specs and Assumptions'!$F$5</f>
        <v>145.08990000000003</v>
      </c>
      <c r="L1215" s="30">
        <v>311.78390460648154</v>
      </c>
      <c r="M1215" s="30">
        <v>-456.8738046064816</v>
      </c>
      <c r="N1215" s="31">
        <v>-12360.974602408698</v>
      </c>
      <c r="O1215" s="31">
        <f t="shared" si="219"/>
        <v>0</v>
      </c>
      <c r="P1215" s="31">
        <f>IF(F1215&gt;0,(K1215+L1215)*F1215,0)</f>
        <v>12360.974602408698</v>
      </c>
      <c r="Q1215" s="32">
        <f>IF(J1215*-1&gt;(K1215+L1215),(((J1215*-1)-K1215-L1215))*F1215,0)</f>
        <v>0</v>
      </c>
      <c r="R1215" s="31">
        <f t="shared" si="220"/>
        <v>2576516.5295639671</v>
      </c>
      <c r="S1215" s="31">
        <f t="shared" si="221"/>
        <v>2060751.1970692198</v>
      </c>
      <c r="T1215" s="31">
        <f t="shared" si="222"/>
        <v>0.71575629191287016</v>
      </c>
      <c r="U1215" s="31">
        <f t="shared" si="223"/>
        <v>0.57247668254582929</v>
      </c>
      <c r="V1215" s="33">
        <v>-0.57247668254582929</v>
      </c>
      <c r="W1215" s="33">
        <f>0.5*'Car Specs and Assumptions'!$C$5*(F1215*F1215)</f>
        <v>541316.28240740742</v>
      </c>
      <c r="X1215" s="33">
        <f t="shared" si="224"/>
        <v>541.31628240740747</v>
      </c>
      <c r="Y1215" s="33">
        <f t="shared" si="225"/>
        <v>395.16088615740745</v>
      </c>
      <c r="Z1215" s="33">
        <f>(H1215*(K1215+L1215))/1000</f>
        <v>12.360974602408698</v>
      </c>
      <c r="AA1215" s="33">
        <f t="shared" si="226"/>
        <v>382.79991155499874</v>
      </c>
      <c r="AB1215" s="18"/>
      <c r="AC1215" s="24">
        <f t="shared" si="227"/>
        <v>0</v>
      </c>
      <c r="AD1215" s="24"/>
      <c r="AE1215" s="18"/>
      <c r="AF1215" s="18"/>
      <c r="AG1215" s="18"/>
      <c r="AH1215" s="18"/>
      <c r="AI1215" s="18"/>
      <c r="AJ1215" s="18"/>
      <c r="AK1215" s="18"/>
      <c r="AL1215" s="18"/>
      <c r="AM1215" s="18"/>
      <c r="AN1215" s="18"/>
    </row>
    <row r="1216" spans="1:40" x14ac:dyDescent="0.35">
      <c r="A1216" s="18"/>
      <c r="B1216" s="3" t="s">
        <v>5</v>
      </c>
      <c r="C1216" s="3">
        <v>1212</v>
      </c>
      <c r="D1216" s="3">
        <v>190</v>
      </c>
      <c r="E1216" s="11">
        <v>97.4</v>
      </c>
      <c r="F1216" s="30">
        <f t="shared" si="218"/>
        <v>27.055555555555557</v>
      </c>
      <c r="G1216" s="52">
        <f t="shared" si="228"/>
        <v>-1.388888888889106E-2</v>
      </c>
      <c r="H1216" s="30">
        <f t="shared" si="229"/>
        <v>27.055555555555557</v>
      </c>
      <c r="I1216" s="70"/>
      <c r="J1216" s="30">
        <v>-20.541666666669876</v>
      </c>
      <c r="K1216" s="30">
        <f>'Car Specs and Assumptions'!$C$5*9.81*'Car Specs and Assumptions'!$F$5</f>
        <v>145.08990000000003</v>
      </c>
      <c r="L1216" s="30">
        <v>311.78390460648154</v>
      </c>
      <c r="M1216" s="30">
        <v>-477.41547127315141</v>
      </c>
      <c r="N1216" s="31">
        <v>-12916.740806112486</v>
      </c>
      <c r="O1216" s="31">
        <f t="shared" si="219"/>
        <v>0</v>
      </c>
      <c r="P1216" s="31">
        <f>IF(F1216&gt;0,(K1216+L1216)*F1216,0)</f>
        <v>12360.974602408698</v>
      </c>
      <c r="Q1216" s="32">
        <f>IF(J1216*-1&gt;(K1216+L1216),(((J1216*-1)-K1216-L1216))*F1216,0)</f>
        <v>0</v>
      </c>
      <c r="R1216" s="31">
        <f t="shared" si="220"/>
        <v>2588877.5041663758</v>
      </c>
      <c r="S1216" s="31">
        <f t="shared" si="221"/>
        <v>2060751.1970692198</v>
      </c>
      <c r="T1216" s="31">
        <f t="shared" si="222"/>
        <v>0.71919017065741919</v>
      </c>
      <c r="U1216" s="31">
        <f t="shared" si="223"/>
        <v>0.57247668254582929</v>
      </c>
      <c r="V1216" s="33">
        <v>-0.57247668254582929</v>
      </c>
      <c r="W1216" s="33">
        <f>0.5*'Car Specs and Assumptions'!$C$5*(F1216*F1216)</f>
        <v>541316.28240740742</v>
      </c>
      <c r="X1216" s="33">
        <f t="shared" si="224"/>
        <v>541.31628240740747</v>
      </c>
      <c r="Y1216" s="33">
        <f t="shared" si="225"/>
        <v>395.16088615740745</v>
      </c>
      <c r="Z1216" s="33">
        <f>(H1216*(K1216+L1216))/1000</f>
        <v>12.360974602408698</v>
      </c>
      <c r="AA1216" s="33">
        <f t="shared" si="226"/>
        <v>382.79991155499874</v>
      </c>
      <c r="AB1216" s="18"/>
      <c r="AC1216" s="24">
        <f t="shared" si="227"/>
        <v>0</v>
      </c>
      <c r="AD1216" s="24"/>
      <c r="AE1216" s="18"/>
      <c r="AF1216" s="18"/>
      <c r="AG1216" s="18"/>
      <c r="AH1216" s="18"/>
      <c r="AI1216" s="18"/>
      <c r="AJ1216" s="18"/>
      <c r="AK1216" s="18"/>
      <c r="AL1216" s="18"/>
      <c r="AM1216" s="18"/>
      <c r="AN1216" s="18"/>
    </row>
    <row r="1217" spans="1:40" x14ac:dyDescent="0.35">
      <c r="A1217" s="18"/>
      <c r="B1217" s="3" t="s">
        <v>5</v>
      </c>
      <c r="C1217" s="3">
        <v>1213</v>
      </c>
      <c r="D1217" s="3">
        <v>191</v>
      </c>
      <c r="E1217" s="11">
        <v>97.3</v>
      </c>
      <c r="F1217" s="30">
        <f t="shared" si="218"/>
        <v>27.027777777777775</v>
      </c>
      <c r="G1217" s="52">
        <f t="shared" si="228"/>
        <v>-1.388888888889106E-2</v>
      </c>
      <c r="H1217" s="30">
        <f t="shared" si="229"/>
        <v>27.027777777777775</v>
      </c>
      <c r="I1217" s="70"/>
      <c r="J1217" s="30">
        <v>-20.541666666669876</v>
      </c>
      <c r="K1217" s="30">
        <f>'Car Specs and Assumptions'!$C$5*9.81*'Car Specs and Assumptions'!$F$5</f>
        <v>145.08990000000003</v>
      </c>
      <c r="L1217" s="30">
        <v>311.14401990162031</v>
      </c>
      <c r="M1217" s="30">
        <v>-476.77558656829024</v>
      </c>
      <c r="N1217" s="31">
        <v>-12886.184603637399</v>
      </c>
      <c r="O1217" s="31">
        <f t="shared" si="219"/>
        <v>0</v>
      </c>
      <c r="P1217" s="31">
        <f>IF(F1217&gt;0,(K1217+L1217)*F1217,0)</f>
        <v>12330.98900178546</v>
      </c>
      <c r="Q1217" s="32">
        <f>IF(J1217*-1&gt;(K1217+L1217),(((J1217*-1)-K1217-L1217))*F1217,0)</f>
        <v>0</v>
      </c>
      <c r="R1217" s="31">
        <f t="shared" si="220"/>
        <v>2601208.4931681613</v>
      </c>
      <c r="S1217" s="31">
        <f t="shared" si="221"/>
        <v>2060751.1970692198</v>
      </c>
      <c r="T1217" s="31">
        <f t="shared" si="222"/>
        <v>0.72261571940211522</v>
      </c>
      <c r="U1217" s="31">
        <f t="shared" si="223"/>
        <v>0.57247668254582929</v>
      </c>
      <c r="V1217" s="33">
        <v>-0.57247668254582929</v>
      </c>
      <c r="W1217" s="33">
        <f>0.5*'Car Specs and Assumptions'!$C$5*(F1217*F1217)</f>
        <v>540205.32060185168</v>
      </c>
      <c r="X1217" s="33">
        <f t="shared" si="224"/>
        <v>540.20532060185167</v>
      </c>
      <c r="Y1217" s="33">
        <f t="shared" si="225"/>
        <v>394.34988403935171</v>
      </c>
      <c r="Z1217" s="33">
        <f>(H1217*(K1217+L1217))/1000</f>
        <v>12.33098900178546</v>
      </c>
      <c r="AA1217" s="33">
        <f t="shared" si="226"/>
        <v>382.01889503756627</v>
      </c>
      <c r="AB1217" s="18"/>
      <c r="AC1217" s="24">
        <f t="shared" si="227"/>
        <v>0</v>
      </c>
      <c r="AD1217" s="24"/>
      <c r="AE1217" s="18"/>
      <c r="AF1217" s="18"/>
      <c r="AG1217" s="18"/>
      <c r="AH1217" s="18"/>
      <c r="AI1217" s="18"/>
      <c r="AJ1217" s="18"/>
      <c r="AK1217" s="18"/>
      <c r="AL1217" s="18"/>
      <c r="AM1217" s="18"/>
      <c r="AN1217" s="18"/>
    </row>
    <row r="1218" spans="1:40" x14ac:dyDescent="0.35">
      <c r="A1218" s="18"/>
      <c r="B1218" s="3" t="s">
        <v>5</v>
      </c>
      <c r="C1218" s="3">
        <v>1214</v>
      </c>
      <c r="D1218" s="3">
        <v>192</v>
      </c>
      <c r="E1218" s="11">
        <v>97.3</v>
      </c>
      <c r="F1218" s="30">
        <f t="shared" si="218"/>
        <v>27.027777777777775</v>
      </c>
      <c r="G1218" s="52">
        <f t="shared" si="228"/>
        <v>0</v>
      </c>
      <c r="H1218" s="30">
        <f t="shared" si="229"/>
        <v>27.027777777777775</v>
      </c>
      <c r="I1218" s="70"/>
      <c r="J1218" s="30">
        <v>0</v>
      </c>
      <c r="K1218" s="30">
        <f>'Car Specs and Assumptions'!$C$5*9.81*'Car Specs and Assumptions'!$F$5</f>
        <v>145.08990000000003</v>
      </c>
      <c r="L1218" s="30">
        <v>311.14401990162031</v>
      </c>
      <c r="M1218" s="30">
        <v>-456.23391990162031</v>
      </c>
      <c r="N1218" s="31">
        <v>-12330.98900178546</v>
      </c>
      <c r="O1218" s="31">
        <f t="shared" si="219"/>
        <v>0</v>
      </c>
      <c r="P1218" s="31">
        <f>IF(F1218&gt;0,(K1218+L1218)*F1218,0)</f>
        <v>12330.98900178546</v>
      </c>
      <c r="Q1218" s="32">
        <f>IF(J1218*-1&gt;(K1218+L1218),(((J1218*-1)-K1218-L1218))*F1218,0)</f>
        <v>0</v>
      </c>
      <c r="R1218" s="31">
        <f t="shared" si="220"/>
        <v>2613539.4821699467</v>
      </c>
      <c r="S1218" s="31">
        <f t="shared" si="221"/>
        <v>2060751.1970692198</v>
      </c>
      <c r="T1218" s="31">
        <f t="shared" si="222"/>
        <v>0.72604126814681125</v>
      </c>
      <c r="U1218" s="31">
        <f t="shared" si="223"/>
        <v>0.57247668254582929</v>
      </c>
      <c r="V1218" s="33">
        <v>-0.57247668254582929</v>
      </c>
      <c r="W1218" s="33">
        <f>0.5*'Car Specs and Assumptions'!$C$5*(F1218*F1218)</f>
        <v>540205.32060185168</v>
      </c>
      <c r="X1218" s="33">
        <f t="shared" si="224"/>
        <v>540.20532060185167</v>
      </c>
      <c r="Y1218" s="33">
        <f t="shared" si="225"/>
        <v>394.34988403935171</v>
      </c>
      <c r="Z1218" s="33">
        <f>(H1218*(K1218+L1218))/1000</f>
        <v>12.33098900178546</v>
      </c>
      <c r="AA1218" s="33">
        <f t="shared" si="226"/>
        <v>382.01889503756627</v>
      </c>
      <c r="AB1218" s="18"/>
      <c r="AC1218" s="24">
        <f t="shared" si="227"/>
        <v>0</v>
      </c>
      <c r="AD1218" s="24"/>
      <c r="AE1218" s="18"/>
      <c r="AF1218" s="18"/>
      <c r="AG1218" s="18"/>
      <c r="AH1218" s="18"/>
      <c r="AI1218" s="18"/>
      <c r="AJ1218" s="18"/>
      <c r="AK1218" s="18"/>
      <c r="AL1218" s="18"/>
      <c r="AM1218" s="18"/>
      <c r="AN1218" s="18"/>
    </row>
    <row r="1219" spans="1:40" x14ac:dyDescent="0.35">
      <c r="A1219" s="18"/>
      <c r="B1219" s="3" t="s">
        <v>5</v>
      </c>
      <c r="C1219" s="3">
        <v>1215</v>
      </c>
      <c r="D1219" s="3">
        <v>193</v>
      </c>
      <c r="E1219" s="11">
        <v>97.3</v>
      </c>
      <c r="F1219" s="30">
        <f t="shared" si="218"/>
        <v>27.027777777777775</v>
      </c>
      <c r="G1219" s="52">
        <f t="shared" si="228"/>
        <v>0</v>
      </c>
      <c r="H1219" s="30">
        <f t="shared" si="229"/>
        <v>27.027777777777775</v>
      </c>
      <c r="I1219" s="70"/>
      <c r="J1219" s="30">
        <v>0</v>
      </c>
      <c r="K1219" s="30">
        <f>'Car Specs and Assumptions'!$C$5*9.81*'Car Specs and Assumptions'!$F$5</f>
        <v>145.08990000000003</v>
      </c>
      <c r="L1219" s="30">
        <v>311.14401990162031</v>
      </c>
      <c r="M1219" s="30">
        <v>-456.23391990162031</v>
      </c>
      <c r="N1219" s="31">
        <v>-12330.98900178546</v>
      </c>
      <c r="O1219" s="31">
        <f t="shared" si="219"/>
        <v>0</v>
      </c>
      <c r="P1219" s="31">
        <f>IF(F1219&gt;0,(K1219+L1219)*F1219,0)</f>
        <v>12330.98900178546</v>
      </c>
      <c r="Q1219" s="32">
        <f>IF(J1219*-1&gt;(K1219+L1219),(((J1219*-1)-K1219-L1219))*F1219,0)</f>
        <v>0</v>
      </c>
      <c r="R1219" s="31">
        <f t="shared" si="220"/>
        <v>2625870.4711717321</v>
      </c>
      <c r="S1219" s="31">
        <f t="shared" si="221"/>
        <v>2060751.1970692198</v>
      </c>
      <c r="T1219" s="31">
        <f t="shared" si="222"/>
        <v>0.72946681689150716</v>
      </c>
      <c r="U1219" s="31">
        <f t="shared" si="223"/>
        <v>0.57247668254582929</v>
      </c>
      <c r="V1219" s="33">
        <v>-0.57247668254582929</v>
      </c>
      <c r="W1219" s="33">
        <f>0.5*'Car Specs and Assumptions'!$C$5*(F1219*F1219)</f>
        <v>540205.32060185168</v>
      </c>
      <c r="X1219" s="33">
        <f t="shared" si="224"/>
        <v>540.20532060185167</v>
      </c>
      <c r="Y1219" s="33">
        <f t="shared" si="225"/>
        <v>394.34988403935171</v>
      </c>
      <c r="Z1219" s="33">
        <f>(H1219*(K1219+L1219))/1000</f>
        <v>12.33098900178546</v>
      </c>
      <c r="AA1219" s="33">
        <f t="shared" si="226"/>
        <v>382.01889503756627</v>
      </c>
      <c r="AB1219" s="18"/>
      <c r="AC1219" s="24">
        <f t="shared" si="227"/>
        <v>0</v>
      </c>
      <c r="AD1219" s="24"/>
      <c r="AE1219" s="18"/>
      <c r="AF1219" s="18"/>
      <c r="AG1219" s="18"/>
      <c r="AH1219" s="18"/>
      <c r="AI1219" s="18"/>
      <c r="AJ1219" s="18"/>
      <c r="AK1219" s="18"/>
      <c r="AL1219" s="18"/>
      <c r="AM1219" s="18"/>
      <c r="AN1219" s="18"/>
    </row>
    <row r="1220" spans="1:40" x14ac:dyDescent="0.35">
      <c r="A1220" s="18"/>
      <c r="B1220" s="3" t="s">
        <v>5</v>
      </c>
      <c r="C1220" s="3">
        <v>1216</v>
      </c>
      <c r="D1220" s="3">
        <v>194</v>
      </c>
      <c r="E1220" s="11">
        <v>97.3</v>
      </c>
      <c r="F1220" s="30">
        <f t="shared" si="218"/>
        <v>27.027777777777775</v>
      </c>
      <c r="G1220" s="52">
        <f t="shared" si="228"/>
        <v>-1.3888888888887507E-2</v>
      </c>
      <c r="H1220" s="30">
        <f t="shared" si="229"/>
        <v>27.027777777777775</v>
      </c>
      <c r="I1220" s="70"/>
      <c r="J1220" s="30">
        <v>-20.541666666664625</v>
      </c>
      <c r="K1220" s="30">
        <f>'Car Specs and Assumptions'!$C$5*9.81*'Car Specs and Assumptions'!$F$5</f>
        <v>145.08990000000003</v>
      </c>
      <c r="L1220" s="30">
        <v>311.14401990162031</v>
      </c>
      <c r="M1220" s="30">
        <v>-476.77558656828495</v>
      </c>
      <c r="N1220" s="31">
        <v>-12886.184603637255</v>
      </c>
      <c r="O1220" s="31">
        <f t="shared" si="219"/>
        <v>0</v>
      </c>
      <c r="P1220" s="31">
        <f>IF(F1220&gt;0,(K1220+L1220)*F1220,0)</f>
        <v>12330.98900178546</v>
      </c>
      <c r="Q1220" s="32">
        <f>IF(J1220*-1&gt;(K1220+L1220),(((J1220*-1)-K1220-L1220))*F1220,0)</f>
        <v>0</v>
      </c>
      <c r="R1220" s="31">
        <f t="shared" si="220"/>
        <v>2638201.4601735175</v>
      </c>
      <c r="S1220" s="31">
        <f t="shared" si="221"/>
        <v>2060751.1970692198</v>
      </c>
      <c r="T1220" s="31">
        <f t="shared" si="222"/>
        <v>0.73289236563620319</v>
      </c>
      <c r="U1220" s="31">
        <f t="shared" si="223"/>
        <v>0.57247668254582929</v>
      </c>
      <c r="V1220" s="33">
        <v>-0.57247668254582929</v>
      </c>
      <c r="W1220" s="33">
        <f>0.5*'Car Specs and Assumptions'!$C$5*(F1220*F1220)</f>
        <v>540205.32060185168</v>
      </c>
      <c r="X1220" s="33">
        <f t="shared" si="224"/>
        <v>540.20532060185167</v>
      </c>
      <c r="Y1220" s="33">
        <f t="shared" si="225"/>
        <v>394.34988403935171</v>
      </c>
      <c r="Z1220" s="33">
        <f>(H1220*(K1220+L1220))/1000</f>
        <v>12.33098900178546</v>
      </c>
      <c r="AA1220" s="33">
        <f t="shared" si="226"/>
        <v>382.01889503756627</v>
      </c>
      <c r="AB1220" s="18"/>
      <c r="AC1220" s="24">
        <f t="shared" si="227"/>
        <v>0</v>
      </c>
      <c r="AD1220" s="24"/>
      <c r="AE1220" s="18"/>
      <c r="AF1220" s="18"/>
      <c r="AG1220" s="18"/>
      <c r="AH1220" s="18"/>
      <c r="AI1220" s="18"/>
      <c r="AJ1220" s="18"/>
      <c r="AK1220" s="18"/>
      <c r="AL1220" s="18"/>
      <c r="AM1220" s="18"/>
      <c r="AN1220" s="18"/>
    </row>
    <row r="1221" spans="1:40" x14ac:dyDescent="0.35">
      <c r="A1221" s="18"/>
      <c r="B1221" s="3" t="s">
        <v>5</v>
      </c>
      <c r="C1221" s="3">
        <v>1217</v>
      </c>
      <c r="D1221" s="3">
        <v>195</v>
      </c>
      <c r="E1221" s="11">
        <v>97.2</v>
      </c>
      <c r="F1221" s="30">
        <f t="shared" ref="F1221:F1284" si="230">E1221/3.6</f>
        <v>27</v>
      </c>
      <c r="G1221" s="52">
        <f t="shared" si="228"/>
        <v>-2.7777777777776791E-2</v>
      </c>
      <c r="H1221" s="30">
        <f t="shared" si="229"/>
        <v>27</v>
      </c>
      <c r="I1221" s="70"/>
      <c r="J1221" s="30">
        <v>-41.083333333331872</v>
      </c>
      <c r="K1221" s="30">
        <f>'Car Specs and Assumptions'!$C$5*9.81*'Car Specs and Assumptions'!$F$5</f>
        <v>145.08990000000003</v>
      </c>
      <c r="L1221" s="30">
        <v>310.50479250000001</v>
      </c>
      <c r="M1221" s="30">
        <v>-496.6780258333319</v>
      </c>
      <c r="N1221" s="31">
        <v>-13410.306697499962</v>
      </c>
      <c r="O1221" s="31">
        <f t="shared" ref="O1221:O1284" si="231">IF(N1221&gt;0,N1221,0)</f>
        <v>0</v>
      </c>
      <c r="P1221" s="31">
        <f>IF(F1221&gt;0,(K1221+L1221)*F1221,0)</f>
        <v>12301.056697500002</v>
      </c>
      <c r="Q1221" s="32">
        <f>IF(J1221*-1&gt;(K1221+L1221),(((J1221*-1)-K1221-L1221))*F1221,0)</f>
        <v>0</v>
      </c>
      <c r="R1221" s="31">
        <f t="shared" ref="R1221:R1284" si="232">R1220+P1221</f>
        <v>2650502.5168710174</v>
      </c>
      <c r="S1221" s="31">
        <f t="shared" ref="S1221:S1284" si="233">S1220+Q1221</f>
        <v>2060751.1970692198</v>
      </c>
      <c r="T1221" s="31">
        <f t="shared" ref="T1221:T1284" si="234">R1221*0.0000002778</f>
        <v>0.73630959918676864</v>
      </c>
      <c r="U1221" s="31">
        <f t="shared" ref="U1221:U1284" si="235">S1221*0.0000002778</f>
        <v>0.57247668254582929</v>
      </c>
      <c r="V1221" s="33">
        <v>-0.57247668254582929</v>
      </c>
      <c r="W1221" s="33">
        <f>0.5*'Car Specs and Assumptions'!$C$5*(F1221*F1221)</f>
        <v>539095.5</v>
      </c>
      <c r="X1221" s="33">
        <f t="shared" ref="X1221:X1284" si="236">W1221/1000</f>
        <v>539.09550000000002</v>
      </c>
      <c r="Y1221" s="33">
        <f t="shared" ref="Y1221:Y1284" si="237">0.73*X1221</f>
        <v>393.539715</v>
      </c>
      <c r="Z1221" s="33">
        <f>(H1221*(K1221+L1221))/1000</f>
        <v>12.301056697500002</v>
      </c>
      <c r="AA1221" s="33">
        <f t="shared" ref="AA1221:AA1284" si="238">Y1221-Z1221</f>
        <v>381.23865830249997</v>
      </c>
      <c r="AB1221" s="18"/>
      <c r="AC1221" s="24">
        <f t="shared" ref="AC1221:AC1284" si="239">IF(Q1221&gt;10000,Q1221,0)</f>
        <v>0</v>
      </c>
      <c r="AD1221" s="24"/>
      <c r="AE1221" s="18"/>
      <c r="AF1221" s="18"/>
      <c r="AG1221" s="18"/>
      <c r="AH1221" s="18"/>
      <c r="AI1221" s="18"/>
      <c r="AJ1221" s="18"/>
      <c r="AK1221" s="18"/>
      <c r="AL1221" s="18"/>
      <c r="AM1221" s="18"/>
      <c r="AN1221" s="18"/>
    </row>
    <row r="1222" spans="1:40" x14ac:dyDescent="0.35">
      <c r="A1222" s="18"/>
      <c r="B1222" s="3" t="s">
        <v>5</v>
      </c>
      <c r="C1222" s="3">
        <v>1218</v>
      </c>
      <c r="D1222" s="3">
        <v>196</v>
      </c>
      <c r="E1222" s="11">
        <v>97.1</v>
      </c>
      <c r="F1222" s="30">
        <f t="shared" si="230"/>
        <v>26.972222222222221</v>
      </c>
      <c r="G1222" s="52">
        <f t="shared" ref="G1222:G1285" si="240">($F1223-$F1221)/2</f>
        <v>-2.7777777777778567E-2</v>
      </c>
      <c r="H1222" s="30">
        <f t="shared" si="229"/>
        <v>26.972222222222221</v>
      </c>
      <c r="I1222" s="70"/>
      <c r="J1222" s="30">
        <v>-41.083333333334501</v>
      </c>
      <c r="K1222" s="30">
        <f>'Car Specs and Assumptions'!$C$5*9.81*'Car Specs and Assumptions'!$F$5</f>
        <v>145.08990000000003</v>
      </c>
      <c r="L1222" s="30">
        <v>309.8662224016204</v>
      </c>
      <c r="M1222" s="30">
        <v>-496.03945573495491</v>
      </c>
      <c r="N1222" s="31">
        <v>-13379.286431073368</v>
      </c>
      <c r="O1222" s="31">
        <f t="shared" si="231"/>
        <v>0</v>
      </c>
      <c r="P1222" s="31">
        <f>IF(F1222&gt;0,(K1222+L1222)*F1222,0)</f>
        <v>12271.177634777039</v>
      </c>
      <c r="Q1222" s="32">
        <f>IF(J1222*-1&gt;(K1222+L1222),(((J1222*-1)-K1222-L1222))*F1222,0)</f>
        <v>0</v>
      </c>
      <c r="R1222" s="31">
        <f t="shared" si="232"/>
        <v>2662773.6945057944</v>
      </c>
      <c r="S1222" s="31">
        <f t="shared" si="233"/>
        <v>2060751.1970692198</v>
      </c>
      <c r="T1222" s="31">
        <f t="shared" si="234"/>
        <v>0.73971853233370977</v>
      </c>
      <c r="U1222" s="31">
        <f t="shared" si="235"/>
        <v>0.57247668254582929</v>
      </c>
      <c r="V1222" s="33">
        <v>-0.57247668254582929</v>
      </c>
      <c r="W1222" s="33">
        <f>0.5*'Car Specs and Assumptions'!$C$5*(F1222*F1222)</f>
        <v>537986.8206018518</v>
      </c>
      <c r="X1222" s="33">
        <f t="shared" si="236"/>
        <v>537.98682060185183</v>
      </c>
      <c r="Y1222" s="33">
        <f t="shared" si="237"/>
        <v>392.73037903935182</v>
      </c>
      <c r="Z1222" s="33">
        <f>(H1222*(K1222+L1222))/1000</f>
        <v>12.27117763477704</v>
      </c>
      <c r="AA1222" s="33">
        <f t="shared" si="238"/>
        <v>380.4592014045748</v>
      </c>
      <c r="AB1222" s="18"/>
      <c r="AC1222" s="24">
        <f t="shared" si="239"/>
        <v>0</v>
      </c>
      <c r="AD1222" s="24"/>
      <c r="AE1222" s="18"/>
      <c r="AF1222" s="18"/>
      <c r="AG1222" s="18"/>
      <c r="AH1222" s="18"/>
      <c r="AI1222" s="18"/>
      <c r="AJ1222" s="18"/>
      <c r="AK1222" s="18"/>
      <c r="AL1222" s="18"/>
      <c r="AM1222" s="18"/>
      <c r="AN1222" s="18"/>
    </row>
    <row r="1223" spans="1:40" x14ac:dyDescent="0.35">
      <c r="A1223" s="18"/>
      <c r="B1223" s="3" t="s">
        <v>5</v>
      </c>
      <c r="C1223" s="3">
        <v>1219</v>
      </c>
      <c r="D1223" s="3">
        <v>197</v>
      </c>
      <c r="E1223" s="11">
        <v>97</v>
      </c>
      <c r="F1223" s="30">
        <f t="shared" si="230"/>
        <v>26.944444444444443</v>
      </c>
      <c r="G1223" s="52">
        <f t="shared" si="240"/>
        <v>-2.7777777777776791E-2</v>
      </c>
      <c r="H1223" s="30">
        <f t="shared" ref="H1223:H1286" si="241">F1223*$C$5</f>
        <v>26.944444444444443</v>
      </c>
      <c r="I1223" s="70"/>
      <c r="J1223" s="30">
        <v>-41.083333333331872</v>
      </c>
      <c r="K1223" s="30">
        <f>'Car Specs and Assumptions'!$C$5*9.81*'Car Specs and Assumptions'!$F$5</f>
        <v>145.08990000000003</v>
      </c>
      <c r="L1223" s="30">
        <v>309.2283096064815</v>
      </c>
      <c r="M1223" s="30">
        <v>-495.4015429398134</v>
      </c>
      <c r="N1223" s="31">
        <v>-13348.31935143386</v>
      </c>
      <c r="O1223" s="31">
        <f t="shared" si="231"/>
        <v>0</v>
      </c>
      <c r="P1223" s="31">
        <f>IF(F1223&gt;0,(K1223+L1223)*F1223,0)</f>
        <v>12241.351758841309</v>
      </c>
      <c r="Q1223" s="32">
        <f>IF(J1223*-1&gt;(K1223+L1223),(((J1223*-1)-K1223-L1223))*F1223,0)</f>
        <v>0</v>
      </c>
      <c r="R1223" s="31">
        <f t="shared" si="232"/>
        <v>2675015.0462646359</v>
      </c>
      <c r="S1223" s="31">
        <f t="shared" si="233"/>
        <v>2060751.1970692198</v>
      </c>
      <c r="T1223" s="31">
        <f t="shared" si="234"/>
        <v>0.7431191798523159</v>
      </c>
      <c r="U1223" s="31">
        <f t="shared" si="235"/>
        <v>0.57247668254582929</v>
      </c>
      <c r="V1223" s="33">
        <v>-0.57247668254582929</v>
      </c>
      <c r="W1223" s="33">
        <f>0.5*'Car Specs and Assumptions'!$C$5*(F1223*F1223)</f>
        <v>536879.2824074073</v>
      </c>
      <c r="X1223" s="33">
        <f t="shared" si="236"/>
        <v>536.87928240740735</v>
      </c>
      <c r="Y1223" s="33">
        <f t="shared" si="237"/>
        <v>391.92187615740733</v>
      </c>
      <c r="Z1223" s="33">
        <f>(H1223*(K1223+L1223))/1000</f>
        <v>12.241351758841308</v>
      </c>
      <c r="AA1223" s="33">
        <f t="shared" si="238"/>
        <v>379.68052439856604</v>
      </c>
      <c r="AB1223" s="18"/>
      <c r="AC1223" s="24">
        <f t="shared" si="239"/>
        <v>0</v>
      </c>
      <c r="AD1223" s="24"/>
      <c r="AE1223" s="18"/>
      <c r="AF1223" s="18"/>
      <c r="AG1223" s="18"/>
      <c r="AH1223" s="18"/>
      <c r="AI1223" s="18"/>
      <c r="AJ1223" s="18"/>
      <c r="AK1223" s="18"/>
      <c r="AL1223" s="18"/>
      <c r="AM1223" s="18"/>
      <c r="AN1223" s="18"/>
    </row>
    <row r="1224" spans="1:40" x14ac:dyDescent="0.35">
      <c r="A1224" s="18"/>
      <c r="B1224" s="3" t="s">
        <v>5</v>
      </c>
      <c r="C1224" s="3">
        <v>1220</v>
      </c>
      <c r="D1224" s="3">
        <v>198</v>
      </c>
      <c r="E1224" s="11">
        <v>96.9</v>
      </c>
      <c r="F1224" s="30">
        <f t="shared" si="230"/>
        <v>26.916666666666668</v>
      </c>
      <c r="G1224" s="52">
        <f t="shared" si="240"/>
        <v>-4.1666666666666075E-2</v>
      </c>
      <c r="H1224" s="30">
        <f t="shared" si="241"/>
        <v>26.916666666666668</v>
      </c>
      <c r="I1224" s="70"/>
      <c r="J1224" s="30">
        <v>-61.624999999999126</v>
      </c>
      <c r="K1224" s="30">
        <f>'Car Specs and Assumptions'!$C$5*9.81*'Car Specs and Assumptions'!$F$5</f>
        <v>145.08990000000003</v>
      </c>
      <c r="L1224" s="30">
        <v>308.59105411458336</v>
      </c>
      <c r="M1224" s="30">
        <v>-515.30595411458251</v>
      </c>
      <c r="N1224" s="31">
        <v>-13870.318598250846</v>
      </c>
      <c r="O1224" s="31">
        <f t="shared" si="231"/>
        <v>0</v>
      </c>
      <c r="P1224" s="31">
        <f>IF(F1224&gt;0,(K1224+L1224)*F1224,0)</f>
        <v>12211.579014917537</v>
      </c>
      <c r="Q1224" s="32">
        <f>IF(J1224*-1&gt;(K1224+L1224),(((J1224*-1)-K1224-L1224))*F1224,0)</f>
        <v>0</v>
      </c>
      <c r="R1224" s="31">
        <f t="shared" si="232"/>
        <v>2687226.6252795532</v>
      </c>
      <c r="S1224" s="31">
        <f t="shared" si="233"/>
        <v>2060751.1970692198</v>
      </c>
      <c r="T1224" s="31">
        <f t="shared" si="234"/>
        <v>0.74651155650265988</v>
      </c>
      <c r="U1224" s="31">
        <f t="shared" si="235"/>
        <v>0.57247668254582929</v>
      </c>
      <c r="V1224" s="33">
        <v>-0.57247668254582929</v>
      </c>
      <c r="W1224" s="33">
        <f>0.5*'Car Specs and Assumptions'!$C$5*(F1224*F1224)</f>
        <v>535772.88541666663</v>
      </c>
      <c r="X1224" s="33">
        <f t="shared" si="236"/>
        <v>535.77288541666667</v>
      </c>
      <c r="Y1224" s="33">
        <f t="shared" si="237"/>
        <v>391.11420635416664</v>
      </c>
      <c r="Z1224" s="33">
        <f>(H1224*(K1224+L1224))/1000</f>
        <v>12.211579014917538</v>
      </c>
      <c r="AA1224" s="33">
        <f t="shared" si="238"/>
        <v>378.90262733924908</v>
      </c>
      <c r="AB1224" s="18"/>
      <c r="AC1224" s="24">
        <f t="shared" si="239"/>
        <v>0</v>
      </c>
      <c r="AD1224" s="24"/>
      <c r="AE1224" s="18"/>
      <c r="AF1224" s="18"/>
      <c r="AG1224" s="18"/>
      <c r="AH1224" s="18"/>
      <c r="AI1224" s="18"/>
      <c r="AJ1224" s="18"/>
      <c r="AK1224" s="18"/>
      <c r="AL1224" s="18"/>
      <c r="AM1224" s="18"/>
      <c r="AN1224" s="18"/>
    </row>
    <row r="1225" spans="1:40" x14ac:dyDescent="0.35">
      <c r="A1225" s="18"/>
      <c r="B1225" s="3" t="s">
        <v>5</v>
      </c>
      <c r="C1225" s="3">
        <v>1221</v>
      </c>
      <c r="D1225" s="3">
        <v>199</v>
      </c>
      <c r="E1225" s="11">
        <v>96.7</v>
      </c>
      <c r="F1225" s="30">
        <f t="shared" si="230"/>
        <v>26.861111111111111</v>
      </c>
      <c r="G1225" s="52">
        <f t="shared" si="240"/>
        <v>-6.9444444444444642E-2</v>
      </c>
      <c r="H1225" s="30">
        <f t="shared" si="241"/>
        <v>26.861111111111111</v>
      </c>
      <c r="I1225" s="70"/>
      <c r="J1225" s="30">
        <v>-102.70833333333363</v>
      </c>
      <c r="K1225" s="30">
        <f>'Car Specs and Assumptions'!$C$5*9.81*'Car Specs and Assumptions'!$F$5</f>
        <v>145.08990000000003</v>
      </c>
      <c r="L1225" s="30">
        <v>307.31851504050928</v>
      </c>
      <c r="M1225" s="30">
        <v>-555.11674837384294</v>
      </c>
      <c r="N1225" s="31">
        <v>-14911.052657708504</v>
      </c>
      <c r="O1225" s="31">
        <f t="shared" si="231"/>
        <v>0</v>
      </c>
      <c r="P1225" s="31">
        <f>IF(F1225&gt;0,(K1225+L1225)*F1225,0)</f>
        <v>12152.192704004792</v>
      </c>
      <c r="Q1225" s="32">
        <f>IF(J1225*-1&gt;(K1225+L1225),(((J1225*-1)-K1225-L1225))*F1225,0)</f>
        <v>0</v>
      </c>
      <c r="R1225" s="31">
        <f t="shared" si="232"/>
        <v>2699378.8179835579</v>
      </c>
      <c r="S1225" s="31">
        <f t="shared" si="233"/>
        <v>2060751.1970692198</v>
      </c>
      <c r="T1225" s="31">
        <f t="shared" si="234"/>
        <v>0.74988743563583238</v>
      </c>
      <c r="U1225" s="31">
        <f t="shared" si="235"/>
        <v>0.57247668254582929</v>
      </c>
      <c r="V1225" s="33">
        <v>-0.57247668254582929</v>
      </c>
      <c r="W1225" s="33">
        <f>0.5*'Car Specs and Assumptions'!$C$5*(F1225*F1225)</f>
        <v>533563.51504629629</v>
      </c>
      <c r="X1225" s="33">
        <f t="shared" si="236"/>
        <v>533.56351504629629</v>
      </c>
      <c r="Y1225" s="33">
        <f t="shared" si="237"/>
        <v>389.50136598379629</v>
      </c>
      <c r="Z1225" s="33">
        <f>(H1225*(K1225+L1225))/1000</f>
        <v>12.152192704004792</v>
      </c>
      <c r="AA1225" s="33">
        <f t="shared" si="238"/>
        <v>377.3491732797915</v>
      </c>
      <c r="AB1225" s="18"/>
      <c r="AC1225" s="24">
        <f t="shared" si="239"/>
        <v>0</v>
      </c>
      <c r="AD1225" s="24"/>
      <c r="AE1225" s="18"/>
      <c r="AF1225" s="18"/>
      <c r="AG1225" s="18"/>
      <c r="AH1225" s="18"/>
      <c r="AI1225" s="18"/>
      <c r="AJ1225" s="18"/>
      <c r="AK1225" s="18"/>
      <c r="AL1225" s="18"/>
      <c r="AM1225" s="18"/>
      <c r="AN1225" s="18"/>
    </row>
    <row r="1226" spans="1:40" x14ac:dyDescent="0.35">
      <c r="A1226" s="18"/>
      <c r="B1226" s="3" t="s">
        <v>5</v>
      </c>
      <c r="C1226" s="3">
        <v>1222</v>
      </c>
      <c r="D1226" s="3">
        <v>200</v>
      </c>
      <c r="E1226" s="11">
        <v>96.4</v>
      </c>
      <c r="F1226" s="30">
        <f t="shared" si="230"/>
        <v>26.777777777777779</v>
      </c>
      <c r="G1226" s="52">
        <f t="shared" si="240"/>
        <v>-8.3333333333333925E-2</v>
      </c>
      <c r="H1226" s="30">
        <f t="shared" si="241"/>
        <v>26.777777777777779</v>
      </c>
      <c r="I1226" s="70"/>
      <c r="J1226" s="30">
        <v>-123.25000000000088</v>
      </c>
      <c r="K1226" s="30">
        <f>'Car Specs and Assumptions'!$C$5*9.81*'Car Specs and Assumptions'!$F$5</f>
        <v>145.08990000000003</v>
      </c>
      <c r="L1226" s="30">
        <v>305.41463620370376</v>
      </c>
      <c r="M1226" s="30">
        <v>-573.75453620370467</v>
      </c>
      <c r="N1226" s="31">
        <v>-15363.87146945476</v>
      </c>
      <c r="O1226" s="31">
        <f t="shared" si="231"/>
        <v>0</v>
      </c>
      <c r="P1226" s="31">
        <f>IF(F1226&gt;0,(K1226+L1226)*F1226,0)</f>
        <v>12063.510358343623</v>
      </c>
      <c r="Q1226" s="32">
        <f>IF(J1226*-1&gt;(K1226+L1226),(((J1226*-1)-K1226-L1226))*F1226,0)</f>
        <v>0</v>
      </c>
      <c r="R1226" s="31">
        <f t="shared" si="232"/>
        <v>2711442.3283419018</v>
      </c>
      <c r="S1226" s="31">
        <f t="shared" si="233"/>
        <v>2060751.1970692198</v>
      </c>
      <c r="T1226" s="31">
        <f t="shared" si="234"/>
        <v>0.75323867881338036</v>
      </c>
      <c r="U1226" s="31">
        <f t="shared" si="235"/>
        <v>0.57247668254582929</v>
      </c>
      <c r="V1226" s="33">
        <v>-0.57247668254582929</v>
      </c>
      <c r="W1226" s="33">
        <f>0.5*'Car Specs and Assumptions'!$C$5*(F1226*F1226)</f>
        <v>530258.01851851854</v>
      </c>
      <c r="X1226" s="33">
        <f t="shared" si="236"/>
        <v>530.2580185185185</v>
      </c>
      <c r="Y1226" s="33">
        <f t="shared" si="237"/>
        <v>387.08835351851849</v>
      </c>
      <c r="Z1226" s="33">
        <f>(H1226*(K1226+L1226))/1000</f>
        <v>12.063510358343622</v>
      </c>
      <c r="AA1226" s="33">
        <f t="shared" si="238"/>
        <v>375.02484316017484</v>
      </c>
      <c r="AB1226" s="18"/>
      <c r="AC1226" s="24">
        <f t="shared" si="239"/>
        <v>0</v>
      </c>
      <c r="AD1226" s="24"/>
      <c r="AE1226" s="18"/>
      <c r="AF1226" s="18"/>
      <c r="AG1226" s="18"/>
      <c r="AH1226" s="18"/>
      <c r="AI1226" s="18"/>
      <c r="AJ1226" s="18"/>
      <c r="AK1226" s="18"/>
      <c r="AL1226" s="18"/>
      <c r="AM1226" s="18"/>
      <c r="AN1226" s="18"/>
    </row>
    <row r="1227" spans="1:40" x14ac:dyDescent="0.35">
      <c r="A1227" s="18"/>
      <c r="B1227" s="3" t="s">
        <v>5</v>
      </c>
      <c r="C1227" s="3">
        <v>1223</v>
      </c>
      <c r="D1227" s="3">
        <v>201</v>
      </c>
      <c r="E1227" s="11">
        <v>96.1</v>
      </c>
      <c r="F1227" s="30">
        <f t="shared" si="230"/>
        <v>26.694444444444443</v>
      </c>
      <c r="G1227" s="52">
        <f t="shared" si="240"/>
        <v>-9.7222222222223209E-2</v>
      </c>
      <c r="H1227" s="30">
        <f t="shared" si="241"/>
        <v>26.694444444444443</v>
      </c>
      <c r="I1227" s="70"/>
      <c r="J1227" s="30">
        <v>-143.79166666666814</v>
      </c>
      <c r="K1227" s="30">
        <f>'Car Specs and Assumptions'!$C$5*9.81*'Car Specs and Assumptions'!$F$5</f>
        <v>145.08990000000003</v>
      </c>
      <c r="L1227" s="30">
        <v>303.51667309606484</v>
      </c>
      <c r="M1227" s="30">
        <v>-592.39823976273306</v>
      </c>
      <c r="N1227" s="31">
        <v>-15813.741900332956</v>
      </c>
      <c r="O1227" s="31">
        <f t="shared" si="231"/>
        <v>0</v>
      </c>
      <c r="P1227" s="31">
        <f>IF(F1227&gt;0,(K1227+L1227)*F1227,0)</f>
        <v>11975.303242925507</v>
      </c>
      <c r="Q1227" s="32">
        <f>IF(J1227*-1&gt;(K1227+L1227),(((J1227*-1)-K1227-L1227))*F1227,0)</f>
        <v>0</v>
      </c>
      <c r="R1227" s="31">
        <f t="shared" si="232"/>
        <v>2723417.6315848273</v>
      </c>
      <c r="S1227" s="31">
        <f t="shared" si="233"/>
        <v>2060751.1970692198</v>
      </c>
      <c r="T1227" s="31">
        <f t="shared" si="234"/>
        <v>0.75656541805426503</v>
      </c>
      <c r="U1227" s="31">
        <f t="shared" si="235"/>
        <v>0.57247668254582929</v>
      </c>
      <c r="V1227" s="33">
        <v>-0.57247668254582929</v>
      </c>
      <c r="W1227" s="33">
        <f>0.5*'Car Specs and Assumptions'!$C$5*(F1227*F1227)</f>
        <v>526962.79282407404</v>
      </c>
      <c r="X1227" s="33">
        <f t="shared" si="236"/>
        <v>526.96279282407409</v>
      </c>
      <c r="Y1227" s="33">
        <f t="shared" si="237"/>
        <v>384.68283876157409</v>
      </c>
      <c r="Z1227" s="33">
        <f>(H1227*(K1227+L1227))/1000</f>
        <v>11.975303242925508</v>
      </c>
      <c r="AA1227" s="33">
        <f t="shared" si="238"/>
        <v>372.70753551864857</v>
      </c>
      <c r="AB1227" s="18"/>
      <c r="AC1227" s="24">
        <f t="shared" si="239"/>
        <v>0</v>
      </c>
      <c r="AD1227" s="24"/>
      <c r="AE1227" s="18"/>
      <c r="AF1227" s="18"/>
      <c r="AG1227" s="18"/>
      <c r="AH1227" s="18"/>
      <c r="AI1227" s="18"/>
      <c r="AJ1227" s="18"/>
      <c r="AK1227" s="18"/>
      <c r="AL1227" s="18"/>
      <c r="AM1227" s="18"/>
      <c r="AN1227" s="18"/>
    </row>
    <row r="1228" spans="1:40" x14ac:dyDescent="0.35">
      <c r="A1228" s="18"/>
      <c r="B1228" s="3" t="s">
        <v>5</v>
      </c>
      <c r="C1228" s="3">
        <v>1224</v>
      </c>
      <c r="D1228" s="3">
        <v>202</v>
      </c>
      <c r="E1228" s="11">
        <v>95.7</v>
      </c>
      <c r="F1228" s="30">
        <f t="shared" si="230"/>
        <v>26.583333333333332</v>
      </c>
      <c r="G1228" s="52">
        <f t="shared" si="240"/>
        <v>-8.3333333333332149E-2</v>
      </c>
      <c r="H1228" s="30">
        <f t="shared" si="241"/>
        <v>26.583333333333332</v>
      </c>
      <c r="I1228" s="70"/>
      <c r="J1228" s="30">
        <v>-123.24999999999825</v>
      </c>
      <c r="K1228" s="30">
        <f>'Car Specs and Assumptions'!$C$5*9.81*'Car Specs and Assumptions'!$F$5</f>
        <v>145.08990000000003</v>
      </c>
      <c r="L1228" s="30">
        <v>300.99525786458338</v>
      </c>
      <c r="M1228" s="30">
        <v>-569.33515786458167</v>
      </c>
      <c r="N1228" s="31">
        <v>-15134.82627990013</v>
      </c>
      <c r="O1228" s="31">
        <f t="shared" si="231"/>
        <v>0</v>
      </c>
      <c r="P1228" s="31">
        <f>IF(F1228&gt;0,(K1228+L1228)*F1228,0)</f>
        <v>11858.430446566841</v>
      </c>
      <c r="Q1228" s="32">
        <f>IF(J1228*-1&gt;(K1228+L1228),(((J1228*-1)-K1228-L1228))*F1228,0)</f>
        <v>0</v>
      </c>
      <c r="R1228" s="31">
        <f t="shared" si="232"/>
        <v>2735276.0620313943</v>
      </c>
      <c r="S1228" s="31">
        <f t="shared" si="233"/>
        <v>2060751.1970692198</v>
      </c>
      <c r="T1228" s="31">
        <f t="shared" si="234"/>
        <v>0.75985969003232134</v>
      </c>
      <c r="U1228" s="31">
        <f t="shared" si="235"/>
        <v>0.57247668254582929</v>
      </c>
      <c r="V1228" s="33">
        <v>-0.57247668254582929</v>
      </c>
      <c r="W1228" s="33">
        <f>0.5*'Car Specs and Assumptions'!$C$5*(F1228*F1228)</f>
        <v>522585.13541666663</v>
      </c>
      <c r="X1228" s="33">
        <f t="shared" si="236"/>
        <v>522.58513541666662</v>
      </c>
      <c r="Y1228" s="33">
        <f t="shared" si="237"/>
        <v>381.48714885416661</v>
      </c>
      <c r="Z1228" s="33">
        <f>(H1228*(K1228+L1228))/1000</f>
        <v>11.858430446566841</v>
      </c>
      <c r="AA1228" s="33">
        <f t="shared" si="238"/>
        <v>369.62871840759976</v>
      </c>
      <c r="AB1228" s="18"/>
      <c r="AC1228" s="24">
        <f t="shared" si="239"/>
        <v>0</v>
      </c>
      <c r="AD1228" s="24"/>
      <c r="AE1228" s="18"/>
      <c r="AF1228" s="18"/>
      <c r="AG1228" s="18"/>
      <c r="AH1228" s="18"/>
      <c r="AI1228" s="18"/>
      <c r="AJ1228" s="18"/>
      <c r="AK1228" s="18"/>
      <c r="AL1228" s="18"/>
      <c r="AM1228" s="18"/>
      <c r="AN1228" s="18"/>
    </row>
    <row r="1229" spans="1:40" x14ac:dyDescent="0.35">
      <c r="A1229" s="18"/>
      <c r="B1229" s="3" t="s">
        <v>5</v>
      </c>
      <c r="C1229" s="3">
        <v>1225</v>
      </c>
      <c r="D1229" s="3">
        <v>203</v>
      </c>
      <c r="E1229" s="11">
        <v>95.5</v>
      </c>
      <c r="F1229" s="30">
        <f t="shared" si="230"/>
        <v>26.527777777777779</v>
      </c>
      <c r="G1229" s="52">
        <f t="shared" si="240"/>
        <v>-5.5555555555555358E-2</v>
      </c>
      <c r="H1229" s="30">
        <f t="shared" si="241"/>
        <v>26.527777777777779</v>
      </c>
      <c r="I1229" s="70"/>
      <c r="J1229" s="30">
        <v>-82.166666666666373</v>
      </c>
      <c r="K1229" s="30">
        <f>'Car Specs and Assumptions'!$C$5*9.81*'Car Specs and Assumptions'!$F$5</f>
        <v>145.08990000000003</v>
      </c>
      <c r="L1229" s="30">
        <v>299.73849406828708</v>
      </c>
      <c r="M1229" s="30">
        <v>-526.99506073495354</v>
      </c>
      <c r="N1229" s="31">
        <v>-13980.007861163351</v>
      </c>
      <c r="O1229" s="31">
        <f t="shared" si="231"/>
        <v>0</v>
      </c>
      <c r="P1229" s="31">
        <f>IF(F1229&gt;0,(K1229+L1229)*F1229,0)</f>
        <v>11800.308787089285</v>
      </c>
      <c r="Q1229" s="32">
        <f>IF(J1229*-1&gt;(K1229+L1229),(((J1229*-1)-K1229-L1229))*F1229,0)</f>
        <v>0</v>
      </c>
      <c r="R1229" s="31">
        <f t="shared" si="232"/>
        <v>2747076.3708184836</v>
      </c>
      <c r="S1229" s="31">
        <f t="shared" si="233"/>
        <v>2060751.1970692198</v>
      </c>
      <c r="T1229" s="31">
        <f t="shared" si="234"/>
        <v>0.76313781581337481</v>
      </c>
      <c r="U1229" s="31">
        <f t="shared" si="235"/>
        <v>0.57247668254582929</v>
      </c>
      <c r="V1229" s="33">
        <v>-0.57247668254582929</v>
      </c>
      <c r="W1229" s="33">
        <f>0.5*'Car Specs and Assumptions'!$C$5*(F1229*F1229)</f>
        <v>520403.15393518517</v>
      </c>
      <c r="X1229" s="33">
        <f t="shared" si="236"/>
        <v>520.40315393518517</v>
      </c>
      <c r="Y1229" s="33">
        <f t="shared" si="237"/>
        <v>379.89430237268516</v>
      </c>
      <c r="Z1229" s="33">
        <f>(H1229*(K1229+L1229))/1000</f>
        <v>11.800308787089286</v>
      </c>
      <c r="AA1229" s="33">
        <f t="shared" si="238"/>
        <v>368.09399358559585</v>
      </c>
      <c r="AB1229" s="18"/>
      <c r="AC1229" s="24">
        <f t="shared" si="239"/>
        <v>0</v>
      </c>
      <c r="AD1229" s="24"/>
      <c r="AE1229" s="18"/>
      <c r="AF1229" s="18"/>
      <c r="AG1229" s="18"/>
      <c r="AH1229" s="18"/>
      <c r="AI1229" s="18"/>
      <c r="AJ1229" s="18"/>
      <c r="AK1229" s="18"/>
      <c r="AL1229" s="18"/>
      <c r="AM1229" s="18"/>
      <c r="AN1229" s="18"/>
    </row>
    <row r="1230" spans="1:40" x14ac:dyDescent="0.35">
      <c r="A1230" s="18"/>
      <c r="B1230" s="3" t="s">
        <v>5</v>
      </c>
      <c r="C1230" s="3">
        <v>1226</v>
      </c>
      <c r="D1230" s="3">
        <v>204</v>
      </c>
      <c r="E1230" s="11">
        <v>95.3</v>
      </c>
      <c r="F1230" s="30">
        <f t="shared" si="230"/>
        <v>26.472222222222221</v>
      </c>
      <c r="G1230" s="52">
        <f t="shared" si="240"/>
        <v>-4.1666666666667851E-2</v>
      </c>
      <c r="H1230" s="30">
        <f t="shared" si="241"/>
        <v>26.472222222222221</v>
      </c>
      <c r="I1230" s="70"/>
      <c r="J1230" s="30">
        <v>-61.625000000001748</v>
      </c>
      <c r="K1230" s="30">
        <f>'Car Specs and Assumptions'!$C$5*9.81*'Car Specs and Assumptions'!$F$5</f>
        <v>145.08990000000003</v>
      </c>
      <c r="L1230" s="30">
        <v>298.48435948495376</v>
      </c>
      <c r="M1230" s="30">
        <v>-505.19925948495552</v>
      </c>
      <c r="N1230" s="31">
        <v>-13373.747063587849</v>
      </c>
      <c r="O1230" s="31">
        <f t="shared" si="231"/>
        <v>0</v>
      </c>
      <c r="P1230" s="31">
        <f>IF(F1230&gt;0,(K1230+L1230)*F1230,0)</f>
        <v>11742.39636914336</v>
      </c>
      <c r="Q1230" s="32">
        <f>IF(J1230*-1&gt;(K1230+L1230),(((J1230*-1)-K1230-L1230))*F1230,0)</f>
        <v>0</v>
      </c>
      <c r="R1230" s="31">
        <f t="shared" si="232"/>
        <v>2758818.767187627</v>
      </c>
      <c r="S1230" s="31">
        <f t="shared" si="233"/>
        <v>2060751.1970692198</v>
      </c>
      <c r="T1230" s="31">
        <f t="shared" si="234"/>
        <v>0.76639985352472284</v>
      </c>
      <c r="U1230" s="31">
        <f t="shared" si="235"/>
        <v>0.57247668254582929</v>
      </c>
      <c r="V1230" s="33">
        <v>-0.57247668254582929</v>
      </c>
      <c r="W1230" s="33">
        <f>0.5*'Car Specs and Assumptions'!$C$5*(F1230*F1230)</f>
        <v>518225.73726851854</v>
      </c>
      <c r="X1230" s="33">
        <f t="shared" si="236"/>
        <v>518.22573726851851</v>
      </c>
      <c r="Y1230" s="33">
        <f t="shared" si="237"/>
        <v>378.30478820601849</v>
      </c>
      <c r="Z1230" s="33">
        <f>(H1230*(K1230+L1230))/1000</f>
        <v>11.742396369143361</v>
      </c>
      <c r="AA1230" s="33">
        <f t="shared" si="238"/>
        <v>366.56239183687512</v>
      </c>
      <c r="AB1230" s="18"/>
      <c r="AC1230" s="24">
        <f t="shared" si="239"/>
        <v>0</v>
      </c>
      <c r="AD1230" s="24"/>
      <c r="AE1230" s="18"/>
      <c r="AF1230" s="18"/>
      <c r="AG1230" s="18"/>
      <c r="AH1230" s="18"/>
      <c r="AI1230" s="18"/>
      <c r="AJ1230" s="18"/>
      <c r="AK1230" s="18"/>
      <c r="AL1230" s="18"/>
      <c r="AM1230" s="18"/>
      <c r="AN1230" s="18"/>
    </row>
    <row r="1231" spans="1:40" x14ac:dyDescent="0.35">
      <c r="A1231" s="18"/>
      <c r="B1231" s="3" t="s">
        <v>5</v>
      </c>
      <c r="C1231" s="3">
        <v>1227</v>
      </c>
      <c r="D1231" s="3">
        <v>205</v>
      </c>
      <c r="E1231" s="11">
        <v>95.2</v>
      </c>
      <c r="F1231" s="30">
        <f t="shared" si="230"/>
        <v>26.444444444444443</v>
      </c>
      <c r="G1231" s="52">
        <f t="shared" si="240"/>
        <v>-4.1666666666666075E-2</v>
      </c>
      <c r="H1231" s="30">
        <f t="shared" si="241"/>
        <v>26.444444444444443</v>
      </c>
      <c r="I1231" s="70"/>
      <c r="J1231" s="30">
        <v>-61.624999999999126</v>
      </c>
      <c r="K1231" s="30">
        <f>'Car Specs and Assumptions'!$C$5*9.81*'Car Specs and Assumptions'!$F$5</f>
        <v>145.08990000000003</v>
      </c>
      <c r="L1231" s="30">
        <v>297.85827814814814</v>
      </c>
      <c r="M1231" s="30">
        <v>-504.57317814814729</v>
      </c>
      <c r="N1231" s="31">
        <v>-13343.15737769545</v>
      </c>
      <c r="O1231" s="31">
        <f t="shared" si="231"/>
        <v>0</v>
      </c>
      <c r="P1231" s="31">
        <f>IF(F1231&gt;0,(K1231+L1231)*F1231,0)</f>
        <v>11713.518488806583</v>
      </c>
      <c r="Q1231" s="32">
        <f>IF(J1231*-1&gt;(K1231+L1231),(((J1231*-1)-K1231-L1231))*F1231,0)</f>
        <v>0</v>
      </c>
      <c r="R1231" s="31">
        <f t="shared" si="232"/>
        <v>2770532.2856764337</v>
      </c>
      <c r="S1231" s="31">
        <f t="shared" si="233"/>
        <v>2060751.1970692198</v>
      </c>
      <c r="T1231" s="31">
        <f t="shared" si="234"/>
        <v>0.76965386896091337</v>
      </c>
      <c r="U1231" s="31">
        <f t="shared" si="235"/>
        <v>0.57247668254582929</v>
      </c>
      <c r="V1231" s="33">
        <v>-0.57247668254582929</v>
      </c>
      <c r="W1231" s="33">
        <f>0.5*'Car Specs and Assumptions'!$C$5*(F1231*F1231)</f>
        <v>517138.74074074067</v>
      </c>
      <c r="X1231" s="33">
        <f t="shared" si="236"/>
        <v>517.13874074074067</v>
      </c>
      <c r="Y1231" s="33">
        <f t="shared" si="237"/>
        <v>377.51128074074069</v>
      </c>
      <c r="Z1231" s="33">
        <f>(H1231*(K1231+L1231))/1000</f>
        <v>11.713518488806583</v>
      </c>
      <c r="AA1231" s="33">
        <f t="shared" si="238"/>
        <v>365.7977622519341</v>
      </c>
      <c r="AB1231" s="18"/>
      <c r="AC1231" s="24">
        <f t="shared" si="239"/>
        <v>0</v>
      </c>
      <c r="AD1231" s="24"/>
      <c r="AE1231" s="18"/>
      <c r="AF1231" s="18"/>
      <c r="AG1231" s="18"/>
      <c r="AH1231" s="18"/>
      <c r="AI1231" s="18"/>
      <c r="AJ1231" s="18"/>
      <c r="AK1231" s="18"/>
      <c r="AL1231" s="18"/>
      <c r="AM1231" s="18"/>
      <c r="AN1231" s="18"/>
    </row>
    <row r="1232" spans="1:40" x14ac:dyDescent="0.35">
      <c r="A1232" s="18"/>
      <c r="B1232" s="3" t="s">
        <v>5</v>
      </c>
      <c r="C1232" s="3">
        <v>1228</v>
      </c>
      <c r="D1232" s="3">
        <v>206</v>
      </c>
      <c r="E1232" s="11">
        <v>95</v>
      </c>
      <c r="F1232" s="30">
        <f t="shared" si="230"/>
        <v>26.388888888888889</v>
      </c>
      <c r="G1232" s="52">
        <f t="shared" si="240"/>
        <v>-4.1666666666666075E-2</v>
      </c>
      <c r="H1232" s="30">
        <f t="shared" si="241"/>
        <v>26.388888888888889</v>
      </c>
      <c r="I1232" s="70"/>
      <c r="J1232" s="30">
        <v>-61.624999999999126</v>
      </c>
      <c r="K1232" s="30">
        <f>'Car Specs and Assumptions'!$C$5*9.81*'Car Specs and Assumptions'!$F$5</f>
        <v>145.08990000000003</v>
      </c>
      <c r="L1232" s="30">
        <v>296.60808738425931</v>
      </c>
      <c r="M1232" s="30">
        <v>-503.32298738425845</v>
      </c>
      <c r="N1232" s="31">
        <v>-13282.134389306821</v>
      </c>
      <c r="O1232" s="31">
        <f t="shared" si="231"/>
        <v>0</v>
      </c>
      <c r="P1232" s="31">
        <f>IF(F1232&gt;0,(K1232+L1232)*F1232,0)</f>
        <v>11655.919111529067</v>
      </c>
      <c r="Q1232" s="32">
        <f>IF(J1232*-1&gt;(K1232+L1232),(((J1232*-1)-K1232-L1232))*F1232,0)</f>
        <v>0</v>
      </c>
      <c r="R1232" s="31">
        <f t="shared" si="232"/>
        <v>2782188.2047879626</v>
      </c>
      <c r="S1232" s="31">
        <f t="shared" si="233"/>
        <v>2060751.1970692198</v>
      </c>
      <c r="T1232" s="31">
        <f t="shared" si="234"/>
        <v>0.77289188329009606</v>
      </c>
      <c r="U1232" s="31">
        <f t="shared" si="235"/>
        <v>0.57247668254582929</v>
      </c>
      <c r="V1232" s="33">
        <v>-0.57247668254582929</v>
      </c>
      <c r="W1232" s="33">
        <f>0.5*'Car Specs and Assumptions'!$C$5*(F1232*F1232)</f>
        <v>514968.17129629629</v>
      </c>
      <c r="X1232" s="33">
        <f t="shared" si="236"/>
        <v>514.9681712962963</v>
      </c>
      <c r="Y1232" s="33">
        <f t="shared" si="237"/>
        <v>375.92676504629628</v>
      </c>
      <c r="Z1232" s="33">
        <f>(H1232*(K1232+L1232))/1000</f>
        <v>11.655919111529068</v>
      </c>
      <c r="AA1232" s="33">
        <f t="shared" si="238"/>
        <v>364.27084593476724</v>
      </c>
      <c r="AB1232" s="18"/>
      <c r="AC1232" s="24">
        <f t="shared" si="239"/>
        <v>0</v>
      </c>
      <c r="AD1232" s="24"/>
      <c r="AE1232" s="18"/>
      <c r="AF1232" s="18"/>
      <c r="AG1232" s="18"/>
      <c r="AH1232" s="18"/>
      <c r="AI1232" s="18"/>
      <c r="AJ1232" s="18"/>
      <c r="AK1232" s="18"/>
      <c r="AL1232" s="18"/>
      <c r="AM1232" s="18"/>
      <c r="AN1232" s="18"/>
    </row>
    <row r="1233" spans="1:40" x14ac:dyDescent="0.35">
      <c r="A1233" s="18"/>
      <c r="B1233" s="3" t="s">
        <v>5</v>
      </c>
      <c r="C1233" s="3">
        <v>1229</v>
      </c>
      <c r="D1233" s="3">
        <v>207</v>
      </c>
      <c r="E1233" s="11">
        <v>94.9</v>
      </c>
      <c r="F1233" s="30">
        <f t="shared" si="230"/>
        <v>26.361111111111111</v>
      </c>
      <c r="G1233" s="52">
        <f t="shared" si="240"/>
        <v>-4.1666666666666075E-2</v>
      </c>
      <c r="H1233" s="30">
        <f t="shared" si="241"/>
        <v>26.361111111111111</v>
      </c>
      <c r="I1233" s="70"/>
      <c r="J1233" s="30">
        <v>-61.624999999999126</v>
      </c>
      <c r="K1233" s="30">
        <f>'Car Specs and Assumptions'!$C$5*9.81*'Car Specs and Assumptions'!$F$5</f>
        <v>145.08990000000003</v>
      </c>
      <c r="L1233" s="30">
        <v>295.98397795717591</v>
      </c>
      <c r="M1233" s="30">
        <v>-502.69887795717506</v>
      </c>
      <c r="N1233" s="31">
        <v>-13251.700977259976</v>
      </c>
      <c r="O1233" s="31">
        <f t="shared" si="231"/>
        <v>0</v>
      </c>
      <c r="P1233" s="31">
        <f>IF(F1233&gt;0,(K1233+L1233)*F1233,0)</f>
        <v>11627.197505037775</v>
      </c>
      <c r="Q1233" s="32">
        <f>IF(J1233*-1&gt;(K1233+L1233),(((J1233*-1)-K1233-L1233))*F1233,0)</f>
        <v>0</v>
      </c>
      <c r="R1233" s="31">
        <f t="shared" si="232"/>
        <v>2793815.4022930004</v>
      </c>
      <c r="S1233" s="31">
        <f t="shared" si="233"/>
        <v>2060751.1970692198</v>
      </c>
      <c r="T1233" s="31">
        <f t="shared" si="234"/>
        <v>0.77612191875699554</v>
      </c>
      <c r="U1233" s="31">
        <f t="shared" si="235"/>
        <v>0.57247668254582929</v>
      </c>
      <c r="V1233" s="33">
        <v>-0.57247668254582929</v>
      </c>
      <c r="W1233" s="33">
        <f>0.5*'Car Specs and Assumptions'!$C$5*(F1233*F1233)</f>
        <v>513884.59837962961</v>
      </c>
      <c r="X1233" s="33">
        <f t="shared" si="236"/>
        <v>513.88459837962955</v>
      </c>
      <c r="Y1233" s="33">
        <f t="shared" si="237"/>
        <v>375.13575681712956</v>
      </c>
      <c r="Z1233" s="33">
        <f>(H1233*(K1233+L1233))/1000</f>
        <v>11.627197505037776</v>
      </c>
      <c r="AA1233" s="33">
        <f t="shared" si="238"/>
        <v>363.50855931209179</v>
      </c>
      <c r="AB1233" s="18"/>
      <c r="AC1233" s="24">
        <f t="shared" si="239"/>
        <v>0</v>
      </c>
      <c r="AD1233" s="24"/>
      <c r="AE1233" s="18"/>
      <c r="AF1233" s="18"/>
      <c r="AG1233" s="18"/>
      <c r="AH1233" s="18"/>
      <c r="AI1233" s="18"/>
      <c r="AJ1233" s="18"/>
      <c r="AK1233" s="18"/>
      <c r="AL1233" s="18"/>
      <c r="AM1233" s="18"/>
      <c r="AN1233" s="18"/>
    </row>
    <row r="1234" spans="1:40" x14ac:dyDescent="0.35">
      <c r="A1234" s="18"/>
      <c r="B1234" s="3" t="s">
        <v>5</v>
      </c>
      <c r="C1234" s="3">
        <v>1230</v>
      </c>
      <c r="D1234" s="3">
        <v>208</v>
      </c>
      <c r="E1234" s="11">
        <v>94.7</v>
      </c>
      <c r="F1234" s="30">
        <f t="shared" si="230"/>
        <v>26.305555555555557</v>
      </c>
      <c r="G1234" s="52">
        <f t="shared" si="240"/>
        <v>-5.5555555555555358E-2</v>
      </c>
      <c r="H1234" s="30">
        <f t="shared" si="241"/>
        <v>26.305555555555557</v>
      </c>
      <c r="I1234" s="70"/>
      <c r="J1234" s="30">
        <v>-82.166666666666373</v>
      </c>
      <c r="K1234" s="30">
        <f>'Car Specs and Assumptions'!$C$5*9.81*'Car Specs and Assumptions'!$F$5</f>
        <v>145.08990000000003</v>
      </c>
      <c r="L1234" s="30">
        <v>294.73773101273156</v>
      </c>
      <c r="M1234" s="30">
        <v>-521.99429767939796</v>
      </c>
      <c r="N1234" s="31">
        <v>-13731.349997288607</v>
      </c>
      <c r="O1234" s="31">
        <f t="shared" si="231"/>
        <v>0</v>
      </c>
      <c r="P1234" s="31">
        <f>IF(F1234&gt;0,(K1234+L1234)*F1234,0)</f>
        <v>11569.910182473801</v>
      </c>
      <c r="Q1234" s="32">
        <f>IF(J1234*-1&gt;(K1234+L1234),(((J1234*-1)-K1234-L1234))*F1234,0)</f>
        <v>0</v>
      </c>
      <c r="R1234" s="31">
        <f t="shared" si="232"/>
        <v>2805385.3124754741</v>
      </c>
      <c r="S1234" s="31">
        <f t="shared" si="233"/>
        <v>2060751.1970692198</v>
      </c>
      <c r="T1234" s="31">
        <f t="shared" si="234"/>
        <v>0.77933603980568678</v>
      </c>
      <c r="U1234" s="31">
        <f t="shared" si="235"/>
        <v>0.57247668254582929</v>
      </c>
      <c r="V1234" s="33">
        <v>-0.57247668254582929</v>
      </c>
      <c r="W1234" s="33">
        <f>0.5*'Car Specs and Assumptions'!$C$5*(F1234*F1234)</f>
        <v>511720.87615740747</v>
      </c>
      <c r="X1234" s="33">
        <f t="shared" si="236"/>
        <v>511.72087615740747</v>
      </c>
      <c r="Y1234" s="33">
        <f t="shared" si="237"/>
        <v>373.55623959490742</v>
      </c>
      <c r="Z1234" s="33">
        <f>(H1234*(K1234+L1234))/1000</f>
        <v>11.569910182473802</v>
      </c>
      <c r="AA1234" s="33">
        <f t="shared" si="238"/>
        <v>361.98632941243363</v>
      </c>
      <c r="AB1234" s="18"/>
      <c r="AC1234" s="24">
        <f t="shared" si="239"/>
        <v>0</v>
      </c>
      <c r="AD1234" s="24"/>
      <c r="AE1234" s="18"/>
      <c r="AF1234" s="18"/>
      <c r="AG1234" s="18"/>
      <c r="AH1234" s="18"/>
      <c r="AI1234" s="18"/>
      <c r="AJ1234" s="18"/>
      <c r="AK1234" s="18"/>
      <c r="AL1234" s="18"/>
      <c r="AM1234" s="18"/>
      <c r="AN1234" s="18"/>
    </row>
    <row r="1235" spans="1:40" x14ac:dyDescent="0.35">
      <c r="A1235" s="18"/>
      <c r="B1235" s="3" t="s">
        <v>5</v>
      </c>
      <c r="C1235" s="3">
        <v>1231</v>
      </c>
      <c r="D1235" s="3">
        <v>209</v>
      </c>
      <c r="E1235" s="11">
        <v>94.5</v>
      </c>
      <c r="F1235" s="30">
        <f t="shared" si="230"/>
        <v>26.25</v>
      </c>
      <c r="G1235" s="52">
        <f t="shared" si="240"/>
        <v>-4.1666666666667851E-2</v>
      </c>
      <c r="H1235" s="30">
        <f t="shared" si="241"/>
        <v>26.25</v>
      </c>
      <c r="I1235" s="70"/>
      <c r="J1235" s="30">
        <v>-61.625000000001748</v>
      </c>
      <c r="K1235" s="30">
        <f>'Car Specs and Assumptions'!$C$5*9.81*'Car Specs and Assumptions'!$F$5</f>
        <v>145.08990000000003</v>
      </c>
      <c r="L1235" s="30">
        <v>293.49411328125001</v>
      </c>
      <c r="M1235" s="30">
        <v>-500.20901328125177</v>
      </c>
      <c r="N1235" s="31">
        <v>-13130.486598632859</v>
      </c>
      <c r="O1235" s="31">
        <f t="shared" si="231"/>
        <v>0</v>
      </c>
      <c r="P1235" s="31">
        <f>IF(F1235&gt;0,(K1235+L1235)*F1235,0)</f>
        <v>11512.830348632813</v>
      </c>
      <c r="Q1235" s="32">
        <f>IF(J1235*-1&gt;(K1235+L1235),(((J1235*-1)-K1235-L1235))*F1235,0)</f>
        <v>0</v>
      </c>
      <c r="R1235" s="31">
        <f t="shared" si="232"/>
        <v>2816898.1428241068</v>
      </c>
      <c r="S1235" s="31">
        <f t="shared" si="233"/>
        <v>2060751.1970692198</v>
      </c>
      <c r="T1235" s="31">
        <f t="shared" si="234"/>
        <v>0.7825343040765369</v>
      </c>
      <c r="U1235" s="31">
        <f t="shared" si="235"/>
        <v>0.57247668254582929</v>
      </c>
      <c r="V1235" s="33">
        <v>-0.57247668254582929</v>
      </c>
      <c r="W1235" s="33">
        <f>0.5*'Car Specs and Assumptions'!$C$5*(F1235*F1235)</f>
        <v>509561.71875</v>
      </c>
      <c r="X1235" s="33">
        <f t="shared" si="236"/>
        <v>509.56171875000001</v>
      </c>
      <c r="Y1235" s="33">
        <f t="shared" si="237"/>
        <v>371.9800546875</v>
      </c>
      <c r="Z1235" s="33">
        <f>(H1235*(K1235+L1235))/1000</f>
        <v>11.512830348632813</v>
      </c>
      <c r="AA1235" s="33">
        <f t="shared" si="238"/>
        <v>360.4672243388672</v>
      </c>
      <c r="AB1235" s="18"/>
      <c r="AC1235" s="24">
        <f t="shared" si="239"/>
        <v>0</v>
      </c>
      <c r="AD1235" s="24"/>
      <c r="AE1235" s="18"/>
      <c r="AF1235" s="18"/>
      <c r="AG1235" s="18"/>
      <c r="AH1235" s="18"/>
      <c r="AI1235" s="18"/>
      <c r="AJ1235" s="18"/>
      <c r="AK1235" s="18"/>
      <c r="AL1235" s="18"/>
      <c r="AM1235" s="18"/>
      <c r="AN1235" s="18"/>
    </row>
    <row r="1236" spans="1:40" x14ac:dyDescent="0.35">
      <c r="A1236" s="18"/>
      <c r="B1236" s="3" t="s">
        <v>5</v>
      </c>
      <c r="C1236" s="3">
        <v>1232</v>
      </c>
      <c r="D1236" s="3">
        <v>210</v>
      </c>
      <c r="E1236" s="11">
        <v>94.4</v>
      </c>
      <c r="F1236" s="30">
        <f t="shared" si="230"/>
        <v>26.222222222222221</v>
      </c>
      <c r="G1236" s="52">
        <f t="shared" si="240"/>
        <v>-1.3888888888889284E-2</v>
      </c>
      <c r="H1236" s="30">
        <f t="shared" si="241"/>
        <v>26.222222222222221</v>
      </c>
      <c r="I1236" s="70"/>
      <c r="J1236" s="30">
        <v>-20.54166666666725</v>
      </c>
      <c r="K1236" s="30">
        <f>'Car Specs and Assumptions'!$C$5*9.81*'Car Specs and Assumptions'!$F$5</f>
        <v>145.08990000000003</v>
      </c>
      <c r="L1236" s="30">
        <v>292.87329037037034</v>
      </c>
      <c r="M1236" s="30">
        <v>-458.5048570370376</v>
      </c>
      <c r="N1236" s="31">
        <v>-12023.01625119343</v>
      </c>
      <c r="O1236" s="31">
        <f t="shared" si="231"/>
        <v>0</v>
      </c>
      <c r="P1236" s="31">
        <f>IF(F1236&gt;0,(K1236+L1236)*F1236,0)</f>
        <v>11484.368103045268</v>
      </c>
      <c r="Q1236" s="32">
        <f>IF(J1236*-1&gt;(K1236+L1236),(((J1236*-1)-K1236-L1236))*F1236,0)</f>
        <v>0</v>
      </c>
      <c r="R1236" s="31">
        <f t="shared" si="232"/>
        <v>2828382.5109271519</v>
      </c>
      <c r="S1236" s="31">
        <f t="shared" si="233"/>
        <v>2060751.1970692198</v>
      </c>
      <c r="T1236" s="31">
        <f t="shared" si="234"/>
        <v>0.78572466153556286</v>
      </c>
      <c r="U1236" s="31">
        <f t="shared" si="235"/>
        <v>0.57247668254582929</v>
      </c>
      <c r="V1236" s="33">
        <v>-0.57247668254582929</v>
      </c>
      <c r="W1236" s="33">
        <f>0.5*'Car Specs and Assumptions'!$C$5*(F1236*F1236)</f>
        <v>508483.8518518518</v>
      </c>
      <c r="X1236" s="33">
        <f t="shared" si="236"/>
        <v>508.4838518518518</v>
      </c>
      <c r="Y1236" s="33">
        <f t="shared" si="237"/>
        <v>371.1932118518518</v>
      </c>
      <c r="Z1236" s="33">
        <f>(H1236*(K1236+L1236))/1000</f>
        <v>11.484368103045268</v>
      </c>
      <c r="AA1236" s="33">
        <f t="shared" si="238"/>
        <v>359.70884374880654</v>
      </c>
      <c r="AB1236" s="18"/>
      <c r="AC1236" s="24">
        <f t="shared" si="239"/>
        <v>0</v>
      </c>
      <c r="AD1236" s="24"/>
      <c r="AE1236" s="18"/>
      <c r="AF1236" s="18"/>
      <c r="AG1236" s="18"/>
      <c r="AH1236" s="18"/>
      <c r="AI1236" s="18"/>
      <c r="AJ1236" s="18"/>
      <c r="AK1236" s="18"/>
      <c r="AL1236" s="18"/>
      <c r="AM1236" s="18"/>
      <c r="AN1236" s="18"/>
    </row>
    <row r="1237" spans="1:40" x14ac:dyDescent="0.35">
      <c r="A1237" s="18"/>
      <c r="B1237" s="3" t="s">
        <v>5</v>
      </c>
      <c r="C1237" s="3">
        <v>1233</v>
      </c>
      <c r="D1237" s="3">
        <v>211</v>
      </c>
      <c r="E1237" s="11">
        <v>94.4</v>
      </c>
      <c r="F1237" s="30">
        <f t="shared" si="230"/>
        <v>26.222222222222221</v>
      </c>
      <c r="G1237" s="52">
        <f t="shared" si="240"/>
        <v>-1.3888888888889284E-2</v>
      </c>
      <c r="H1237" s="30">
        <f t="shared" si="241"/>
        <v>26.222222222222221</v>
      </c>
      <c r="I1237" s="70"/>
      <c r="J1237" s="30">
        <v>-20.54166666666725</v>
      </c>
      <c r="K1237" s="30">
        <f>'Car Specs and Assumptions'!$C$5*9.81*'Car Specs and Assumptions'!$F$5</f>
        <v>145.08990000000003</v>
      </c>
      <c r="L1237" s="30">
        <v>292.87329037037034</v>
      </c>
      <c r="M1237" s="30">
        <v>-458.5048570370376</v>
      </c>
      <c r="N1237" s="31">
        <v>-12023.01625119343</v>
      </c>
      <c r="O1237" s="31">
        <f t="shared" si="231"/>
        <v>0</v>
      </c>
      <c r="P1237" s="31">
        <f>IF(F1237&gt;0,(K1237+L1237)*F1237,0)</f>
        <v>11484.368103045268</v>
      </c>
      <c r="Q1237" s="32">
        <f>IF(J1237*-1&gt;(K1237+L1237),(((J1237*-1)-K1237-L1237))*F1237,0)</f>
        <v>0</v>
      </c>
      <c r="R1237" s="31">
        <f t="shared" si="232"/>
        <v>2839866.8790301969</v>
      </c>
      <c r="S1237" s="31">
        <f t="shared" si="233"/>
        <v>2060751.1970692198</v>
      </c>
      <c r="T1237" s="31">
        <f t="shared" si="234"/>
        <v>0.78891501899458871</v>
      </c>
      <c r="U1237" s="31">
        <f t="shared" si="235"/>
        <v>0.57247668254582929</v>
      </c>
      <c r="V1237" s="33">
        <v>-0.57247668254582929</v>
      </c>
      <c r="W1237" s="33">
        <f>0.5*'Car Specs and Assumptions'!$C$5*(F1237*F1237)</f>
        <v>508483.8518518518</v>
      </c>
      <c r="X1237" s="33">
        <f t="shared" si="236"/>
        <v>508.4838518518518</v>
      </c>
      <c r="Y1237" s="33">
        <f t="shared" si="237"/>
        <v>371.1932118518518</v>
      </c>
      <c r="Z1237" s="33">
        <f>(H1237*(K1237+L1237))/1000</f>
        <v>11.484368103045268</v>
      </c>
      <c r="AA1237" s="33">
        <f t="shared" si="238"/>
        <v>359.70884374880654</v>
      </c>
      <c r="AB1237" s="18"/>
      <c r="AC1237" s="24">
        <f t="shared" si="239"/>
        <v>0</v>
      </c>
      <c r="AD1237" s="24"/>
      <c r="AE1237" s="18"/>
      <c r="AF1237" s="18"/>
      <c r="AG1237" s="18"/>
      <c r="AH1237" s="18"/>
      <c r="AI1237" s="18"/>
      <c r="AJ1237" s="18"/>
      <c r="AK1237" s="18"/>
      <c r="AL1237" s="18"/>
      <c r="AM1237" s="18"/>
      <c r="AN1237" s="18"/>
    </row>
    <row r="1238" spans="1:40" x14ac:dyDescent="0.35">
      <c r="A1238" s="18"/>
      <c r="B1238" s="3" t="s">
        <v>5</v>
      </c>
      <c r="C1238" s="3">
        <v>1234</v>
      </c>
      <c r="D1238" s="3">
        <v>212</v>
      </c>
      <c r="E1238" s="11">
        <v>94.3</v>
      </c>
      <c r="F1238" s="30">
        <f t="shared" si="230"/>
        <v>26.194444444444443</v>
      </c>
      <c r="G1238" s="52">
        <f t="shared" si="240"/>
        <v>-1.3888888888889284E-2</v>
      </c>
      <c r="H1238" s="30">
        <f t="shared" si="241"/>
        <v>26.194444444444443</v>
      </c>
      <c r="I1238" s="70"/>
      <c r="J1238" s="30">
        <v>-20.54166666666725</v>
      </c>
      <c r="K1238" s="30">
        <f>'Car Specs and Assumptions'!$C$5*9.81*'Car Specs and Assumptions'!$F$5</f>
        <v>145.08990000000003</v>
      </c>
      <c r="L1238" s="30">
        <v>292.25312476273149</v>
      </c>
      <c r="M1238" s="30">
        <v>-457.8846914293988</v>
      </c>
      <c r="N1238" s="31">
        <v>-11994.035111608973</v>
      </c>
      <c r="O1238" s="31">
        <f t="shared" si="231"/>
        <v>0</v>
      </c>
      <c r="P1238" s="31">
        <f>IF(F1238&gt;0,(K1238+L1238)*F1238,0)</f>
        <v>11455.957565312659</v>
      </c>
      <c r="Q1238" s="32">
        <f>IF(J1238*-1&gt;(K1238+L1238),(((J1238*-1)-K1238-L1238))*F1238,0)</f>
        <v>0</v>
      </c>
      <c r="R1238" s="31">
        <f t="shared" si="232"/>
        <v>2851322.8365955097</v>
      </c>
      <c r="S1238" s="31">
        <f t="shared" si="233"/>
        <v>2060751.1970692198</v>
      </c>
      <c r="T1238" s="31">
        <f t="shared" si="234"/>
        <v>0.79209748400623259</v>
      </c>
      <c r="U1238" s="31">
        <f t="shared" si="235"/>
        <v>0.57247668254582929</v>
      </c>
      <c r="V1238" s="33">
        <v>-0.57247668254582929</v>
      </c>
      <c r="W1238" s="33">
        <f>0.5*'Car Specs and Assumptions'!$C$5*(F1238*F1238)</f>
        <v>507407.12615740736</v>
      </c>
      <c r="X1238" s="33">
        <f t="shared" si="236"/>
        <v>507.40712615740733</v>
      </c>
      <c r="Y1238" s="33">
        <f t="shared" si="237"/>
        <v>370.40720209490735</v>
      </c>
      <c r="Z1238" s="33">
        <f>(H1238*(K1238+L1238))/1000</f>
        <v>11.455957565312659</v>
      </c>
      <c r="AA1238" s="33">
        <f t="shared" si="238"/>
        <v>358.9512445295947</v>
      </c>
      <c r="AB1238" s="18"/>
      <c r="AC1238" s="24">
        <f t="shared" si="239"/>
        <v>0</v>
      </c>
      <c r="AD1238" s="24"/>
      <c r="AE1238" s="18"/>
      <c r="AF1238" s="18"/>
      <c r="AG1238" s="18"/>
      <c r="AH1238" s="18"/>
      <c r="AI1238" s="18"/>
      <c r="AJ1238" s="18"/>
      <c r="AK1238" s="18"/>
      <c r="AL1238" s="18"/>
      <c r="AM1238" s="18"/>
      <c r="AN1238" s="18"/>
    </row>
    <row r="1239" spans="1:40" x14ac:dyDescent="0.35">
      <c r="A1239" s="18"/>
      <c r="B1239" s="3" t="s">
        <v>5</v>
      </c>
      <c r="C1239" s="3">
        <v>1235</v>
      </c>
      <c r="D1239" s="3">
        <v>213</v>
      </c>
      <c r="E1239" s="11">
        <v>94.3</v>
      </c>
      <c r="F1239" s="30">
        <f t="shared" si="230"/>
        <v>26.194444444444443</v>
      </c>
      <c r="G1239" s="52">
        <f t="shared" si="240"/>
        <v>-2.7777777777778567E-2</v>
      </c>
      <c r="H1239" s="30">
        <f t="shared" si="241"/>
        <v>26.194444444444443</v>
      </c>
      <c r="I1239" s="70"/>
      <c r="J1239" s="30">
        <v>-41.083333333334501</v>
      </c>
      <c r="K1239" s="30">
        <f>'Car Specs and Assumptions'!$C$5*9.81*'Car Specs and Assumptions'!$F$5</f>
        <v>145.08990000000003</v>
      </c>
      <c r="L1239" s="30">
        <v>292.25312476273149</v>
      </c>
      <c r="M1239" s="30">
        <v>-478.426358096066</v>
      </c>
      <c r="N1239" s="31">
        <v>-12532.112657905283</v>
      </c>
      <c r="O1239" s="31">
        <f t="shared" si="231"/>
        <v>0</v>
      </c>
      <c r="P1239" s="31">
        <f>IF(F1239&gt;0,(K1239+L1239)*F1239,0)</f>
        <v>11455.957565312659</v>
      </c>
      <c r="Q1239" s="32">
        <f>IF(J1239*-1&gt;(K1239+L1239),(((J1239*-1)-K1239-L1239))*F1239,0)</f>
        <v>0</v>
      </c>
      <c r="R1239" s="31">
        <f t="shared" si="232"/>
        <v>2862778.7941608224</v>
      </c>
      <c r="S1239" s="31">
        <f t="shared" si="233"/>
        <v>2060751.1970692198</v>
      </c>
      <c r="T1239" s="31">
        <f t="shared" si="234"/>
        <v>0.79527994901787646</v>
      </c>
      <c r="U1239" s="31">
        <f t="shared" si="235"/>
        <v>0.57247668254582929</v>
      </c>
      <c r="V1239" s="33">
        <v>-0.57247668254582929</v>
      </c>
      <c r="W1239" s="33">
        <f>0.5*'Car Specs and Assumptions'!$C$5*(F1239*F1239)</f>
        <v>507407.12615740736</v>
      </c>
      <c r="X1239" s="33">
        <f t="shared" si="236"/>
        <v>507.40712615740733</v>
      </c>
      <c r="Y1239" s="33">
        <f t="shared" si="237"/>
        <v>370.40720209490735</v>
      </c>
      <c r="Z1239" s="33">
        <f>(H1239*(K1239+L1239))/1000</f>
        <v>11.455957565312659</v>
      </c>
      <c r="AA1239" s="33">
        <f t="shared" si="238"/>
        <v>358.9512445295947</v>
      </c>
      <c r="AB1239" s="18"/>
      <c r="AC1239" s="24">
        <f t="shared" si="239"/>
        <v>0</v>
      </c>
      <c r="AD1239" s="24"/>
      <c r="AE1239" s="18"/>
      <c r="AF1239" s="18"/>
      <c r="AG1239" s="18"/>
      <c r="AH1239" s="18"/>
      <c r="AI1239" s="18"/>
      <c r="AJ1239" s="18"/>
      <c r="AK1239" s="18"/>
      <c r="AL1239" s="18"/>
      <c r="AM1239" s="18"/>
      <c r="AN1239" s="18"/>
    </row>
    <row r="1240" spans="1:40" x14ac:dyDescent="0.35">
      <c r="A1240" s="18"/>
      <c r="B1240" s="3" t="s">
        <v>5</v>
      </c>
      <c r="C1240" s="3">
        <v>1236</v>
      </c>
      <c r="D1240" s="3">
        <v>214</v>
      </c>
      <c r="E1240" s="11">
        <v>94.1</v>
      </c>
      <c r="F1240" s="30">
        <f t="shared" si="230"/>
        <v>26.138888888888886</v>
      </c>
      <c r="G1240" s="52">
        <f t="shared" si="240"/>
        <v>-5.5555555555553582E-2</v>
      </c>
      <c r="H1240" s="30">
        <f t="shared" si="241"/>
        <v>26.138888888888886</v>
      </c>
      <c r="I1240" s="70"/>
      <c r="J1240" s="30">
        <v>-82.166666666663744</v>
      </c>
      <c r="K1240" s="30">
        <f>'Car Specs and Assumptions'!$C$5*9.81*'Car Specs and Assumptions'!$F$5</f>
        <v>145.08990000000003</v>
      </c>
      <c r="L1240" s="30">
        <v>291.01476545717588</v>
      </c>
      <c r="M1240" s="30">
        <v>-518.27133212383967</v>
      </c>
      <c r="N1240" s="31">
        <v>-13547.036764681474</v>
      </c>
      <c r="O1240" s="31">
        <f t="shared" si="231"/>
        <v>0</v>
      </c>
      <c r="P1240" s="31">
        <f>IF(F1240&gt;0,(K1240+L1240)*F1240,0)</f>
        <v>11399.29139431118</v>
      </c>
      <c r="Q1240" s="32">
        <f>IF(J1240*-1&gt;(K1240+L1240),(((J1240*-1)-K1240-L1240))*F1240,0)</f>
        <v>0</v>
      </c>
      <c r="R1240" s="31">
        <f t="shared" si="232"/>
        <v>2874178.0855551334</v>
      </c>
      <c r="S1240" s="31">
        <f t="shared" si="233"/>
        <v>2060751.1970692198</v>
      </c>
      <c r="T1240" s="31">
        <f t="shared" si="234"/>
        <v>0.7984466721672161</v>
      </c>
      <c r="U1240" s="31">
        <f t="shared" si="235"/>
        <v>0.57247668254582929</v>
      </c>
      <c r="V1240" s="33">
        <v>-0.57247668254582929</v>
      </c>
      <c r="W1240" s="33">
        <f>0.5*'Car Specs and Assumptions'!$C$5*(F1240*F1240)</f>
        <v>505257.09837962955</v>
      </c>
      <c r="X1240" s="33">
        <f t="shared" si="236"/>
        <v>505.25709837962955</v>
      </c>
      <c r="Y1240" s="33">
        <f t="shared" si="237"/>
        <v>368.83768181712958</v>
      </c>
      <c r="Z1240" s="33">
        <f>(H1240*(K1240+L1240))/1000</f>
        <v>11.399291394311179</v>
      </c>
      <c r="AA1240" s="33">
        <f t="shared" si="238"/>
        <v>357.43839042281837</v>
      </c>
      <c r="AB1240" s="18"/>
      <c r="AC1240" s="24">
        <f t="shared" si="239"/>
        <v>0</v>
      </c>
      <c r="AD1240" s="24"/>
      <c r="AE1240" s="18"/>
      <c r="AF1240" s="18"/>
      <c r="AG1240" s="18"/>
      <c r="AH1240" s="18"/>
      <c r="AI1240" s="18"/>
      <c r="AJ1240" s="18"/>
      <c r="AK1240" s="18"/>
      <c r="AL1240" s="18"/>
      <c r="AM1240" s="18"/>
      <c r="AN1240" s="18"/>
    </row>
    <row r="1241" spans="1:40" x14ac:dyDescent="0.35">
      <c r="A1241" s="18"/>
      <c r="B1241" s="3" t="s">
        <v>5</v>
      </c>
      <c r="C1241" s="3">
        <v>1237</v>
      </c>
      <c r="D1241" s="3">
        <v>215</v>
      </c>
      <c r="E1241" s="11">
        <v>93.9</v>
      </c>
      <c r="F1241" s="30">
        <f t="shared" si="230"/>
        <v>26.083333333333336</v>
      </c>
      <c r="G1241" s="52">
        <f t="shared" si="240"/>
        <v>-9.7222222222219656E-2</v>
      </c>
      <c r="H1241" s="30">
        <f t="shared" si="241"/>
        <v>26.083333333333336</v>
      </c>
      <c r="I1241" s="70"/>
      <c r="J1241" s="30">
        <v>-143.79166666666288</v>
      </c>
      <c r="K1241" s="30">
        <f>'Car Specs and Assumptions'!$C$5*9.81*'Car Specs and Assumptions'!$F$5</f>
        <v>145.08990000000003</v>
      </c>
      <c r="L1241" s="30">
        <v>289.77903536458342</v>
      </c>
      <c r="M1241" s="30">
        <v>-578.6606020312463</v>
      </c>
      <c r="N1241" s="31">
        <v>-15093.397369648343</v>
      </c>
      <c r="O1241" s="31">
        <f t="shared" si="231"/>
        <v>0</v>
      </c>
      <c r="P1241" s="31">
        <f>IF(F1241&gt;0,(K1241+L1241)*F1241,0)</f>
        <v>11342.831397426218</v>
      </c>
      <c r="Q1241" s="32">
        <f>IF(J1241*-1&gt;(K1241+L1241),(((J1241*-1)-K1241-L1241))*F1241,0)</f>
        <v>0</v>
      </c>
      <c r="R1241" s="31">
        <f t="shared" si="232"/>
        <v>2885520.9169525597</v>
      </c>
      <c r="S1241" s="31">
        <f t="shared" si="233"/>
        <v>2060751.1970692198</v>
      </c>
      <c r="T1241" s="31">
        <f t="shared" si="234"/>
        <v>0.8015977107294211</v>
      </c>
      <c r="U1241" s="31">
        <f t="shared" si="235"/>
        <v>0.57247668254582929</v>
      </c>
      <c r="V1241" s="33">
        <v>-0.57247668254582929</v>
      </c>
      <c r="W1241" s="33">
        <f>0.5*'Car Specs and Assumptions'!$C$5*(F1241*F1241)</f>
        <v>503111.6354166668</v>
      </c>
      <c r="X1241" s="33">
        <f t="shared" si="236"/>
        <v>503.11163541666679</v>
      </c>
      <c r="Y1241" s="33">
        <f t="shared" si="237"/>
        <v>367.27149385416675</v>
      </c>
      <c r="Z1241" s="33">
        <f>(H1241*(K1241+L1241))/1000</f>
        <v>11.342831397426218</v>
      </c>
      <c r="AA1241" s="33">
        <f t="shared" si="238"/>
        <v>355.92866245674054</v>
      </c>
      <c r="AB1241" s="18"/>
      <c r="AC1241" s="24">
        <f t="shared" si="239"/>
        <v>0</v>
      </c>
      <c r="AD1241" s="24"/>
      <c r="AE1241" s="18"/>
      <c r="AF1241" s="18"/>
      <c r="AG1241" s="18"/>
      <c r="AH1241" s="18"/>
      <c r="AI1241" s="18"/>
      <c r="AJ1241" s="18"/>
      <c r="AK1241" s="18"/>
      <c r="AL1241" s="18"/>
      <c r="AM1241" s="18"/>
      <c r="AN1241" s="18"/>
    </row>
    <row r="1242" spans="1:40" x14ac:dyDescent="0.35">
      <c r="A1242" s="18"/>
      <c r="B1242" s="3" t="s">
        <v>5</v>
      </c>
      <c r="C1242" s="3">
        <v>1238</v>
      </c>
      <c r="D1242" s="3">
        <v>216</v>
      </c>
      <c r="E1242" s="11">
        <v>93.4</v>
      </c>
      <c r="F1242" s="30">
        <f t="shared" si="230"/>
        <v>25.944444444444446</v>
      </c>
      <c r="G1242" s="52">
        <f t="shared" si="240"/>
        <v>-0.15277777777778034</v>
      </c>
      <c r="H1242" s="30">
        <f t="shared" si="241"/>
        <v>25.944444444444446</v>
      </c>
      <c r="I1242" s="70"/>
      <c r="J1242" s="30">
        <v>-225.95833333333712</v>
      </c>
      <c r="K1242" s="30">
        <f>'Car Specs and Assumptions'!$C$5*9.81*'Car Specs and Assumptions'!$F$5</f>
        <v>145.08990000000003</v>
      </c>
      <c r="L1242" s="30">
        <v>286.70121293981492</v>
      </c>
      <c r="M1242" s="30">
        <v>-657.7494462731521</v>
      </c>
      <c r="N1242" s="31">
        <v>-17064.943967197891</v>
      </c>
      <c r="O1242" s="31">
        <f t="shared" si="231"/>
        <v>0</v>
      </c>
      <c r="P1242" s="31">
        <f>IF(F1242&gt;0,(K1242+L1242)*F1242,0)</f>
        <v>11202.580541271867</v>
      </c>
      <c r="Q1242" s="32">
        <f>IF(J1242*-1&gt;(K1242+L1242),(((J1242*-1)-K1242-L1242))*F1242,0)</f>
        <v>0</v>
      </c>
      <c r="R1242" s="31">
        <f t="shared" si="232"/>
        <v>2896723.4974938314</v>
      </c>
      <c r="S1242" s="31">
        <f t="shared" si="233"/>
        <v>2060751.1970692198</v>
      </c>
      <c r="T1242" s="31">
        <f t="shared" si="234"/>
        <v>0.80470978760378642</v>
      </c>
      <c r="U1242" s="31">
        <f t="shared" si="235"/>
        <v>0.57247668254582929</v>
      </c>
      <c r="V1242" s="33">
        <v>-0.57247668254582929</v>
      </c>
      <c r="W1242" s="33">
        <f>0.5*'Car Specs and Assumptions'!$C$5*(F1242*F1242)</f>
        <v>497767.94907407416</v>
      </c>
      <c r="X1242" s="33">
        <f t="shared" si="236"/>
        <v>497.76794907407418</v>
      </c>
      <c r="Y1242" s="33">
        <f t="shared" si="237"/>
        <v>363.37060282407413</v>
      </c>
      <c r="Z1242" s="33">
        <f>(H1242*(K1242+L1242))/1000</f>
        <v>11.202580541271868</v>
      </c>
      <c r="AA1242" s="33">
        <f t="shared" si="238"/>
        <v>352.16802228280227</v>
      </c>
      <c r="AB1242" s="18"/>
      <c r="AC1242" s="24">
        <f t="shared" si="239"/>
        <v>0</v>
      </c>
      <c r="AD1242" s="24"/>
      <c r="AE1242" s="18"/>
      <c r="AF1242" s="18"/>
      <c r="AG1242" s="18"/>
      <c r="AH1242" s="18"/>
      <c r="AI1242" s="18"/>
      <c r="AJ1242" s="18"/>
      <c r="AK1242" s="18"/>
      <c r="AL1242" s="18"/>
      <c r="AM1242" s="18"/>
      <c r="AN1242" s="18"/>
    </row>
    <row r="1243" spans="1:40" x14ac:dyDescent="0.35">
      <c r="A1243" s="18"/>
      <c r="B1243" s="3" t="s">
        <v>5</v>
      </c>
      <c r="C1243" s="3">
        <v>1239</v>
      </c>
      <c r="D1243" s="3">
        <v>217</v>
      </c>
      <c r="E1243" s="11">
        <v>92.8</v>
      </c>
      <c r="F1243" s="30">
        <f t="shared" si="230"/>
        <v>25.777777777777775</v>
      </c>
      <c r="G1243" s="52">
        <f t="shared" si="240"/>
        <v>-0.19444444444444642</v>
      </c>
      <c r="H1243" s="30">
        <f t="shared" si="241"/>
        <v>25.777777777777775</v>
      </c>
      <c r="I1243" s="70"/>
      <c r="J1243" s="30">
        <v>-287.58333333333627</v>
      </c>
      <c r="K1243" s="30">
        <f>'Car Specs and Assumptions'!$C$5*9.81*'Car Specs and Assumptions'!$F$5</f>
        <v>145.08990000000003</v>
      </c>
      <c r="L1243" s="30">
        <v>283.02951703703701</v>
      </c>
      <c r="M1243" s="30">
        <v>-715.70275037037322</v>
      </c>
      <c r="N1243" s="31">
        <v>-18449.22645399184</v>
      </c>
      <c r="O1243" s="31">
        <f t="shared" si="231"/>
        <v>0</v>
      </c>
      <c r="P1243" s="31">
        <f>IF(F1243&gt;0,(K1243+L1243)*F1243,0)</f>
        <v>11035.967194732508</v>
      </c>
      <c r="Q1243" s="32">
        <f>IF(J1243*-1&gt;(K1243+L1243),(((J1243*-1)-K1243-L1243))*F1243,0)</f>
        <v>0</v>
      </c>
      <c r="R1243" s="31">
        <f t="shared" si="232"/>
        <v>2907759.4646885637</v>
      </c>
      <c r="S1243" s="31">
        <f t="shared" si="233"/>
        <v>2060751.1970692198</v>
      </c>
      <c r="T1243" s="31">
        <f t="shared" si="234"/>
        <v>0.80777557929048305</v>
      </c>
      <c r="U1243" s="31">
        <f t="shared" si="235"/>
        <v>0.57247668254582929</v>
      </c>
      <c r="V1243" s="33">
        <v>-0.57247668254582929</v>
      </c>
      <c r="W1243" s="33">
        <f>0.5*'Car Specs and Assumptions'!$C$5*(F1243*F1243)</f>
        <v>491393.18518518505</v>
      </c>
      <c r="X1243" s="33">
        <f t="shared" si="236"/>
        <v>491.39318518518508</v>
      </c>
      <c r="Y1243" s="33">
        <f t="shared" si="237"/>
        <v>358.71702518518509</v>
      </c>
      <c r="Z1243" s="33">
        <f>(H1243*(K1243+L1243))/1000</f>
        <v>11.035967194732509</v>
      </c>
      <c r="AA1243" s="33">
        <f t="shared" si="238"/>
        <v>347.68105799045259</v>
      </c>
      <c r="AB1243" s="18"/>
      <c r="AC1243" s="24">
        <f t="shared" si="239"/>
        <v>0</v>
      </c>
      <c r="AD1243" s="24"/>
      <c r="AE1243" s="18"/>
      <c r="AF1243" s="18"/>
      <c r="AG1243" s="18"/>
      <c r="AH1243" s="18"/>
      <c r="AI1243" s="18"/>
      <c r="AJ1243" s="18"/>
      <c r="AK1243" s="18"/>
      <c r="AL1243" s="18"/>
      <c r="AM1243" s="18"/>
      <c r="AN1243" s="18"/>
    </row>
    <row r="1244" spans="1:40" x14ac:dyDescent="0.35">
      <c r="A1244" s="18"/>
      <c r="B1244" s="3" t="s">
        <v>5</v>
      </c>
      <c r="C1244" s="3">
        <v>1240</v>
      </c>
      <c r="D1244" s="3">
        <v>218</v>
      </c>
      <c r="E1244" s="11">
        <v>92</v>
      </c>
      <c r="F1244" s="30">
        <f t="shared" si="230"/>
        <v>25.555555555555554</v>
      </c>
      <c r="G1244" s="52">
        <f t="shared" si="240"/>
        <v>-0.20833333333333215</v>
      </c>
      <c r="H1244" s="30">
        <f t="shared" si="241"/>
        <v>25.555555555555554</v>
      </c>
      <c r="I1244" s="70"/>
      <c r="J1244" s="30">
        <v>-308.12499999999824</v>
      </c>
      <c r="K1244" s="30">
        <f>'Car Specs and Assumptions'!$C$5*9.81*'Car Specs and Assumptions'!$F$5</f>
        <v>145.08990000000003</v>
      </c>
      <c r="L1244" s="30">
        <v>278.17073148148148</v>
      </c>
      <c r="M1244" s="30">
        <v>-731.38563148147978</v>
      </c>
      <c r="N1244" s="31">
        <v>-18690.966137860036</v>
      </c>
      <c r="O1244" s="31">
        <f t="shared" si="231"/>
        <v>0</v>
      </c>
      <c r="P1244" s="31">
        <f>IF(F1244&gt;0,(K1244+L1244)*F1244,0)</f>
        <v>10816.660582304527</v>
      </c>
      <c r="Q1244" s="32">
        <f>IF(J1244*-1&gt;(K1244+L1244),(((J1244*-1)-K1244-L1244))*F1244,0)</f>
        <v>0</v>
      </c>
      <c r="R1244" s="31">
        <f t="shared" si="232"/>
        <v>2918576.1252708682</v>
      </c>
      <c r="S1244" s="31">
        <f t="shared" si="233"/>
        <v>2060751.1970692198</v>
      </c>
      <c r="T1244" s="31">
        <f t="shared" si="234"/>
        <v>0.81078044760024726</v>
      </c>
      <c r="U1244" s="31">
        <f t="shared" si="235"/>
        <v>0.57247668254582929</v>
      </c>
      <c r="V1244" s="33">
        <v>-0.57247668254582929</v>
      </c>
      <c r="W1244" s="33">
        <f>0.5*'Car Specs and Assumptions'!$C$5*(F1244*F1244)</f>
        <v>482957.40740740736</v>
      </c>
      <c r="X1244" s="33">
        <f t="shared" si="236"/>
        <v>482.95740740740735</v>
      </c>
      <c r="Y1244" s="33">
        <f t="shared" si="237"/>
        <v>352.55890740740733</v>
      </c>
      <c r="Z1244" s="33">
        <f>(H1244*(K1244+L1244))/1000</f>
        <v>10.816660582304527</v>
      </c>
      <c r="AA1244" s="33">
        <f t="shared" si="238"/>
        <v>341.74224682510282</v>
      </c>
      <c r="AB1244" s="18"/>
      <c r="AC1244" s="24">
        <f t="shared" si="239"/>
        <v>0</v>
      </c>
      <c r="AD1244" s="24"/>
      <c r="AE1244" s="18"/>
      <c r="AF1244" s="18"/>
      <c r="AG1244" s="18"/>
      <c r="AH1244" s="18"/>
      <c r="AI1244" s="18"/>
      <c r="AJ1244" s="18"/>
      <c r="AK1244" s="18"/>
      <c r="AL1244" s="18"/>
      <c r="AM1244" s="18"/>
      <c r="AN1244" s="18"/>
    </row>
    <row r="1245" spans="1:40" x14ac:dyDescent="0.35">
      <c r="A1245" s="18"/>
      <c r="B1245" s="3" t="s">
        <v>5</v>
      </c>
      <c r="C1245" s="3">
        <v>1241</v>
      </c>
      <c r="D1245" s="3">
        <v>219</v>
      </c>
      <c r="E1245" s="11">
        <v>91.3</v>
      </c>
      <c r="F1245" s="30">
        <f t="shared" si="230"/>
        <v>25.361111111111111</v>
      </c>
      <c r="G1245" s="52">
        <f t="shared" si="240"/>
        <v>-0.19444444444444464</v>
      </c>
      <c r="H1245" s="30">
        <f t="shared" si="241"/>
        <v>25.361111111111111</v>
      </c>
      <c r="I1245" s="70"/>
      <c r="J1245" s="30">
        <v>-287.5833333333336</v>
      </c>
      <c r="K1245" s="30">
        <f>'Car Specs and Assumptions'!$C$5*9.81*'Car Specs and Assumptions'!$F$5</f>
        <v>145.08990000000003</v>
      </c>
      <c r="L1245" s="30">
        <v>273.95380254050929</v>
      </c>
      <c r="M1245" s="30">
        <v>-706.62703587384294</v>
      </c>
      <c r="N1245" s="31">
        <v>-17920.846770911627</v>
      </c>
      <c r="O1245" s="31">
        <f t="shared" si="231"/>
        <v>0</v>
      </c>
      <c r="P1245" s="31">
        <f>IF(F1245&gt;0,(K1245+L1245)*F1245,0)</f>
        <v>10627.413900541251</v>
      </c>
      <c r="Q1245" s="32">
        <f>IF(J1245*-1&gt;(K1245+L1245),(((J1245*-1)-K1245-L1245))*F1245,0)</f>
        <v>0</v>
      </c>
      <c r="R1245" s="31">
        <f t="shared" si="232"/>
        <v>2929203.5391714093</v>
      </c>
      <c r="S1245" s="31">
        <f t="shared" si="233"/>
        <v>2060751.1970692198</v>
      </c>
      <c r="T1245" s="31">
        <f t="shared" si="234"/>
        <v>0.81373274318181754</v>
      </c>
      <c r="U1245" s="31">
        <f t="shared" si="235"/>
        <v>0.57247668254582929</v>
      </c>
      <c r="V1245" s="33">
        <v>-0.57247668254582929</v>
      </c>
      <c r="W1245" s="33">
        <f>0.5*'Car Specs and Assumptions'!$C$5*(F1245*F1245)</f>
        <v>475636.01504629629</v>
      </c>
      <c r="X1245" s="33">
        <f t="shared" si="236"/>
        <v>475.63601504629628</v>
      </c>
      <c r="Y1245" s="33">
        <f t="shared" si="237"/>
        <v>347.21429098379627</v>
      </c>
      <c r="Z1245" s="33">
        <f>(H1245*(K1245+L1245))/1000</f>
        <v>10.627413900541251</v>
      </c>
      <c r="AA1245" s="33">
        <f t="shared" si="238"/>
        <v>336.58687708325505</v>
      </c>
      <c r="AB1245" s="18"/>
      <c r="AC1245" s="24">
        <f t="shared" si="239"/>
        <v>0</v>
      </c>
      <c r="AD1245" s="24"/>
      <c r="AE1245" s="18"/>
      <c r="AF1245" s="18"/>
      <c r="AG1245" s="18"/>
      <c r="AH1245" s="18"/>
      <c r="AI1245" s="18"/>
      <c r="AJ1245" s="18"/>
      <c r="AK1245" s="18"/>
      <c r="AL1245" s="18"/>
      <c r="AM1245" s="18"/>
      <c r="AN1245" s="18"/>
    </row>
    <row r="1246" spans="1:40" x14ac:dyDescent="0.35">
      <c r="A1246" s="18"/>
      <c r="B1246" s="3" t="s">
        <v>5</v>
      </c>
      <c r="C1246" s="3">
        <v>1242</v>
      </c>
      <c r="D1246" s="3">
        <v>220</v>
      </c>
      <c r="E1246" s="11">
        <v>90.6</v>
      </c>
      <c r="F1246" s="30">
        <f t="shared" si="230"/>
        <v>25.166666666666664</v>
      </c>
      <c r="G1246" s="52">
        <f t="shared" si="240"/>
        <v>-0.18055555555555536</v>
      </c>
      <c r="H1246" s="30">
        <f t="shared" si="241"/>
        <v>25.166666666666664</v>
      </c>
      <c r="I1246" s="70"/>
      <c r="J1246" s="30">
        <v>-267.0416666666664</v>
      </c>
      <c r="K1246" s="30">
        <f>'Car Specs and Assumptions'!$C$5*9.81*'Car Specs and Assumptions'!$F$5</f>
        <v>145.08990000000003</v>
      </c>
      <c r="L1246" s="30">
        <v>269.76908145833329</v>
      </c>
      <c r="M1246" s="30">
        <v>-681.90064812499975</v>
      </c>
      <c r="N1246" s="31">
        <v>-17161.166311145826</v>
      </c>
      <c r="O1246" s="31">
        <f t="shared" si="231"/>
        <v>0</v>
      </c>
      <c r="P1246" s="31">
        <f>IF(F1246&gt;0,(K1246+L1246)*F1246,0)</f>
        <v>10440.617700034722</v>
      </c>
      <c r="Q1246" s="32">
        <f>IF(J1246*-1&gt;(K1246+L1246),(((J1246*-1)-K1246-L1246))*F1246,0)</f>
        <v>0</v>
      </c>
      <c r="R1246" s="31">
        <f t="shared" si="232"/>
        <v>2939644.1568714441</v>
      </c>
      <c r="S1246" s="31">
        <f t="shared" si="233"/>
        <v>2060751.1970692198</v>
      </c>
      <c r="T1246" s="31">
        <f t="shared" si="234"/>
        <v>0.81663314677888721</v>
      </c>
      <c r="U1246" s="31">
        <f t="shared" si="235"/>
        <v>0.57247668254582929</v>
      </c>
      <c r="V1246" s="33">
        <v>-0.57247668254582929</v>
      </c>
      <c r="W1246" s="33">
        <f>0.5*'Car Specs and Assumptions'!$C$5*(F1246*F1246)</f>
        <v>468370.54166666657</v>
      </c>
      <c r="X1246" s="33">
        <f t="shared" si="236"/>
        <v>468.37054166666655</v>
      </c>
      <c r="Y1246" s="33">
        <f t="shared" si="237"/>
        <v>341.91049541666655</v>
      </c>
      <c r="Z1246" s="33">
        <f>(H1246*(K1246+L1246))/1000</f>
        <v>10.440617700034721</v>
      </c>
      <c r="AA1246" s="33">
        <f t="shared" si="238"/>
        <v>331.4698777166318</v>
      </c>
      <c r="AB1246" s="18"/>
      <c r="AC1246" s="24">
        <f t="shared" si="239"/>
        <v>0</v>
      </c>
      <c r="AD1246" s="24"/>
      <c r="AE1246" s="18"/>
      <c r="AF1246" s="18"/>
      <c r="AG1246" s="18"/>
      <c r="AH1246" s="18"/>
      <c r="AI1246" s="18"/>
      <c r="AJ1246" s="18"/>
      <c r="AK1246" s="18"/>
      <c r="AL1246" s="18"/>
      <c r="AM1246" s="18"/>
      <c r="AN1246" s="18"/>
    </row>
    <row r="1247" spans="1:40" x14ac:dyDescent="0.35">
      <c r="A1247" s="18"/>
      <c r="B1247" s="3" t="s">
        <v>5</v>
      </c>
      <c r="C1247" s="3">
        <v>1243</v>
      </c>
      <c r="D1247" s="3">
        <v>221</v>
      </c>
      <c r="E1247" s="11">
        <v>90</v>
      </c>
      <c r="F1247" s="30">
        <f t="shared" si="230"/>
        <v>25</v>
      </c>
      <c r="G1247" s="52">
        <f t="shared" si="240"/>
        <v>-0.18055555555555536</v>
      </c>
      <c r="H1247" s="30">
        <f t="shared" si="241"/>
        <v>25</v>
      </c>
      <c r="I1247" s="70"/>
      <c r="J1247" s="30">
        <v>-267.0416666666664</v>
      </c>
      <c r="K1247" s="30">
        <f>'Car Specs and Assumptions'!$C$5*9.81*'Car Specs and Assumptions'!$F$5</f>
        <v>145.08990000000003</v>
      </c>
      <c r="L1247" s="30">
        <v>266.20781250000005</v>
      </c>
      <c r="M1247" s="30">
        <v>-678.3393791666665</v>
      </c>
      <c r="N1247" s="31">
        <v>-16958.484479166662</v>
      </c>
      <c r="O1247" s="31">
        <f t="shared" si="231"/>
        <v>0</v>
      </c>
      <c r="P1247" s="31">
        <f>IF(F1247&gt;0,(K1247+L1247)*F1247,0)</f>
        <v>10282.442812500003</v>
      </c>
      <c r="Q1247" s="32">
        <f>IF(J1247*-1&gt;(K1247+L1247),(((J1247*-1)-K1247-L1247))*F1247,0)</f>
        <v>0</v>
      </c>
      <c r="R1247" s="31">
        <f t="shared" si="232"/>
        <v>2949926.5996839441</v>
      </c>
      <c r="S1247" s="31">
        <f t="shared" si="233"/>
        <v>2060751.1970692198</v>
      </c>
      <c r="T1247" s="31">
        <f t="shared" si="234"/>
        <v>0.81948960939219972</v>
      </c>
      <c r="U1247" s="31">
        <f t="shared" si="235"/>
        <v>0.57247668254582929</v>
      </c>
      <c r="V1247" s="33">
        <v>-0.57247668254582929</v>
      </c>
      <c r="W1247" s="33">
        <f>0.5*'Car Specs and Assumptions'!$C$5*(F1247*F1247)</f>
        <v>462187.5</v>
      </c>
      <c r="X1247" s="33">
        <f t="shared" si="236"/>
        <v>462.1875</v>
      </c>
      <c r="Y1247" s="33">
        <f t="shared" si="237"/>
        <v>337.39687499999997</v>
      </c>
      <c r="Z1247" s="33">
        <f>(H1247*(K1247+L1247))/1000</f>
        <v>10.282442812500003</v>
      </c>
      <c r="AA1247" s="33">
        <f t="shared" si="238"/>
        <v>327.11443218749997</v>
      </c>
      <c r="AB1247" s="18"/>
      <c r="AC1247" s="24">
        <f t="shared" si="239"/>
        <v>0</v>
      </c>
      <c r="AD1247" s="24"/>
      <c r="AE1247" s="18"/>
      <c r="AF1247" s="18"/>
      <c r="AG1247" s="18"/>
      <c r="AH1247" s="18"/>
      <c r="AI1247" s="18"/>
      <c r="AJ1247" s="18"/>
      <c r="AK1247" s="18"/>
      <c r="AL1247" s="18"/>
      <c r="AM1247" s="18"/>
      <c r="AN1247" s="18"/>
    </row>
    <row r="1248" spans="1:40" x14ac:dyDescent="0.35">
      <c r="A1248" s="18"/>
      <c r="B1248" s="3" t="s">
        <v>5</v>
      </c>
      <c r="C1248" s="3">
        <v>1244</v>
      </c>
      <c r="D1248" s="3">
        <v>222</v>
      </c>
      <c r="E1248" s="11">
        <v>89.3</v>
      </c>
      <c r="F1248" s="30">
        <f t="shared" si="230"/>
        <v>24.805555555555554</v>
      </c>
      <c r="G1248" s="52">
        <f t="shared" si="240"/>
        <v>-0.18055555555555536</v>
      </c>
      <c r="H1248" s="30">
        <f t="shared" si="241"/>
        <v>24.805555555555554</v>
      </c>
      <c r="I1248" s="70"/>
      <c r="J1248" s="30">
        <v>-267.0416666666664</v>
      </c>
      <c r="K1248" s="30">
        <f>'Car Specs and Assumptions'!$C$5*9.81*'Car Specs and Assumptions'!$F$5</f>
        <v>145.08990000000003</v>
      </c>
      <c r="L1248" s="30">
        <v>262.08290601273148</v>
      </c>
      <c r="M1248" s="30">
        <v>-674.21447267939789</v>
      </c>
      <c r="N1248" s="31">
        <v>-16724.264558408395</v>
      </c>
      <c r="O1248" s="31">
        <f t="shared" si="231"/>
        <v>0</v>
      </c>
      <c r="P1248" s="31">
        <f>IF(F1248&gt;0,(K1248+L1248)*F1248,0)</f>
        <v>10100.147660260256</v>
      </c>
      <c r="Q1248" s="32">
        <f>IF(J1248*-1&gt;(K1248+L1248),(((J1248*-1)-K1248-L1248))*F1248,0)</f>
        <v>0</v>
      </c>
      <c r="R1248" s="31">
        <f t="shared" si="232"/>
        <v>2960026.7473442042</v>
      </c>
      <c r="S1248" s="31">
        <f t="shared" si="233"/>
        <v>2060751.1970692198</v>
      </c>
      <c r="T1248" s="31">
        <f t="shared" si="234"/>
        <v>0.82229543041221997</v>
      </c>
      <c r="U1248" s="31">
        <f t="shared" si="235"/>
        <v>0.57247668254582929</v>
      </c>
      <c r="V1248" s="33">
        <v>-0.57247668254582929</v>
      </c>
      <c r="W1248" s="33">
        <f>0.5*'Car Specs and Assumptions'!$C$5*(F1248*F1248)</f>
        <v>455025.87615740736</v>
      </c>
      <c r="X1248" s="33">
        <f t="shared" si="236"/>
        <v>455.02587615740737</v>
      </c>
      <c r="Y1248" s="33">
        <f t="shared" si="237"/>
        <v>332.1688895949074</v>
      </c>
      <c r="Z1248" s="33">
        <f>(H1248*(K1248+L1248))/1000</f>
        <v>10.100147660260257</v>
      </c>
      <c r="AA1248" s="33">
        <f t="shared" si="238"/>
        <v>322.06874193464716</v>
      </c>
      <c r="AB1248" s="18"/>
      <c r="AC1248" s="24">
        <f t="shared" si="239"/>
        <v>0</v>
      </c>
      <c r="AD1248" s="24"/>
      <c r="AE1248" s="18"/>
      <c r="AF1248" s="18"/>
      <c r="AG1248" s="18"/>
      <c r="AH1248" s="18"/>
      <c r="AI1248" s="18"/>
      <c r="AJ1248" s="18"/>
      <c r="AK1248" s="18"/>
      <c r="AL1248" s="18"/>
      <c r="AM1248" s="18"/>
      <c r="AN1248" s="18"/>
    </row>
    <row r="1249" spans="1:40" x14ac:dyDescent="0.35">
      <c r="A1249" s="18"/>
      <c r="B1249" s="3" t="s">
        <v>5</v>
      </c>
      <c r="C1249" s="3">
        <v>1245</v>
      </c>
      <c r="D1249" s="3">
        <v>223</v>
      </c>
      <c r="E1249" s="11">
        <v>88.7</v>
      </c>
      <c r="F1249" s="30">
        <f t="shared" si="230"/>
        <v>24.638888888888889</v>
      </c>
      <c r="G1249" s="52">
        <f t="shared" si="240"/>
        <v>-0.16666666666666607</v>
      </c>
      <c r="H1249" s="30">
        <f t="shared" si="241"/>
        <v>24.638888888888889</v>
      </c>
      <c r="I1249" s="70"/>
      <c r="J1249" s="30">
        <v>-246.49999999999912</v>
      </c>
      <c r="K1249" s="30">
        <f>'Car Specs and Assumptions'!$C$5*9.81*'Car Specs and Assumptions'!$F$5</f>
        <v>145.08990000000003</v>
      </c>
      <c r="L1249" s="30">
        <v>258.57290670717595</v>
      </c>
      <c r="M1249" s="30">
        <v>-650.16280670717515</v>
      </c>
      <c r="N1249" s="31">
        <v>-16019.289154146232</v>
      </c>
      <c r="O1249" s="31">
        <f t="shared" si="231"/>
        <v>0</v>
      </c>
      <c r="P1249" s="31">
        <f>IF(F1249&gt;0,(K1249+L1249)*F1249,0)</f>
        <v>9945.8030430351409</v>
      </c>
      <c r="Q1249" s="32">
        <f>IF(J1249*-1&gt;(K1249+L1249),(((J1249*-1)-K1249-L1249))*F1249,0)</f>
        <v>0</v>
      </c>
      <c r="R1249" s="31">
        <f t="shared" si="232"/>
        <v>2969972.5503872395</v>
      </c>
      <c r="S1249" s="31">
        <f t="shared" si="233"/>
        <v>2060751.1970692198</v>
      </c>
      <c r="T1249" s="31">
        <f t="shared" si="234"/>
        <v>0.82505837449757513</v>
      </c>
      <c r="U1249" s="31">
        <f t="shared" si="235"/>
        <v>0.57247668254582929</v>
      </c>
      <c r="V1249" s="33">
        <v>-0.57247668254582929</v>
      </c>
      <c r="W1249" s="33">
        <f>0.5*'Car Specs and Assumptions'!$C$5*(F1249*F1249)</f>
        <v>448931.84837962966</v>
      </c>
      <c r="X1249" s="33">
        <f t="shared" si="236"/>
        <v>448.93184837962968</v>
      </c>
      <c r="Y1249" s="33">
        <f t="shared" si="237"/>
        <v>327.72024931712969</v>
      </c>
      <c r="Z1249" s="33">
        <f>(H1249*(K1249+L1249))/1000</f>
        <v>9.9458030430351414</v>
      </c>
      <c r="AA1249" s="33">
        <f t="shared" si="238"/>
        <v>317.77444627409454</v>
      </c>
      <c r="AB1249" s="18"/>
      <c r="AC1249" s="24">
        <f t="shared" si="239"/>
        <v>0</v>
      </c>
      <c r="AD1249" s="24"/>
      <c r="AE1249" s="18"/>
      <c r="AF1249" s="18"/>
      <c r="AG1249" s="18"/>
      <c r="AH1249" s="18"/>
      <c r="AI1249" s="18"/>
      <c r="AJ1249" s="18"/>
      <c r="AK1249" s="18"/>
      <c r="AL1249" s="18"/>
      <c r="AM1249" s="18"/>
      <c r="AN1249" s="18"/>
    </row>
    <row r="1250" spans="1:40" x14ac:dyDescent="0.35">
      <c r="A1250" s="18"/>
      <c r="B1250" s="3" t="s">
        <v>5</v>
      </c>
      <c r="C1250" s="3">
        <v>1246</v>
      </c>
      <c r="D1250" s="3">
        <v>224</v>
      </c>
      <c r="E1250" s="11">
        <v>88.1</v>
      </c>
      <c r="F1250" s="30">
        <f t="shared" si="230"/>
        <v>24.472222222222221</v>
      </c>
      <c r="G1250" s="52">
        <f t="shared" si="240"/>
        <v>-0.18055555555555536</v>
      </c>
      <c r="H1250" s="30">
        <f t="shared" si="241"/>
        <v>24.472222222222221</v>
      </c>
      <c r="I1250" s="70"/>
      <c r="J1250" s="30">
        <v>-267.0416666666664</v>
      </c>
      <c r="K1250" s="30">
        <f>'Car Specs and Assumptions'!$C$5*9.81*'Car Specs and Assumptions'!$F$5</f>
        <v>145.08990000000003</v>
      </c>
      <c r="L1250" s="30">
        <v>255.08657031828704</v>
      </c>
      <c r="M1250" s="30">
        <v>-667.2181369849535</v>
      </c>
      <c r="N1250" s="31">
        <v>-16328.31051899289</v>
      </c>
      <c r="O1250" s="31">
        <f t="shared" si="231"/>
        <v>0</v>
      </c>
      <c r="P1250" s="31">
        <f>IF(F1250&gt;0,(K1250+L1250)*F1250,0)</f>
        <v>9793.2075097336365</v>
      </c>
      <c r="Q1250" s="32">
        <f>IF(J1250*-1&gt;(K1250+L1250),(((J1250*-1)-K1250-L1250))*F1250,0)</f>
        <v>0</v>
      </c>
      <c r="R1250" s="31">
        <f t="shared" si="232"/>
        <v>2979765.7578969733</v>
      </c>
      <c r="S1250" s="31">
        <f t="shared" si="233"/>
        <v>2060751.1970692198</v>
      </c>
      <c r="T1250" s="31">
        <f t="shared" si="234"/>
        <v>0.82777892754377924</v>
      </c>
      <c r="U1250" s="31">
        <f t="shared" si="235"/>
        <v>0.57247668254582929</v>
      </c>
      <c r="V1250" s="33">
        <v>-0.57247668254582929</v>
      </c>
      <c r="W1250" s="33">
        <f>0.5*'Car Specs and Assumptions'!$C$5*(F1250*F1250)</f>
        <v>442878.90393518517</v>
      </c>
      <c r="X1250" s="33">
        <f t="shared" si="236"/>
        <v>442.87890393518518</v>
      </c>
      <c r="Y1250" s="33">
        <f t="shared" si="237"/>
        <v>323.30159987268519</v>
      </c>
      <c r="Z1250" s="33">
        <f>(H1250*(K1250+L1250))/1000</f>
        <v>9.7932075097336373</v>
      </c>
      <c r="AA1250" s="33">
        <f t="shared" si="238"/>
        <v>313.50839236295155</v>
      </c>
      <c r="AB1250" s="18"/>
      <c r="AC1250" s="24">
        <f t="shared" si="239"/>
        <v>0</v>
      </c>
      <c r="AD1250" s="24"/>
      <c r="AE1250" s="18"/>
      <c r="AF1250" s="18"/>
      <c r="AG1250" s="18"/>
      <c r="AH1250" s="18"/>
      <c r="AI1250" s="18"/>
      <c r="AJ1250" s="18"/>
      <c r="AK1250" s="18"/>
      <c r="AL1250" s="18"/>
      <c r="AM1250" s="18"/>
      <c r="AN1250" s="18"/>
    </row>
    <row r="1251" spans="1:40" x14ac:dyDescent="0.35">
      <c r="A1251" s="18"/>
      <c r="B1251" s="3" t="s">
        <v>5</v>
      </c>
      <c r="C1251" s="3">
        <v>1247</v>
      </c>
      <c r="D1251" s="3">
        <v>225</v>
      </c>
      <c r="E1251" s="11">
        <v>87.4</v>
      </c>
      <c r="F1251" s="30">
        <f t="shared" si="230"/>
        <v>24.277777777777779</v>
      </c>
      <c r="G1251" s="52">
        <f t="shared" si="240"/>
        <v>-0.19444444444444464</v>
      </c>
      <c r="H1251" s="30">
        <f t="shared" si="241"/>
        <v>24.277777777777779</v>
      </c>
      <c r="I1251" s="70"/>
      <c r="J1251" s="30">
        <v>-287.5833333333336</v>
      </c>
      <c r="K1251" s="30">
        <f>'Car Specs and Assumptions'!$C$5*9.81*'Car Specs and Assumptions'!$F$5</f>
        <v>145.08990000000003</v>
      </c>
      <c r="L1251" s="30">
        <v>251.04908516203707</v>
      </c>
      <c r="M1251" s="30">
        <v>-683.7223184953707</v>
      </c>
      <c r="N1251" s="31">
        <v>-16599.25851013761</v>
      </c>
      <c r="O1251" s="31">
        <f t="shared" si="231"/>
        <v>0</v>
      </c>
      <c r="P1251" s="31">
        <f>IF(F1251&gt;0,(K1251+L1251)*F1251,0)</f>
        <v>9617.3742508783453</v>
      </c>
      <c r="Q1251" s="32">
        <f>IF(J1251*-1&gt;(K1251+L1251),(((J1251*-1)-K1251-L1251))*F1251,0)</f>
        <v>0</v>
      </c>
      <c r="R1251" s="31">
        <f t="shared" si="232"/>
        <v>2989383.1321478514</v>
      </c>
      <c r="S1251" s="31">
        <f t="shared" si="233"/>
        <v>2060751.1970692198</v>
      </c>
      <c r="T1251" s="31">
        <f t="shared" si="234"/>
        <v>0.8304506341106731</v>
      </c>
      <c r="U1251" s="31">
        <f t="shared" si="235"/>
        <v>0.57247668254582929</v>
      </c>
      <c r="V1251" s="33">
        <v>-0.57247668254582929</v>
      </c>
      <c r="W1251" s="33">
        <f>0.5*'Car Specs and Assumptions'!$C$5*(F1251*F1251)</f>
        <v>435869.06018518517</v>
      </c>
      <c r="X1251" s="33">
        <f t="shared" si="236"/>
        <v>435.86906018518516</v>
      </c>
      <c r="Y1251" s="33">
        <f t="shared" si="237"/>
        <v>318.18441393518515</v>
      </c>
      <c r="Z1251" s="33">
        <f>(H1251*(K1251+L1251))/1000</f>
        <v>9.6173742508783455</v>
      </c>
      <c r="AA1251" s="33">
        <f t="shared" si="238"/>
        <v>308.56703968430679</v>
      </c>
      <c r="AB1251" s="18"/>
      <c r="AC1251" s="24">
        <f t="shared" si="239"/>
        <v>0</v>
      </c>
      <c r="AD1251" s="24"/>
      <c r="AE1251" s="18"/>
      <c r="AF1251" s="18"/>
      <c r="AG1251" s="18"/>
      <c r="AH1251" s="18"/>
      <c r="AI1251" s="18"/>
      <c r="AJ1251" s="18"/>
      <c r="AK1251" s="18"/>
      <c r="AL1251" s="18"/>
      <c r="AM1251" s="18"/>
      <c r="AN1251" s="18"/>
    </row>
    <row r="1252" spans="1:40" x14ac:dyDescent="0.35">
      <c r="A1252" s="18"/>
      <c r="B1252" s="3" t="s">
        <v>5</v>
      </c>
      <c r="C1252" s="3">
        <v>1248</v>
      </c>
      <c r="D1252" s="3">
        <v>226</v>
      </c>
      <c r="E1252" s="11">
        <v>86.7</v>
      </c>
      <c r="F1252" s="30">
        <f t="shared" si="230"/>
        <v>24.083333333333332</v>
      </c>
      <c r="G1252" s="52">
        <f t="shared" si="240"/>
        <v>-0.19444444444444464</v>
      </c>
      <c r="H1252" s="30">
        <f t="shared" si="241"/>
        <v>24.083333333333332</v>
      </c>
      <c r="I1252" s="70"/>
      <c r="J1252" s="30">
        <v>-287.5833333333336</v>
      </c>
      <c r="K1252" s="30">
        <f>'Car Specs and Assumptions'!$C$5*9.81*'Car Specs and Assumptions'!$F$5</f>
        <v>145.08990000000003</v>
      </c>
      <c r="L1252" s="30">
        <v>247.04380786458333</v>
      </c>
      <c r="M1252" s="30">
        <v>-679.71704119791696</v>
      </c>
      <c r="N1252" s="31">
        <v>-16369.852075516499</v>
      </c>
      <c r="O1252" s="31">
        <f t="shared" si="231"/>
        <v>0</v>
      </c>
      <c r="P1252" s="31">
        <f>IF(F1252&gt;0,(K1252+L1252)*F1252,0)</f>
        <v>9443.8867977387163</v>
      </c>
      <c r="Q1252" s="32">
        <f>IF(J1252*-1&gt;(K1252+L1252),(((J1252*-1)-K1252-L1252))*F1252,0)</f>
        <v>0</v>
      </c>
      <c r="R1252" s="31">
        <f t="shared" si="232"/>
        <v>2998827.0189455901</v>
      </c>
      <c r="S1252" s="31">
        <f t="shared" si="233"/>
        <v>2060751.1970692198</v>
      </c>
      <c r="T1252" s="31">
        <f t="shared" si="234"/>
        <v>0.83307414586308492</v>
      </c>
      <c r="U1252" s="31">
        <f t="shared" si="235"/>
        <v>0.57247668254582929</v>
      </c>
      <c r="V1252" s="33">
        <v>-0.57247668254582929</v>
      </c>
      <c r="W1252" s="33">
        <f>0.5*'Car Specs and Assumptions'!$C$5*(F1252*F1252)</f>
        <v>428915.13541666657</v>
      </c>
      <c r="X1252" s="33">
        <f t="shared" si="236"/>
        <v>428.91513541666654</v>
      </c>
      <c r="Y1252" s="33">
        <f t="shared" si="237"/>
        <v>313.10804885416655</v>
      </c>
      <c r="Z1252" s="33">
        <f>(H1252*(K1252+L1252))/1000</f>
        <v>9.4438867977387169</v>
      </c>
      <c r="AA1252" s="33">
        <f t="shared" si="238"/>
        <v>303.66416205642781</v>
      </c>
      <c r="AB1252" s="18"/>
      <c r="AC1252" s="24">
        <f t="shared" si="239"/>
        <v>0</v>
      </c>
      <c r="AD1252" s="24"/>
      <c r="AE1252" s="18"/>
      <c r="AF1252" s="18"/>
      <c r="AG1252" s="18"/>
      <c r="AH1252" s="18"/>
      <c r="AI1252" s="18"/>
      <c r="AJ1252" s="18"/>
      <c r="AK1252" s="18"/>
      <c r="AL1252" s="18"/>
      <c r="AM1252" s="18"/>
      <c r="AN1252" s="18"/>
    </row>
    <row r="1253" spans="1:40" x14ac:dyDescent="0.35">
      <c r="A1253" s="18"/>
      <c r="B1253" s="3" t="s">
        <v>5</v>
      </c>
      <c r="C1253" s="3">
        <v>1249</v>
      </c>
      <c r="D1253" s="3">
        <v>227</v>
      </c>
      <c r="E1253" s="11">
        <v>86</v>
      </c>
      <c r="F1253" s="30">
        <f t="shared" si="230"/>
        <v>23.888888888888889</v>
      </c>
      <c r="G1253" s="52">
        <f t="shared" si="240"/>
        <v>-0.19444444444444464</v>
      </c>
      <c r="H1253" s="30">
        <f t="shared" si="241"/>
        <v>23.888888888888889</v>
      </c>
      <c r="I1253" s="70"/>
      <c r="J1253" s="30">
        <v>-287.5833333333336</v>
      </c>
      <c r="K1253" s="30">
        <f>'Car Specs and Assumptions'!$C$5*9.81*'Car Specs and Assumptions'!$F$5</f>
        <v>145.08990000000003</v>
      </c>
      <c r="L1253" s="30">
        <v>243.07073842592595</v>
      </c>
      <c r="M1253" s="30">
        <v>-675.74397175925958</v>
      </c>
      <c r="N1253" s="31">
        <v>-16142.772658693424</v>
      </c>
      <c r="O1253" s="31">
        <f t="shared" si="231"/>
        <v>0</v>
      </c>
      <c r="P1253" s="31">
        <f>IF(F1253&gt;0,(K1253+L1253)*F1253,0)</f>
        <v>9272.7263623971212</v>
      </c>
      <c r="Q1253" s="32">
        <f>IF(J1253*-1&gt;(K1253+L1253),(((J1253*-1)-K1253-L1253))*F1253,0)</f>
        <v>0</v>
      </c>
      <c r="R1253" s="31">
        <f t="shared" si="232"/>
        <v>3008099.7453079871</v>
      </c>
      <c r="S1253" s="31">
        <f t="shared" si="233"/>
        <v>2060751.1970692198</v>
      </c>
      <c r="T1253" s="31">
        <f t="shared" si="234"/>
        <v>0.8356501092465588</v>
      </c>
      <c r="U1253" s="31">
        <f t="shared" si="235"/>
        <v>0.57247668254582929</v>
      </c>
      <c r="V1253" s="33">
        <v>-0.57247668254582929</v>
      </c>
      <c r="W1253" s="33">
        <f>0.5*'Car Specs and Assumptions'!$C$5*(F1253*F1253)</f>
        <v>422017.12962962961</v>
      </c>
      <c r="X1253" s="33">
        <f t="shared" si="236"/>
        <v>422.01712962962961</v>
      </c>
      <c r="Y1253" s="33">
        <f t="shared" si="237"/>
        <v>308.07250462962963</v>
      </c>
      <c r="Z1253" s="33">
        <f>(H1253*(K1253+L1253))/1000</f>
        <v>9.2727263623971208</v>
      </c>
      <c r="AA1253" s="33">
        <f t="shared" si="238"/>
        <v>298.79977826723251</v>
      </c>
      <c r="AB1253" s="18"/>
      <c r="AC1253" s="24">
        <f t="shared" si="239"/>
        <v>0</v>
      </c>
      <c r="AD1253" s="24"/>
      <c r="AE1253" s="18"/>
      <c r="AF1253" s="18"/>
      <c r="AG1253" s="18"/>
      <c r="AH1253" s="18"/>
      <c r="AI1253" s="18"/>
      <c r="AJ1253" s="18"/>
      <c r="AK1253" s="18"/>
      <c r="AL1253" s="18"/>
      <c r="AM1253" s="18"/>
      <c r="AN1253" s="18"/>
    </row>
    <row r="1254" spans="1:40" x14ac:dyDescent="0.35">
      <c r="A1254" s="18"/>
      <c r="B1254" s="3" t="s">
        <v>5</v>
      </c>
      <c r="C1254" s="3">
        <v>1250</v>
      </c>
      <c r="D1254" s="3">
        <v>228</v>
      </c>
      <c r="E1254" s="11">
        <v>85.3</v>
      </c>
      <c r="F1254" s="30">
        <f t="shared" si="230"/>
        <v>23.694444444444443</v>
      </c>
      <c r="G1254" s="52">
        <f t="shared" si="240"/>
        <v>-0.18055555555555536</v>
      </c>
      <c r="H1254" s="30">
        <f t="shared" si="241"/>
        <v>23.694444444444443</v>
      </c>
      <c r="I1254" s="70"/>
      <c r="J1254" s="30">
        <v>-267.0416666666664</v>
      </c>
      <c r="K1254" s="30">
        <f>'Car Specs and Assumptions'!$C$5*9.81*'Car Specs and Assumptions'!$F$5</f>
        <v>145.08990000000003</v>
      </c>
      <c r="L1254" s="30">
        <v>239.1298768460648</v>
      </c>
      <c r="M1254" s="30">
        <v>-651.26144351273126</v>
      </c>
      <c r="N1254" s="31">
        <v>-15431.278092121103</v>
      </c>
      <c r="O1254" s="31">
        <f t="shared" si="231"/>
        <v>0</v>
      </c>
      <c r="P1254" s="31">
        <f>IF(F1254&gt;0,(K1254+L1254)*F1254,0)</f>
        <v>9103.8741569359245</v>
      </c>
      <c r="Q1254" s="32">
        <f>IF(J1254*-1&gt;(K1254+L1254),(((J1254*-1)-K1254-L1254))*F1254,0)</f>
        <v>0</v>
      </c>
      <c r="R1254" s="31">
        <f t="shared" si="232"/>
        <v>3017203.6194649232</v>
      </c>
      <c r="S1254" s="31">
        <f t="shared" si="233"/>
        <v>2060751.1970692198</v>
      </c>
      <c r="T1254" s="31">
        <f t="shared" si="234"/>
        <v>0.83817916548735572</v>
      </c>
      <c r="U1254" s="31">
        <f t="shared" si="235"/>
        <v>0.57247668254582929</v>
      </c>
      <c r="V1254" s="33">
        <v>-0.57247668254582929</v>
      </c>
      <c r="W1254" s="33">
        <f>0.5*'Car Specs and Assumptions'!$C$5*(F1254*F1254)</f>
        <v>415175.04282407399</v>
      </c>
      <c r="X1254" s="33">
        <f t="shared" si="236"/>
        <v>415.17504282407401</v>
      </c>
      <c r="Y1254" s="33">
        <f t="shared" si="237"/>
        <v>303.07778126157405</v>
      </c>
      <c r="Z1254" s="33">
        <f>(H1254*(K1254+L1254))/1000</f>
        <v>9.1038741569359249</v>
      </c>
      <c r="AA1254" s="33">
        <f t="shared" si="238"/>
        <v>293.9739071046381</v>
      </c>
      <c r="AB1254" s="18"/>
      <c r="AC1254" s="24">
        <f t="shared" si="239"/>
        <v>0</v>
      </c>
      <c r="AD1254" s="24"/>
      <c r="AE1254" s="18"/>
      <c r="AF1254" s="18"/>
      <c r="AG1254" s="18"/>
      <c r="AH1254" s="18"/>
      <c r="AI1254" s="18"/>
      <c r="AJ1254" s="18"/>
      <c r="AK1254" s="18"/>
      <c r="AL1254" s="18"/>
      <c r="AM1254" s="18"/>
      <c r="AN1254" s="18"/>
    </row>
    <row r="1255" spans="1:40" x14ac:dyDescent="0.35">
      <c r="A1255" s="18"/>
      <c r="B1255" s="3" t="s">
        <v>5</v>
      </c>
      <c r="C1255" s="3">
        <v>1251</v>
      </c>
      <c r="D1255" s="3">
        <v>229</v>
      </c>
      <c r="E1255" s="11">
        <v>84.7</v>
      </c>
      <c r="F1255" s="30">
        <f t="shared" si="230"/>
        <v>23.527777777777779</v>
      </c>
      <c r="G1255" s="52">
        <f t="shared" si="240"/>
        <v>-0.16666666666666607</v>
      </c>
      <c r="H1255" s="30">
        <f t="shared" si="241"/>
        <v>23.527777777777779</v>
      </c>
      <c r="I1255" s="70"/>
      <c r="J1255" s="30">
        <v>-246.49999999999912</v>
      </c>
      <c r="K1255" s="30">
        <f>'Car Specs and Assumptions'!$C$5*9.81*'Car Specs and Assumptions'!$F$5</f>
        <v>145.08990000000003</v>
      </c>
      <c r="L1255" s="30">
        <v>235.77763031828709</v>
      </c>
      <c r="M1255" s="30">
        <v>-627.3675303182863</v>
      </c>
      <c r="N1255" s="31">
        <v>-14760.563838321903</v>
      </c>
      <c r="O1255" s="31">
        <f t="shared" si="231"/>
        <v>0</v>
      </c>
      <c r="P1255" s="31">
        <f>IF(F1255&gt;0,(K1255+L1255)*F1255,0)</f>
        <v>8960.9666160997003</v>
      </c>
      <c r="Q1255" s="32">
        <f>IF(J1255*-1&gt;(K1255+L1255),(((J1255*-1)-K1255-L1255))*F1255,0)</f>
        <v>0</v>
      </c>
      <c r="R1255" s="31">
        <f t="shared" si="232"/>
        <v>3026164.5860810229</v>
      </c>
      <c r="S1255" s="31">
        <f t="shared" si="233"/>
        <v>2060751.1970692198</v>
      </c>
      <c r="T1255" s="31">
        <f t="shared" si="234"/>
        <v>0.84066852201330822</v>
      </c>
      <c r="U1255" s="31">
        <f t="shared" si="235"/>
        <v>0.57247668254582929</v>
      </c>
      <c r="V1255" s="33">
        <v>-0.57247668254582929</v>
      </c>
      <c r="W1255" s="33">
        <f>0.5*'Car Specs and Assumptions'!$C$5*(F1255*F1255)</f>
        <v>409354.90393518523</v>
      </c>
      <c r="X1255" s="33">
        <f t="shared" si="236"/>
        <v>409.35490393518523</v>
      </c>
      <c r="Y1255" s="33">
        <f t="shared" si="237"/>
        <v>298.82907987268521</v>
      </c>
      <c r="Z1255" s="33">
        <f>(H1255*(K1255+L1255))/1000</f>
        <v>8.9609666160997001</v>
      </c>
      <c r="AA1255" s="33">
        <f t="shared" si="238"/>
        <v>289.8681132565855</v>
      </c>
      <c r="AB1255" s="18"/>
      <c r="AC1255" s="24">
        <f t="shared" si="239"/>
        <v>0</v>
      </c>
      <c r="AD1255" s="24"/>
      <c r="AE1255" s="18"/>
      <c r="AF1255" s="18"/>
      <c r="AG1255" s="18"/>
      <c r="AH1255" s="18"/>
      <c r="AI1255" s="18"/>
      <c r="AJ1255" s="18"/>
      <c r="AK1255" s="18"/>
      <c r="AL1255" s="18"/>
      <c r="AM1255" s="18"/>
      <c r="AN1255" s="18"/>
    </row>
    <row r="1256" spans="1:40" x14ac:dyDescent="0.35">
      <c r="A1256" s="18"/>
      <c r="B1256" s="3" t="s">
        <v>5</v>
      </c>
      <c r="C1256" s="3">
        <v>1252</v>
      </c>
      <c r="D1256" s="3">
        <v>230</v>
      </c>
      <c r="E1256" s="11">
        <v>84.1</v>
      </c>
      <c r="F1256" s="30">
        <f t="shared" si="230"/>
        <v>23.361111111111111</v>
      </c>
      <c r="G1256" s="52">
        <f t="shared" si="240"/>
        <v>-0.16666666666666785</v>
      </c>
      <c r="H1256" s="30">
        <f t="shared" si="241"/>
        <v>23.361111111111111</v>
      </c>
      <c r="I1256" s="70"/>
      <c r="J1256" s="30">
        <v>-246.50000000000176</v>
      </c>
      <c r="K1256" s="30">
        <f>'Car Specs and Assumptions'!$C$5*9.81*'Car Specs and Assumptions'!$F$5</f>
        <v>145.08990000000003</v>
      </c>
      <c r="L1256" s="30">
        <v>232.44904670717594</v>
      </c>
      <c r="M1256" s="30">
        <v>-624.03894670717773</v>
      </c>
      <c r="N1256" s="31">
        <v>-14578.243171687123</v>
      </c>
      <c r="O1256" s="31">
        <f t="shared" si="231"/>
        <v>0</v>
      </c>
      <c r="P1256" s="31">
        <f>IF(F1256&gt;0,(K1256+L1256)*F1256,0)</f>
        <v>8819.7292827981946</v>
      </c>
      <c r="Q1256" s="32">
        <f>IF(J1256*-1&gt;(K1256+L1256),(((J1256*-1)-K1256-L1256))*F1256,0)</f>
        <v>0</v>
      </c>
      <c r="R1256" s="31">
        <f t="shared" si="232"/>
        <v>3034984.3153638211</v>
      </c>
      <c r="S1256" s="31">
        <f t="shared" si="233"/>
        <v>2060751.1970692198</v>
      </c>
      <c r="T1256" s="31">
        <f t="shared" si="234"/>
        <v>0.84311864280806958</v>
      </c>
      <c r="U1256" s="31">
        <f t="shared" si="235"/>
        <v>0.57247668254582929</v>
      </c>
      <c r="V1256" s="33">
        <v>-0.57247668254582929</v>
      </c>
      <c r="W1256" s="33">
        <f>0.5*'Car Specs and Assumptions'!$C$5*(F1256*F1256)</f>
        <v>403575.84837962961</v>
      </c>
      <c r="X1256" s="33">
        <f t="shared" si="236"/>
        <v>403.57584837962963</v>
      </c>
      <c r="Y1256" s="33">
        <f t="shared" si="237"/>
        <v>294.61036931712965</v>
      </c>
      <c r="Z1256" s="33">
        <f>(H1256*(K1256+L1256))/1000</f>
        <v>8.8197292827981943</v>
      </c>
      <c r="AA1256" s="33">
        <f t="shared" si="238"/>
        <v>285.79064003433143</v>
      </c>
      <c r="AB1256" s="18"/>
      <c r="AC1256" s="24">
        <f t="shared" si="239"/>
        <v>0</v>
      </c>
      <c r="AD1256" s="24"/>
      <c r="AE1256" s="18"/>
      <c r="AF1256" s="18"/>
      <c r="AG1256" s="18"/>
      <c r="AH1256" s="18"/>
      <c r="AI1256" s="18"/>
      <c r="AJ1256" s="18"/>
      <c r="AK1256" s="18"/>
      <c r="AL1256" s="18"/>
      <c r="AM1256" s="18"/>
      <c r="AN1256" s="18"/>
    </row>
    <row r="1257" spans="1:40" x14ac:dyDescent="0.35">
      <c r="A1257" s="18"/>
      <c r="B1257" s="3" t="s">
        <v>5</v>
      </c>
      <c r="C1257" s="3">
        <v>1253</v>
      </c>
      <c r="D1257" s="3">
        <v>231</v>
      </c>
      <c r="E1257" s="11">
        <v>83.5</v>
      </c>
      <c r="F1257" s="30">
        <f t="shared" si="230"/>
        <v>23.194444444444443</v>
      </c>
      <c r="G1257" s="52">
        <f t="shared" si="240"/>
        <v>-0.16666666666666607</v>
      </c>
      <c r="H1257" s="30">
        <f t="shared" si="241"/>
        <v>23.194444444444443</v>
      </c>
      <c r="I1257" s="70"/>
      <c r="J1257" s="30">
        <v>-246.49999999999912</v>
      </c>
      <c r="K1257" s="30">
        <f>'Car Specs and Assumptions'!$C$5*9.81*'Car Specs and Assumptions'!$F$5</f>
        <v>145.08990000000003</v>
      </c>
      <c r="L1257" s="30">
        <v>229.14412601273145</v>
      </c>
      <c r="M1257" s="30">
        <v>-620.73402601273062</v>
      </c>
      <c r="N1257" s="31">
        <v>-14397.580881128612</v>
      </c>
      <c r="O1257" s="31">
        <f t="shared" si="231"/>
        <v>0</v>
      </c>
      <c r="P1257" s="31">
        <f>IF(F1257&gt;0,(K1257+L1257)*F1257,0)</f>
        <v>8680.1503255730768</v>
      </c>
      <c r="Q1257" s="32">
        <f>IF(J1257*-1&gt;(K1257+L1257),(((J1257*-1)-K1257-L1257))*F1257,0)</f>
        <v>0</v>
      </c>
      <c r="R1257" s="31">
        <f t="shared" si="232"/>
        <v>3043664.4656893942</v>
      </c>
      <c r="S1257" s="31">
        <f t="shared" si="233"/>
        <v>2060751.1970692198</v>
      </c>
      <c r="T1257" s="31">
        <f t="shared" si="234"/>
        <v>0.84552998856851369</v>
      </c>
      <c r="U1257" s="31">
        <f t="shared" si="235"/>
        <v>0.57247668254582929</v>
      </c>
      <c r="V1257" s="33">
        <v>-0.57247668254582929</v>
      </c>
      <c r="W1257" s="33">
        <f>0.5*'Car Specs and Assumptions'!$C$5*(F1257*F1257)</f>
        <v>397837.8761574073</v>
      </c>
      <c r="X1257" s="33">
        <f t="shared" si="236"/>
        <v>397.83787615740732</v>
      </c>
      <c r="Y1257" s="33">
        <f t="shared" si="237"/>
        <v>290.42164959490736</v>
      </c>
      <c r="Z1257" s="33">
        <f>(H1257*(K1257+L1257))/1000</f>
        <v>8.6801503255730772</v>
      </c>
      <c r="AA1257" s="33">
        <f t="shared" si="238"/>
        <v>281.74149926933427</v>
      </c>
      <c r="AB1257" s="18"/>
      <c r="AC1257" s="24">
        <f t="shared" si="239"/>
        <v>0</v>
      </c>
      <c r="AD1257" s="24"/>
      <c r="AE1257" s="18"/>
      <c r="AF1257" s="18"/>
      <c r="AG1257" s="18"/>
      <c r="AH1257" s="18"/>
      <c r="AI1257" s="18"/>
      <c r="AJ1257" s="18"/>
      <c r="AK1257" s="18"/>
      <c r="AL1257" s="18"/>
      <c r="AM1257" s="18"/>
      <c r="AN1257" s="18"/>
    </row>
    <row r="1258" spans="1:40" x14ac:dyDescent="0.35">
      <c r="A1258" s="18"/>
      <c r="B1258" s="3" t="s">
        <v>5</v>
      </c>
      <c r="C1258" s="3">
        <v>1254</v>
      </c>
      <c r="D1258" s="3">
        <v>232</v>
      </c>
      <c r="E1258" s="11">
        <v>82.9</v>
      </c>
      <c r="F1258" s="30">
        <f t="shared" si="230"/>
        <v>23.027777777777779</v>
      </c>
      <c r="G1258" s="52">
        <f t="shared" si="240"/>
        <v>-0.16666666666666607</v>
      </c>
      <c r="H1258" s="30">
        <f t="shared" si="241"/>
        <v>23.027777777777779</v>
      </c>
      <c r="I1258" s="70"/>
      <c r="J1258" s="30">
        <v>-246.49999999999912</v>
      </c>
      <c r="K1258" s="30">
        <f>'Car Specs and Assumptions'!$C$5*9.81*'Car Specs and Assumptions'!$F$5</f>
        <v>145.08990000000003</v>
      </c>
      <c r="L1258" s="30">
        <v>225.86286823495374</v>
      </c>
      <c r="M1258" s="30">
        <v>-617.45276823495283</v>
      </c>
      <c r="N1258" s="31">
        <v>-14218.565135188221</v>
      </c>
      <c r="O1258" s="31">
        <f t="shared" si="231"/>
        <v>0</v>
      </c>
      <c r="P1258" s="31">
        <f>IF(F1258&gt;0,(K1258+L1258)*F1258,0)</f>
        <v>8542.217912966018</v>
      </c>
      <c r="Q1258" s="32">
        <f>IF(J1258*-1&gt;(K1258+L1258),(((J1258*-1)-K1258-L1258))*F1258,0)</f>
        <v>0</v>
      </c>
      <c r="R1258" s="31">
        <f t="shared" si="232"/>
        <v>3052206.6836023601</v>
      </c>
      <c r="S1258" s="31">
        <f t="shared" si="233"/>
        <v>2060751.1970692198</v>
      </c>
      <c r="T1258" s="31">
        <f t="shared" si="234"/>
        <v>0.84790301670473567</v>
      </c>
      <c r="U1258" s="31">
        <f t="shared" si="235"/>
        <v>0.57247668254582929</v>
      </c>
      <c r="V1258" s="33">
        <v>-0.57247668254582929</v>
      </c>
      <c r="W1258" s="33">
        <f>0.5*'Car Specs and Assumptions'!$C$5*(F1258*F1258)</f>
        <v>392140.98726851854</v>
      </c>
      <c r="X1258" s="33">
        <f t="shared" si="236"/>
        <v>392.14098726851853</v>
      </c>
      <c r="Y1258" s="33">
        <f t="shared" si="237"/>
        <v>286.26292070601852</v>
      </c>
      <c r="Z1258" s="33">
        <f>(H1258*(K1258+L1258))/1000</f>
        <v>8.5422179129660183</v>
      </c>
      <c r="AA1258" s="33">
        <f t="shared" si="238"/>
        <v>277.72070279305251</v>
      </c>
      <c r="AB1258" s="18"/>
      <c r="AC1258" s="24">
        <f t="shared" si="239"/>
        <v>0</v>
      </c>
      <c r="AD1258" s="24"/>
      <c r="AE1258" s="18"/>
      <c r="AF1258" s="18"/>
      <c r="AG1258" s="18"/>
      <c r="AH1258" s="18"/>
      <c r="AI1258" s="18"/>
      <c r="AJ1258" s="18"/>
      <c r="AK1258" s="18"/>
      <c r="AL1258" s="18"/>
      <c r="AM1258" s="18"/>
      <c r="AN1258" s="18"/>
    </row>
    <row r="1259" spans="1:40" x14ac:dyDescent="0.35">
      <c r="A1259" s="18"/>
      <c r="B1259" s="3" t="s">
        <v>5</v>
      </c>
      <c r="C1259" s="3">
        <v>1255</v>
      </c>
      <c r="D1259" s="3">
        <v>233</v>
      </c>
      <c r="E1259" s="11">
        <v>82.3</v>
      </c>
      <c r="F1259" s="30">
        <f t="shared" si="230"/>
        <v>22.861111111111111</v>
      </c>
      <c r="G1259" s="52">
        <f t="shared" si="240"/>
        <v>-0.16666666666666607</v>
      </c>
      <c r="H1259" s="30">
        <f t="shared" si="241"/>
        <v>22.861111111111111</v>
      </c>
      <c r="I1259" s="70"/>
      <c r="J1259" s="30">
        <v>-246.49999999999912</v>
      </c>
      <c r="K1259" s="30">
        <f>'Car Specs and Assumptions'!$C$5*9.81*'Car Specs and Assumptions'!$F$5</f>
        <v>145.08990000000003</v>
      </c>
      <c r="L1259" s="30">
        <v>222.60527337384261</v>
      </c>
      <c r="M1259" s="30">
        <v>-614.19517337384173</v>
      </c>
      <c r="N1259" s="31">
        <v>-14041.184102407547</v>
      </c>
      <c r="O1259" s="31">
        <f t="shared" si="231"/>
        <v>0</v>
      </c>
      <c r="P1259" s="31">
        <f>IF(F1259&gt;0,(K1259+L1259)*F1259,0)</f>
        <v>8405.9202135186806</v>
      </c>
      <c r="Q1259" s="32">
        <f>IF(J1259*-1&gt;(K1259+L1259),(((J1259*-1)-K1259-L1259))*F1259,0)</f>
        <v>0</v>
      </c>
      <c r="R1259" s="31">
        <f t="shared" si="232"/>
        <v>3060612.6038158787</v>
      </c>
      <c r="S1259" s="31">
        <f t="shared" si="233"/>
        <v>2060751.1970692198</v>
      </c>
      <c r="T1259" s="31">
        <f t="shared" si="234"/>
        <v>0.85023818134005114</v>
      </c>
      <c r="U1259" s="31">
        <f t="shared" si="235"/>
        <v>0.57247668254582929</v>
      </c>
      <c r="V1259" s="33">
        <v>-0.57247668254582929</v>
      </c>
      <c r="W1259" s="33">
        <f>0.5*'Car Specs and Assumptions'!$C$5*(F1259*F1259)</f>
        <v>386485.18171296298</v>
      </c>
      <c r="X1259" s="33">
        <f t="shared" si="236"/>
        <v>386.48518171296297</v>
      </c>
      <c r="Y1259" s="33">
        <f t="shared" si="237"/>
        <v>282.13418265046295</v>
      </c>
      <c r="Z1259" s="33">
        <f>(H1259*(K1259+L1259))/1000</f>
        <v>8.4059202135186801</v>
      </c>
      <c r="AA1259" s="33">
        <f t="shared" si="238"/>
        <v>273.72826243694425</v>
      </c>
      <c r="AB1259" s="18"/>
      <c r="AC1259" s="24">
        <f t="shared" si="239"/>
        <v>0</v>
      </c>
      <c r="AD1259" s="24"/>
      <c r="AE1259" s="18"/>
      <c r="AF1259" s="18"/>
      <c r="AG1259" s="18"/>
      <c r="AH1259" s="18"/>
      <c r="AI1259" s="18"/>
      <c r="AJ1259" s="18"/>
      <c r="AK1259" s="18"/>
      <c r="AL1259" s="18"/>
      <c r="AM1259" s="18"/>
      <c r="AN1259" s="18"/>
    </row>
    <row r="1260" spans="1:40" x14ac:dyDescent="0.35">
      <c r="A1260" s="18"/>
      <c r="B1260" s="3" t="s">
        <v>5</v>
      </c>
      <c r="C1260" s="3">
        <v>1256</v>
      </c>
      <c r="D1260" s="3">
        <v>234</v>
      </c>
      <c r="E1260" s="11">
        <v>81.7</v>
      </c>
      <c r="F1260" s="30">
        <f t="shared" si="230"/>
        <v>22.694444444444446</v>
      </c>
      <c r="G1260" s="52">
        <f t="shared" si="240"/>
        <v>-0.16666666666666785</v>
      </c>
      <c r="H1260" s="30">
        <f t="shared" si="241"/>
        <v>22.694444444444446</v>
      </c>
      <c r="I1260" s="70"/>
      <c r="J1260" s="30">
        <v>-246.50000000000176</v>
      </c>
      <c r="K1260" s="30">
        <f>'Car Specs and Assumptions'!$C$5*9.81*'Car Specs and Assumptions'!$F$5</f>
        <v>145.08990000000003</v>
      </c>
      <c r="L1260" s="30">
        <v>219.3713414293982</v>
      </c>
      <c r="M1260" s="30">
        <v>-610.96124142939993</v>
      </c>
      <c r="N1260" s="31">
        <v>-13865.425951328327</v>
      </c>
      <c r="O1260" s="31">
        <f t="shared" si="231"/>
        <v>0</v>
      </c>
      <c r="P1260" s="31">
        <f>IF(F1260&gt;0,(K1260+L1260)*F1260,0)</f>
        <v>8271.2453957727321</v>
      </c>
      <c r="Q1260" s="32">
        <f>IF(J1260*-1&gt;(K1260+L1260),(((J1260*-1)-K1260-L1260))*F1260,0)</f>
        <v>0</v>
      </c>
      <c r="R1260" s="31">
        <f t="shared" si="232"/>
        <v>3068883.8492116514</v>
      </c>
      <c r="S1260" s="31">
        <f t="shared" si="233"/>
        <v>2060751.1970692198</v>
      </c>
      <c r="T1260" s="31">
        <f t="shared" si="234"/>
        <v>0.85253593331099675</v>
      </c>
      <c r="U1260" s="31">
        <f t="shared" si="235"/>
        <v>0.57247668254582929</v>
      </c>
      <c r="V1260" s="33">
        <v>-0.57247668254582929</v>
      </c>
      <c r="W1260" s="33">
        <f>0.5*'Car Specs and Assumptions'!$C$5*(F1260*F1260)</f>
        <v>380870.45949074079</v>
      </c>
      <c r="X1260" s="33">
        <f t="shared" si="236"/>
        <v>380.87045949074081</v>
      </c>
      <c r="Y1260" s="33">
        <f t="shared" si="237"/>
        <v>278.03543542824076</v>
      </c>
      <c r="Z1260" s="33">
        <f>(H1260*(K1260+L1260))/1000</f>
        <v>8.2712453957727323</v>
      </c>
      <c r="AA1260" s="33">
        <f t="shared" si="238"/>
        <v>269.76419003246804</v>
      </c>
      <c r="AB1260" s="18"/>
      <c r="AC1260" s="24">
        <f t="shared" si="239"/>
        <v>0</v>
      </c>
      <c r="AD1260" s="24"/>
      <c r="AE1260" s="18"/>
      <c r="AF1260" s="18"/>
      <c r="AG1260" s="18"/>
      <c r="AH1260" s="18"/>
      <c r="AI1260" s="18"/>
      <c r="AJ1260" s="18"/>
      <c r="AK1260" s="18"/>
      <c r="AL1260" s="18"/>
      <c r="AM1260" s="18"/>
      <c r="AN1260" s="18"/>
    </row>
    <row r="1261" spans="1:40" x14ac:dyDescent="0.35">
      <c r="A1261" s="18"/>
      <c r="B1261" s="3" t="s">
        <v>5</v>
      </c>
      <c r="C1261" s="3">
        <v>1257</v>
      </c>
      <c r="D1261" s="3">
        <v>235</v>
      </c>
      <c r="E1261" s="11">
        <v>81.099999999999994</v>
      </c>
      <c r="F1261" s="30">
        <f t="shared" si="230"/>
        <v>22.527777777777775</v>
      </c>
      <c r="G1261" s="52">
        <f t="shared" si="240"/>
        <v>-0.16666666666666785</v>
      </c>
      <c r="H1261" s="30">
        <f t="shared" si="241"/>
        <v>22.527777777777775</v>
      </c>
      <c r="I1261" s="70"/>
      <c r="J1261" s="30">
        <v>-246.50000000000176</v>
      </c>
      <c r="K1261" s="30">
        <f>'Car Specs and Assumptions'!$C$5*9.81*'Car Specs and Assumptions'!$F$5</f>
        <v>145.08990000000003</v>
      </c>
      <c r="L1261" s="30">
        <v>216.16107240162034</v>
      </c>
      <c r="M1261" s="30">
        <v>-607.75097240162211</v>
      </c>
      <c r="N1261" s="31">
        <v>-13691.278850492095</v>
      </c>
      <c r="O1261" s="31">
        <f t="shared" si="231"/>
        <v>0</v>
      </c>
      <c r="P1261" s="31">
        <f>IF(F1261&gt;0,(K1261+L1261)*F1261,0)</f>
        <v>8138.1816282698364</v>
      </c>
      <c r="Q1261" s="32">
        <f>IF(J1261*-1&gt;(K1261+L1261),(((J1261*-1)-K1261-L1261))*F1261,0)</f>
        <v>0</v>
      </c>
      <c r="R1261" s="31">
        <f t="shared" si="232"/>
        <v>3077022.030839921</v>
      </c>
      <c r="S1261" s="31">
        <f t="shared" si="233"/>
        <v>2060751.1970692198</v>
      </c>
      <c r="T1261" s="31">
        <f t="shared" si="234"/>
        <v>0.8547967201673301</v>
      </c>
      <c r="U1261" s="31">
        <f t="shared" si="235"/>
        <v>0.57247668254582929</v>
      </c>
      <c r="V1261" s="33">
        <v>-0.57247668254582929</v>
      </c>
      <c r="W1261" s="33">
        <f>0.5*'Car Specs and Assumptions'!$C$5*(F1261*F1261)</f>
        <v>375296.8206018518</v>
      </c>
      <c r="X1261" s="33">
        <f t="shared" si="236"/>
        <v>375.29682060185178</v>
      </c>
      <c r="Y1261" s="33">
        <f t="shared" si="237"/>
        <v>273.96667903935179</v>
      </c>
      <c r="Z1261" s="33">
        <f>(H1261*(K1261+L1261))/1000</f>
        <v>8.1381816282698356</v>
      </c>
      <c r="AA1261" s="33">
        <f t="shared" si="238"/>
        <v>265.82849741108197</v>
      </c>
      <c r="AB1261" s="18"/>
      <c r="AC1261" s="24">
        <f t="shared" si="239"/>
        <v>0</v>
      </c>
      <c r="AD1261" s="24"/>
      <c r="AE1261" s="18"/>
      <c r="AF1261" s="18"/>
      <c r="AG1261" s="18"/>
      <c r="AH1261" s="18"/>
      <c r="AI1261" s="18"/>
      <c r="AJ1261" s="18"/>
      <c r="AK1261" s="18"/>
      <c r="AL1261" s="18"/>
      <c r="AM1261" s="18"/>
      <c r="AN1261" s="18"/>
    </row>
    <row r="1262" spans="1:40" x14ac:dyDescent="0.35">
      <c r="A1262" s="18"/>
      <c r="B1262" s="3" t="s">
        <v>5</v>
      </c>
      <c r="C1262" s="3">
        <v>1258</v>
      </c>
      <c r="D1262" s="3">
        <v>236</v>
      </c>
      <c r="E1262" s="11">
        <v>80.5</v>
      </c>
      <c r="F1262" s="30">
        <f t="shared" si="230"/>
        <v>22.361111111111111</v>
      </c>
      <c r="G1262" s="52">
        <f t="shared" si="240"/>
        <v>-0.1666666666666643</v>
      </c>
      <c r="H1262" s="30">
        <f t="shared" si="241"/>
        <v>22.361111111111111</v>
      </c>
      <c r="I1262" s="70"/>
      <c r="J1262" s="30">
        <v>-246.4999999999965</v>
      </c>
      <c r="K1262" s="30">
        <f>'Car Specs and Assumptions'!$C$5*9.81*'Car Specs and Assumptions'!$F$5</f>
        <v>145.08990000000003</v>
      </c>
      <c r="L1262" s="30">
        <v>212.97446629050927</v>
      </c>
      <c r="M1262" s="30">
        <v>-604.56436629050586</v>
      </c>
      <c r="N1262" s="31">
        <v>-13518.730968440477</v>
      </c>
      <c r="O1262" s="31">
        <f t="shared" si="231"/>
        <v>0</v>
      </c>
      <c r="P1262" s="31">
        <f>IF(F1262&gt;0,(K1262+L1262)*F1262,0)</f>
        <v>8006.7170795516658</v>
      </c>
      <c r="Q1262" s="32">
        <f>IF(J1262*-1&gt;(K1262+L1262),(((J1262*-1)-K1262-L1262))*F1262,0)</f>
        <v>0</v>
      </c>
      <c r="R1262" s="31">
        <f t="shared" si="232"/>
        <v>3085028.7479194729</v>
      </c>
      <c r="S1262" s="31">
        <f t="shared" si="233"/>
        <v>2060751.1970692198</v>
      </c>
      <c r="T1262" s="31">
        <f t="shared" si="234"/>
        <v>0.8570209861720296</v>
      </c>
      <c r="U1262" s="31">
        <f t="shared" si="235"/>
        <v>0.57247668254582929</v>
      </c>
      <c r="V1262" s="33">
        <v>-0.57247668254582929</v>
      </c>
      <c r="W1262" s="33">
        <f>0.5*'Car Specs and Assumptions'!$C$5*(F1262*F1262)</f>
        <v>369764.26504629629</v>
      </c>
      <c r="X1262" s="33">
        <f t="shared" si="236"/>
        <v>369.76426504629632</v>
      </c>
      <c r="Y1262" s="33">
        <f t="shared" si="237"/>
        <v>269.92791348379632</v>
      </c>
      <c r="Z1262" s="33">
        <f>(H1262*(K1262+L1262))/1000</f>
        <v>8.0067170795516667</v>
      </c>
      <c r="AA1262" s="33">
        <f t="shared" si="238"/>
        <v>261.92119640424465</v>
      </c>
      <c r="AB1262" s="18"/>
      <c r="AC1262" s="24">
        <f t="shared" si="239"/>
        <v>0</v>
      </c>
      <c r="AD1262" s="24"/>
      <c r="AE1262" s="18"/>
      <c r="AF1262" s="18"/>
      <c r="AG1262" s="18"/>
      <c r="AH1262" s="18"/>
      <c r="AI1262" s="18"/>
      <c r="AJ1262" s="18"/>
      <c r="AK1262" s="18"/>
      <c r="AL1262" s="18"/>
      <c r="AM1262" s="18"/>
      <c r="AN1262" s="18"/>
    </row>
    <row r="1263" spans="1:40" x14ac:dyDescent="0.35">
      <c r="A1263" s="18"/>
      <c r="B1263" s="3" t="s">
        <v>5</v>
      </c>
      <c r="C1263" s="3">
        <v>1259</v>
      </c>
      <c r="D1263" s="3">
        <v>237</v>
      </c>
      <c r="E1263" s="11">
        <v>79.900000000000006</v>
      </c>
      <c r="F1263" s="30">
        <f t="shared" si="230"/>
        <v>22.194444444444446</v>
      </c>
      <c r="G1263" s="52">
        <f t="shared" si="240"/>
        <v>-0.15277777777777679</v>
      </c>
      <c r="H1263" s="30">
        <f t="shared" si="241"/>
        <v>22.194444444444446</v>
      </c>
      <c r="I1263" s="70"/>
      <c r="J1263" s="30">
        <v>-225.95833333333186</v>
      </c>
      <c r="K1263" s="30">
        <f>'Car Specs and Assumptions'!$C$5*9.81*'Car Specs and Assumptions'!$F$5</f>
        <v>145.08990000000003</v>
      </c>
      <c r="L1263" s="30">
        <v>209.81152309606486</v>
      </c>
      <c r="M1263" s="30">
        <v>-580.85975642939673</v>
      </c>
      <c r="N1263" s="31">
        <v>-12891.859594085778</v>
      </c>
      <c r="O1263" s="31">
        <f t="shared" si="231"/>
        <v>0</v>
      </c>
      <c r="P1263" s="31">
        <f>IF(F1263&gt;0,(K1263+L1263)*F1263,0)</f>
        <v>7876.8399181598852</v>
      </c>
      <c r="Q1263" s="32">
        <f>IF(J1263*-1&gt;(K1263+L1263),(((J1263*-1)-K1263-L1263))*F1263,0)</f>
        <v>0</v>
      </c>
      <c r="R1263" s="31">
        <f t="shared" si="232"/>
        <v>3092905.5878376327</v>
      </c>
      <c r="S1263" s="31">
        <f t="shared" si="233"/>
        <v>2060751.1970692198</v>
      </c>
      <c r="T1263" s="31">
        <f t="shared" si="234"/>
        <v>0.85920917230129445</v>
      </c>
      <c r="U1263" s="31">
        <f t="shared" si="235"/>
        <v>0.57247668254582929</v>
      </c>
      <c r="V1263" s="33">
        <v>-0.57247668254582929</v>
      </c>
      <c r="W1263" s="33">
        <f>0.5*'Car Specs and Assumptions'!$C$5*(F1263*F1263)</f>
        <v>364272.79282407416</v>
      </c>
      <c r="X1263" s="33">
        <f t="shared" si="236"/>
        <v>364.27279282407414</v>
      </c>
      <c r="Y1263" s="33">
        <f t="shared" si="237"/>
        <v>265.91913876157412</v>
      </c>
      <c r="Z1263" s="33">
        <f>(H1263*(K1263+L1263))/1000</f>
        <v>7.8768399181598854</v>
      </c>
      <c r="AA1263" s="33">
        <f t="shared" si="238"/>
        <v>258.04229884341424</v>
      </c>
      <c r="AB1263" s="18"/>
      <c r="AC1263" s="24">
        <f t="shared" si="239"/>
        <v>0</v>
      </c>
      <c r="AD1263" s="24"/>
      <c r="AE1263" s="18"/>
      <c r="AF1263" s="18"/>
      <c r="AG1263" s="18"/>
      <c r="AH1263" s="18"/>
      <c r="AI1263" s="18"/>
      <c r="AJ1263" s="18"/>
      <c r="AK1263" s="18"/>
      <c r="AL1263" s="18"/>
      <c r="AM1263" s="18"/>
      <c r="AN1263" s="18"/>
    </row>
    <row r="1264" spans="1:40" x14ac:dyDescent="0.35">
      <c r="A1264" s="18"/>
      <c r="B1264" s="3" t="s">
        <v>5</v>
      </c>
      <c r="C1264" s="3">
        <v>1260</v>
      </c>
      <c r="D1264" s="3">
        <v>238</v>
      </c>
      <c r="E1264" s="11">
        <v>79.400000000000006</v>
      </c>
      <c r="F1264" s="30">
        <f t="shared" si="230"/>
        <v>22.055555555555557</v>
      </c>
      <c r="G1264" s="52">
        <f t="shared" si="240"/>
        <v>-0.12500000000000178</v>
      </c>
      <c r="H1264" s="30">
        <f t="shared" si="241"/>
        <v>22.055555555555557</v>
      </c>
      <c r="I1264" s="70"/>
      <c r="J1264" s="30">
        <v>-184.87500000000261</v>
      </c>
      <c r="K1264" s="30">
        <f>'Car Specs and Assumptions'!$C$5*9.81*'Car Specs and Assumptions'!$F$5</f>
        <v>145.08990000000003</v>
      </c>
      <c r="L1264" s="30">
        <v>207.19381293981485</v>
      </c>
      <c r="M1264" s="30">
        <v>-537.15871293981752</v>
      </c>
      <c r="N1264" s="31">
        <v>-11847.333835394866</v>
      </c>
      <c r="O1264" s="31">
        <f t="shared" si="231"/>
        <v>0</v>
      </c>
      <c r="P1264" s="31">
        <f>IF(F1264&gt;0,(K1264+L1264)*F1264,0)</f>
        <v>7769.8130020614735</v>
      </c>
      <c r="Q1264" s="32">
        <f>IF(J1264*-1&gt;(K1264+L1264),(((J1264*-1)-K1264-L1264))*F1264,0)</f>
        <v>0</v>
      </c>
      <c r="R1264" s="31">
        <f t="shared" si="232"/>
        <v>3100675.4008396943</v>
      </c>
      <c r="S1264" s="31">
        <f t="shared" si="233"/>
        <v>2060751.1970692198</v>
      </c>
      <c r="T1264" s="31">
        <f t="shared" si="234"/>
        <v>0.86136762635326714</v>
      </c>
      <c r="U1264" s="31">
        <f t="shared" si="235"/>
        <v>0.57247668254582929</v>
      </c>
      <c r="V1264" s="33">
        <v>-0.57247668254582929</v>
      </c>
      <c r="W1264" s="33">
        <f>0.5*'Car Specs and Assumptions'!$C$5*(F1264*F1264)</f>
        <v>359727.9490740741</v>
      </c>
      <c r="X1264" s="33">
        <f t="shared" si="236"/>
        <v>359.7279490740741</v>
      </c>
      <c r="Y1264" s="33">
        <f t="shared" si="237"/>
        <v>262.60140282407411</v>
      </c>
      <c r="Z1264" s="33">
        <f>(H1264*(K1264+L1264))/1000</f>
        <v>7.7698130020614737</v>
      </c>
      <c r="AA1264" s="33">
        <f t="shared" si="238"/>
        <v>254.83158982201263</v>
      </c>
      <c r="AB1264" s="18"/>
      <c r="AC1264" s="24">
        <f t="shared" si="239"/>
        <v>0</v>
      </c>
      <c r="AD1264" s="24"/>
      <c r="AE1264" s="18"/>
      <c r="AF1264" s="18"/>
      <c r="AG1264" s="18"/>
      <c r="AH1264" s="18"/>
      <c r="AI1264" s="18"/>
      <c r="AJ1264" s="18"/>
      <c r="AK1264" s="18"/>
      <c r="AL1264" s="18"/>
      <c r="AM1264" s="18"/>
      <c r="AN1264" s="18"/>
    </row>
    <row r="1265" spans="1:40" x14ac:dyDescent="0.35">
      <c r="A1265" s="18"/>
      <c r="B1265" s="3" t="s">
        <v>5</v>
      </c>
      <c r="C1265" s="3">
        <v>1261</v>
      </c>
      <c r="D1265" s="3">
        <v>239</v>
      </c>
      <c r="E1265" s="11">
        <v>79</v>
      </c>
      <c r="F1265" s="30">
        <f t="shared" si="230"/>
        <v>21.944444444444443</v>
      </c>
      <c r="G1265" s="52">
        <f t="shared" si="240"/>
        <v>-9.7222222222223209E-2</v>
      </c>
      <c r="H1265" s="30">
        <f t="shared" si="241"/>
        <v>21.944444444444443</v>
      </c>
      <c r="I1265" s="70"/>
      <c r="J1265" s="30">
        <v>-143.79166666666814</v>
      </c>
      <c r="K1265" s="30">
        <f>'Car Specs and Assumptions'!$C$5*9.81*'Car Specs and Assumptions'!$F$5</f>
        <v>145.08990000000003</v>
      </c>
      <c r="L1265" s="30">
        <v>205.11147627314813</v>
      </c>
      <c r="M1265" s="30">
        <v>-493.99304293981629</v>
      </c>
      <c r="N1265" s="31">
        <v>-10840.402886734857</v>
      </c>
      <c r="O1265" s="31">
        <f t="shared" si="231"/>
        <v>0</v>
      </c>
      <c r="P1265" s="31">
        <f>IF(F1265&gt;0,(K1265+L1265)*F1265,0)</f>
        <v>7684.9746459940843</v>
      </c>
      <c r="Q1265" s="32">
        <f>IF(J1265*-1&gt;(K1265+L1265),(((J1265*-1)-K1265-L1265))*F1265,0)</f>
        <v>0</v>
      </c>
      <c r="R1265" s="31">
        <f t="shared" si="232"/>
        <v>3108360.3754856884</v>
      </c>
      <c r="S1265" s="31">
        <f t="shared" si="233"/>
        <v>2060751.1970692198</v>
      </c>
      <c r="T1265" s="31">
        <f t="shared" si="234"/>
        <v>0.86350251230992425</v>
      </c>
      <c r="U1265" s="31">
        <f t="shared" si="235"/>
        <v>0.57247668254582929</v>
      </c>
      <c r="V1265" s="33">
        <v>-0.57247668254582929</v>
      </c>
      <c r="W1265" s="33">
        <f>0.5*'Car Specs and Assumptions'!$C$5*(F1265*F1265)</f>
        <v>356112.61574074067</v>
      </c>
      <c r="X1265" s="33">
        <f t="shared" si="236"/>
        <v>356.11261574074069</v>
      </c>
      <c r="Y1265" s="33">
        <f t="shared" si="237"/>
        <v>259.96220949074069</v>
      </c>
      <c r="Z1265" s="33">
        <f>(H1265*(K1265+L1265))/1000</f>
        <v>7.6849746459940844</v>
      </c>
      <c r="AA1265" s="33">
        <f t="shared" si="238"/>
        <v>252.2772348447466</v>
      </c>
      <c r="AB1265" s="18"/>
      <c r="AC1265" s="24">
        <f t="shared" si="239"/>
        <v>0</v>
      </c>
      <c r="AD1265" s="24"/>
      <c r="AE1265" s="18"/>
      <c r="AF1265" s="18"/>
      <c r="AG1265" s="18"/>
      <c r="AH1265" s="18"/>
      <c r="AI1265" s="18"/>
      <c r="AJ1265" s="18"/>
      <c r="AK1265" s="18"/>
      <c r="AL1265" s="18"/>
      <c r="AM1265" s="18"/>
      <c r="AN1265" s="18"/>
    </row>
    <row r="1266" spans="1:40" x14ac:dyDescent="0.35">
      <c r="A1266" s="18"/>
      <c r="B1266" s="3" t="s">
        <v>5</v>
      </c>
      <c r="C1266" s="3">
        <v>1262</v>
      </c>
      <c r="D1266" s="3">
        <v>240</v>
      </c>
      <c r="E1266" s="11">
        <v>78.7</v>
      </c>
      <c r="F1266" s="30">
        <f t="shared" si="230"/>
        <v>21.861111111111111</v>
      </c>
      <c r="G1266" s="52">
        <f t="shared" si="240"/>
        <v>-4.1666666666666075E-2</v>
      </c>
      <c r="H1266" s="30">
        <f t="shared" si="241"/>
        <v>21.861111111111111</v>
      </c>
      <c r="I1266" s="70"/>
      <c r="J1266" s="30">
        <v>-61.624999999999126</v>
      </c>
      <c r="K1266" s="30">
        <f>'Car Specs and Assumptions'!$C$5*9.81*'Car Specs and Assumptions'!$F$5</f>
        <v>145.08990000000003</v>
      </c>
      <c r="L1266" s="30">
        <v>203.55662545717595</v>
      </c>
      <c r="M1266" s="30">
        <v>-410.27152545717513</v>
      </c>
      <c r="N1266" s="31">
        <v>-8968.9914037443559</v>
      </c>
      <c r="O1266" s="31">
        <f t="shared" si="231"/>
        <v>0</v>
      </c>
      <c r="P1266" s="31">
        <f>IF(F1266&gt;0,(K1266+L1266)*F1266,0)</f>
        <v>7621.8004315221524</v>
      </c>
      <c r="Q1266" s="32">
        <f>IF(J1266*-1&gt;(K1266+L1266),(((J1266*-1)-K1266-L1266))*F1266,0)</f>
        <v>0</v>
      </c>
      <c r="R1266" s="31">
        <f t="shared" si="232"/>
        <v>3115982.1759172105</v>
      </c>
      <c r="S1266" s="31">
        <f t="shared" si="233"/>
        <v>2060751.1970692198</v>
      </c>
      <c r="T1266" s="31">
        <f t="shared" si="234"/>
        <v>0.86561984846980111</v>
      </c>
      <c r="U1266" s="31">
        <f t="shared" si="235"/>
        <v>0.57247668254582929</v>
      </c>
      <c r="V1266" s="33">
        <v>-0.57247668254582929</v>
      </c>
      <c r="W1266" s="33">
        <f>0.5*'Car Specs and Assumptions'!$C$5*(F1266*F1266)</f>
        <v>353413.09837962961</v>
      </c>
      <c r="X1266" s="33">
        <f t="shared" si="236"/>
        <v>353.41309837962962</v>
      </c>
      <c r="Y1266" s="33">
        <f t="shared" si="237"/>
        <v>257.99156181712959</v>
      </c>
      <c r="Z1266" s="33">
        <f>(H1266*(K1266+L1266))/1000</f>
        <v>7.6218004315221526</v>
      </c>
      <c r="AA1266" s="33">
        <f t="shared" si="238"/>
        <v>250.36976138560743</v>
      </c>
      <c r="AB1266" s="18"/>
      <c r="AC1266" s="24">
        <f t="shared" si="239"/>
        <v>0</v>
      </c>
      <c r="AD1266" s="24"/>
      <c r="AE1266" s="18"/>
      <c r="AF1266" s="18"/>
      <c r="AG1266" s="18"/>
      <c r="AH1266" s="18"/>
      <c r="AI1266" s="18"/>
      <c r="AJ1266" s="18"/>
      <c r="AK1266" s="18"/>
      <c r="AL1266" s="18"/>
      <c r="AM1266" s="18"/>
      <c r="AN1266" s="18"/>
    </row>
    <row r="1267" spans="1:40" x14ac:dyDescent="0.35">
      <c r="A1267" s="18"/>
      <c r="B1267" s="3" t="s">
        <v>5</v>
      </c>
      <c r="C1267" s="3">
        <v>1263</v>
      </c>
      <c r="D1267" s="3">
        <v>241</v>
      </c>
      <c r="E1267" s="11">
        <v>78.7</v>
      </c>
      <c r="F1267" s="30">
        <f t="shared" si="230"/>
        <v>21.861111111111111</v>
      </c>
      <c r="G1267" s="52">
        <f t="shared" si="240"/>
        <v>1.3888888888889284E-2</v>
      </c>
      <c r="H1267" s="30">
        <f t="shared" si="241"/>
        <v>21.861111111111111</v>
      </c>
      <c r="I1267" s="70"/>
      <c r="J1267" s="30">
        <v>20.54166666666725</v>
      </c>
      <c r="K1267" s="30">
        <f>'Car Specs and Assumptions'!$C$5*9.81*'Car Specs and Assumptions'!$F$5</f>
        <v>145.08990000000003</v>
      </c>
      <c r="L1267" s="30">
        <v>203.55662545717595</v>
      </c>
      <c r="M1267" s="30">
        <v>-328.10485879050873</v>
      </c>
      <c r="N1267" s="31">
        <v>-7172.7367741147327</v>
      </c>
      <c r="O1267" s="31">
        <f t="shared" si="231"/>
        <v>0</v>
      </c>
      <c r="P1267" s="31">
        <f>IF(F1267&gt;0,(K1267+L1267)*F1267,0)</f>
        <v>7621.8004315221524</v>
      </c>
      <c r="Q1267" s="32">
        <f>IF(J1267*-1&gt;(K1267+L1267),(((J1267*-1)-K1267-L1267))*F1267,0)</f>
        <v>0</v>
      </c>
      <c r="R1267" s="31">
        <f t="shared" si="232"/>
        <v>3123603.9763487326</v>
      </c>
      <c r="S1267" s="31">
        <f t="shared" si="233"/>
        <v>2060751.1970692198</v>
      </c>
      <c r="T1267" s="31">
        <f t="shared" si="234"/>
        <v>0.86773718462967797</v>
      </c>
      <c r="U1267" s="31">
        <f t="shared" si="235"/>
        <v>0.57247668254582929</v>
      </c>
      <c r="V1267" s="33">
        <v>-0.57247668254582929</v>
      </c>
      <c r="W1267" s="33">
        <f>0.5*'Car Specs and Assumptions'!$C$5*(F1267*F1267)</f>
        <v>353413.09837962961</v>
      </c>
      <c r="X1267" s="33">
        <f t="shared" si="236"/>
        <v>353.41309837962962</v>
      </c>
      <c r="Y1267" s="33">
        <f t="shared" si="237"/>
        <v>257.99156181712959</v>
      </c>
      <c r="Z1267" s="33">
        <f>(H1267*(K1267+L1267))/1000</f>
        <v>7.6218004315221526</v>
      </c>
      <c r="AA1267" s="33">
        <f t="shared" si="238"/>
        <v>250.36976138560743</v>
      </c>
      <c r="AB1267" s="18"/>
      <c r="AC1267" s="24">
        <f t="shared" si="239"/>
        <v>0</v>
      </c>
      <c r="AD1267" s="24"/>
      <c r="AE1267" s="18"/>
      <c r="AF1267" s="18"/>
      <c r="AG1267" s="18"/>
      <c r="AH1267" s="18"/>
      <c r="AI1267" s="18"/>
      <c r="AJ1267" s="18"/>
      <c r="AK1267" s="18"/>
      <c r="AL1267" s="18"/>
      <c r="AM1267" s="18"/>
      <c r="AN1267" s="18"/>
    </row>
    <row r="1268" spans="1:40" x14ac:dyDescent="0.35">
      <c r="A1268" s="18"/>
      <c r="B1268" s="3" t="s">
        <v>5</v>
      </c>
      <c r="C1268" s="3">
        <v>1264</v>
      </c>
      <c r="D1268" s="3">
        <v>242</v>
      </c>
      <c r="E1268" s="11">
        <v>78.8</v>
      </c>
      <c r="F1268" s="30">
        <f t="shared" si="230"/>
        <v>21.888888888888889</v>
      </c>
      <c r="G1268" s="52">
        <f t="shared" si="240"/>
        <v>5.5555555555555358E-2</v>
      </c>
      <c r="H1268" s="30">
        <f t="shared" si="241"/>
        <v>21.888888888888889</v>
      </c>
      <c r="I1268" s="70"/>
      <c r="J1268" s="30">
        <v>82.166666666666373</v>
      </c>
      <c r="K1268" s="30">
        <f>'Car Specs and Assumptions'!$C$5*9.81*'Car Specs and Assumptions'!$F$5</f>
        <v>145.08990000000003</v>
      </c>
      <c r="L1268" s="30">
        <v>204.07425175925931</v>
      </c>
      <c r="M1268" s="30">
        <v>-266.99748509259297</v>
      </c>
      <c r="N1268" s="31">
        <v>-5844.2782848045354</v>
      </c>
      <c r="O1268" s="31">
        <f t="shared" si="231"/>
        <v>0</v>
      </c>
      <c r="P1268" s="31">
        <f>IF(F1268&gt;0,(K1268+L1268)*F1268,0)</f>
        <v>7642.8153218415655</v>
      </c>
      <c r="Q1268" s="32">
        <f>IF(J1268*-1&gt;(K1268+L1268),(((J1268*-1)-K1268-L1268))*F1268,0)</f>
        <v>0</v>
      </c>
      <c r="R1268" s="31">
        <f t="shared" si="232"/>
        <v>3131246.7916705743</v>
      </c>
      <c r="S1268" s="31">
        <f t="shared" si="233"/>
        <v>2060751.1970692198</v>
      </c>
      <c r="T1268" s="31">
        <f t="shared" si="234"/>
        <v>0.86986035872608558</v>
      </c>
      <c r="U1268" s="31">
        <f t="shared" si="235"/>
        <v>0.57247668254582929</v>
      </c>
      <c r="V1268" s="33">
        <v>-0.57247668254582929</v>
      </c>
      <c r="W1268" s="33">
        <f>0.5*'Car Specs and Assumptions'!$C$5*(F1268*F1268)</f>
        <v>354311.79629629635</v>
      </c>
      <c r="X1268" s="33">
        <f t="shared" si="236"/>
        <v>354.31179629629634</v>
      </c>
      <c r="Y1268" s="33">
        <f t="shared" si="237"/>
        <v>258.6476112962963</v>
      </c>
      <c r="Z1268" s="33">
        <f>(H1268*(K1268+L1268))/1000</f>
        <v>7.6428153218415655</v>
      </c>
      <c r="AA1268" s="33">
        <f t="shared" si="238"/>
        <v>251.00479597445474</v>
      </c>
      <c r="AB1268" s="18"/>
      <c r="AC1268" s="24">
        <f t="shared" si="239"/>
        <v>0</v>
      </c>
      <c r="AD1268" s="24"/>
      <c r="AE1268" s="18"/>
      <c r="AF1268" s="18"/>
      <c r="AG1268" s="18"/>
      <c r="AH1268" s="18"/>
      <c r="AI1268" s="18"/>
      <c r="AJ1268" s="18"/>
      <c r="AK1268" s="18"/>
      <c r="AL1268" s="18"/>
      <c r="AM1268" s="18"/>
      <c r="AN1268" s="18"/>
    </row>
    <row r="1269" spans="1:40" x14ac:dyDescent="0.35">
      <c r="A1269" s="18"/>
      <c r="B1269" s="3" t="s">
        <v>5</v>
      </c>
      <c r="C1269" s="3">
        <v>1265</v>
      </c>
      <c r="D1269" s="3">
        <v>243</v>
      </c>
      <c r="E1269" s="11">
        <v>79.099999999999994</v>
      </c>
      <c r="F1269" s="30">
        <f t="shared" si="230"/>
        <v>21.972222222222221</v>
      </c>
      <c r="G1269" s="52">
        <f t="shared" si="240"/>
        <v>8.3333333333333925E-2</v>
      </c>
      <c r="H1269" s="30">
        <f t="shared" si="241"/>
        <v>21.972222222222221</v>
      </c>
      <c r="I1269" s="70"/>
      <c r="J1269" s="30">
        <v>123.25000000000088</v>
      </c>
      <c r="K1269" s="30">
        <f>'Car Specs and Assumptions'!$C$5*9.81*'Car Specs and Assumptions'!$F$5</f>
        <v>145.08990000000003</v>
      </c>
      <c r="L1269" s="30">
        <v>205.6310744849537</v>
      </c>
      <c r="M1269" s="30">
        <v>-227.47097448495285</v>
      </c>
      <c r="N1269" s="31">
        <v>-4998.0428004888245</v>
      </c>
      <c r="O1269" s="31">
        <f t="shared" si="231"/>
        <v>0</v>
      </c>
      <c r="P1269" s="31">
        <f>IF(F1269&gt;0,(K1269+L1269)*F1269,0)</f>
        <v>7706.1191893777332</v>
      </c>
      <c r="Q1269" s="32">
        <f>IF(J1269*-1&gt;(K1269+L1269),(((J1269*-1)-K1269-L1269))*F1269,0)</f>
        <v>0</v>
      </c>
      <c r="R1269" s="31">
        <f t="shared" si="232"/>
        <v>3138952.9108599522</v>
      </c>
      <c r="S1269" s="31">
        <f t="shared" si="233"/>
        <v>2060751.1970692198</v>
      </c>
      <c r="T1269" s="31">
        <f t="shared" si="234"/>
        <v>0.87200111863689478</v>
      </c>
      <c r="U1269" s="31">
        <f t="shared" si="235"/>
        <v>0.57247668254582929</v>
      </c>
      <c r="V1269" s="33">
        <v>-0.57247668254582929</v>
      </c>
      <c r="W1269" s="33">
        <f>0.5*'Car Specs and Assumptions'!$C$5*(F1269*F1269)</f>
        <v>357014.73726851848</v>
      </c>
      <c r="X1269" s="33">
        <f t="shared" si="236"/>
        <v>357.0147372685185</v>
      </c>
      <c r="Y1269" s="33">
        <f t="shared" si="237"/>
        <v>260.62075820601848</v>
      </c>
      <c r="Z1269" s="33">
        <f>(H1269*(K1269+L1269))/1000</f>
        <v>7.7061191893777332</v>
      </c>
      <c r="AA1269" s="33">
        <f t="shared" si="238"/>
        <v>252.91463901664073</v>
      </c>
      <c r="AB1269" s="18"/>
      <c r="AC1269" s="24">
        <f t="shared" si="239"/>
        <v>0</v>
      </c>
      <c r="AD1269" s="24"/>
      <c r="AE1269" s="18"/>
      <c r="AF1269" s="18"/>
      <c r="AG1269" s="18"/>
      <c r="AH1269" s="18"/>
      <c r="AI1269" s="18"/>
      <c r="AJ1269" s="18"/>
      <c r="AK1269" s="18"/>
      <c r="AL1269" s="18"/>
      <c r="AM1269" s="18"/>
      <c r="AN1269" s="18"/>
    </row>
    <row r="1270" spans="1:40" x14ac:dyDescent="0.35">
      <c r="A1270" s="18"/>
      <c r="B1270" s="3" t="s">
        <v>5</v>
      </c>
      <c r="C1270" s="3">
        <v>1266</v>
      </c>
      <c r="D1270" s="3">
        <v>244</v>
      </c>
      <c r="E1270" s="11">
        <v>79.400000000000006</v>
      </c>
      <c r="F1270" s="30">
        <f t="shared" si="230"/>
        <v>22.055555555555557</v>
      </c>
      <c r="G1270" s="52">
        <f t="shared" si="240"/>
        <v>6.9444444444444642E-2</v>
      </c>
      <c r="H1270" s="30">
        <f t="shared" si="241"/>
        <v>22.055555555555557</v>
      </c>
      <c r="I1270" s="70"/>
      <c r="J1270" s="30">
        <v>102.70833333333363</v>
      </c>
      <c r="K1270" s="30">
        <f>'Car Specs and Assumptions'!$C$5*9.81*'Car Specs and Assumptions'!$F$5</f>
        <v>145.08990000000003</v>
      </c>
      <c r="L1270" s="30">
        <v>207.19381293981485</v>
      </c>
      <c r="M1270" s="30">
        <v>-249.57537960648125</v>
      </c>
      <c r="N1270" s="31">
        <v>-5504.523650209615</v>
      </c>
      <c r="O1270" s="31">
        <f t="shared" si="231"/>
        <v>0</v>
      </c>
      <c r="P1270" s="31">
        <f>IF(F1270&gt;0,(K1270+L1270)*F1270,0)</f>
        <v>7769.8130020614735</v>
      </c>
      <c r="Q1270" s="32">
        <f>IF(J1270*-1&gt;(K1270+L1270),(((J1270*-1)-K1270-L1270))*F1270,0)</f>
        <v>0</v>
      </c>
      <c r="R1270" s="31">
        <f t="shared" si="232"/>
        <v>3146722.7238620138</v>
      </c>
      <c r="S1270" s="31">
        <f t="shared" si="233"/>
        <v>2060751.1970692198</v>
      </c>
      <c r="T1270" s="31">
        <f t="shared" si="234"/>
        <v>0.87415957268886746</v>
      </c>
      <c r="U1270" s="31">
        <f t="shared" si="235"/>
        <v>0.57247668254582929</v>
      </c>
      <c r="V1270" s="33">
        <v>-0.57247668254582929</v>
      </c>
      <c r="W1270" s="33">
        <f>0.5*'Car Specs and Assumptions'!$C$5*(F1270*F1270)</f>
        <v>359727.9490740741</v>
      </c>
      <c r="X1270" s="33">
        <f t="shared" si="236"/>
        <v>359.7279490740741</v>
      </c>
      <c r="Y1270" s="33">
        <f t="shared" si="237"/>
        <v>262.60140282407411</v>
      </c>
      <c r="Z1270" s="33">
        <f>(H1270*(K1270+L1270))/1000</f>
        <v>7.7698130020614737</v>
      </c>
      <c r="AA1270" s="33">
        <f t="shared" si="238"/>
        <v>254.83158982201263</v>
      </c>
      <c r="AB1270" s="18"/>
      <c r="AC1270" s="24">
        <f t="shared" si="239"/>
        <v>0</v>
      </c>
      <c r="AD1270" s="24"/>
      <c r="AE1270" s="18"/>
      <c r="AF1270" s="18"/>
      <c r="AG1270" s="18"/>
      <c r="AH1270" s="18"/>
      <c r="AI1270" s="18"/>
      <c r="AJ1270" s="18"/>
      <c r="AK1270" s="18"/>
      <c r="AL1270" s="18"/>
      <c r="AM1270" s="18"/>
      <c r="AN1270" s="18"/>
    </row>
    <row r="1271" spans="1:40" x14ac:dyDescent="0.35">
      <c r="A1271" s="18"/>
      <c r="B1271" s="3" t="s">
        <v>5</v>
      </c>
      <c r="C1271" s="3">
        <v>1267</v>
      </c>
      <c r="D1271" s="3">
        <v>245</v>
      </c>
      <c r="E1271" s="11">
        <v>79.599999999999994</v>
      </c>
      <c r="F1271" s="30">
        <f t="shared" si="230"/>
        <v>22.111111111111111</v>
      </c>
      <c r="G1271" s="52">
        <f t="shared" si="240"/>
        <v>5.5555555555553582E-2</v>
      </c>
      <c r="H1271" s="30">
        <f t="shared" si="241"/>
        <v>22.111111111111111</v>
      </c>
      <c r="I1271" s="70"/>
      <c r="J1271" s="30">
        <v>82.166666666663744</v>
      </c>
      <c r="K1271" s="30">
        <f>'Car Specs and Assumptions'!$C$5*9.81*'Car Specs and Assumptions'!$F$5</f>
        <v>145.08990000000003</v>
      </c>
      <c r="L1271" s="30">
        <v>208.23892509259261</v>
      </c>
      <c r="M1271" s="30">
        <v>-271.16215842592891</v>
      </c>
      <c r="N1271" s="31">
        <v>-5995.6966140844279</v>
      </c>
      <c r="O1271" s="31">
        <f t="shared" si="231"/>
        <v>0</v>
      </c>
      <c r="P1271" s="31">
        <f>IF(F1271&gt;0,(K1271+L1271)*F1271,0)</f>
        <v>7812.4929103806589</v>
      </c>
      <c r="Q1271" s="32">
        <f>IF(J1271*-1&gt;(K1271+L1271),(((J1271*-1)-K1271-L1271))*F1271,0)</f>
        <v>0</v>
      </c>
      <c r="R1271" s="31">
        <f t="shared" si="232"/>
        <v>3154535.2167723943</v>
      </c>
      <c r="S1271" s="31">
        <f t="shared" si="233"/>
        <v>2060751.1970692198</v>
      </c>
      <c r="T1271" s="31">
        <f t="shared" si="234"/>
        <v>0.87632988321937111</v>
      </c>
      <c r="U1271" s="31">
        <f t="shared" si="235"/>
        <v>0.57247668254582929</v>
      </c>
      <c r="V1271" s="33">
        <v>-0.57247668254582929</v>
      </c>
      <c r="W1271" s="33">
        <f>0.5*'Car Specs and Assumptions'!$C$5*(F1271*F1271)</f>
        <v>361542.46296296292</v>
      </c>
      <c r="X1271" s="33">
        <f t="shared" si="236"/>
        <v>361.54246296296293</v>
      </c>
      <c r="Y1271" s="33">
        <f t="shared" si="237"/>
        <v>263.92599796296292</v>
      </c>
      <c r="Z1271" s="33">
        <f>(H1271*(K1271+L1271))/1000</f>
        <v>7.8124929103806586</v>
      </c>
      <c r="AA1271" s="33">
        <f t="shared" si="238"/>
        <v>256.11350505258224</v>
      </c>
      <c r="AB1271" s="18"/>
      <c r="AC1271" s="24">
        <f t="shared" si="239"/>
        <v>0</v>
      </c>
      <c r="AD1271" s="24"/>
      <c r="AE1271" s="18"/>
      <c r="AF1271" s="18"/>
      <c r="AG1271" s="18"/>
      <c r="AH1271" s="18"/>
      <c r="AI1271" s="18"/>
      <c r="AJ1271" s="18"/>
      <c r="AK1271" s="18"/>
      <c r="AL1271" s="18"/>
      <c r="AM1271" s="18"/>
      <c r="AN1271" s="18"/>
    </row>
    <row r="1272" spans="1:40" x14ac:dyDescent="0.35">
      <c r="A1272" s="18"/>
      <c r="B1272" s="3" t="s">
        <v>5</v>
      </c>
      <c r="C1272" s="3">
        <v>1268</v>
      </c>
      <c r="D1272" s="3">
        <v>246</v>
      </c>
      <c r="E1272" s="11">
        <v>79.8</v>
      </c>
      <c r="F1272" s="30">
        <f t="shared" si="230"/>
        <v>22.166666666666664</v>
      </c>
      <c r="G1272" s="52">
        <f t="shared" si="240"/>
        <v>2.7777777777776791E-2</v>
      </c>
      <c r="H1272" s="30">
        <f t="shared" si="241"/>
        <v>22.166666666666664</v>
      </c>
      <c r="I1272" s="70"/>
      <c r="J1272" s="30">
        <v>41.083333333331872</v>
      </c>
      <c r="K1272" s="30">
        <f>'Car Specs and Assumptions'!$C$5*9.81*'Car Specs and Assumptions'!$F$5</f>
        <v>145.08990000000003</v>
      </c>
      <c r="L1272" s="30">
        <v>209.28666645833331</v>
      </c>
      <c r="M1272" s="30">
        <v>-313.29323312500151</v>
      </c>
      <c r="N1272" s="31">
        <v>-6944.6666676041996</v>
      </c>
      <c r="O1272" s="31">
        <f t="shared" si="231"/>
        <v>0</v>
      </c>
      <c r="P1272" s="31">
        <f>IF(F1272&gt;0,(K1272+L1272)*F1272,0)</f>
        <v>7855.3472231597216</v>
      </c>
      <c r="Q1272" s="32">
        <f>IF(J1272*-1&gt;(K1272+L1272),(((J1272*-1)-K1272-L1272))*F1272,0)</f>
        <v>0</v>
      </c>
      <c r="R1272" s="31">
        <f t="shared" si="232"/>
        <v>3162390.5639955541</v>
      </c>
      <c r="S1272" s="31">
        <f t="shared" si="233"/>
        <v>2060751.1970692198</v>
      </c>
      <c r="T1272" s="31">
        <f t="shared" si="234"/>
        <v>0.87851209867796498</v>
      </c>
      <c r="U1272" s="31">
        <f t="shared" si="235"/>
        <v>0.57247668254582929</v>
      </c>
      <c r="V1272" s="33">
        <v>-0.57247668254582929</v>
      </c>
      <c r="W1272" s="33">
        <f>0.5*'Car Specs and Assumptions'!$C$5*(F1272*F1272)</f>
        <v>363361.54166666663</v>
      </c>
      <c r="X1272" s="33">
        <f t="shared" si="236"/>
        <v>363.36154166666665</v>
      </c>
      <c r="Y1272" s="33">
        <f t="shared" si="237"/>
        <v>265.25392541666668</v>
      </c>
      <c r="Z1272" s="33">
        <f>(H1272*(K1272+L1272))/1000</f>
        <v>7.8553472231597219</v>
      </c>
      <c r="AA1272" s="33">
        <f t="shared" si="238"/>
        <v>257.39857819350698</v>
      </c>
      <c r="AB1272" s="18"/>
      <c r="AC1272" s="24">
        <f t="shared" si="239"/>
        <v>0</v>
      </c>
      <c r="AD1272" s="24"/>
      <c r="AE1272" s="18"/>
      <c r="AF1272" s="18"/>
      <c r="AG1272" s="18"/>
      <c r="AH1272" s="18"/>
      <c r="AI1272" s="18"/>
      <c r="AJ1272" s="18"/>
      <c r="AK1272" s="18"/>
      <c r="AL1272" s="18"/>
      <c r="AM1272" s="18"/>
      <c r="AN1272" s="18"/>
    </row>
    <row r="1273" spans="1:40" x14ac:dyDescent="0.35">
      <c r="A1273" s="18"/>
      <c r="B1273" s="3" t="s">
        <v>5</v>
      </c>
      <c r="C1273" s="3">
        <v>1269</v>
      </c>
      <c r="D1273" s="3">
        <v>247</v>
      </c>
      <c r="E1273" s="11">
        <v>79.8</v>
      </c>
      <c r="F1273" s="30">
        <f t="shared" si="230"/>
        <v>22.166666666666664</v>
      </c>
      <c r="G1273" s="52">
        <f t="shared" si="240"/>
        <v>-2.7777777777776791E-2</v>
      </c>
      <c r="H1273" s="30">
        <f t="shared" si="241"/>
        <v>22.166666666666664</v>
      </c>
      <c r="I1273" s="70"/>
      <c r="J1273" s="30">
        <v>-41.083333333331872</v>
      </c>
      <c r="K1273" s="30">
        <f>'Car Specs and Assumptions'!$C$5*9.81*'Car Specs and Assumptions'!$F$5</f>
        <v>145.08990000000003</v>
      </c>
      <c r="L1273" s="30">
        <v>209.28666645833331</v>
      </c>
      <c r="M1273" s="30">
        <v>-395.45989979166518</v>
      </c>
      <c r="N1273" s="31">
        <v>-8766.0277787152445</v>
      </c>
      <c r="O1273" s="31">
        <f t="shared" si="231"/>
        <v>0</v>
      </c>
      <c r="P1273" s="31">
        <f>IF(F1273&gt;0,(K1273+L1273)*F1273,0)</f>
        <v>7855.3472231597216</v>
      </c>
      <c r="Q1273" s="32">
        <f>IF(J1273*-1&gt;(K1273+L1273),(((J1273*-1)-K1273-L1273))*F1273,0)</f>
        <v>0</v>
      </c>
      <c r="R1273" s="31">
        <f t="shared" si="232"/>
        <v>3170245.911218714</v>
      </c>
      <c r="S1273" s="31">
        <f t="shared" si="233"/>
        <v>2060751.1970692198</v>
      </c>
      <c r="T1273" s="31">
        <f t="shared" si="234"/>
        <v>0.88069431413655874</v>
      </c>
      <c r="U1273" s="31">
        <f t="shared" si="235"/>
        <v>0.57247668254582929</v>
      </c>
      <c r="V1273" s="33">
        <v>-0.57247668254582929</v>
      </c>
      <c r="W1273" s="33">
        <f>0.5*'Car Specs and Assumptions'!$C$5*(F1273*F1273)</f>
        <v>363361.54166666663</v>
      </c>
      <c r="X1273" s="33">
        <f t="shared" si="236"/>
        <v>363.36154166666665</v>
      </c>
      <c r="Y1273" s="33">
        <f t="shared" si="237"/>
        <v>265.25392541666668</v>
      </c>
      <c r="Z1273" s="33">
        <f>(H1273*(K1273+L1273))/1000</f>
        <v>7.8553472231597219</v>
      </c>
      <c r="AA1273" s="33">
        <f t="shared" si="238"/>
        <v>257.39857819350698</v>
      </c>
      <c r="AB1273" s="18"/>
      <c r="AC1273" s="24">
        <f t="shared" si="239"/>
        <v>0</v>
      </c>
      <c r="AD1273" s="24"/>
      <c r="AE1273" s="18"/>
      <c r="AF1273" s="18"/>
      <c r="AG1273" s="18"/>
      <c r="AH1273" s="18"/>
      <c r="AI1273" s="18"/>
      <c r="AJ1273" s="18"/>
      <c r="AK1273" s="18"/>
      <c r="AL1273" s="18"/>
      <c r="AM1273" s="18"/>
      <c r="AN1273" s="18"/>
    </row>
    <row r="1274" spans="1:40" x14ac:dyDescent="0.35">
      <c r="A1274" s="18"/>
      <c r="B1274" s="3" t="s">
        <v>5</v>
      </c>
      <c r="C1274" s="3">
        <v>1270</v>
      </c>
      <c r="D1274" s="3">
        <v>248</v>
      </c>
      <c r="E1274" s="11">
        <v>79.599999999999994</v>
      </c>
      <c r="F1274" s="30">
        <f t="shared" si="230"/>
        <v>22.111111111111111</v>
      </c>
      <c r="G1274" s="52">
        <f t="shared" si="240"/>
        <v>-6.9444444444444642E-2</v>
      </c>
      <c r="H1274" s="30">
        <f t="shared" si="241"/>
        <v>22.111111111111111</v>
      </c>
      <c r="I1274" s="70"/>
      <c r="J1274" s="30">
        <v>-102.70833333333363</v>
      </c>
      <c r="K1274" s="30">
        <f>'Car Specs and Assumptions'!$C$5*9.81*'Car Specs and Assumptions'!$F$5</f>
        <v>145.08990000000003</v>
      </c>
      <c r="L1274" s="30">
        <v>208.23892509259261</v>
      </c>
      <c r="M1274" s="30">
        <v>-456.03715842592624</v>
      </c>
      <c r="N1274" s="31">
        <v>-10083.488280751035</v>
      </c>
      <c r="O1274" s="31">
        <f t="shared" si="231"/>
        <v>0</v>
      </c>
      <c r="P1274" s="31">
        <f>IF(F1274&gt;0,(K1274+L1274)*F1274,0)</f>
        <v>7812.4929103806589</v>
      </c>
      <c r="Q1274" s="32">
        <f>IF(J1274*-1&gt;(K1274+L1274),(((J1274*-1)-K1274-L1274))*F1274,0)</f>
        <v>0</v>
      </c>
      <c r="R1274" s="31">
        <f t="shared" si="232"/>
        <v>3178058.4041290944</v>
      </c>
      <c r="S1274" s="31">
        <f t="shared" si="233"/>
        <v>2060751.1970692198</v>
      </c>
      <c r="T1274" s="31">
        <f t="shared" si="234"/>
        <v>0.8828646246670625</v>
      </c>
      <c r="U1274" s="31">
        <f t="shared" si="235"/>
        <v>0.57247668254582929</v>
      </c>
      <c r="V1274" s="33">
        <v>-0.57247668254582929</v>
      </c>
      <c r="W1274" s="33">
        <f>0.5*'Car Specs and Assumptions'!$C$5*(F1274*F1274)</f>
        <v>361542.46296296292</v>
      </c>
      <c r="X1274" s="33">
        <f t="shared" si="236"/>
        <v>361.54246296296293</v>
      </c>
      <c r="Y1274" s="33">
        <f t="shared" si="237"/>
        <v>263.92599796296292</v>
      </c>
      <c r="Z1274" s="33">
        <f>(H1274*(K1274+L1274))/1000</f>
        <v>7.8124929103806586</v>
      </c>
      <c r="AA1274" s="33">
        <f t="shared" si="238"/>
        <v>256.11350505258224</v>
      </c>
      <c r="AB1274" s="18"/>
      <c r="AC1274" s="24">
        <f t="shared" si="239"/>
        <v>0</v>
      </c>
      <c r="AD1274" s="24"/>
      <c r="AE1274" s="18"/>
      <c r="AF1274" s="18"/>
      <c r="AG1274" s="18"/>
      <c r="AH1274" s="18"/>
      <c r="AI1274" s="18"/>
      <c r="AJ1274" s="18"/>
      <c r="AK1274" s="18"/>
      <c r="AL1274" s="18"/>
      <c r="AM1274" s="18"/>
      <c r="AN1274" s="18"/>
    </row>
    <row r="1275" spans="1:40" x14ac:dyDescent="0.35">
      <c r="A1275" s="18"/>
      <c r="B1275" s="3" t="s">
        <v>5</v>
      </c>
      <c r="C1275" s="3">
        <v>1271</v>
      </c>
      <c r="D1275" s="3">
        <v>249</v>
      </c>
      <c r="E1275" s="11">
        <v>79.3</v>
      </c>
      <c r="F1275" s="30">
        <f t="shared" si="230"/>
        <v>22.027777777777775</v>
      </c>
      <c r="G1275" s="52">
        <f t="shared" si="240"/>
        <v>-9.7222222222221433E-2</v>
      </c>
      <c r="H1275" s="30">
        <f t="shared" si="241"/>
        <v>22.027777777777775</v>
      </c>
      <c r="I1275" s="70"/>
      <c r="J1275" s="30">
        <v>-143.79166666666549</v>
      </c>
      <c r="K1275" s="30">
        <f>'Car Specs and Assumptions'!$C$5*9.81*'Car Specs and Assumptions'!$F$5</f>
        <v>145.08990000000003</v>
      </c>
      <c r="L1275" s="30">
        <v>206.67224281828703</v>
      </c>
      <c r="M1275" s="30">
        <v>-495.55380948495258</v>
      </c>
      <c r="N1275" s="31">
        <v>-10915.94919226576</v>
      </c>
      <c r="O1275" s="31">
        <f t="shared" si="231"/>
        <v>0</v>
      </c>
      <c r="P1275" s="31">
        <f>IF(F1275&gt;0,(K1275+L1275)*F1275,0)</f>
        <v>7748.5383126361567</v>
      </c>
      <c r="Q1275" s="32">
        <f>IF(J1275*-1&gt;(K1275+L1275),(((J1275*-1)-K1275-L1275))*F1275,0)</f>
        <v>0</v>
      </c>
      <c r="R1275" s="31">
        <f t="shared" si="232"/>
        <v>3185806.9424417308</v>
      </c>
      <c r="S1275" s="31">
        <f t="shared" si="233"/>
        <v>2060751.1970692198</v>
      </c>
      <c r="T1275" s="31">
        <f t="shared" si="234"/>
        <v>0.88501716861031288</v>
      </c>
      <c r="U1275" s="31">
        <f t="shared" si="235"/>
        <v>0.57247668254582929</v>
      </c>
      <c r="V1275" s="33">
        <v>-0.57247668254582929</v>
      </c>
      <c r="W1275" s="33">
        <f>0.5*'Car Specs and Assumptions'!$C$5*(F1275*F1275)</f>
        <v>358822.40393518511</v>
      </c>
      <c r="X1275" s="33">
        <f t="shared" si="236"/>
        <v>358.82240393518509</v>
      </c>
      <c r="Y1275" s="33">
        <f t="shared" si="237"/>
        <v>261.94035487268513</v>
      </c>
      <c r="Z1275" s="33">
        <f>(H1275*(K1275+L1275))/1000</f>
        <v>7.7485383126361569</v>
      </c>
      <c r="AA1275" s="33">
        <f t="shared" si="238"/>
        <v>254.19181656004898</v>
      </c>
      <c r="AB1275" s="18"/>
      <c r="AC1275" s="24">
        <f t="shared" si="239"/>
        <v>0</v>
      </c>
      <c r="AD1275" s="24"/>
      <c r="AE1275" s="18"/>
      <c r="AF1275" s="18"/>
      <c r="AG1275" s="18"/>
      <c r="AH1275" s="18"/>
      <c r="AI1275" s="18"/>
      <c r="AJ1275" s="18"/>
      <c r="AK1275" s="18"/>
      <c r="AL1275" s="18"/>
      <c r="AM1275" s="18"/>
      <c r="AN1275" s="18"/>
    </row>
    <row r="1276" spans="1:40" x14ac:dyDescent="0.35">
      <c r="A1276" s="18"/>
      <c r="B1276" s="3" t="s">
        <v>5</v>
      </c>
      <c r="C1276" s="3">
        <v>1272</v>
      </c>
      <c r="D1276" s="3">
        <v>250</v>
      </c>
      <c r="E1276" s="11">
        <v>78.900000000000006</v>
      </c>
      <c r="F1276" s="30">
        <f t="shared" si="230"/>
        <v>21.916666666666668</v>
      </c>
      <c r="G1276" s="52">
        <f t="shared" si="240"/>
        <v>-0.11111111111111072</v>
      </c>
      <c r="H1276" s="30">
        <f t="shared" si="241"/>
        <v>21.916666666666668</v>
      </c>
      <c r="I1276" s="70"/>
      <c r="J1276" s="30">
        <v>-164.33333333333275</v>
      </c>
      <c r="K1276" s="30">
        <f>'Car Specs and Assumptions'!$C$5*9.81*'Car Specs and Assumptions'!$F$5</f>
        <v>145.08990000000003</v>
      </c>
      <c r="L1276" s="30">
        <v>204.59253536458337</v>
      </c>
      <c r="M1276" s="30">
        <v>-514.01576869791609</v>
      </c>
      <c r="N1276" s="31">
        <v>-11265.512263962661</v>
      </c>
      <c r="O1276" s="31">
        <f t="shared" si="231"/>
        <v>0</v>
      </c>
      <c r="P1276" s="31">
        <f>IF(F1276&gt;0,(K1276+L1276)*F1276,0)</f>
        <v>7663.8733750737865</v>
      </c>
      <c r="Q1276" s="32">
        <f>IF(J1276*-1&gt;(K1276+L1276),(((J1276*-1)-K1276-L1276))*F1276,0)</f>
        <v>0</v>
      </c>
      <c r="R1276" s="31">
        <f t="shared" si="232"/>
        <v>3193470.8158168048</v>
      </c>
      <c r="S1276" s="31">
        <f t="shared" si="233"/>
        <v>2060751.1970692198</v>
      </c>
      <c r="T1276" s="31">
        <f t="shared" si="234"/>
        <v>0.88714619263390837</v>
      </c>
      <c r="U1276" s="31">
        <f t="shared" si="235"/>
        <v>0.57247668254582929</v>
      </c>
      <c r="V1276" s="33">
        <v>-0.57247668254582929</v>
      </c>
      <c r="W1276" s="33">
        <f>0.5*'Car Specs and Assumptions'!$C$5*(F1276*F1276)</f>
        <v>355211.63541666669</v>
      </c>
      <c r="X1276" s="33">
        <f t="shared" si="236"/>
        <v>355.2116354166667</v>
      </c>
      <c r="Y1276" s="33">
        <f t="shared" si="237"/>
        <v>259.30449385416671</v>
      </c>
      <c r="Z1276" s="33">
        <f>(H1276*(K1276+L1276))/1000</f>
        <v>7.6638733750737869</v>
      </c>
      <c r="AA1276" s="33">
        <f t="shared" si="238"/>
        <v>251.64062047909292</v>
      </c>
      <c r="AB1276" s="18"/>
      <c r="AC1276" s="24">
        <f t="shared" si="239"/>
        <v>0</v>
      </c>
      <c r="AD1276" s="24"/>
      <c r="AE1276" s="18"/>
      <c r="AF1276" s="18"/>
      <c r="AG1276" s="18"/>
      <c r="AH1276" s="18"/>
      <c r="AI1276" s="18"/>
      <c r="AJ1276" s="18"/>
      <c r="AK1276" s="18"/>
      <c r="AL1276" s="18"/>
      <c r="AM1276" s="18"/>
      <c r="AN1276" s="18"/>
    </row>
    <row r="1277" spans="1:40" x14ac:dyDescent="0.35">
      <c r="A1277" s="18"/>
      <c r="B1277" s="3" t="s">
        <v>5</v>
      </c>
      <c r="C1277" s="3">
        <v>1273</v>
      </c>
      <c r="D1277" s="3">
        <v>251</v>
      </c>
      <c r="E1277" s="11">
        <v>78.5</v>
      </c>
      <c r="F1277" s="30">
        <f t="shared" si="230"/>
        <v>21.805555555555554</v>
      </c>
      <c r="G1277" s="52">
        <f t="shared" si="240"/>
        <v>-9.7222222222223209E-2</v>
      </c>
      <c r="H1277" s="30">
        <f t="shared" si="241"/>
        <v>21.805555555555554</v>
      </c>
      <c r="I1277" s="70"/>
      <c r="J1277" s="30">
        <v>-143.79166666666814</v>
      </c>
      <c r="K1277" s="30">
        <f>'Car Specs and Assumptions'!$C$5*9.81*'Car Specs and Assumptions'!$F$5</f>
        <v>145.08990000000003</v>
      </c>
      <c r="L1277" s="30">
        <v>202.52334476273148</v>
      </c>
      <c r="M1277" s="30">
        <v>-491.40491142939965</v>
      </c>
      <c r="N1277" s="31">
        <v>-10715.357096446631</v>
      </c>
      <c r="O1277" s="31">
        <f t="shared" si="231"/>
        <v>0</v>
      </c>
      <c r="P1277" s="31">
        <f>IF(F1277&gt;0,(K1277+L1277)*F1277,0)</f>
        <v>7579.8999205206719</v>
      </c>
      <c r="Q1277" s="32">
        <f>IF(J1277*-1&gt;(K1277+L1277),(((J1277*-1)-K1277-L1277))*F1277,0)</f>
        <v>0</v>
      </c>
      <c r="R1277" s="31">
        <f t="shared" si="232"/>
        <v>3201050.7157373256</v>
      </c>
      <c r="S1277" s="31">
        <f t="shared" si="233"/>
        <v>2060751.1970692198</v>
      </c>
      <c r="T1277" s="31">
        <f t="shared" si="234"/>
        <v>0.88925188883182904</v>
      </c>
      <c r="U1277" s="31">
        <f t="shared" si="235"/>
        <v>0.57247668254582929</v>
      </c>
      <c r="V1277" s="33">
        <v>-0.57247668254582929</v>
      </c>
      <c r="W1277" s="33">
        <f>0.5*'Car Specs and Assumptions'!$C$5*(F1277*F1277)</f>
        <v>351619.12615740736</v>
      </c>
      <c r="X1277" s="33">
        <f t="shared" si="236"/>
        <v>351.61912615740738</v>
      </c>
      <c r="Y1277" s="33">
        <f t="shared" si="237"/>
        <v>256.68196209490736</v>
      </c>
      <c r="Z1277" s="33">
        <f>(H1277*(K1277+L1277))/1000</f>
        <v>7.5798999205206723</v>
      </c>
      <c r="AA1277" s="33">
        <f t="shared" si="238"/>
        <v>249.1020621743867</v>
      </c>
      <c r="AB1277" s="18"/>
      <c r="AC1277" s="24">
        <f t="shared" si="239"/>
        <v>0</v>
      </c>
      <c r="AD1277" s="24"/>
      <c r="AE1277" s="18"/>
      <c r="AF1277" s="18"/>
      <c r="AG1277" s="18"/>
      <c r="AH1277" s="18"/>
      <c r="AI1277" s="18"/>
      <c r="AJ1277" s="18"/>
      <c r="AK1277" s="18"/>
      <c r="AL1277" s="18"/>
      <c r="AM1277" s="18"/>
      <c r="AN1277" s="18"/>
    </row>
    <row r="1278" spans="1:40" x14ac:dyDescent="0.35">
      <c r="A1278" s="18"/>
      <c r="B1278" s="3" t="s">
        <v>5</v>
      </c>
      <c r="C1278" s="3">
        <v>1274</v>
      </c>
      <c r="D1278" s="3">
        <v>252</v>
      </c>
      <c r="E1278" s="11">
        <v>78.2</v>
      </c>
      <c r="F1278" s="30">
        <f t="shared" si="230"/>
        <v>21.722222222222221</v>
      </c>
      <c r="G1278" s="52">
        <f t="shared" si="240"/>
        <v>-8.3333333333332149E-2</v>
      </c>
      <c r="H1278" s="30">
        <f t="shared" si="241"/>
        <v>21.722222222222221</v>
      </c>
      <c r="I1278" s="70"/>
      <c r="J1278" s="30">
        <v>-123.24999999999825</v>
      </c>
      <c r="K1278" s="30">
        <f>'Car Specs and Assumptions'!$C$5*9.81*'Car Specs and Assumptions'!$F$5</f>
        <v>145.08990000000003</v>
      </c>
      <c r="L1278" s="30">
        <v>200.97835349537038</v>
      </c>
      <c r="M1278" s="30">
        <v>-469.31825349536871</v>
      </c>
      <c r="N1278" s="31">
        <v>-10194.635395371621</v>
      </c>
      <c r="O1278" s="31">
        <f t="shared" si="231"/>
        <v>0</v>
      </c>
      <c r="P1278" s="31">
        <f>IF(F1278&gt;0,(K1278+L1278)*F1278,0)</f>
        <v>7517.3715064827684</v>
      </c>
      <c r="Q1278" s="32">
        <f>IF(J1278*-1&gt;(K1278+L1278),(((J1278*-1)-K1278-L1278))*F1278,0)</f>
        <v>0</v>
      </c>
      <c r="R1278" s="31">
        <f t="shared" si="232"/>
        <v>3208568.0872438084</v>
      </c>
      <c r="S1278" s="31">
        <f t="shared" si="233"/>
        <v>2060751.1970692198</v>
      </c>
      <c r="T1278" s="31">
        <f t="shared" si="234"/>
        <v>0.89134021463633006</v>
      </c>
      <c r="U1278" s="31">
        <f t="shared" si="235"/>
        <v>0.57247668254582929</v>
      </c>
      <c r="V1278" s="33">
        <v>-0.57247668254582929</v>
      </c>
      <c r="W1278" s="33">
        <f>0.5*'Car Specs and Assumptions'!$C$5*(F1278*F1278)</f>
        <v>348936.72685185185</v>
      </c>
      <c r="X1278" s="33">
        <f t="shared" si="236"/>
        <v>348.93672685185186</v>
      </c>
      <c r="Y1278" s="33">
        <f t="shared" si="237"/>
        <v>254.72381060185185</v>
      </c>
      <c r="Z1278" s="33">
        <f>(H1278*(K1278+L1278))/1000</f>
        <v>7.5173715064827684</v>
      </c>
      <c r="AA1278" s="33">
        <f t="shared" si="238"/>
        <v>247.20643909536909</v>
      </c>
      <c r="AB1278" s="18"/>
      <c r="AC1278" s="24">
        <f t="shared" si="239"/>
        <v>0</v>
      </c>
      <c r="AD1278" s="24"/>
      <c r="AE1278" s="18"/>
      <c r="AF1278" s="18"/>
      <c r="AG1278" s="18"/>
      <c r="AH1278" s="18"/>
      <c r="AI1278" s="18"/>
      <c r="AJ1278" s="18"/>
      <c r="AK1278" s="18"/>
      <c r="AL1278" s="18"/>
      <c r="AM1278" s="18"/>
      <c r="AN1278" s="18"/>
    </row>
    <row r="1279" spans="1:40" x14ac:dyDescent="0.35">
      <c r="A1279" s="18"/>
      <c r="B1279" s="3" t="s">
        <v>5</v>
      </c>
      <c r="C1279" s="3">
        <v>1275</v>
      </c>
      <c r="D1279" s="3">
        <v>253</v>
      </c>
      <c r="E1279" s="11">
        <v>77.900000000000006</v>
      </c>
      <c r="F1279" s="30">
        <f t="shared" si="230"/>
        <v>21.638888888888889</v>
      </c>
      <c r="G1279" s="52">
        <f t="shared" si="240"/>
        <v>-6.9444444444444642E-2</v>
      </c>
      <c r="H1279" s="30">
        <f t="shared" si="241"/>
        <v>21.638888888888889</v>
      </c>
      <c r="I1279" s="70"/>
      <c r="J1279" s="30">
        <v>-102.70833333333363</v>
      </c>
      <c r="K1279" s="30">
        <f>'Car Specs and Assumptions'!$C$5*9.81*'Car Specs and Assumptions'!$F$5</f>
        <v>145.08990000000003</v>
      </c>
      <c r="L1279" s="30">
        <v>199.43927795717596</v>
      </c>
      <c r="M1279" s="30">
        <v>-447.23751129050959</v>
      </c>
      <c r="N1279" s="31">
        <v>-9677.722813758528</v>
      </c>
      <c r="O1279" s="31">
        <f t="shared" si="231"/>
        <v>0</v>
      </c>
      <c r="P1279" s="31">
        <f>IF(F1279&gt;0,(K1279+L1279)*F1279,0)</f>
        <v>7455.2286007955581</v>
      </c>
      <c r="Q1279" s="32">
        <f>IF(J1279*-1&gt;(K1279+L1279),(((J1279*-1)-K1279-L1279))*F1279,0)</f>
        <v>0</v>
      </c>
      <c r="R1279" s="31">
        <f t="shared" si="232"/>
        <v>3216023.3158446038</v>
      </c>
      <c r="S1279" s="31">
        <f t="shared" si="233"/>
        <v>2060751.1970692198</v>
      </c>
      <c r="T1279" s="31">
        <f t="shared" si="234"/>
        <v>0.89341127714163093</v>
      </c>
      <c r="U1279" s="31">
        <f t="shared" si="235"/>
        <v>0.57247668254582929</v>
      </c>
      <c r="V1279" s="33">
        <v>-0.57247668254582929</v>
      </c>
      <c r="W1279" s="33">
        <f>0.5*'Car Specs and Assumptions'!$C$5*(F1279*F1279)</f>
        <v>346264.59837962966</v>
      </c>
      <c r="X1279" s="33">
        <f t="shared" si="236"/>
        <v>346.26459837962966</v>
      </c>
      <c r="Y1279" s="33">
        <f t="shared" si="237"/>
        <v>252.77315681712966</v>
      </c>
      <c r="Z1279" s="33">
        <f>(H1279*(K1279+L1279))/1000</f>
        <v>7.4552286007955582</v>
      </c>
      <c r="AA1279" s="33">
        <f t="shared" si="238"/>
        <v>245.31792821633411</v>
      </c>
      <c r="AB1279" s="18"/>
      <c r="AC1279" s="24">
        <f t="shared" si="239"/>
        <v>0</v>
      </c>
      <c r="AD1279" s="24"/>
      <c r="AE1279" s="18"/>
      <c r="AF1279" s="18"/>
      <c r="AG1279" s="18"/>
      <c r="AH1279" s="18"/>
      <c r="AI1279" s="18"/>
      <c r="AJ1279" s="18"/>
      <c r="AK1279" s="18"/>
      <c r="AL1279" s="18"/>
      <c r="AM1279" s="18"/>
      <c r="AN1279" s="18"/>
    </row>
    <row r="1280" spans="1:40" x14ac:dyDescent="0.35">
      <c r="A1280" s="18"/>
      <c r="B1280" s="3" t="s">
        <v>5</v>
      </c>
      <c r="C1280" s="3">
        <v>1276</v>
      </c>
      <c r="D1280" s="3">
        <v>254</v>
      </c>
      <c r="E1280" s="11">
        <v>77.7</v>
      </c>
      <c r="F1280" s="30">
        <f t="shared" si="230"/>
        <v>21.583333333333332</v>
      </c>
      <c r="G1280" s="52">
        <f t="shared" si="240"/>
        <v>-2.7777777777778567E-2</v>
      </c>
      <c r="H1280" s="30">
        <f t="shared" si="241"/>
        <v>21.583333333333332</v>
      </c>
      <c r="I1280" s="70"/>
      <c r="J1280" s="30">
        <v>-41.083333333334501</v>
      </c>
      <c r="K1280" s="30">
        <f>'Car Specs and Assumptions'!$C$5*9.81*'Car Specs and Assumptions'!$F$5</f>
        <v>145.08990000000003</v>
      </c>
      <c r="L1280" s="30">
        <v>198.41651411458332</v>
      </c>
      <c r="M1280" s="30">
        <v>-384.58974744791783</v>
      </c>
      <c r="N1280" s="31">
        <v>-8300.7287157508927</v>
      </c>
      <c r="O1280" s="31">
        <f t="shared" si="231"/>
        <v>0</v>
      </c>
      <c r="P1280" s="31">
        <f>IF(F1280&gt;0,(K1280+L1280)*F1280,0)</f>
        <v>7414.0134379730898</v>
      </c>
      <c r="Q1280" s="32">
        <f>IF(J1280*-1&gt;(K1280+L1280),(((J1280*-1)-K1280-L1280))*F1280,0)</f>
        <v>0</v>
      </c>
      <c r="R1280" s="31">
        <f t="shared" si="232"/>
        <v>3223437.3292825767</v>
      </c>
      <c r="S1280" s="31">
        <f t="shared" si="233"/>
        <v>2060751.1970692198</v>
      </c>
      <c r="T1280" s="31">
        <f t="shared" si="234"/>
        <v>0.89547089007469982</v>
      </c>
      <c r="U1280" s="31">
        <f t="shared" si="235"/>
        <v>0.57247668254582929</v>
      </c>
      <c r="V1280" s="33">
        <v>-0.57247668254582929</v>
      </c>
      <c r="W1280" s="33">
        <f>0.5*'Car Specs and Assumptions'!$C$5*(F1280*F1280)</f>
        <v>344488.88541666663</v>
      </c>
      <c r="X1280" s="33">
        <f t="shared" si="236"/>
        <v>344.48888541666662</v>
      </c>
      <c r="Y1280" s="33">
        <f t="shared" si="237"/>
        <v>251.47688635416662</v>
      </c>
      <c r="Z1280" s="33">
        <f>(H1280*(K1280+L1280))/1000</f>
        <v>7.4140134379730895</v>
      </c>
      <c r="AA1280" s="33">
        <f t="shared" si="238"/>
        <v>244.06287291619353</v>
      </c>
      <c r="AB1280" s="18"/>
      <c r="AC1280" s="24">
        <f t="shared" si="239"/>
        <v>0</v>
      </c>
      <c r="AD1280" s="24"/>
      <c r="AE1280" s="18"/>
      <c r="AF1280" s="18"/>
      <c r="AG1280" s="18"/>
      <c r="AH1280" s="18"/>
      <c r="AI1280" s="18"/>
      <c r="AJ1280" s="18"/>
      <c r="AK1280" s="18"/>
      <c r="AL1280" s="18"/>
      <c r="AM1280" s="18"/>
      <c r="AN1280" s="18"/>
    </row>
    <row r="1281" spans="1:40" x14ac:dyDescent="0.35">
      <c r="A1281" s="18"/>
      <c r="B1281" s="3" t="s">
        <v>5</v>
      </c>
      <c r="C1281" s="3">
        <v>1277</v>
      </c>
      <c r="D1281" s="3">
        <v>255</v>
      </c>
      <c r="E1281" s="11">
        <v>77.7</v>
      </c>
      <c r="F1281" s="30">
        <f t="shared" si="230"/>
        <v>21.583333333333332</v>
      </c>
      <c r="G1281" s="52">
        <f t="shared" si="240"/>
        <v>1.3888888888889284E-2</v>
      </c>
      <c r="H1281" s="30">
        <f t="shared" si="241"/>
        <v>21.583333333333332</v>
      </c>
      <c r="I1281" s="70"/>
      <c r="J1281" s="30">
        <v>20.54166666666725</v>
      </c>
      <c r="K1281" s="30">
        <f>'Car Specs and Assumptions'!$C$5*9.81*'Car Specs and Assumptions'!$F$5</f>
        <v>145.08990000000003</v>
      </c>
      <c r="L1281" s="30">
        <v>198.41651411458332</v>
      </c>
      <c r="M1281" s="30">
        <v>-322.96474744791612</v>
      </c>
      <c r="N1281" s="31">
        <v>-6970.6557990841893</v>
      </c>
      <c r="O1281" s="31">
        <f t="shared" si="231"/>
        <v>0</v>
      </c>
      <c r="P1281" s="31">
        <f>IF(F1281&gt;0,(K1281+L1281)*F1281,0)</f>
        <v>7414.0134379730898</v>
      </c>
      <c r="Q1281" s="32">
        <f>IF(J1281*-1&gt;(K1281+L1281),(((J1281*-1)-K1281-L1281))*F1281,0)</f>
        <v>0</v>
      </c>
      <c r="R1281" s="31">
        <f t="shared" si="232"/>
        <v>3230851.3427205496</v>
      </c>
      <c r="S1281" s="31">
        <f t="shared" si="233"/>
        <v>2060751.1970692198</v>
      </c>
      <c r="T1281" s="31">
        <f t="shared" si="234"/>
        <v>0.89753050300776871</v>
      </c>
      <c r="U1281" s="31">
        <f t="shared" si="235"/>
        <v>0.57247668254582929</v>
      </c>
      <c r="V1281" s="33">
        <v>-0.57247668254582929</v>
      </c>
      <c r="W1281" s="33">
        <f>0.5*'Car Specs and Assumptions'!$C$5*(F1281*F1281)</f>
        <v>344488.88541666663</v>
      </c>
      <c r="X1281" s="33">
        <f t="shared" si="236"/>
        <v>344.48888541666662</v>
      </c>
      <c r="Y1281" s="33">
        <f t="shared" si="237"/>
        <v>251.47688635416662</v>
      </c>
      <c r="Z1281" s="33">
        <f>(H1281*(K1281+L1281))/1000</f>
        <v>7.4140134379730895</v>
      </c>
      <c r="AA1281" s="33">
        <f t="shared" si="238"/>
        <v>244.06287291619353</v>
      </c>
      <c r="AB1281" s="18"/>
      <c r="AC1281" s="24">
        <f t="shared" si="239"/>
        <v>0</v>
      </c>
      <c r="AD1281" s="24"/>
      <c r="AE1281" s="18"/>
      <c r="AF1281" s="18"/>
      <c r="AG1281" s="18"/>
      <c r="AH1281" s="18"/>
      <c r="AI1281" s="18"/>
      <c r="AJ1281" s="18"/>
      <c r="AK1281" s="18"/>
      <c r="AL1281" s="18"/>
      <c r="AM1281" s="18"/>
      <c r="AN1281" s="18"/>
    </row>
    <row r="1282" spans="1:40" x14ac:dyDescent="0.35">
      <c r="A1282" s="18"/>
      <c r="B1282" s="3" t="s">
        <v>5</v>
      </c>
      <c r="C1282" s="3">
        <v>1278</v>
      </c>
      <c r="D1282" s="3">
        <v>256</v>
      </c>
      <c r="E1282" s="11">
        <v>77.8</v>
      </c>
      <c r="F1282" s="30">
        <f t="shared" si="230"/>
        <v>21.611111111111111</v>
      </c>
      <c r="G1282" s="52">
        <f t="shared" si="240"/>
        <v>2.7777777777778567E-2</v>
      </c>
      <c r="H1282" s="30">
        <f t="shared" si="241"/>
        <v>21.611111111111111</v>
      </c>
      <c r="I1282" s="70"/>
      <c r="J1282" s="30">
        <v>41.083333333334501</v>
      </c>
      <c r="K1282" s="30">
        <f>'Car Specs and Assumptions'!$C$5*9.81*'Car Specs and Assumptions'!$F$5</f>
        <v>145.08990000000003</v>
      </c>
      <c r="L1282" s="30">
        <v>198.92756738425928</v>
      </c>
      <c r="M1282" s="30">
        <v>-302.9341340509248</v>
      </c>
      <c r="N1282" s="31">
        <v>-6546.7432303227633</v>
      </c>
      <c r="O1282" s="31">
        <f t="shared" si="231"/>
        <v>0</v>
      </c>
      <c r="P1282" s="31">
        <f>IF(F1282&gt;0,(K1282+L1282)*F1282,0)</f>
        <v>7434.5997118042706</v>
      </c>
      <c r="Q1282" s="32">
        <f>IF(J1282*-1&gt;(K1282+L1282),(((J1282*-1)-K1282-L1282))*F1282,0)</f>
        <v>0</v>
      </c>
      <c r="R1282" s="31">
        <f t="shared" si="232"/>
        <v>3238285.9424323537</v>
      </c>
      <c r="S1282" s="31">
        <f t="shared" si="233"/>
        <v>2060751.1970692198</v>
      </c>
      <c r="T1282" s="31">
        <f t="shared" si="234"/>
        <v>0.89959583480770788</v>
      </c>
      <c r="U1282" s="31">
        <f t="shared" si="235"/>
        <v>0.57247668254582929</v>
      </c>
      <c r="V1282" s="33">
        <v>-0.57247668254582929</v>
      </c>
      <c r="W1282" s="33">
        <f>0.5*'Car Specs and Assumptions'!$C$5*(F1282*F1282)</f>
        <v>345376.17129629629</v>
      </c>
      <c r="X1282" s="33">
        <f t="shared" si="236"/>
        <v>345.37617129629632</v>
      </c>
      <c r="Y1282" s="33">
        <f t="shared" si="237"/>
        <v>252.1246050462963</v>
      </c>
      <c r="Z1282" s="33">
        <f>(H1282*(K1282+L1282))/1000</f>
        <v>7.4345997118042702</v>
      </c>
      <c r="AA1282" s="33">
        <f t="shared" si="238"/>
        <v>244.69000533449201</v>
      </c>
      <c r="AB1282" s="18"/>
      <c r="AC1282" s="24">
        <f t="shared" si="239"/>
        <v>0</v>
      </c>
      <c r="AD1282" s="24"/>
      <c r="AE1282" s="18"/>
      <c r="AF1282" s="18"/>
      <c r="AG1282" s="18"/>
      <c r="AH1282" s="18"/>
      <c r="AI1282" s="18"/>
      <c r="AJ1282" s="18"/>
      <c r="AK1282" s="18"/>
      <c r="AL1282" s="18"/>
      <c r="AM1282" s="18"/>
      <c r="AN1282" s="18"/>
    </row>
    <row r="1283" spans="1:40" x14ac:dyDescent="0.35">
      <c r="A1283" s="18"/>
      <c r="B1283" s="3" t="s">
        <v>5</v>
      </c>
      <c r="C1283" s="3">
        <v>1279</v>
      </c>
      <c r="D1283" s="3">
        <v>257</v>
      </c>
      <c r="E1283" s="11">
        <v>77.900000000000006</v>
      </c>
      <c r="F1283" s="30">
        <f t="shared" si="230"/>
        <v>21.638888888888889</v>
      </c>
      <c r="G1283" s="52">
        <f t="shared" si="240"/>
        <v>4.1666666666666075E-2</v>
      </c>
      <c r="H1283" s="30">
        <f t="shared" si="241"/>
        <v>21.638888888888889</v>
      </c>
      <c r="I1283" s="70"/>
      <c r="J1283" s="30">
        <v>61.624999999999126</v>
      </c>
      <c r="K1283" s="30">
        <f>'Car Specs and Assumptions'!$C$5*9.81*'Car Specs and Assumptions'!$F$5</f>
        <v>145.08990000000003</v>
      </c>
      <c r="L1283" s="30">
        <v>199.43927795717596</v>
      </c>
      <c r="M1283" s="30">
        <v>-282.9041779571769</v>
      </c>
      <c r="N1283" s="31">
        <v>-6121.7320730177998</v>
      </c>
      <c r="O1283" s="31">
        <f t="shared" si="231"/>
        <v>0</v>
      </c>
      <c r="P1283" s="31">
        <f>IF(F1283&gt;0,(K1283+L1283)*F1283,0)</f>
        <v>7455.2286007955581</v>
      </c>
      <c r="Q1283" s="32">
        <f>IF(J1283*-1&gt;(K1283+L1283),(((J1283*-1)-K1283-L1283))*F1283,0)</f>
        <v>0</v>
      </c>
      <c r="R1283" s="31">
        <f t="shared" si="232"/>
        <v>3245741.1710331491</v>
      </c>
      <c r="S1283" s="31">
        <f t="shared" si="233"/>
        <v>2060751.1970692198</v>
      </c>
      <c r="T1283" s="31">
        <f t="shared" si="234"/>
        <v>0.90166689731300886</v>
      </c>
      <c r="U1283" s="31">
        <f t="shared" si="235"/>
        <v>0.57247668254582929</v>
      </c>
      <c r="V1283" s="33">
        <v>-0.57247668254582929</v>
      </c>
      <c r="W1283" s="33">
        <f>0.5*'Car Specs and Assumptions'!$C$5*(F1283*F1283)</f>
        <v>346264.59837962966</v>
      </c>
      <c r="X1283" s="33">
        <f t="shared" si="236"/>
        <v>346.26459837962966</v>
      </c>
      <c r="Y1283" s="33">
        <f t="shared" si="237"/>
        <v>252.77315681712966</v>
      </c>
      <c r="Z1283" s="33">
        <f>(H1283*(K1283+L1283))/1000</f>
        <v>7.4552286007955582</v>
      </c>
      <c r="AA1283" s="33">
        <f t="shared" si="238"/>
        <v>245.31792821633411</v>
      </c>
      <c r="AB1283" s="18"/>
      <c r="AC1283" s="24">
        <f t="shared" si="239"/>
        <v>0</v>
      </c>
      <c r="AD1283" s="24"/>
      <c r="AE1283" s="18"/>
      <c r="AF1283" s="18"/>
      <c r="AG1283" s="18"/>
      <c r="AH1283" s="18"/>
      <c r="AI1283" s="18"/>
      <c r="AJ1283" s="18"/>
      <c r="AK1283" s="18"/>
      <c r="AL1283" s="18"/>
      <c r="AM1283" s="18"/>
      <c r="AN1283" s="18"/>
    </row>
    <row r="1284" spans="1:40" x14ac:dyDescent="0.35">
      <c r="A1284" s="18"/>
      <c r="B1284" s="3" t="s">
        <v>5</v>
      </c>
      <c r="C1284" s="3">
        <v>1280</v>
      </c>
      <c r="D1284" s="3">
        <v>258</v>
      </c>
      <c r="E1284" s="11">
        <v>78.099999999999994</v>
      </c>
      <c r="F1284" s="30">
        <f t="shared" si="230"/>
        <v>21.694444444444443</v>
      </c>
      <c r="G1284" s="52">
        <f t="shared" si="240"/>
        <v>5.5555555555555358E-2</v>
      </c>
      <c r="H1284" s="30">
        <f t="shared" si="241"/>
        <v>21.694444444444443</v>
      </c>
      <c r="I1284" s="70"/>
      <c r="J1284" s="30">
        <v>82.166666666666373</v>
      </c>
      <c r="K1284" s="30">
        <f>'Car Specs and Assumptions'!$C$5*9.81*'Car Specs and Assumptions'!$F$5</f>
        <v>145.08990000000003</v>
      </c>
      <c r="L1284" s="30">
        <v>200.46467101273149</v>
      </c>
      <c r="M1284" s="30">
        <v>-263.38790434606517</v>
      </c>
      <c r="N1284" s="31">
        <v>-5714.0542581743575</v>
      </c>
      <c r="O1284" s="31">
        <f t="shared" si="231"/>
        <v>0</v>
      </c>
      <c r="P1284" s="31">
        <f>IF(F1284&gt;0,(K1284+L1284)*F1284,0)</f>
        <v>7496.6144433595355</v>
      </c>
      <c r="Q1284" s="32">
        <f>IF(J1284*-1&gt;(K1284+L1284),(((J1284*-1)-K1284-L1284))*F1284,0)</f>
        <v>0</v>
      </c>
      <c r="R1284" s="31">
        <f t="shared" si="232"/>
        <v>3253237.7854765086</v>
      </c>
      <c r="S1284" s="31">
        <f t="shared" si="233"/>
        <v>2060751.1970692198</v>
      </c>
      <c r="T1284" s="31">
        <f t="shared" si="234"/>
        <v>0.90374945680537411</v>
      </c>
      <c r="U1284" s="31">
        <f t="shared" si="235"/>
        <v>0.57247668254582929</v>
      </c>
      <c r="V1284" s="33">
        <v>-0.57247668254582929</v>
      </c>
      <c r="W1284" s="33">
        <f>0.5*'Car Specs and Assumptions'!$C$5*(F1284*F1284)</f>
        <v>348044.87615740736</v>
      </c>
      <c r="X1284" s="33">
        <f t="shared" si="236"/>
        <v>348.04487615740737</v>
      </c>
      <c r="Y1284" s="33">
        <f t="shared" si="237"/>
        <v>254.07275959490738</v>
      </c>
      <c r="Z1284" s="33">
        <f>(H1284*(K1284+L1284))/1000</f>
        <v>7.4966144433595359</v>
      </c>
      <c r="AA1284" s="33">
        <f t="shared" si="238"/>
        <v>246.57614515154785</v>
      </c>
      <c r="AB1284" s="18"/>
      <c r="AC1284" s="24">
        <f t="shared" si="239"/>
        <v>0</v>
      </c>
      <c r="AD1284" s="24"/>
      <c r="AE1284" s="18"/>
      <c r="AF1284" s="18"/>
      <c r="AG1284" s="18"/>
      <c r="AH1284" s="18"/>
      <c r="AI1284" s="18"/>
      <c r="AJ1284" s="18"/>
      <c r="AK1284" s="18"/>
      <c r="AL1284" s="18"/>
      <c r="AM1284" s="18"/>
      <c r="AN1284" s="18"/>
    </row>
    <row r="1285" spans="1:40" x14ac:dyDescent="0.35">
      <c r="A1285" s="18"/>
      <c r="B1285" s="3" t="s">
        <v>5</v>
      </c>
      <c r="C1285" s="3">
        <v>1281</v>
      </c>
      <c r="D1285" s="3">
        <v>259</v>
      </c>
      <c r="E1285" s="11">
        <v>78.3</v>
      </c>
      <c r="F1285" s="30">
        <f t="shared" ref="F1285:F1348" si="242">E1285/3.6</f>
        <v>21.75</v>
      </c>
      <c r="G1285" s="52">
        <f t="shared" si="240"/>
        <v>2.7777777777778567E-2</v>
      </c>
      <c r="H1285" s="30">
        <f t="shared" si="241"/>
        <v>21.75</v>
      </c>
      <c r="I1285" s="70"/>
      <c r="J1285" s="30">
        <v>41.083333333334501</v>
      </c>
      <c r="K1285" s="30">
        <f>'Car Specs and Assumptions'!$C$5*9.81*'Car Specs and Assumptions'!$F$5</f>
        <v>145.08990000000003</v>
      </c>
      <c r="L1285" s="30">
        <v>201.49269328125001</v>
      </c>
      <c r="M1285" s="30">
        <v>-305.49925994791556</v>
      </c>
      <c r="N1285" s="31">
        <v>-6644.6089038671635</v>
      </c>
      <c r="O1285" s="31">
        <f t="shared" ref="O1285:O1348" si="243">IF(N1285&gt;0,N1285,0)</f>
        <v>0</v>
      </c>
      <c r="P1285" s="31">
        <f>IF(F1285&gt;0,(K1285+L1285)*F1285,0)</f>
        <v>7538.1714038671889</v>
      </c>
      <c r="Q1285" s="32">
        <f>IF(J1285*-1&gt;(K1285+L1285),(((J1285*-1)-K1285-L1285))*F1285,0)</f>
        <v>0</v>
      </c>
      <c r="R1285" s="31">
        <f t="shared" ref="R1285:R1348" si="244">R1284+P1285</f>
        <v>3260775.9568803757</v>
      </c>
      <c r="S1285" s="31">
        <f t="shared" ref="S1285:S1348" si="245">S1284+Q1285</f>
        <v>2060751.1970692198</v>
      </c>
      <c r="T1285" s="31">
        <f t="shared" ref="T1285:T1348" si="246">R1285*0.0000002778</f>
        <v>0.90584356082136841</v>
      </c>
      <c r="U1285" s="31">
        <f t="shared" ref="U1285:U1348" si="247">S1285*0.0000002778</f>
        <v>0.57247668254582929</v>
      </c>
      <c r="V1285" s="33">
        <v>-0.57247668254582929</v>
      </c>
      <c r="W1285" s="33">
        <f>0.5*'Car Specs and Assumptions'!$C$5*(F1285*F1285)</f>
        <v>349829.71875</v>
      </c>
      <c r="X1285" s="33">
        <f t="shared" ref="X1285:X1348" si="248">W1285/1000</f>
        <v>349.82971874999998</v>
      </c>
      <c r="Y1285" s="33">
        <f t="shared" ref="Y1285:Y1348" si="249">0.73*X1285</f>
        <v>255.37569468749999</v>
      </c>
      <c r="Z1285" s="33">
        <f>(H1285*(K1285+L1285))/1000</f>
        <v>7.5381714038671888</v>
      </c>
      <c r="AA1285" s="33">
        <f t="shared" ref="AA1285:AA1348" si="250">Y1285-Z1285</f>
        <v>247.83752328363281</v>
      </c>
      <c r="AB1285" s="18"/>
      <c r="AC1285" s="24">
        <f t="shared" ref="AC1285:AC1348" si="251">IF(Q1285&gt;10000,Q1285,0)</f>
        <v>0</v>
      </c>
      <c r="AD1285" s="24"/>
      <c r="AE1285" s="18"/>
      <c r="AF1285" s="18"/>
      <c r="AG1285" s="18"/>
      <c r="AH1285" s="18"/>
      <c r="AI1285" s="18"/>
      <c r="AJ1285" s="18"/>
      <c r="AK1285" s="18"/>
      <c r="AL1285" s="18"/>
      <c r="AM1285" s="18"/>
      <c r="AN1285" s="18"/>
    </row>
    <row r="1286" spans="1:40" x14ac:dyDescent="0.35">
      <c r="A1286" s="18"/>
      <c r="B1286" s="3" t="s">
        <v>5</v>
      </c>
      <c r="C1286" s="3">
        <v>1282</v>
      </c>
      <c r="D1286" s="3">
        <v>260</v>
      </c>
      <c r="E1286" s="11">
        <v>78.3</v>
      </c>
      <c r="F1286" s="30">
        <f t="shared" si="242"/>
        <v>21.75</v>
      </c>
      <c r="G1286" s="52">
        <f t="shared" ref="G1286:G1349" si="252">($F1287-$F1285)/2</f>
        <v>1.3888888888889284E-2</v>
      </c>
      <c r="H1286" s="30">
        <f t="shared" si="241"/>
        <v>21.75</v>
      </c>
      <c r="I1286" s="70"/>
      <c r="J1286" s="30">
        <v>20.54166666666725</v>
      </c>
      <c r="K1286" s="30">
        <f>'Car Specs and Assumptions'!$C$5*9.81*'Car Specs and Assumptions'!$F$5</f>
        <v>145.08990000000003</v>
      </c>
      <c r="L1286" s="30">
        <v>201.49269328125001</v>
      </c>
      <c r="M1286" s="30">
        <v>-326.04092661458276</v>
      </c>
      <c r="N1286" s="31">
        <v>-7091.3901538671753</v>
      </c>
      <c r="O1286" s="31">
        <f t="shared" si="243"/>
        <v>0</v>
      </c>
      <c r="P1286" s="31">
        <f>IF(F1286&gt;0,(K1286+L1286)*F1286,0)</f>
        <v>7538.1714038671889</v>
      </c>
      <c r="Q1286" s="32">
        <f>IF(J1286*-1&gt;(K1286+L1286),(((J1286*-1)-K1286-L1286))*F1286,0)</f>
        <v>0</v>
      </c>
      <c r="R1286" s="31">
        <f t="shared" si="244"/>
        <v>3268314.1282842429</v>
      </c>
      <c r="S1286" s="31">
        <f t="shared" si="245"/>
        <v>2060751.1970692198</v>
      </c>
      <c r="T1286" s="31">
        <f t="shared" si="246"/>
        <v>0.90793766483736271</v>
      </c>
      <c r="U1286" s="31">
        <f t="shared" si="247"/>
        <v>0.57247668254582929</v>
      </c>
      <c r="V1286" s="33">
        <v>-0.57247668254582929</v>
      </c>
      <c r="W1286" s="33">
        <f>0.5*'Car Specs and Assumptions'!$C$5*(F1286*F1286)</f>
        <v>349829.71875</v>
      </c>
      <c r="X1286" s="33">
        <f t="shared" si="248"/>
        <v>349.82971874999998</v>
      </c>
      <c r="Y1286" s="33">
        <f t="shared" si="249"/>
        <v>255.37569468749999</v>
      </c>
      <c r="Z1286" s="33">
        <f>(H1286*(K1286+L1286))/1000</f>
        <v>7.5381714038671888</v>
      </c>
      <c r="AA1286" s="33">
        <f t="shared" si="250"/>
        <v>247.83752328363281</v>
      </c>
      <c r="AB1286" s="18"/>
      <c r="AC1286" s="24">
        <f t="shared" si="251"/>
        <v>0</v>
      </c>
      <c r="AD1286" s="24"/>
      <c r="AE1286" s="18"/>
      <c r="AF1286" s="18"/>
      <c r="AG1286" s="18"/>
      <c r="AH1286" s="18"/>
      <c r="AI1286" s="18"/>
      <c r="AJ1286" s="18"/>
      <c r="AK1286" s="18"/>
      <c r="AL1286" s="18"/>
      <c r="AM1286" s="18"/>
      <c r="AN1286" s="18"/>
    </row>
    <row r="1287" spans="1:40" x14ac:dyDescent="0.35">
      <c r="A1287" s="18"/>
      <c r="B1287" s="3" t="s">
        <v>5</v>
      </c>
      <c r="C1287" s="3">
        <v>1283</v>
      </c>
      <c r="D1287" s="3">
        <v>261</v>
      </c>
      <c r="E1287" s="11">
        <v>78.400000000000006</v>
      </c>
      <c r="F1287" s="30">
        <f t="shared" si="242"/>
        <v>21.777777777777779</v>
      </c>
      <c r="G1287" s="52">
        <f t="shared" si="252"/>
        <v>1.3888888888889284E-2</v>
      </c>
      <c r="H1287" s="30">
        <f t="shared" ref="H1287:H1350" si="253">F1287*$C$5</f>
        <v>21.777777777777779</v>
      </c>
      <c r="I1287" s="70"/>
      <c r="J1287" s="30">
        <v>20.54166666666725</v>
      </c>
      <c r="K1287" s="30">
        <f>'Car Specs and Assumptions'!$C$5*9.81*'Car Specs and Assumptions'!$F$5</f>
        <v>145.08990000000003</v>
      </c>
      <c r="L1287" s="30">
        <v>202.00769037037043</v>
      </c>
      <c r="M1287" s="30">
        <v>-326.55592370370323</v>
      </c>
      <c r="N1287" s="31">
        <v>-7111.6623384362038</v>
      </c>
      <c r="O1287" s="31">
        <f t="shared" si="243"/>
        <v>0</v>
      </c>
      <c r="P1287" s="31">
        <f>IF(F1287&gt;0,(K1287+L1287)*F1287,0)</f>
        <v>7559.0141902880678</v>
      </c>
      <c r="Q1287" s="32">
        <f>IF(J1287*-1&gt;(K1287+L1287),(((J1287*-1)-K1287-L1287))*F1287,0)</f>
        <v>0</v>
      </c>
      <c r="R1287" s="31">
        <f t="shared" si="244"/>
        <v>3275873.1424745312</v>
      </c>
      <c r="S1287" s="31">
        <f t="shared" si="245"/>
        <v>2060751.1970692198</v>
      </c>
      <c r="T1287" s="31">
        <f t="shared" si="246"/>
        <v>0.91003755897942484</v>
      </c>
      <c r="U1287" s="31">
        <f t="shared" si="247"/>
        <v>0.57247668254582929</v>
      </c>
      <c r="V1287" s="33">
        <v>-0.57247668254582929</v>
      </c>
      <c r="W1287" s="33">
        <f>0.5*'Car Specs and Assumptions'!$C$5*(F1287*F1287)</f>
        <v>350723.85185185191</v>
      </c>
      <c r="X1287" s="33">
        <f t="shared" si="248"/>
        <v>350.72385185185192</v>
      </c>
      <c r="Y1287" s="33">
        <f t="shared" si="249"/>
        <v>256.0284118518519</v>
      </c>
      <c r="Z1287" s="33">
        <f>(H1287*(K1287+L1287))/1000</f>
        <v>7.5590141902880674</v>
      </c>
      <c r="AA1287" s="33">
        <f t="shared" si="250"/>
        <v>248.46939766156385</v>
      </c>
      <c r="AB1287" s="18"/>
      <c r="AC1287" s="24">
        <f t="shared" si="251"/>
        <v>0</v>
      </c>
      <c r="AD1287" s="24"/>
      <c r="AE1287" s="18"/>
      <c r="AF1287" s="18"/>
      <c r="AG1287" s="18"/>
      <c r="AH1287" s="18"/>
      <c r="AI1287" s="18"/>
      <c r="AJ1287" s="18"/>
      <c r="AK1287" s="18"/>
      <c r="AL1287" s="18"/>
      <c r="AM1287" s="18"/>
      <c r="AN1287" s="18"/>
    </row>
    <row r="1288" spans="1:40" x14ac:dyDescent="0.35">
      <c r="A1288" s="18"/>
      <c r="B1288" s="3" t="s">
        <v>5</v>
      </c>
      <c r="C1288" s="3">
        <v>1284</v>
      </c>
      <c r="D1288" s="3">
        <v>262</v>
      </c>
      <c r="E1288" s="11">
        <v>78.400000000000006</v>
      </c>
      <c r="F1288" s="30">
        <f t="shared" si="242"/>
        <v>21.777777777777779</v>
      </c>
      <c r="G1288" s="52">
        <f t="shared" si="252"/>
        <v>0</v>
      </c>
      <c r="H1288" s="30">
        <f t="shared" si="253"/>
        <v>21.777777777777779</v>
      </c>
      <c r="I1288" s="70"/>
      <c r="J1288" s="30">
        <v>0</v>
      </c>
      <c r="K1288" s="30">
        <f>'Car Specs and Assumptions'!$C$5*9.81*'Car Specs and Assumptions'!$F$5</f>
        <v>145.08990000000003</v>
      </c>
      <c r="L1288" s="30">
        <v>202.00769037037043</v>
      </c>
      <c r="M1288" s="30">
        <v>-347.09759037037043</v>
      </c>
      <c r="N1288" s="31">
        <v>-7559.0141902880678</v>
      </c>
      <c r="O1288" s="31">
        <f t="shared" si="243"/>
        <v>0</v>
      </c>
      <c r="P1288" s="31">
        <f>IF(F1288&gt;0,(K1288+L1288)*F1288,0)</f>
        <v>7559.0141902880678</v>
      </c>
      <c r="Q1288" s="32">
        <f>IF(J1288*-1&gt;(K1288+L1288),(((J1288*-1)-K1288-L1288))*F1288,0)</f>
        <v>0</v>
      </c>
      <c r="R1288" s="31">
        <f t="shared" si="244"/>
        <v>3283432.1566648195</v>
      </c>
      <c r="S1288" s="31">
        <f t="shared" si="245"/>
        <v>2060751.1970692198</v>
      </c>
      <c r="T1288" s="31">
        <f t="shared" si="246"/>
        <v>0.91213745312148686</v>
      </c>
      <c r="U1288" s="31">
        <f t="shared" si="247"/>
        <v>0.57247668254582929</v>
      </c>
      <c r="V1288" s="33">
        <v>-0.57247668254582929</v>
      </c>
      <c r="W1288" s="33">
        <f>0.5*'Car Specs and Assumptions'!$C$5*(F1288*F1288)</f>
        <v>350723.85185185191</v>
      </c>
      <c r="X1288" s="33">
        <f t="shared" si="248"/>
        <v>350.72385185185192</v>
      </c>
      <c r="Y1288" s="33">
        <f t="shared" si="249"/>
        <v>256.0284118518519</v>
      </c>
      <c r="Z1288" s="33">
        <f>(H1288*(K1288+L1288))/1000</f>
        <v>7.5590141902880674</v>
      </c>
      <c r="AA1288" s="33">
        <f t="shared" si="250"/>
        <v>248.46939766156385</v>
      </c>
      <c r="AB1288" s="18"/>
      <c r="AC1288" s="24">
        <f t="shared" si="251"/>
        <v>0</v>
      </c>
      <c r="AD1288" s="24"/>
      <c r="AE1288" s="18"/>
      <c r="AF1288" s="18"/>
      <c r="AG1288" s="18"/>
      <c r="AH1288" s="18"/>
      <c r="AI1288" s="18"/>
      <c r="AJ1288" s="18"/>
      <c r="AK1288" s="18"/>
      <c r="AL1288" s="18"/>
      <c r="AM1288" s="18"/>
      <c r="AN1288" s="18"/>
    </row>
    <row r="1289" spans="1:40" x14ac:dyDescent="0.35">
      <c r="A1289" s="18"/>
      <c r="B1289" s="3" t="s">
        <v>5</v>
      </c>
      <c r="C1289" s="3">
        <v>1285</v>
      </c>
      <c r="D1289" s="3">
        <v>263</v>
      </c>
      <c r="E1289" s="11">
        <v>78.400000000000006</v>
      </c>
      <c r="F1289" s="30">
        <f t="shared" si="242"/>
        <v>21.777777777777779</v>
      </c>
      <c r="G1289" s="52">
        <f t="shared" si="252"/>
        <v>-2.7777777777778567E-2</v>
      </c>
      <c r="H1289" s="30">
        <f t="shared" si="253"/>
        <v>21.777777777777779</v>
      </c>
      <c r="I1289" s="70"/>
      <c r="J1289" s="30">
        <v>-41.083333333334501</v>
      </c>
      <c r="K1289" s="30">
        <f>'Car Specs and Assumptions'!$C$5*9.81*'Car Specs and Assumptions'!$F$5</f>
        <v>145.08990000000003</v>
      </c>
      <c r="L1289" s="30">
        <v>202.00769037037043</v>
      </c>
      <c r="M1289" s="30">
        <v>-388.18092370370493</v>
      </c>
      <c r="N1289" s="31">
        <v>-8453.7178939917958</v>
      </c>
      <c r="O1289" s="31">
        <f t="shared" si="243"/>
        <v>0</v>
      </c>
      <c r="P1289" s="31">
        <f>IF(F1289&gt;0,(K1289+L1289)*F1289,0)</f>
        <v>7559.0141902880678</v>
      </c>
      <c r="Q1289" s="32">
        <f>IF(J1289*-1&gt;(K1289+L1289),(((J1289*-1)-K1289-L1289))*F1289,0)</f>
        <v>0</v>
      </c>
      <c r="R1289" s="31">
        <f t="shared" si="244"/>
        <v>3290991.1708551077</v>
      </c>
      <c r="S1289" s="31">
        <f t="shared" si="245"/>
        <v>2060751.1970692198</v>
      </c>
      <c r="T1289" s="31">
        <f t="shared" si="246"/>
        <v>0.91423734726354899</v>
      </c>
      <c r="U1289" s="31">
        <f t="shared" si="247"/>
        <v>0.57247668254582929</v>
      </c>
      <c r="V1289" s="33">
        <v>-0.57247668254582929</v>
      </c>
      <c r="W1289" s="33">
        <f>0.5*'Car Specs and Assumptions'!$C$5*(F1289*F1289)</f>
        <v>350723.85185185191</v>
      </c>
      <c r="X1289" s="33">
        <f t="shared" si="248"/>
        <v>350.72385185185192</v>
      </c>
      <c r="Y1289" s="33">
        <f t="shared" si="249"/>
        <v>256.0284118518519</v>
      </c>
      <c r="Z1289" s="33">
        <f>(H1289*(K1289+L1289))/1000</f>
        <v>7.5590141902880674</v>
      </c>
      <c r="AA1289" s="33">
        <f t="shared" si="250"/>
        <v>248.46939766156385</v>
      </c>
      <c r="AB1289" s="18"/>
      <c r="AC1289" s="24">
        <f t="shared" si="251"/>
        <v>0</v>
      </c>
      <c r="AD1289" s="24"/>
      <c r="AE1289" s="18"/>
      <c r="AF1289" s="18"/>
      <c r="AG1289" s="18"/>
      <c r="AH1289" s="18"/>
      <c r="AI1289" s="18"/>
      <c r="AJ1289" s="18"/>
      <c r="AK1289" s="18"/>
      <c r="AL1289" s="18"/>
      <c r="AM1289" s="18"/>
      <c r="AN1289" s="18"/>
    </row>
    <row r="1290" spans="1:40" x14ac:dyDescent="0.35">
      <c r="A1290" s="18"/>
      <c r="B1290" s="3" t="s">
        <v>5</v>
      </c>
      <c r="C1290" s="3">
        <v>1286</v>
      </c>
      <c r="D1290" s="3">
        <v>264</v>
      </c>
      <c r="E1290" s="11">
        <v>78.2</v>
      </c>
      <c r="F1290" s="30">
        <f t="shared" si="242"/>
        <v>21.722222222222221</v>
      </c>
      <c r="G1290" s="52">
        <f t="shared" si="252"/>
        <v>-5.5555555555555358E-2</v>
      </c>
      <c r="H1290" s="30">
        <f t="shared" si="253"/>
        <v>21.722222222222221</v>
      </c>
      <c r="I1290" s="70"/>
      <c r="J1290" s="30">
        <v>-82.166666666666373</v>
      </c>
      <c r="K1290" s="30">
        <f>'Car Specs and Assumptions'!$C$5*9.81*'Car Specs and Assumptions'!$F$5</f>
        <v>145.08990000000003</v>
      </c>
      <c r="L1290" s="30">
        <v>200.97835349537038</v>
      </c>
      <c r="M1290" s="30">
        <v>-428.23492016203681</v>
      </c>
      <c r="N1290" s="31">
        <v>-9302.2140990753542</v>
      </c>
      <c r="O1290" s="31">
        <f t="shared" si="243"/>
        <v>0</v>
      </c>
      <c r="P1290" s="31">
        <f>IF(F1290&gt;0,(K1290+L1290)*F1290,0)</f>
        <v>7517.3715064827684</v>
      </c>
      <c r="Q1290" s="32">
        <f>IF(J1290*-1&gt;(K1290+L1290),(((J1290*-1)-K1290-L1290))*F1290,0)</f>
        <v>0</v>
      </c>
      <c r="R1290" s="31">
        <f t="shared" si="244"/>
        <v>3298508.5423615905</v>
      </c>
      <c r="S1290" s="31">
        <f t="shared" si="245"/>
        <v>2060751.1970692198</v>
      </c>
      <c r="T1290" s="31">
        <f t="shared" si="246"/>
        <v>0.91632567306804991</v>
      </c>
      <c r="U1290" s="31">
        <f t="shared" si="247"/>
        <v>0.57247668254582929</v>
      </c>
      <c r="V1290" s="33">
        <v>-0.57247668254582929</v>
      </c>
      <c r="W1290" s="33">
        <f>0.5*'Car Specs and Assumptions'!$C$5*(F1290*F1290)</f>
        <v>348936.72685185185</v>
      </c>
      <c r="X1290" s="33">
        <f t="shared" si="248"/>
        <v>348.93672685185186</v>
      </c>
      <c r="Y1290" s="33">
        <f t="shared" si="249"/>
        <v>254.72381060185185</v>
      </c>
      <c r="Z1290" s="33">
        <f>(H1290*(K1290+L1290))/1000</f>
        <v>7.5173715064827684</v>
      </c>
      <c r="AA1290" s="33">
        <f t="shared" si="250"/>
        <v>247.20643909536909</v>
      </c>
      <c r="AB1290" s="18"/>
      <c r="AC1290" s="24">
        <f t="shared" si="251"/>
        <v>0</v>
      </c>
      <c r="AD1290" s="24"/>
      <c r="AE1290" s="18"/>
      <c r="AF1290" s="18"/>
      <c r="AG1290" s="18"/>
      <c r="AH1290" s="18"/>
      <c r="AI1290" s="18"/>
      <c r="AJ1290" s="18"/>
      <c r="AK1290" s="18"/>
      <c r="AL1290" s="18"/>
      <c r="AM1290" s="18"/>
      <c r="AN1290" s="18"/>
    </row>
    <row r="1291" spans="1:40" x14ac:dyDescent="0.35">
      <c r="A1291" s="18"/>
      <c r="B1291" s="3" t="s">
        <v>5</v>
      </c>
      <c r="C1291" s="3">
        <v>1287</v>
      </c>
      <c r="D1291" s="3">
        <v>265</v>
      </c>
      <c r="E1291" s="11">
        <v>78</v>
      </c>
      <c r="F1291" s="30">
        <f t="shared" si="242"/>
        <v>21.666666666666668</v>
      </c>
      <c r="G1291" s="52">
        <f t="shared" si="252"/>
        <v>-6.9444444444444642E-2</v>
      </c>
      <c r="H1291" s="30">
        <f t="shared" si="253"/>
        <v>21.666666666666668</v>
      </c>
      <c r="I1291" s="70"/>
      <c r="J1291" s="30">
        <v>-102.70833333333363</v>
      </c>
      <c r="K1291" s="30">
        <f>'Car Specs and Assumptions'!$C$5*9.81*'Car Specs and Assumptions'!$F$5</f>
        <v>145.08990000000003</v>
      </c>
      <c r="L1291" s="30">
        <v>199.95164583333337</v>
      </c>
      <c r="M1291" s="30">
        <v>-447.74987916666703</v>
      </c>
      <c r="N1291" s="31">
        <v>-9701.2473819444531</v>
      </c>
      <c r="O1291" s="31">
        <f t="shared" si="243"/>
        <v>0</v>
      </c>
      <c r="P1291" s="31">
        <f>IF(F1291&gt;0,(K1291+L1291)*F1291,0)</f>
        <v>7475.900159722225</v>
      </c>
      <c r="Q1291" s="32">
        <f>IF(J1291*-1&gt;(K1291+L1291),(((J1291*-1)-K1291-L1291))*F1291,0)</f>
        <v>0</v>
      </c>
      <c r="R1291" s="31">
        <f t="shared" si="244"/>
        <v>3305984.4425213127</v>
      </c>
      <c r="S1291" s="31">
        <f t="shared" si="245"/>
        <v>2060751.1970692198</v>
      </c>
      <c r="T1291" s="31">
        <f t="shared" si="246"/>
        <v>0.91840247813242071</v>
      </c>
      <c r="U1291" s="31">
        <f t="shared" si="247"/>
        <v>0.57247668254582929</v>
      </c>
      <c r="V1291" s="33">
        <v>-0.57247668254582929</v>
      </c>
      <c r="W1291" s="33">
        <f>0.5*'Car Specs and Assumptions'!$C$5*(F1291*F1291)</f>
        <v>347154.16666666674</v>
      </c>
      <c r="X1291" s="33">
        <f t="shared" si="248"/>
        <v>347.15416666666675</v>
      </c>
      <c r="Y1291" s="33">
        <f t="shared" si="249"/>
        <v>253.42254166666672</v>
      </c>
      <c r="Z1291" s="33">
        <f>(H1291*(K1291+L1291))/1000</f>
        <v>7.475900159722225</v>
      </c>
      <c r="AA1291" s="33">
        <f t="shared" si="250"/>
        <v>245.9466415069445</v>
      </c>
      <c r="AB1291" s="18"/>
      <c r="AC1291" s="24">
        <f t="shared" si="251"/>
        <v>0</v>
      </c>
      <c r="AD1291" s="24"/>
      <c r="AE1291" s="18"/>
      <c r="AF1291" s="18"/>
      <c r="AG1291" s="18"/>
      <c r="AH1291" s="18"/>
      <c r="AI1291" s="18"/>
      <c r="AJ1291" s="18"/>
      <c r="AK1291" s="18"/>
      <c r="AL1291" s="18"/>
      <c r="AM1291" s="18"/>
      <c r="AN1291" s="18"/>
    </row>
    <row r="1292" spans="1:40" x14ac:dyDescent="0.35">
      <c r="A1292" s="18"/>
      <c r="B1292" s="3" t="s">
        <v>5</v>
      </c>
      <c r="C1292" s="3">
        <v>1288</v>
      </c>
      <c r="D1292" s="3">
        <v>266</v>
      </c>
      <c r="E1292" s="11">
        <v>77.7</v>
      </c>
      <c r="F1292" s="30">
        <f t="shared" si="242"/>
        <v>21.583333333333332</v>
      </c>
      <c r="G1292" s="52">
        <f t="shared" si="252"/>
        <v>-9.7222222222223209E-2</v>
      </c>
      <c r="H1292" s="30">
        <f t="shared" si="253"/>
        <v>21.583333333333332</v>
      </c>
      <c r="I1292" s="70"/>
      <c r="J1292" s="30">
        <v>-143.79166666666814</v>
      </c>
      <c r="K1292" s="30">
        <f>'Car Specs and Assumptions'!$C$5*9.81*'Car Specs and Assumptions'!$F$5</f>
        <v>145.08990000000003</v>
      </c>
      <c r="L1292" s="30">
        <v>198.41651411458332</v>
      </c>
      <c r="M1292" s="30">
        <v>-487.29808078125149</v>
      </c>
      <c r="N1292" s="31">
        <v>-10517.516910195343</v>
      </c>
      <c r="O1292" s="31">
        <f t="shared" si="243"/>
        <v>0</v>
      </c>
      <c r="P1292" s="31">
        <f>IF(F1292&gt;0,(K1292+L1292)*F1292,0)</f>
        <v>7414.0134379730898</v>
      </c>
      <c r="Q1292" s="32">
        <f>IF(J1292*-1&gt;(K1292+L1292),(((J1292*-1)-K1292-L1292))*F1292,0)</f>
        <v>0</v>
      </c>
      <c r="R1292" s="31">
        <f t="shared" si="244"/>
        <v>3313398.4559592856</v>
      </c>
      <c r="S1292" s="31">
        <f t="shared" si="245"/>
        <v>2060751.1970692198</v>
      </c>
      <c r="T1292" s="31">
        <f t="shared" si="246"/>
        <v>0.9204620910654896</v>
      </c>
      <c r="U1292" s="31">
        <f t="shared" si="247"/>
        <v>0.57247668254582929</v>
      </c>
      <c r="V1292" s="33">
        <v>-0.57247668254582929</v>
      </c>
      <c r="W1292" s="33">
        <f>0.5*'Car Specs and Assumptions'!$C$5*(F1292*F1292)</f>
        <v>344488.88541666663</v>
      </c>
      <c r="X1292" s="33">
        <f t="shared" si="248"/>
        <v>344.48888541666662</v>
      </c>
      <c r="Y1292" s="33">
        <f t="shared" si="249"/>
        <v>251.47688635416662</v>
      </c>
      <c r="Z1292" s="33">
        <f>(H1292*(K1292+L1292))/1000</f>
        <v>7.4140134379730895</v>
      </c>
      <c r="AA1292" s="33">
        <f t="shared" si="250"/>
        <v>244.06287291619353</v>
      </c>
      <c r="AB1292" s="18"/>
      <c r="AC1292" s="24">
        <f t="shared" si="251"/>
        <v>0</v>
      </c>
      <c r="AD1292" s="24"/>
      <c r="AE1292" s="18"/>
      <c r="AF1292" s="18"/>
      <c r="AG1292" s="18"/>
      <c r="AH1292" s="18"/>
      <c r="AI1292" s="18"/>
      <c r="AJ1292" s="18"/>
      <c r="AK1292" s="18"/>
      <c r="AL1292" s="18"/>
      <c r="AM1292" s="18"/>
      <c r="AN1292" s="18"/>
    </row>
    <row r="1293" spans="1:40" x14ac:dyDescent="0.35">
      <c r="A1293" s="18"/>
      <c r="B1293" s="3" t="s">
        <v>5</v>
      </c>
      <c r="C1293" s="3">
        <v>1289</v>
      </c>
      <c r="D1293" s="3">
        <v>267</v>
      </c>
      <c r="E1293" s="11">
        <v>77.3</v>
      </c>
      <c r="F1293" s="30">
        <f t="shared" si="242"/>
        <v>21.472222222222221</v>
      </c>
      <c r="G1293" s="52">
        <f t="shared" si="252"/>
        <v>-0.11111111111111072</v>
      </c>
      <c r="H1293" s="30">
        <f t="shared" si="253"/>
        <v>21.472222222222221</v>
      </c>
      <c r="I1293" s="70"/>
      <c r="J1293" s="30">
        <v>-164.33333333333275</v>
      </c>
      <c r="K1293" s="30">
        <f>'Car Specs and Assumptions'!$C$5*9.81*'Car Specs and Assumptions'!$F$5</f>
        <v>145.08990000000003</v>
      </c>
      <c r="L1293" s="30">
        <v>196.37887406828702</v>
      </c>
      <c r="M1293" s="30">
        <v>-505.80210740161976</v>
      </c>
      <c r="N1293" s="31">
        <v>-10860.695250595891</v>
      </c>
      <c r="O1293" s="31">
        <f t="shared" si="243"/>
        <v>0</v>
      </c>
      <c r="P1293" s="31">
        <f>IF(F1293&gt;0,(K1293+L1293)*F1293,0)</f>
        <v>7332.093398744053</v>
      </c>
      <c r="Q1293" s="32">
        <f>IF(J1293*-1&gt;(K1293+L1293),(((J1293*-1)-K1293-L1293))*F1293,0)</f>
        <v>0</v>
      </c>
      <c r="R1293" s="31">
        <f t="shared" si="244"/>
        <v>3320730.5493580298</v>
      </c>
      <c r="S1293" s="31">
        <f t="shared" si="245"/>
        <v>2060751.1970692198</v>
      </c>
      <c r="T1293" s="31">
        <f t="shared" si="246"/>
        <v>0.92249894661166076</v>
      </c>
      <c r="U1293" s="31">
        <f t="shared" si="247"/>
        <v>0.57247668254582929</v>
      </c>
      <c r="V1293" s="33">
        <v>-0.57247668254582929</v>
      </c>
      <c r="W1293" s="33">
        <f>0.5*'Car Specs and Assumptions'!$C$5*(F1293*F1293)</f>
        <v>340951.15393518517</v>
      </c>
      <c r="X1293" s="33">
        <f t="shared" si="248"/>
        <v>340.95115393518518</v>
      </c>
      <c r="Y1293" s="33">
        <f t="shared" si="249"/>
        <v>248.89434237268517</v>
      </c>
      <c r="Z1293" s="33">
        <f>(H1293*(K1293+L1293))/1000</f>
        <v>7.3320933987440533</v>
      </c>
      <c r="AA1293" s="33">
        <f t="shared" si="250"/>
        <v>241.56224897394111</v>
      </c>
      <c r="AB1293" s="18"/>
      <c r="AC1293" s="24">
        <f t="shared" si="251"/>
        <v>0</v>
      </c>
      <c r="AD1293" s="24"/>
      <c r="AE1293" s="18"/>
      <c r="AF1293" s="18"/>
      <c r="AG1293" s="18"/>
      <c r="AH1293" s="18"/>
      <c r="AI1293" s="18"/>
      <c r="AJ1293" s="18"/>
      <c r="AK1293" s="18"/>
      <c r="AL1293" s="18"/>
      <c r="AM1293" s="18"/>
      <c r="AN1293" s="18"/>
    </row>
    <row r="1294" spans="1:40" x14ac:dyDescent="0.35">
      <c r="A1294" s="18"/>
      <c r="B1294" s="3" t="s">
        <v>5</v>
      </c>
      <c r="C1294" s="3">
        <v>1290</v>
      </c>
      <c r="D1294" s="3">
        <v>268</v>
      </c>
      <c r="E1294" s="11">
        <v>76.900000000000006</v>
      </c>
      <c r="F1294" s="30">
        <f t="shared" si="242"/>
        <v>21.361111111111111</v>
      </c>
      <c r="G1294" s="52">
        <f t="shared" si="252"/>
        <v>-9.7222222222223209E-2</v>
      </c>
      <c r="H1294" s="30">
        <f t="shared" si="253"/>
        <v>21.361111111111111</v>
      </c>
      <c r="I1294" s="70"/>
      <c r="J1294" s="30">
        <v>-143.79166666666814</v>
      </c>
      <c r="K1294" s="30">
        <f>'Car Specs and Assumptions'!$C$5*9.81*'Car Specs and Assumptions'!$F$5</f>
        <v>145.08990000000003</v>
      </c>
      <c r="L1294" s="30">
        <v>194.3517508738426</v>
      </c>
      <c r="M1294" s="30">
        <v>-483.23331754051077</v>
      </c>
      <c r="N1294" s="31">
        <v>-10322.400588573688</v>
      </c>
      <c r="O1294" s="31">
        <f t="shared" si="243"/>
        <v>0</v>
      </c>
      <c r="P1294" s="31">
        <f>IF(F1294&gt;0,(K1294+L1294)*F1294,0)</f>
        <v>7250.8508200551378</v>
      </c>
      <c r="Q1294" s="32">
        <f>IF(J1294*-1&gt;(K1294+L1294),(((J1294*-1)-K1294-L1294))*F1294,0)</f>
        <v>0</v>
      </c>
      <c r="R1294" s="31">
        <f t="shared" si="244"/>
        <v>3327981.4001780851</v>
      </c>
      <c r="S1294" s="31">
        <f t="shared" si="245"/>
        <v>2060751.1970692198</v>
      </c>
      <c r="T1294" s="31">
        <f t="shared" si="246"/>
        <v>0.92451323296947208</v>
      </c>
      <c r="U1294" s="31">
        <f t="shared" si="247"/>
        <v>0.57247668254582929</v>
      </c>
      <c r="V1294" s="33">
        <v>-0.57247668254582929</v>
      </c>
      <c r="W1294" s="33">
        <f>0.5*'Car Specs and Assumptions'!$C$5*(F1294*F1294)</f>
        <v>337431.68171296292</v>
      </c>
      <c r="X1294" s="33">
        <f t="shared" si="248"/>
        <v>337.43168171296293</v>
      </c>
      <c r="Y1294" s="33">
        <f t="shared" si="249"/>
        <v>246.32512765046292</v>
      </c>
      <c r="Z1294" s="33">
        <f>(H1294*(K1294+L1294))/1000</f>
        <v>7.2508508200551374</v>
      </c>
      <c r="AA1294" s="33">
        <f t="shared" si="250"/>
        <v>239.07427683040777</v>
      </c>
      <c r="AB1294" s="18"/>
      <c r="AC1294" s="24">
        <f t="shared" si="251"/>
        <v>0</v>
      </c>
      <c r="AD1294" s="24"/>
      <c r="AE1294" s="18"/>
      <c r="AF1294" s="18"/>
      <c r="AG1294" s="18"/>
      <c r="AH1294" s="18"/>
      <c r="AI1294" s="18"/>
      <c r="AJ1294" s="18"/>
      <c r="AK1294" s="18"/>
      <c r="AL1294" s="18"/>
      <c r="AM1294" s="18"/>
      <c r="AN1294" s="18"/>
    </row>
    <row r="1295" spans="1:40" x14ac:dyDescent="0.35">
      <c r="A1295" s="18"/>
      <c r="B1295" s="3" t="s">
        <v>5</v>
      </c>
      <c r="C1295" s="3">
        <v>1291</v>
      </c>
      <c r="D1295" s="3">
        <v>269</v>
      </c>
      <c r="E1295" s="11">
        <v>76.599999999999994</v>
      </c>
      <c r="F1295" s="30">
        <f t="shared" si="242"/>
        <v>21.277777777777775</v>
      </c>
      <c r="G1295" s="52">
        <f t="shared" si="252"/>
        <v>-9.7222222222221433E-2</v>
      </c>
      <c r="H1295" s="30">
        <f t="shared" si="253"/>
        <v>21.277777777777775</v>
      </c>
      <c r="I1295" s="70"/>
      <c r="J1295" s="30">
        <v>-143.79166666666549</v>
      </c>
      <c r="K1295" s="30">
        <f>'Car Specs and Assumptions'!$C$5*9.81*'Car Specs and Assumptions'!$F$5</f>
        <v>145.08990000000003</v>
      </c>
      <c r="L1295" s="30">
        <v>192.838310162037</v>
      </c>
      <c r="M1295" s="30">
        <v>-481.71987682870258</v>
      </c>
      <c r="N1295" s="31">
        <v>-10249.928490299615</v>
      </c>
      <c r="O1295" s="31">
        <f t="shared" si="243"/>
        <v>0</v>
      </c>
      <c r="P1295" s="31">
        <f>IF(F1295&gt;0,(K1295+L1295)*F1295,0)</f>
        <v>7190.3613606700092</v>
      </c>
      <c r="Q1295" s="32">
        <f>IF(J1295*-1&gt;(K1295+L1295),(((J1295*-1)-K1295-L1295))*F1295,0)</f>
        <v>0</v>
      </c>
      <c r="R1295" s="31">
        <f t="shared" si="244"/>
        <v>3335171.7615387551</v>
      </c>
      <c r="S1295" s="31">
        <f t="shared" si="245"/>
        <v>2060751.1970692198</v>
      </c>
      <c r="T1295" s="31">
        <f t="shared" si="246"/>
        <v>0.92651071535546625</v>
      </c>
      <c r="U1295" s="31">
        <f t="shared" si="247"/>
        <v>0.57247668254582929</v>
      </c>
      <c r="V1295" s="33">
        <v>-0.57247668254582929</v>
      </c>
      <c r="W1295" s="33">
        <f>0.5*'Car Specs and Assumptions'!$C$5*(F1295*F1295)</f>
        <v>334804.06018518511</v>
      </c>
      <c r="X1295" s="33">
        <f t="shared" si="248"/>
        <v>334.80406018518511</v>
      </c>
      <c r="Y1295" s="33">
        <f t="shared" si="249"/>
        <v>244.40696393518513</v>
      </c>
      <c r="Z1295" s="33">
        <f>(H1295*(K1295+L1295))/1000</f>
        <v>7.1903613606700088</v>
      </c>
      <c r="AA1295" s="33">
        <f t="shared" si="250"/>
        <v>237.21660257451512</v>
      </c>
      <c r="AB1295" s="18"/>
      <c r="AC1295" s="24">
        <f t="shared" si="251"/>
        <v>0</v>
      </c>
      <c r="AD1295" s="24"/>
      <c r="AE1295" s="18"/>
      <c r="AF1295" s="18"/>
      <c r="AG1295" s="18"/>
      <c r="AH1295" s="18"/>
      <c r="AI1295" s="18"/>
      <c r="AJ1295" s="18"/>
      <c r="AK1295" s="18"/>
      <c r="AL1295" s="18"/>
      <c r="AM1295" s="18"/>
      <c r="AN1295" s="18"/>
    </row>
    <row r="1296" spans="1:40" x14ac:dyDescent="0.35">
      <c r="A1296" s="18"/>
      <c r="B1296" s="3" t="s">
        <v>5</v>
      </c>
      <c r="C1296" s="3">
        <v>1292</v>
      </c>
      <c r="D1296" s="3">
        <v>270</v>
      </c>
      <c r="E1296" s="11">
        <v>76.2</v>
      </c>
      <c r="F1296" s="30">
        <f t="shared" si="242"/>
        <v>21.166666666666668</v>
      </c>
      <c r="G1296" s="52">
        <f t="shared" si="252"/>
        <v>-0.12499999999999822</v>
      </c>
      <c r="H1296" s="30">
        <f t="shared" si="253"/>
        <v>21.166666666666668</v>
      </c>
      <c r="I1296" s="70"/>
      <c r="J1296" s="30">
        <v>-184.87499999999739</v>
      </c>
      <c r="K1296" s="30">
        <f>'Car Specs and Assumptions'!$C$5*9.81*'Car Specs and Assumptions'!$F$5</f>
        <v>145.08990000000003</v>
      </c>
      <c r="L1296" s="30">
        <v>190.82959145833337</v>
      </c>
      <c r="M1296" s="30">
        <v>-520.79449145833087</v>
      </c>
      <c r="N1296" s="31">
        <v>-11023.48340253467</v>
      </c>
      <c r="O1296" s="31">
        <f t="shared" si="243"/>
        <v>0</v>
      </c>
      <c r="P1296" s="31">
        <f>IF(F1296&gt;0,(K1296+L1296)*F1296,0)</f>
        <v>7110.2959025347236</v>
      </c>
      <c r="Q1296" s="32">
        <f>IF(J1296*-1&gt;(K1296+L1296),(((J1296*-1)-K1296-L1296))*F1296,0)</f>
        <v>0</v>
      </c>
      <c r="R1296" s="31">
        <f t="shared" si="244"/>
        <v>3342282.05744129</v>
      </c>
      <c r="S1296" s="31">
        <f t="shared" si="245"/>
        <v>2060751.1970692198</v>
      </c>
      <c r="T1296" s="31">
        <f t="shared" si="246"/>
        <v>0.92848595555719038</v>
      </c>
      <c r="U1296" s="31">
        <f t="shared" si="247"/>
        <v>0.57247668254582929</v>
      </c>
      <c r="V1296" s="33">
        <v>-0.57247668254582929</v>
      </c>
      <c r="W1296" s="33">
        <f>0.5*'Car Specs and Assumptions'!$C$5*(F1296*F1296)</f>
        <v>331316.54166666669</v>
      </c>
      <c r="X1296" s="33">
        <f t="shared" si="248"/>
        <v>331.31654166666669</v>
      </c>
      <c r="Y1296" s="33">
        <f t="shared" si="249"/>
        <v>241.86107541666669</v>
      </c>
      <c r="Z1296" s="33">
        <f>(H1296*(K1296+L1296))/1000</f>
        <v>7.1102959025347232</v>
      </c>
      <c r="AA1296" s="33">
        <f t="shared" si="250"/>
        <v>234.75077951413198</v>
      </c>
      <c r="AB1296" s="18"/>
      <c r="AC1296" s="24">
        <f t="shared" si="251"/>
        <v>0</v>
      </c>
      <c r="AD1296" s="24"/>
      <c r="AE1296" s="18"/>
      <c r="AF1296" s="18"/>
      <c r="AG1296" s="18"/>
      <c r="AH1296" s="18"/>
      <c r="AI1296" s="18"/>
      <c r="AJ1296" s="18"/>
      <c r="AK1296" s="18"/>
      <c r="AL1296" s="18"/>
      <c r="AM1296" s="18"/>
      <c r="AN1296" s="18"/>
    </row>
    <row r="1297" spans="1:40" x14ac:dyDescent="0.35">
      <c r="A1297" s="18"/>
      <c r="B1297" s="3" t="s">
        <v>5</v>
      </c>
      <c r="C1297" s="3">
        <v>1293</v>
      </c>
      <c r="D1297" s="3">
        <v>271</v>
      </c>
      <c r="E1297" s="11">
        <v>75.7</v>
      </c>
      <c r="F1297" s="30">
        <f t="shared" si="242"/>
        <v>21.027777777777779</v>
      </c>
      <c r="G1297" s="52">
        <f t="shared" si="252"/>
        <v>-0.13888888888888928</v>
      </c>
      <c r="H1297" s="30">
        <f t="shared" si="253"/>
        <v>21.027777777777779</v>
      </c>
      <c r="I1297" s="70"/>
      <c r="J1297" s="30">
        <v>-205.41666666666725</v>
      </c>
      <c r="K1297" s="30">
        <f>'Car Specs and Assumptions'!$C$5*9.81*'Car Specs and Assumptions'!$F$5</f>
        <v>145.08990000000003</v>
      </c>
      <c r="L1297" s="30">
        <v>188.33348240162042</v>
      </c>
      <c r="M1297" s="30">
        <v>-538.84004906828773</v>
      </c>
      <c r="N1297" s="31">
        <v>-11330.608809574829</v>
      </c>
      <c r="O1297" s="31">
        <f t="shared" si="243"/>
        <v>0</v>
      </c>
      <c r="P1297" s="31">
        <f>IF(F1297&gt;0,(K1297+L1297)*F1297,0)</f>
        <v>7011.1527910562963</v>
      </c>
      <c r="Q1297" s="32">
        <f>IF(J1297*-1&gt;(K1297+L1297),(((J1297*-1)-K1297-L1297))*F1297,0)</f>
        <v>0</v>
      </c>
      <c r="R1297" s="31">
        <f t="shared" si="244"/>
        <v>3349293.2102323463</v>
      </c>
      <c r="S1297" s="31">
        <f t="shared" si="245"/>
        <v>2060751.1970692198</v>
      </c>
      <c r="T1297" s="31">
        <f t="shared" si="246"/>
        <v>0.93043365380254583</v>
      </c>
      <c r="U1297" s="31">
        <f t="shared" si="247"/>
        <v>0.57247668254582929</v>
      </c>
      <c r="V1297" s="33">
        <v>-0.57247668254582929</v>
      </c>
      <c r="W1297" s="33">
        <f>0.5*'Car Specs and Assumptions'!$C$5*(F1297*F1297)</f>
        <v>326982.82060185185</v>
      </c>
      <c r="X1297" s="33">
        <f t="shared" si="248"/>
        <v>326.98282060185187</v>
      </c>
      <c r="Y1297" s="33">
        <f t="shared" si="249"/>
        <v>238.69745903935186</v>
      </c>
      <c r="Z1297" s="33">
        <f>(H1297*(K1297+L1297))/1000</f>
        <v>7.0111527910562961</v>
      </c>
      <c r="AA1297" s="33">
        <f t="shared" si="250"/>
        <v>231.68630624829555</v>
      </c>
      <c r="AB1297" s="18"/>
      <c r="AC1297" s="24">
        <f t="shared" si="251"/>
        <v>0</v>
      </c>
      <c r="AD1297" s="24"/>
      <c r="AE1297" s="18"/>
      <c r="AF1297" s="18"/>
      <c r="AG1297" s="18"/>
      <c r="AH1297" s="18"/>
      <c r="AI1297" s="18"/>
      <c r="AJ1297" s="18"/>
      <c r="AK1297" s="18"/>
      <c r="AL1297" s="18"/>
      <c r="AM1297" s="18"/>
      <c r="AN1297" s="18"/>
    </row>
    <row r="1298" spans="1:40" x14ac:dyDescent="0.35">
      <c r="A1298" s="18"/>
      <c r="B1298" s="3" t="s">
        <v>5</v>
      </c>
      <c r="C1298" s="3">
        <v>1294</v>
      </c>
      <c r="D1298" s="3">
        <v>272</v>
      </c>
      <c r="E1298" s="11">
        <v>75.2</v>
      </c>
      <c r="F1298" s="30">
        <f t="shared" si="242"/>
        <v>20.888888888888889</v>
      </c>
      <c r="G1298" s="52">
        <f t="shared" si="252"/>
        <v>-0.13888888888888928</v>
      </c>
      <c r="H1298" s="30">
        <f t="shared" si="253"/>
        <v>20.888888888888889</v>
      </c>
      <c r="I1298" s="70"/>
      <c r="J1298" s="30">
        <v>-205.41666666666725</v>
      </c>
      <c r="K1298" s="30">
        <f>'Car Specs and Assumptions'!$C$5*9.81*'Car Specs and Assumptions'!$F$5</f>
        <v>145.08990000000003</v>
      </c>
      <c r="L1298" s="30">
        <v>185.85380592592594</v>
      </c>
      <c r="M1298" s="30">
        <v>-536.36037259259319</v>
      </c>
      <c r="N1298" s="31">
        <v>-11203.972227489725</v>
      </c>
      <c r="O1298" s="31">
        <f t="shared" si="243"/>
        <v>0</v>
      </c>
      <c r="P1298" s="31">
        <f>IF(F1298&gt;0,(K1298+L1298)*F1298,0)</f>
        <v>6913.0463015637879</v>
      </c>
      <c r="Q1298" s="32">
        <f>IF(J1298*-1&gt;(K1298+L1298),(((J1298*-1)-K1298-L1298))*F1298,0)</f>
        <v>0</v>
      </c>
      <c r="R1298" s="31">
        <f t="shared" si="244"/>
        <v>3356206.2565339101</v>
      </c>
      <c r="S1298" s="31">
        <f t="shared" si="245"/>
        <v>2060751.1970692198</v>
      </c>
      <c r="T1298" s="31">
        <f t="shared" si="246"/>
        <v>0.93235409806512026</v>
      </c>
      <c r="U1298" s="31">
        <f t="shared" si="247"/>
        <v>0.57247668254582929</v>
      </c>
      <c r="V1298" s="33">
        <v>-0.57247668254582929</v>
      </c>
      <c r="W1298" s="33">
        <f>0.5*'Car Specs and Assumptions'!$C$5*(F1298*F1298)</f>
        <v>322677.62962962961</v>
      </c>
      <c r="X1298" s="33">
        <f t="shared" si="248"/>
        <v>322.67762962962962</v>
      </c>
      <c r="Y1298" s="33">
        <f t="shared" si="249"/>
        <v>235.55466962962961</v>
      </c>
      <c r="Z1298" s="33">
        <f>(H1298*(K1298+L1298))/1000</f>
        <v>6.9130463015637877</v>
      </c>
      <c r="AA1298" s="33">
        <f t="shared" si="250"/>
        <v>228.64162332806583</v>
      </c>
      <c r="AB1298" s="18"/>
      <c r="AC1298" s="24">
        <f t="shared" si="251"/>
        <v>0</v>
      </c>
      <c r="AD1298" s="24"/>
      <c r="AE1298" s="18"/>
      <c r="AF1298" s="18"/>
      <c r="AG1298" s="18"/>
      <c r="AH1298" s="18"/>
      <c r="AI1298" s="18"/>
      <c r="AJ1298" s="18"/>
      <c r="AK1298" s="18"/>
      <c r="AL1298" s="18"/>
      <c r="AM1298" s="18"/>
      <c r="AN1298" s="18"/>
    </row>
    <row r="1299" spans="1:40" x14ac:dyDescent="0.35">
      <c r="A1299" s="18"/>
      <c r="B1299" s="3" t="s">
        <v>5</v>
      </c>
      <c r="C1299" s="3">
        <v>1295</v>
      </c>
      <c r="D1299" s="3">
        <v>273</v>
      </c>
      <c r="E1299" s="11">
        <v>74.7</v>
      </c>
      <c r="F1299" s="30">
        <f t="shared" si="242"/>
        <v>20.75</v>
      </c>
      <c r="G1299" s="52">
        <f t="shared" si="252"/>
        <v>-0.11111111111111072</v>
      </c>
      <c r="H1299" s="30">
        <f t="shared" si="253"/>
        <v>20.75</v>
      </c>
      <c r="I1299" s="70"/>
      <c r="J1299" s="30">
        <v>-164.33333333333275</v>
      </c>
      <c r="K1299" s="30">
        <f>'Car Specs and Assumptions'!$C$5*9.81*'Car Specs and Assumptions'!$F$5</f>
        <v>145.08990000000003</v>
      </c>
      <c r="L1299" s="30">
        <v>183.39056203125003</v>
      </c>
      <c r="M1299" s="30">
        <v>-492.8137953645828</v>
      </c>
      <c r="N1299" s="31">
        <v>-10225.886253815093</v>
      </c>
      <c r="O1299" s="31">
        <f t="shared" si="243"/>
        <v>0</v>
      </c>
      <c r="P1299" s="31">
        <f>IF(F1299&gt;0,(K1299+L1299)*F1299,0)</f>
        <v>6815.9695871484382</v>
      </c>
      <c r="Q1299" s="32">
        <f>IF(J1299*-1&gt;(K1299+L1299),(((J1299*-1)-K1299-L1299))*F1299,0)</f>
        <v>0</v>
      </c>
      <c r="R1299" s="31">
        <f t="shared" si="244"/>
        <v>3363022.2261210587</v>
      </c>
      <c r="S1299" s="31">
        <f t="shared" si="245"/>
        <v>2060751.1970692198</v>
      </c>
      <c r="T1299" s="31">
        <f t="shared" si="246"/>
        <v>0.93424757441643014</v>
      </c>
      <c r="U1299" s="31">
        <f t="shared" si="247"/>
        <v>0.57247668254582929</v>
      </c>
      <c r="V1299" s="33">
        <v>-0.57247668254582929</v>
      </c>
      <c r="W1299" s="33">
        <f>0.5*'Car Specs and Assumptions'!$C$5*(F1299*F1299)</f>
        <v>318400.96875</v>
      </c>
      <c r="X1299" s="33">
        <f t="shared" si="248"/>
        <v>318.40096875</v>
      </c>
      <c r="Y1299" s="33">
        <f t="shared" si="249"/>
        <v>232.4327071875</v>
      </c>
      <c r="Z1299" s="33">
        <f>(H1299*(K1299+L1299))/1000</f>
        <v>6.8159695871484383</v>
      </c>
      <c r="AA1299" s="33">
        <f t="shared" si="250"/>
        <v>225.61673760035157</v>
      </c>
      <c r="AB1299" s="18"/>
      <c r="AC1299" s="24">
        <f t="shared" si="251"/>
        <v>0</v>
      </c>
      <c r="AD1299" s="24"/>
      <c r="AE1299" s="18"/>
      <c r="AF1299" s="18"/>
      <c r="AG1299" s="18"/>
      <c r="AH1299" s="18"/>
      <c r="AI1299" s="18"/>
      <c r="AJ1299" s="18"/>
      <c r="AK1299" s="18"/>
      <c r="AL1299" s="18"/>
      <c r="AM1299" s="18"/>
      <c r="AN1299" s="18"/>
    </row>
    <row r="1300" spans="1:40" x14ac:dyDescent="0.35">
      <c r="A1300" s="18"/>
      <c r="B1300" s="3" t="s">
        <v>5</v>
      </c>
      <c r="C1300" s="3">
        <v>1296</v>
      </c>
      <c r="D1300" s="3">
        <v>274</v>
      </c>
      <c r="E1300" s="11">
        <v>74.400000000000006</v>
      </c>
      <c r="F1300" s="30">
        <f t="shared" si="242"/>
        <v>20.666666666666668</v>
      </c>
      <c r="G1300" s="52">
        <f t="shared" si="252"/>
        <v>-5.5555555555555358E-2</v>
      </c>
      <c r="H1300" s="30">
        <f t="shared" si="253"/>
        <v>20.666666666666668</v>
      </c>
      <c r="I1300" s="70"/>
      <c r="J1300" s="30">
        <v>-82.166666666666373</v>
      </c>
      <c r="K1300" s="30">
        <f>'Car Specs and Assumptions'!$C$5*9.81*'Car Specs and Assumptions'!$F$5</f>
        <v>145.08990000000003</v>
      </c>
      <c r="L1300" s="30">
        <v>181.92050333333336</v>
      </c>
      <c r="M1300" s="30">
        <v>-409.17706999999973</v>
      </c>
      <c r="N1300" s="31">
        <v>-8456.326113333329</v>
      </c>
      <c r="O1300" s="31">
        <f t="shared" si="243"/>
        <v>0</v>
      </c>
      <c r="P1300" s="31">
        <f>IF(F1300&gt;0,(K1300+L1300)*F1300,0)</f>
        <v>6758.215002222224</v>
      </c>
      <c r="Q1300" s="32">
        <f>IF(J1300*-1&gt;(K1300+L1300),(((J1300*-1)-K1300-L1300))*F1300,0)</f>
        <v>0</v>
      </c>
      <c r="R1300" s="31">
        <f t="shared" si="244"/>
        <v>3369780.4411232811</v>
      </c>
      <c r="S1300" s="31">
        <f t="shared" si="245"/>
        <v>2060751.1970692198</v>
      </c>
      <c r="T1300" s="31">
        <f t="shared" si="246"/>
        <v>0.93612500654404751</v>
      </c>
      <c r="U1300" s="31">
        <f t="shared" si="247"/>
        <v>0.57247668254582929</v>
      </c>
      <c r="V1300" s="33">
        <v>-0.57247668254582929</v>
      </c>
      <c r="W1300" s="33">
        <f>0.5*'Car Specs and Assumptions'!$C$5*(F1300*F1300)</f>
        <v>315848.66666666669</v>
      </c>
      <c r="X1300" s="33">
        <f t="shared" si="248"/>
        <v>315.8486666666667</v>
      </c>
      <c r="Y1300" s="33">
        <f t="shared" si="249"/>
        <v>230.56952666666669</v>
      </c>
      <c r="Z1300" s="33">
        <f>(H1300*(K1300+L1300))/1000</f>
        <v>6.758215002222224</v>
      </c>
      <c r="AA1300" s="33">
        <f t="shared" si="250"/>
        <v>223.81131166444447</v>
      </c>
      <c r="AB1300" s="18"/>
      <c r="AC1300" s="24">
        <f t="shared" si="251"/>
        <v>0</v>
      </c>
      <c r="AD1300" s="24"/>
      <c r="AE1300" s="18"/>
      <c r="AF1300" s="18"/>
      <c r="AG1300" s="18"/>
      <c r="AH1300" s="18"/>
      <c r="AI1300" s="18"/>
      <c r="AJ1300" s="18"/>
      <c r="AK1300" s="18"/>
      <c r="AL1300" s="18"/>
      <c r="AM1300" s="18"/>
      <c r="AN1300" s="18"/>
    </row>
    <row r="1301" spans="1:40" x14ac:dyDescent="0.35">
      <c r="A1301" s="18"/>
      <c r="B1301" s="3" t="s">
        <v>5</v>
      </c>
      <c r="C1301" s="3">
        <v>1297</v>
      </c>
      <c r="D1301" s="3">
        <v>275</v>
      </c>
      <c r="E1301" s="11">
        <v>74.3</v>
      </c>
      <c r="F1301" s="30">
        <f t="shared" si="242"/>
        <v>20.638888888888889</v>
      </c>
      <c r="G1301" s="52">
        <f t="shared" si="252"/>
        <v>0</v>
      </c>
      <c r="H1301" s="30">
        <f t="shared" si="253"/>
        <v>20.638888888888889</v>
      </c>
      <c r="I1301" s="70"/>
      <c r="J1301" s="30">
        <v>0</v>
      </c>
      <c r="K1301" s="30">
        <f>'Car Specs and Assumptions'!$C$5*9.81*'Car Specs and Assumptions'!$F$5</f>
        <v>145.08990000000003</v>
      </c>
      <c r="L1301" s="30">
        <v>181.43179837384264</v>
      </c>
      <c r="M1301" s="30">
        <v>-326.5216983738427</v>
      </c>
      <c r="N1301" s="31">
        <v>-6739.0450525490314</v>
      </c>
      <c r="O1301" s="31">
        <f t="shared" si="243"/>
        <v>0</v>
      </c>
      <c r="P1301" s="31">
        <f>IF(F1301&gt;0,(K1301+L1301)*F1301,0)</f>
        <v>6739.0450525490314</v>
      </c>
      <c r="Q1301" s="32">
        <f>IF(J1301*-1&gt;(K1301+L1301),(((J1301*-1)-K1301-L1301))*F1301,0)</f>
        <v>0</v>
      </c>
      <c r="R1301" s="31">
        <f t="shared" si="244"/>
        <v>3376519.48617583</v>
      </c>
      <c r="S1301" s="31">
        <f t="shared" si="245"/>
        <v>2060751.1970692198</v>
      </c>
      <c r="T1301" s="31">
        <f t="shared" si="246"/>
        <v>0.93799711325964563</v>
      </c>
      <c r="U1301" s="31">
        <f t="shared" si="247"/>
        <v>0.57247668254582929</v>
      </c>
      <c r="V1301" s="33">
        <v>-0.57247668254582929</v>
      </c>
      <c r="W1301" s="33">
        <f>0.5*'Car Specs and Assumptions'!$C$5*(F1301*F1301)</f>
        <v>315000.18171296298</v>
      </c>
      <c r="X1301" s="33">
        <f t="shared" si="248"/>
        <v>315.00018171296296</v>
      </c>
      <c r="Y1301" s="33">
        <f t="shared" si="249"/>
        <v>229.95013265046296</v>
      </c>
      <c r="Z1301" s="33">
        <f>(H1301*(K1301+L1301))/1000</f>
        <v>6.7390450525490317</v>
      </c>
      <c r="AA1301" s="33">
        <f t="shared" si="250"/>
        <v>223.21108759791392</v>
      </c>
      <c r="AB1301" s="18"/>
      <c r="AC1301" s="24">
        <f t="shared" si="251"/>
        <v>0</v>
      </c>
      <c r="AD1301" s="24"/>
      <c r="AE1301" s="18"/>
      <c r="AF1301" s="18"/>
      <c r="AG1301" s="18"/>
      <c r="AH1301" s="18"/>
      <c r="AI1301" s="18"/>
      <c r="AJ1301" s="18"/>
      <c r="AK1301" s="18"/>
      <c r="AL1301" s="18"/>
      <c r="AM1301" s="18"/>
      <c r="AN1301" s="18"/>
    </row>
    <row r="1302" spans="1:40" x14ac:dyDescent="0.35">
      <c r="A1302" s="18"/>
      <c r="B1302" s="3" t="s">
        <v>5</v>
      </c>
      <c r="C1302" s="3">
        <v>1298</v>
      </c>
      <c r="D1302" s="3">
        <v>276</v>
      </c>
      <c r="E1302" s="11">
        <v>74.400000000000006</v>
      </c>
      <c r="F1302" s="30">
        <f t="shared" si="242"/>
        <v>20.666666666666668</v>
      </c>
      <c r="G1302" s="52">
        <f t="shared" si="252"/>
        <v>4.1666666666666075E-2</v>
      </c>
      <c r="H1302" s="30">
        <f t="shared" si="253"/>
        <v>20.666666666666668</v>
      </c>
      <c r="I1302" s="70"/>
      <c r="J1302" s="30">
        <v>61.624999999999126</v>
      </c>
      <c r="K1302" s="30">
        <f>'Car Specs and Assumptions'!$C$5*9.81*'Car Specs and Assumptions'!$F$5</f>
        <v>145.08990000000003</v>
      </c>
      <c r="L1302" s="30">
        <v>181.92050333333336</v>
      </c>
      <c r="M1302" s="30">
        <v>-265.38540333333424</v>
      </c>
      <c r="N1302" s="31">
        <v>-5484.6316688889083</v>
      </c>
      <c r="O1302" s="31">
        <f t="shared" si="243"/>
        <v>0</v>
      </c>
      <c r="P1302" s="31">
        <f>IF(F1302&gt;0,(K1302+L1302)*F1302,0)</f>
        <v>6758.215002222224</v>
      </c>
      <c r="Q1302" s="32">
        <f>IF(J1302*-1&gt;(K1302+L1302),(((J1302*-1)-K1302-L1302))*F1302,0)</f>
        <v>0</v>
      </c>
      <c r="R1302" s="31">
        <f t="shared" si="244"/>
        <v>3383277.7011780525</v>
      </c>
      <c r="S1302" s="31">
        <f t="shared" si="245"/>
        <v>2060751.1970692198</v>
      </c>
      <c r="T1302" s="31">
        <f t="shared" si="246"/>
        <v>0.93987454538726301</v>
      </c>
      <c r="U1302" s="31">
        <f t="shared" si="247"/>
        <v>0.57247668254582929</v>
      </c>
      <c r="V1302" s="33">
        <v>-0.57247668254582929</v>
      </c>
      <c r="W1302" s="33">
        <f>0.5*'Car Specs and Assumptions'!$C$5*(F1302*F1302)</f>
        <v>315848.66666666669</v>
      </c>
      <c r="X1302" s="33">
        <f t="shared" si="248"/>
        <v>315.8486666666667</v>
      </c>
      <c r="Y1302" s="33">
        <f t="shared" si="249"/>
        <v>230.56952666666669</v>
      </c>
      <c r="Z1302" s="33">
        <f>(H1302*(K1302+L1302))/1000</f>
        <v>6.758215002222224</v>
      </c>
      <c r="AA1302" s="33">
        <f t="shared" si="250"/>
        <v>223.81131166444447</v>
      </c>
      <c r="AB1302" s="18"/>
      <c r="AC1302" s="24">
        <f t="shared" si="251"/>
        <v>0</v>
      </c>
      <c r="AD1302" s="24"/>
      <c r="AE1302" s="18"/>
      <c r="AF1302" s="18"/>
      <c r="AG1302" s="18"/>
      <c r="AH1302" s="18"/>
      <c r="AI1302" s="18"/>
      <c r="AJ1302" s="18"/>
      <c r="AK1302" s="18"/>
      <c r="AL1302" s="18"/>
      <c r="AM1302" s="18"/>
      <c r="AN1302" s="18"/>
    </row>
    <row r="1303" spans="1:40" x14ac:dyDescent="0.35">
      <c r="A1303" s="18"/>
      <c r="B1303" s="3" t="s">
        <v>5</v>
      </c>
      <c r="C1303" s="3">
        <v>1299</v>
      </c>
      <c r="D1303" s="3">
        <v>277</v>
      </c>
      <c r="E1303" s="11">
        <v>74.599999999999994</v>
      </c>
      <c r="F1303" s="30">
        <f t="shared" si="242"/>
        <v>20.722222222222221</v>
      </c>
      <c r="G1303" s="52">
        <f t="shared" si="252"/>
        <v>6.9444444444444642E-2</v>
      </c>
      <c r="H1303" s="30">
        <f t="shared" si="253"/>
        <v>20.722222222222221</v>
      </c>
      <c r="I1303" s="70"/>
      <c r="J1303" s="30">
        <v>102.70833333333363</v>
      </c>
      <c r="K1303" s="30">
        <f>'Car Specs and Assumptions'!$C$5*9.81*'Car Specs and Assumptions'!$F$5</f>
        <v>145.08990000000003</v>
      </c>
      <c r="L1303" s="30">
        <v>182.89988516203704</v>
      </c>
      <c r="M1303" s="30">
        <v>-225.28145182870344</v>
      </c>
      <c r="N1303" s="31">
        <v>-4668.332307339243</v>
      </c>
      <c r="O1303" s="31">
        <f t="shared" si="243"/>
        <v>0</v>
      </c>
      <c r="P1303" s="31">
        <f>IF(F1303&gt;0,(K1303+L1303)*F1303,0)</f>
        <v>6796.6772147466563</v>
      </c>
      <c r="Q1303" s="32">
        <f>IF(J1303*-1&gt;(K1303+L1303),(((J1303*-1)-K1303-L1303))*F1303,0)</f>
        <v>0</v>
      </c>
      <c r="R1303" s="31">
        <f t="shared" si="244"/>
        <v>3390074.3783927993</v>
      </c>
      <c r="S1303" s="31">
        <f t="shared" si="245"/>
        <v>2060751.1970692198</v>
      </c>
      <c r="T1303" s="31">
        <f t="shared" si="246"/>
        <v>0.94176266231751971</v>
      </c>
      <c r="U1303" s="31">
        <f t="shared" si="247"/>
        <v>0.57247668254582929</v>
      </c>
      <c r="V1303" s="33">
        <v>-0.57247668254582929</v>
      </c>
      <c r="W1303" s="33">
        <f>0.5*'Car Specs and Assumptions'!$C$5*(F1303*F1303)</f>
        <v>317549.06018518517</v>
      </c>
      <c r="X1303" s="33">
        <f t="shared" si="248"/>
        <v>317.54906018518517</v>
      </c>
      <c r="Y1303" s="33">
        <f t="shared" si="249"/>
        <v>231.81081393518517</v>
      </c>
      <c r="Z1303" s="33">
        <f>(H1303*(K1303+L1303))/1000</f>
        <v>6.7966772147466568</v>
      </c>
      <c r="AA1303" s="33">
        <f t="shared" si="250"/>
        <v>225.0141367204385</v>
      </c>
      <c r="AB1303" s="18"/>
      <c r="AC1303" s="24">
        <f t="shared" si="251"/>
        <v>0</v>
      </c>
      <c r="AD1303" s="24"/>
      <c r="AE1303" s="18"/>
      <c r="AF1303" s="18"/>
      <c r="AG1303" s="18"/>
      <c r="AH1303" s="18"/>
      <c r="AI1303" s="18"/>
      <c r="AJ1303" s="18"/>
      <c r="AK1303" s="18"/>
      <c r="AL1303" s="18"/>
      <c r="AM1303" s="18"/>
      <c r="AN1303" s="18"/>
    </row>
    <row r="1304" spans="1:40" x14ac:dyDescent="0.35">
      <c r="A1304" s="18"/>
      <c r="B1304" s="3" t="s">
        <v>5</v>
      </c>
      <c r="C1304" s="3">
        <v>1300</v>
      </c>
      <c r="D1304" s="3">
        <v>278</v>
      </c>
      <c r="E1304" s="11">
        <v>74.900000000000006</v>
      </c>
      <c r="F1304" s="30">
        <f t="shared" si="242"/>
        <v>20.805555555555557</v>
      </c>
      <c r="G1304" s="52">
        <f t="shared" si="252"/>
        <v>6.9444444444444642E-2</v>
      </c>
      <c r="H1304" s="30">
        <f t="shared" si="253"/>
        <v>20.805555555555557</v>
      </c>
      <c r="I1304" s="70"/>
      <c r="J1304" s="30">
        <v>102.70833333333363</v>
      </c>
      <c r="K1304" s="30">
        <f>'Car Specs and Assumptions'!$C$5*9.81*'Car Specs and Assumptions'!$F$5</f>
        <v>145.08990000000003</v>
      </c>
      <c r="L1304" s="30">
        <v>184.37388767939819</v>
      </c>
      <c r="M1304" s="30">
        <v>-226.7554543460646</v>
      </c>
      <c r="N1304" s="31">
        <v>-4717.7732029222889</v>
      </c>
      <c r="O1304" s="31">
        <f t="shared" si="243"/>
        <v>0</v>
      </c>
      <c r="P1304" s="31">
        <f>IF(F1304&gt;0,(K1304+L1304)*F1304,0)</f>
        <v>6854.6771381074805</v>
      </c>
      <c r="Q1304" s="32">
        <f>IF(J1304*-1&gt;(K1304+L1304),(((J1304*-1)-K1304-L1304))*F1304,0)</f>
        <v>0</v>
      </c>
      <c r="R1304" s="31">
        <f t="shared" si="244"/>
        <v>3396929.0555309067</v>
      </c>
      <c r="S1304" s="31">
        <f t="shared" si="245"/>
        <v>2060751.1970692198</v>
      </c>
      <c r="T1304" s="31">
        <f t="shared" si="246"/>
        <v>0.94366689162648587</v>
      </c>
      <c r="U1304" s="31">
        <f t="shared" si="247"/>
        <v>0.57247668254582929</v>
      </c>
      <c r="V1304" s="33">
        <v>-0.57247668254582929</v>
      </c>
      <c r="W1304" s="33">
        <f>0.5*'Car Specs and Assumptions'!$C$5*(F1304*F1304)</f>
        <v>320108.20949074079</v>
      </c>
      <c r="X1304" s="33">
        <f t="shared" si="248"/>
        <v>320.10820949074076</v>
      </c>
      <c r="Y1304" s="33">
        <f t="shared" si="249"/>
        <v>233.67899292824075</v>
      </c>
      <c r="Z1304" s="33">
        <f>(H1304*(K1304+L1304))/1000</f>
        <v>6.8546771381074807</v>
      </c>
      <c r="AA1304" s="33">
        <f t="shared" si="250"/>
        <v>226.82431579013326</v>
      </c>
      <c r="AB1304" s="18"/>
      <c r="AC1304" s="24">
        <f t="shared" si="251"/>
        <v>0</v>
      </c>
      <c r="AD1304" s="24"/>
      <c r="AE1304" s="18"/>
      <c r="AF1304" s="18"/>
      <c r="AG1304" s="18"/>
      <c r="AH1304" s="18"/>
      <c r="AI1304" s="18"/>
      <c r="AJ1304" s="18"/>
      <c r="AK1304" s="18"/>
      <c r="AL1304" s="18"/>
      <c r="AM1304" s="18"/>
      <c r="AN1304" s="18"/>
    </row>
    <row r="1305" spans="1:40" x14ac:dyDescent="0.35">
      <c r="A1305" s="18"/>
      <c r="B1305" s="3" t="s">
        <v>5</v>
      </c>
      <c r="C1305" s="3">
        <v>1301</v>
      </c>
      <c r="D1305" s="3">
        <v>279</v>
      </c>
      <c r="E1305" s="11">
        <v>75.099999999999994</v>
      </c>
      <c r="F1305" s="30">
        <f t="shared" si="242"/>
        <v>20.861111111111111</v>
      </c>
      <c r="G1305" s="52">
        <f t="shared" si="252"/>
        <v>5.5555555555553582E-2</v>
      </c>
      <c r="H1305" s="30">
        <f t="shared" si="253"/>
        <v>20.861111111111111</v>
      </c>
      <c r="I1305" s="70"/>
      <c r="J1305" s="30">
        <v>82.166666666663744</v>
      </c>
      <c r="K1305" s="30">
        <f>'Car Specs and Assumptions'!$C$5*9.81*'Car Specs and Assumptions'!$F$5</f>
        <v>145.08990000000003</v>
      </c>
      <c r="L1305" s="30">
        <v>185.35984254050928</v>
      </c>
      <c r="M1305" s="30">
        <v>-248.28307587384558</v>
      </c>
      <c r="N1305" s="31">
        <v>-5179.4608328127233</v>
      </c>
      <c r="O1305" s="31">
        <f t="shared" si="243"/>
        <v>0</v>
      </c>
      <c r="P1305" s="31">
        <f>IF(F1305&gt;0,(K1305+L1305)*F1305,0)</f>
        <v>6893.548795775625</v>
      </c>
      <c r="Q1305" s="32">
        <f>IF(J1305*-1&gt;(K1305+L1305),(((J1305*-1)-K1305-L1305))*F1305,0)</f>
        <v>0</v>
      </c>
      <c r="R1305" s="31">
        <f t="shared" si="244"/>
        <v>3403822.6043266822</v>
      </c>
      <c r="S1305" s="31">
        <f t="shared" si="245"/>
        <v>2060751.1970692198</v>
      </c>
      <c r="T1305" s="31">
        <f t="shared" si="246"/>
        <v>0.94558191948195236</v>
      </c>
      <c r="U1305" s="31">
        <f t="shared" si="247"/>
        <v>0.57247668254582929</v>
      </c>
      <c r="V1305" s="33">
        <v>-0.57247668254582929</v>
      </c>
      <c r="W1305" s="33">
        <f>0.5*'Car Specs and Assumptions'!$C$5*(F1305*F1305)</f>
        <v>321820.01504629629</v>
      </c>
      <c r="X1305" s="33">
        <f t="shared" si="248"/>
        <v>321.82001504629631</v>
      </c>
      <c r="Y1305" s="33">
        <f t="shared" si="249"/>
        <v>234.92861098379629</v>
      </c>
      <c r="Z1305" s="33">
        <f>(H1305*(K1305+L1305))/1000</f>
        <v>6.893548795775625</v>
      </c>
      <c r="AA1305" s="33">
        <f t="shared" si="250"/>
        <v>228.03506218802067</v>
      </c>
      <c r="AB1305" s="18"/>
      <c r="AC1305" s="24">
        <f t="shared" si="251"/>
        <v>0</v>
      </c>
      <c r="AD1305" s="24"/>
      <c r="AE1305" s="18"/>
      <c r="AF1305" s="18"/>
      <c r="AG1305" s="18"/>
      <c r="AH1305" s="18"/>
      <c r="AI1305" s="18"/>
      <c r="AJ1305" s="18"/>
      <c r="AK1305" s="18"/>
      <c r="AL1305" s="18"/>
      <c r="AM1305" s="18"/>
      <c r="AN1305" s="18"/>
    </row>
    <row r="1306" spans="1:40" x14ac:dyDescent="0.35">
      <c r="A1306" s="18"/>
      <c r="B1306" s="3" t="s">
        <v>5</v>
      </c>
      <c r="C1306" s="3">
        <v>1302</v>
      </c>
      <c r="D1306" s="3">
        <v>280</v>
      </c>
      <c r="E1306" s="11">
        <v>75.3</v>
      </c>
      <c r="F1306" s="30">
        <f t="shared" si="242"/>
        <v>20.916666666666664</v>
      </c>
      <c r="G1306" s="52">
        <f t="shared" si="252"/>
        <v>5.5555555555555358E-2</v>
      </c>
      <c r="H1306" s="30">
        <f t="shared" si="253"/>
        <v>20.916666666666664</v>
      </c>
      <c r="I1306" s="70"/>
      <c r="J1306" s="30">
        <v>82.166666666666373</v>
      </c>
      <c r="K1306" s="30">
        <f>'Car Specs and Assumptions'!$C$5*9.81*'Car Specs and Assumptions'!$F$5</f>
        <v>145.08990000000003</v>
      </c>
      <c r="L1306" s="30">
        <v>186.3484266145833</v>
      </c>
      <c r="M1306" s="30">
        <v>-249.27165994791696</v>
      </c>
      <c r="N1306" s="31">
        <v>-5213.9322205772623</v>
      </c>
      <c r="O1306" s="31">
        <f t="shared" si="243"/>
        <v>0</v>
      </c>
      <c r="P1306" s="31">
        <f>IF(F1306&gt;0,(K1306+L1306)*F1306,0)</f>
        <v>6932.5849983550343</v>
      </c>
      <c r="Q1306" s="32">
        <f>IF(J1306*-1&gt;(K1306+L1306),(((J1306*-1)-K1306-L1306))*F1306,0)</f>
        <v>0</v>
      </c>
      <c r="R1306" s="31">
        <f t="shared" si="244"/>
        <v>3410755.1893250374</v>
      </c>
      <c r="S1306" s="31">
        <f t="shared" si="245"/>
        <v>2060751.1970692198</v>
      </c>
      <c r="T1306" s="31">
        <f t="shared" si="246"/>
        <v>0.94750779159449539</v>
      </c>
      <c r="U1306" s="31">
        <f t="shared" si="247"/>
        <v>0.57247668254582929</v>
      </c>
      <c r="V1306" s="33">
        <v>-0.57247668254582929</v>
      </c>
      <c r="W1306" s="33">
        <f>0.5*'Car Specs and Assumptions'!$C$5*(F1306*F1306)</f>
        <v>323536.38541666657</v>
      </c>
      <c r="X1306" s="33">
        <f t="shared" si="248"/>
        <v>323.53638541666658</v>
      </c>
      <c r="Y1306" s="33">
        <f t="shared" si="249"/>
        <v>236.1815613541666</v>
      </c>
      <c r="Z1306" s="33">
        <f>(H1306*(K1306+L1306))/1000</f>
        <v>6.9325849983550345</v>
      </c>
      <c r="AA1306" s="33">
        <f t="shared" si="250"/>
        <v>229.24897635581158</v>
      </c>
      <c r="AB1306" s="18"/>
      <c r="AC1306" s="24">
        <f t="shared" si="251"/>
        <v>0</v>
      </c>
      <c r="AD1306" s="24"/>
      <c r="AE1306" s="18"/>
      <c r="AF1306" s="18"/>
      <c r="AG1306" s="18"/>
      <c r="AH1306" s="18"/>
      <c r="AI1306" s="18"/>
      <c r="AJ1306" s="18"/>
      <c r="AK1306" s="18"/>
      <c r="AL1306" s="18"/>
      <c r="AM1306" s="18"/>
      <c r="AN1306" s="18"/>
    </row>
    <row r="1307" spans="1:40" x14ac:dyDescent="0.35">
      <c r="A1307" s="18"/>
      <c r="B1307" s="3" t="s">
        <v>5</v>
      </c>
      <c r="C1307" s="3">
        <v>1303</v>
      </c>
      <c r="D1307" s="3">
        <v>281</v>
      </c>
      <c r="E1307" s="11">
        <v>75.5</v>
      </c>
      <c r="F1307" s="30">
        <f t="shared" si="242"/>
        <v>20.972222222222221</v>
      </c>
      <c r="G1307" s="52">
        <f t="shared" si="252"/>
        <v>6.9444444444444642E-2</v>
      </c>
      <c r="H1307" s="30">
        <f t="shared" si="253"/>
        <v>20.972222222222221</v>
      </c>
      <c r="I1307" s="70"/>
      <c r="J1307" s="30">
        <v>102.70833333333363</v>
      </c>
      <c r="K1307" s="30">
        <f>'Car Specs and Assumptions'!$C$5*9.81*'Car Specs and Assumptions'!$F$5</f>
        <v>145.08990000000003</v>
      </c>
      <c r="L1307" s="30">
        <v>187.33963990162039</v>
      </c>
      <c r="M1307" s="30">
        <v>-229.72120656828679</v>
      </c>
      <c r="N1307" s="31">
        <v>-4817.7641933071254</v>
      </c>
      <c r="O1307" s="31">
        <f t="shared" si="243"/>
        <v>0</v>
      </c>
      <c r="P1307" s="31">
        <f>IF(F1307&gt;0,(K1307+L1307)*F1307,0)</f>
        <v>6971.7861840478718</v>
      </c>
      <c r="Q1307" s="32">
        <f>IF(J1307*-1&gt;(K1307+L1307),(((J1307*-1)-K1307-L1307))*F1307,0)</f>
        <v>0</v>
      </c>
      <c r="R1307" s="31">
        <f t="shared" si="244"/>
        <v>3417726.9755090852</v>
      </c>
      <c r="S1307" s="31">
        <f t="shared" si="245"/>
        <v>2060751.1970692198</v>
      </c>
      <c r="T1307" s="31">
        <f t="shared" si="246"/>
        <v>0.9494445537964239</v>
      </c>
      <c r="U1307" s="31">
        <f t="shared" si="247"/>
        <v>0.57247668254582929</v>
      </c>
      <c r="V1307" s="33">
        <v>-0.57247668254582929</v>
      </c>
      <c r="W1307" s="33">
        <f>0.5*'Car Specs and Assumptions'!$C$5*(F1307*F1307)</f>
        <v>325257.32060185185</v>
      </c>
      <c r="X1307" s="33">
        <f t="shared" si="248"/>
        <v>325.25732060185186</v>
      </c>
      <c r="Y1307" s="33">
        <f t="shared" si="249"/>
        <v>237.43784403935186</v>
      </c>
      <c r="Z1307" s="33">
        <f>(H1307*(K1307+L1307))/1000</f>
        <v>6.9717861840478719</v>
      </c>
      <c r="AA1307" s="33">
        <f t="shared" si="250"/>
        <v>230.46605785530397</v>
      </c>
      <c r="AB1307" s="18"/>
      <c r="AC1307" s="24">
        <f t="shared" si="251"/>
        <v>0</v>
      </c>
      <c r="AD1307" s="24"/>
      <c r="AE1307" s="18"/>
      <c r="AF1307" s="18"/>
      <c r="AG1307" s="18"/>
      <c r="AH1307" s="18"/>
      <c r="AI1307" s="18"/>
      <c r="AJ1307" s="18"/>
      <c r="AK1307" s="18"/>
      <c r="AL1307" s="18"/>
      <c r="AM1307" s="18"/>
      <c r="AN1307" s="18"/>
    </row>
    <row r="1308" spans="1:40" x14ac:dyDescent="0.35">
      <c r="A1308" s="18"/>
      <c r="B1308" s="3" t="s">
        <v>5</v>
      </c>
      <c r="C1308" s="3">
        <v>1304</v>
      </c>
      <c r="D1308" s="3">
        <v>282</v>
      </c>
      <c r="E1308" s="11">
        <v>75.8</v>
      </c>
      <c r="F1308" s="30">
        <f t="shared" si="242"/>
        <v>21.055555555555554</v>
      </c>
      <c r="G1308" s="52">
        <f t="shared" si="252"/>
        <v>5.5555555555557135E-2</v>
      </c>
      <c r="H1308" s="30">
        <f t="shared" si="253"/>
        <v>21.055555555555554</v>
      </c>
      <c r="I1308" s="70"/>
      <c r="J1308" s="30">
        <v>82.166666666669002</v>
      </c>
      <c r="K1308" s="30">
        <f>'Car Specs and Assumptions'!$C$5*9.81*'Car Specs and Assumptions'!$F$5</f>
        <v>145.08990000000003</v>
      </c>
      <c r="L1308" s="30">
        <v>188.83138960648145</v>
      </c>
      <c r="M1308" s="30">
        <v>-251.75462293981246</v>
      </c>
      <c r="N1308" s="31">
        <v>-5300.8334496771622</v>
      </c>
      <c r="O1308" s="31">
        <f t="shared" si="243"/>
        <v>0</v>
      </c>
      <c r="P1308" s="31">
        <f>IF(F1308&gt;0,(K1308+L1308)*F1308,0)</f>
        <v>7030.8982644920261</v>
      </c>
      <c r="Q1308" s="32">
        <f>IF(J1308*-1&gt;(K1308+L1308),(((J1308*-1)-K1308-L1308))*F1308,0)</f>
        <v>0</v>
      </c>
      <c r="R1308" s="31">
        <f t="shared" si="244"/>
        <v>3424757.8737735772</v>
      </c>
      <c r="S1308" s="31">
        <f t="shared" si="245"/>
        <v>2060751.1970692198</v>
      </c>
      <c r="T1308" s="31">
        <f t="shared" si="246"/>
        <v>0.95139773733429978</v>
      </c>
      <c r="U1308" s="31">
        <f t="shared" si="247"/>
        <v>0.57247668254582929</v>
      </c>
      <c r="V1308" s="33">
        <v>-0.57247668254582929</v>
      </c>
      <c r="W1308" s="33">
        <f>0.5*'Car Specs and Assumptions'!$C$5*(F1308*F1308)</f>
        <v>327847.28240740736</v>
      </c>
      <c r="X1308" s="33">
        <f t="shared" si="248"/>
        <v>327.84728240740736</v>
      </c>
      <c r="Y1308" s="33">
        <f t="shared" si="249"/>
        <v>239.32851615740736</v>
      </c>
      <c r="Z1308" s="33">
        <f>(H1308*(K1308+L1308))/1000</f>
        <v>7.0308982644920262</v>
      </c>
      <c r="AA1308" s="33">
        <f t="shared" si="250"/>
        <v>232.29761789291533</v>
      </c>
      <c r="AB1308" s="18"/>
      <c r="AC1308" s="24">
        <f t="shared" si="251"/>
        <v>0</v>
      </c>
      <c r="AD1308" s="24"/>
      <c r="AE1308" s="18"/>
      <c r="AF1308" s="18"/>
      <c r="AG1308" s="18"/>
      <c r="AH1308" s="18"/>
      <c r="AI1308" s="18"/>
      <c r="AJ1308" s="18"/>
      <c r="AK1308" s="18"/>
      <c r="AL1308" s="18"/>
      <c r="AM1308" s="18"/>
      <c r="AN1308" s="18"/>
    </row>
    <row r="1309" spans="1:40" x14ac:dyDescent="0.35">
      <c r="A1309" s="18"/>
      <c r="B1309" s="3" t="s">
        <v>5</v>
      </c>
      <c r="C1309" s="3">
        <v>1305</v>
      </c>
      <c r="D1309" s="3">
        <v>283</v>
      </c>
      <c r="E1309" s="11">
        <v>75.900000000000006</v>
      </c>
      <c r="F1309" s="30">
        <f t="shared" si="242"/>
        <v>21.083333333333336</v>
      </c>
      <c r="G1309" s="52">
        <f t="shared" si="252"/>
        <v>2.7777777777778567E-2</v>
      </c>
      <c r="H1309" s="30">
        <f t="shared" si="253"/>
        <v>21.083333333333336</v>
      </c>
      <c r="I1309" s="70"/>
      <c r="J1309" s="30">
        <v>41.083333333334501</v>
      </c>
      <c r="K1309" s="30">
        <f>'Car Specs and Assumptions'!$C$5*9.81*'Car Specs and Assumptions'!$F$5</f>
        <v>145.08990000000003</v>
      </c>
      <c r="L1309" s="30">
        <v>189.32995411458342</v>
      </c>
      <c r="M1309" s="30">
        <v>-293.33652078124896</v>
      </c>
      <c r="N1309" s="31">
        <v>-6184.5116464713328</v>
      </c>
      <c r="O1309" s="31">
        <f t="shared" si="243"/>
        <v>0</v>
      </c>
      <c r="P1309" s="31">
        <f>IF(F1309&gt;0,(K1309+L1309)*F1309,0)</f>
        <v>7050.6852575824687</v>
      </c>
      <c r="Q1309" s="32">
        <f>IF(J1309*-1&gt;(K1309+L1309),(((J1309*-1)-K1309-L1309))*F1309,0)</f>
        <v>0</v>
      </c>
      <c r="R1309" s="31">
        <f t="shared" si="244"/>
        <v>3431808.5590311596</v>
      </c>
      <c r="S1309" s="31">
        <f t="shared" si="245"/>
        <v>2060751.1970692198</v>
      </c>
      <c r="T1309" s="31">
        <f t="shared" si="246"/>
        <v>0.95335641769885615</v>
      </c>
      <c r="U1309" s="31">
        <f t="shared" si="247"/>
        <v>0.57247668254582929</v>
      </c>
      <c r="V1309" s="33">
        <v>-0.57247668254582929</v>
      </c>
      <c r="W1309" s="33">
        <f>0.5*'Car Specs and Assumptions'!$C$5*(F1309*F1309)</f>
        <v>328712.88541666674</v>
      </c>
      <c r="X1309" s="33">
        <f t="shared" si="248"/>
        <v>328.71288541666672</v>
      </c>
      <c r="Y1309" s="33">
        <f t="shared" si="249"/>
        <v>239.96040635416671</v>
      </c>
      <c r="Z1309" s="33">
        <f>(H1309*(K1309+L1309))/1000</f>
        <v>7.0506852575824688</v>
      </c>
      <c r="AA1309" s="33">
        <f t="shared" si="250"/>
        <v>232.90972109658424</v>
      </c>
      <c r="AB1309" s="18"/>
      <c r="AC1309" s="24">
        <f t="shared" si="251"/>
        <v>0</v>
      </c>
      <c r="AD1309" s="24"/>
      <c r="AE1309" s="18"/>
      <c r="AF1309" s="18"/>
      <c r="AG1309" s="18"/>
      <c r="AH1309" s="18"/>
      <c r="AI1309" s="18"/>
      <c r="AJ1309" s="18"/>
      <c r="AK1309" s="18"/>
      <c r="AL1309" s="18"/>
      <c r="AM1309" s="18"/>
      <c r="AN1309" s="18"/>
    </row>
    <row r="1310" spans="1:40" x14ac:dyDescent="0.35">
      <c r="A1310" s="18"/>
      <c r="B1310" s="3" t="s">
        <v>5</v>
      </c>
      <c r="C1310" s="3">
        <v>1306</v>
      </c>
      <c r="D1310" s="3">
        <v>284</v>
      </c>
      <c r="E1310" s="11">
        <v>76</v>
      </c>
      <c r="F1310" s="30">
        <f t="shared" si="242"/>
        <v>21.111111111111111</v>
      </c>
      <c r="G1310" s="52">
        <f t="shared" si="252"/>
        <v>1.3888888888887507E-2</v>
      </c>
      <c r="H1310" s="30">
        <f t="shared" si="253"/>
        <v>21.111111111111111</v>
      </c>
      <c r="I1310" s="70"/>
      <c r="J1310" s="30">
        <v>20.541666666664625</v>
      </c>
      <c r="K1310" s="30">
        <f>'Car Specs and Assumptions'!$C$5*9.81*'Car Specs and Assumptions'!$F$5</f>
        <v>145.08990000000003</v>
      </c>
      <c r="L1310" s="30">
        <v>189.82917592592594</v>
      </c>
      <c r="M1310" s="30">
        <v>-314.37740925926136</v>
      </c>
      <c r="N1310" s="31">
        <v>-6636.8564176955169</v>
      </c>
      <c r="O1310" s="31">
        <f t="shared" si="243"/>
        <v>0</v>
      </c>
      <c r="P1310" s="31">
        <f>IF(F1310&gt;0,(K1310+L1310)*F1310,0)</f>
        <v>7070.513825102882</v>
      </c>
      <c r="Q1310" s="32">
        <f>IF(J1310*-1&gt;(K1310+L1310),(((J1310*-1)-K1310-L1310))*F1310,0)</f>
        <v>0</v>
      </c>
      <c r="R1310" s="31">
        <f t="shared" si="244"/>
        <v>3438879.0728562623</v>
      </c>
      <c r="S1310" s="31">
        <f t="shared" si="245"/>
        <v>2060751.1970692198</v>
      </c>
      <c r="T1310" s="31">
        <f t="shared" si="246"/>
        <v>0.9553206064394697</v>
      </c>
      <c r="U1310" s="31">
        <f t="shared" si="247"/>
        <v>0.57247668254582929</v>
      </c>
      <c r="V1310" s="33">
        <v>-0.57247668254582929</v>
      </c>
      <c r="W1310" s="33">
        <f>0.5*'Car Specs and Assumptions'!$C$5*(F1310*F1310)</f>
        <v>329579.62962962961</v>
      </c>
      <c r="X1310" s="33">
        <f t="shared" si="248"/>
        <v>329.57962962962961</v>
      </c>
      <c r="Y1310" s="33">
        <f t="shared" si="249"/>
        <v>240.5931296296296</v>
      </c>
      <c r="Z1310" s="33">
        <f>(H1310*(K1310+L1310))/1000</f>
        <v>7.0705138251028821</v>
      </c>
      <c r="AA1310" s="33">
        <f t="shared" si="250"/>
        <v>233.52261580452671</v>
      </c>
      <c r="AB1310" s="18"/>
      <c r="AC1310" s="24">
        <f t="shared" si="251"/>
        <v>0</v>
      </c>
      <c r="AD1310" s="24"/>
      <c r="AE1310" s="18"/>
      <c r="AF1310" s="18"/>
      <c r="AG1310" s="18"/>
      <c r="AH1310" s="18"/>
      <c r="AI1310" s="18"/>
      <c r="AJ1310" s="18"/>
      <c r="AK1310" s="18"/>
      <c r="AL1310" s="18"/>
      <c r="AM1310" s="18"/>
      <c r="AN1310" s="18"/>
    </row>
    <row r="1311" spans="1:40" x14ac:dyDescent="0.35">
      <c r="A1311" s="18"/>
      <c r="B1311" s="3" t="s">
        <v>5</v>
      </c>
      <c r="C1311" s="3">
        <v>1307</v>
      </c>
      <c r="D1311" s="3">
        <v>285</v>
      </c>
      <c r="E1311" s="11">
        <v>76</v>
      </c>
      <c r="F1311" s="30">
        <f t="shared" si="242"/>
        <v>21.111111111111111</v>
      </c>
      <c r="G1311" s="52">
        <f t="shared" si="252"/>
        <v>0</v>
      </c>
      <c r="H1311" s="30">
        <f t="shared" si="253"/>
        <v>21.111111111111111</v>
      </c>
      <c r="I1311" s="70"/>
      <c r="J1311" s="30">
        <v>0</v>
      </c>
      <c r="K1311" s="30">
        <f>'Car Specs and Assumptions'!$C$5*9.81*'Car Specs and Assumptions'!$F$5</f>
        <v>145.08990000000003</v>
      </c>
      <c r="L1311" s="30">
        <v>189.82917592592594</v>
      </c>
      <c r="M1311" s="30">
        <v>-334.91907592592599</v>
      </c>
      <c r="N1311" s="31">
        <v>-7070.513825102882</v>
      </c>
      <c r="O1311" s="31">
        <f t="shared" si="243"/>
        <v>0</v>
      </c>
      <c r="P1311" s="31">
        <f>IF(F1311&gt;0,(K1311+L1311)*F1311,0)</f>
        <v>7070.513825102882</v>
      </c>
      <c r="Q1311" s="32">
        <f>IF(J1311*-1&gt;(K1311+L1311),(((J1311*-1)-K1311-L1311))*F1311,0)</f>
        <v>0</v>
      </c>
      <c r="R1311" s="31">
        <f t="shared" si="244"/>
        <v>3445949.586681365</v>
      </c>
      <c r="S1311" s="31">
        <f t="shared" si="245"/>
        <v>2060751.1970692198</v>
      </c>
      <c r="T1311" s="31">
        <f t="shared" si="246"/>
        <v>0.95728479518008325</v>
      </c>
      <c r="U1311" s="31">
        <f t="shared" si="247"/>
        <v>0.57247668254582929</v>
      </c>
      <c r="V1311" s="33">
        <v>-0.57247668254582929</v>
      </c>
      <c r="W1311" s="33">
        <f>0.5*'Car Specs and Assumptions'!$C$5*(F1311*F1311)</f>
        <v>329579.62962962961</v>
      </c>
      <c r="X1311" s="33">
        <f t="shared" si="248"/>
        <v>329.57962962962961</v>
      </c>
      <c r="Y1311" s="33">
        <f t="shared" si="249"/>
        <v>240.5931296296296</v>
      </c>
      <c r="Z1311" s="33">
        <f>(H1311*(K1311+L1311))/1000</f>
        <v>7.0705138251028821</v>
      </c>
      <c r="AA1311" s="33">
        <f t="shared" si="250"/>
        <v>233.52261580452671</v>
      </c>
      <c r="AB1311" s="18"/>
      <c r="AC1311" s="24">
        <f t="shared" si="251"/>
        <v>0</v>
      </c>
      <c r="AD1311" s="24"/>
      <c r="AE1311" s="18"/>
      <c r="AF1311" s="18"/>
      <c r="AG1311" s="18"/>
      <c r="AH1311" s="18"/>
      <c r="AI1311" s="18"/>
      <c r="AJ1311" s="18"/>
      <c r="AK1311" s="18"/>
      <c r="AL1311" s="18"/>
      <c r="AM1311" s="18"/>
      <c r="AN1311" s="18"/>
    </row>
    <row r="1312" spans="1:40" x14ac:dyDescent="0.35">
      <c r="A1312" s="18"/>
      <c r="B1312" s="3" t="s">
        <v>5</v>
      </c>
      <c r="C1312" s="3">
        <v>1308</v>
      </c>
      <c r="D1312" s="3">
        <v>286</v>
      </c>
      <c r="E1312" s="11">
        <v>76</v>
      </c>
      <c r="F1312" s="30">
        <f t="shared" si="242"/>
        <v>21.111111111111111</v>
      </c>
      <c r="G1312" s="52">
        <f t="shared" si="252"/>
        <v>-1.3888888888887507E-2</v>
      </c>
      <c r="H1312" s="30">
        <f t="shared" si="253"/>
        <v>21.111111111111111</v>
      </c>
      <c r="I1312" s="70"/>
      <c r="J1312" s="30">
        <v>-20.541666666664625</v>
      </c>
      <c r="K1312" s="30">
        <f>'Car Specs and Assumptions'!$C$5*9.81*'Car Specs and Assumptions'!$F$5</f>
        <v>145.08990000000003</v>
      </c>
      <c r="L1312" s="30">
        <v>189.82917592592594</v>
      </c>
      <c r="M1312" s="30">
        <v>-355.46074259259058</v>
      </c>
      <c r="N1312" s="31">
        <v>-7504.1712325102453</v>
      </c>
      <c r="O1312" s="31">
        <f t="shared" si="243"/>
        <v>0</v>
      </c>
      <c r="P1312" s="31">
        <f>IF(F1312&gt;0,(K1312+L1312)*F1312,0)</f>
        <v>7070.513825102882</v>
      </c>
      <c r="Q1312" s="32">
        <f>IF(J1312*-1&gt;(K1312+L1312),(((J1312*-1)-K1312-L1312))*F1312,0)</f>
        <v>0</v>
      </c>
      <c r="R1312" s="31">
        <f t="shared" si="244"/>
        <v>3453020.1005064677</v>
      </c>
      <c r="S1312" s="31">
        <f t="shared" si="245"/>
        <v>2060751.1970692198</v>
      </c>
      <c r="T1312" s="31">
        <f t="shared" si="246"/>
        <v>0.9592489839206968</v>
      </c>
      <c r="U1312" s="31">
        <f t="shared" si="247"/>
        <v>0.57247668254582929</v>
      </c>
      <c r="V1312" s="33">
        <v>-0.57247668254582929</v>
      </c>
      <c r="W1312" s="33">
        <f>0.5*'Car Specs and Assumptions'!$C$5*(F1312*F1312)</f>
        <v>329579.62962962961</v>
      </c>
      <c r="X1312" s="33">
        <f t="shared" si="248"/>
        <v>329.57962962962961</v>
      </c>
      <c r="Y1312" s="33">
        <f t="shared" si="249"/>
        <v>240.5931296296296</v>
      </c>
      <c r="Z1312" s="33">
        <f>(H1312*(K1312+L1312))/1000</f>
        <v>7.0705138251028821</v>
      </c>
      <c r="AA1312" s="33">
        <f t="shared" si="250"/>
        <v>233.52261580452671</v>
      </c>
      <c r="AB1312" s="18"/>
      <c r="AC1312" s="24">
        <f t="shared" si="251"/>
        <v>0</v>
      </c>
      <c r="AD1312" s="24"/>
      <c r="AE1312" s="18"/>
      <c r="AF1312" s="18"/>
      <c r="AG1312" s="18"/>
      <c r="AH1312" s="18"/>
      <c r="AI1312" s="18"/>
      <c r="AJ1312" s="18"/>
      <c r="AK1312" s="18"/>
      <c r="AL1312" s="18"/>
      <c r="AM1312" s="18"/>
      <c r="AN1312" s="18"/>
    </row>
    <row r="1313" spans="1:40" x14ac:dyDescent="0.35">
      <c r="A1313" s="18"/>
      <c r="B1313" s="3" t="s">
        <v>5</v>
      </c>
      <c r="C1313" s="3">
        <v>1309</v>
      </c>
      <c r="D1313" s="3">
        <v>287</v>
      </c>
      <c r="E1313" s="11">
        <v>75.900000000000006</v>
      </c>
      <c r="F1313" s="30">
        <f t="shared" si="242"/>
        <v>21.083333333333336</v>
      </c>
      <c r="G1313" s="52">
        <f t="shared" si="252"/>
        <v>-1.3888888888887507E-2</v>
      </c>
      <c r="H1313" s="30">
        <f t="shared" si="253"/>
        <v>21.083333333333336</v>
      </c>
      <c r="I1313" s="70"/>
      <c r="J1313" s="30">
        <v>-20.541666666664625</v>
      </c>
      <c r="K1313" s="30">
        <f>'Car Specs and Assumptions'!$C$5*9.81*'Car Specs and Assumptions'!$F$5</f>
        <v>145.08990000000003</v>
      </c>
      <c r="L1313" s="30">
        <v>189.32995411458342</v>
      </c>
      <c r="M1313" s="30">
        <v>-354.96152078124805</v>
      </c>
      <c r="N1313" s="31">
        <v>-7483.7720631379807</v>
      </c>
      <c r="O1313" s="31">
        <f t="shared" si="243"/>
        <v>0</v>
      </c>
      <c r="P1313" s="31">
        <f>IF(F1313&gt;0,(K1313+L1313)*F1313,0)</f>
        <v>7050.6852575824687</v>
      </c>
      <c r="Q1313" s="32">
        <f>IF(J1313*-1&gt;(K1313+L1313),(((J1313*-1)-K1313-L1313))*F1313,0)</f>
        <v>0</v>
      </c>
      <c r="R1313" s="31">
        <f t="shared" si="244"/>
        <v>3460070.7857640502</v>
      </c>
      <c r="S1313" s="31">
        <f t="shared" si="245"/>
        <v>2060751.1970692198</v>
      </c>
      <c r="T1313" s="31">
        <f t="shared" si="246"/>
        <v>0.96120766428525317</v>
      </c>
      <c r="U1313" s="31">
        <f t="shared" si="247"/>
        <v>0.57247668254582929</v>
      </c>
      <c r="V1313" s="33">
        <v>-0.57247668254582929</v>
      </c>
      <c r="W1313" s="33">
        <f>0.5*'Car Specs and Assumptions'!$C$5*(F1313*F1313)</f>
        <v>328712.88541666674</v>
      </c>
      <c r="X1313" s="33">
        <f t="shared" si="248"/>
        <v>328.71288541666672</v>
      </c>
      <c r="Y1313" s="33">
        <f t="shared" si="249"/>
        <v>239.96040635416671</v>
      </c>
      <c r="Z1313" s="33">
        <f>(H1313*(K1313+L1313))/1000</f>
        <v>7.0506852575824688</v>
      </c>
      <c r="AA1313" s="33">
        <f t="shared" si="250"/>
        <v>232.90972109658424</v>
      </c>
      <c r="AB1313" s="18"/>
      <c r="AC1313" s="24">
        <f t="shared" si="251"/>
        <v>0</v>
      </c>
      <c r="AD1313" s="24"/>
      <c r="AE1313" s="18"/>
      <c r="AF1313" s="18"/>
      <c r="AG1313" s="18"/>
      <c r="AH1313" s="18"/>
      <c r="AI1313" s="18"/>
      <c r="AJ1313" s="18"/>
      <c r="AK1313" s="18"/>
      <c r="AL1313" s="18"/>
      <c r="AM1313" s="18"/>
      <c r="AN1313" s="18"/>
    </row>
    <row r="1314" spans="1:40" x14ac:dyDescent="0.35">
      <c r="A1314" s="18"/>
      <c r="B1314" s="3" t="s">
        <v>5</v>
      </c>
      <c r="C1314" s="3">
        <v>1310</v>
      </c>
      <c r="D1314" s="3">
        <v>288</v>
      </c>
      <c r="E1314" s="11">
        <v>75.900000000000006</v>
      </c>
      <c r="F1314" s="30">
        <f t="shared" si="242"/>
        <v>21.083333333333336</v>
      </c>
      <c r="G1314" s="52">
        <f t="shared" si="252"/>
        <v>-1.388888888889106E-2</v>
      </c>
      <c r="H1314" s="30">
        <f t="shared" si="253"/>
        <v>21.083333333333336</v>
      </c>
      <c r="I1314" s="70"/>
      <c r="J1314" s="30">
        <v>-20.541666666669876</v>
      </c>
      <c r="K1314" s="30">
        <f>'Car Specs and Assumptions'!$C$5*9.81*'Car Specs and Assumptions'!$F$5</f>
        <v>145.08990000000003</v>
      </c>
      <c r="L1314" s="30">
        <v>189.32995411458342</v>
      </c>
      <c r="M1314" s="30">
        <v>-354.96152078125328</v>
      </c>
      <c r="N1314" s="31">
        <v>-7483.7720631380907</v>
      </c>
      <c r="O1314" s="31">
        <f t="shared" si="243"/>
        <v>0</v>
      </c>
      <c r="P1314" s="31">
        <f>IF(F1314&gt;0,(K1314+L1314)*F1314,0)</f>
        <v>7050.6852575824687</v>
      </c>
      <c r="Q1314" s="32">
        <f>IF(J1314*-1&gt;(K1314+L1314),(((J1314*-1)-K1314-L1314))*F1314,0)</f>
        <v>0</v>
      </c>
      <c r="R1314" s="31">
        <f t="shared" si="244"/>
        <v>3467121.4710216327</v>
      </c>
      <c r="S1314" s="31">
        <f t="shared" si="245"/>
        <v>2060751.1970692198</v>
      </c>
      <c r="T1314" s="31">
        <f t="shared" si="246"/>
        <v>0.96316634464980955</v>
      </c>
      <c r="U1314" s="31">
        <f t="shared" si="247"/>
        <v>0.57247668254582929</v>
      </c>
      <c r="V1314" s="33">
        <v>-0.57247668254582929</v>
      </c>
      <c r="W1314" s="33">
        <f>0.5*'Car Specs and Assumptions'!$C$5*(F1314*F1314)</f>
        <v>328712.88541666674</v>
      </c>
      <c r="X1314" s="33">
        <f t="shared" si="248"/>
        <v>328.71288541666672</v>
      </c>
      <c r="Y1314" s="33">
        <f t="shared" si="249"/>
        <v>239.96040635416671</v>
      </c>
      <c r="Z1314" s="33">
        <f>(H1314*(K1314+L1314))/1000</f>
        <v>7.0506852575824688</v>
      </c>
      <c r="AA1314" s="33">
        <f t="shared" si="250"/>
        <v>232.90972109658424</v>
      </c>
      <c r="AB1314" s="18"/>
      <c r="AC1314" s="24">
        <f t="shared" si="251"/>
        <v>0</v>
      </c>
      <c r="AD1314" s="24"/>
      <c r="AE1314" s="18"/>
      <c r="AF1314" s="18"/>
      <c r="AG1314" s="18"/>
      <c r="AH1314" s="18"/>
      <c r="AI1314" s="18"/>
      <c r="AJ1314" s="18"/>
      <c r="AK1314" s="18"/>
      <c r="AL1314" s="18"/>
      <c r="AM1314" s="18"/>
      <c r="AN1314" s="18"/>
    </row>
    <row r="1315" spans="1:40" x14ac:dyDescent="0.35">
      <c r="A1315" s="18"/>
      <c r="B1315" s="3" t="s">
        <v>5</v>
      </c>
      <c r="C1315" s="3">
        <v>1311</v>
      </c>
      <c r="D1315" s="3">
        <v>289</v>
      </c>
      <c r="E1315" s="11">
        <v>75.8</v>
      </c>
      <c r="F1315" s="30">
        <f t="shared" si="242"/>
        <v>21.055555555555554</v>
      </c>
      <c r="G1315" s="52">
        <f t="shared" si="252"/>
        <v>-2.7777777777778567E-2</v>
      </c>
      <c r="H1315" s="30">
        <f t="shared" si="253"/>
        <v>21.055555555555554</v>
      </c>
      <c r="I1315" s="70"/>
      <c r="J1315" s="30">
        <v>-41.083333333334501</v>
      </c>
      <c r="K1315" s="30">
        <f>'Car Specs and Assumptions'!$C$5*9.81*'Car Specs and Assumptions'!$F$5</f>
        <v>145.08990000000003</v>
      </c>
      <c r="L1315" s="30">
        <v>188.83138960648145</v>
      </c>
      <c r="M1315" s="30">
        <v>-375.00462293981599</v>
      </c>
      <c r="N1315" s="31">
        <v>-7895.9306718994585</v>
      </c>
      <c r="O1315" s="31">
        <f t="shared" si="243"/>
        <v>0</v>
      </c>
      <c r="P1315" s="31">
        <f>IF(F1315&gt;0,(K1315+L1315)*F1315,0)</f>
        <v>7030.8982644920261</v>
      </c>
      <c r="Q1315" s="32">
        <f>IF(J1315*-1&gt;(K1315+L1315),(((J1315*-1)-K1315-L1315))*F1315,0)</f>
        <v>0</v>
      </c>
      <c r="R1315" s="31">
        <f t="shared" si="244"/>
        <v>3474152.3692861246</v>
      </c>
      <c r="S1315" s="31">
        <f t="shared" si="245"/>
        <v>2060751.1970692198</v>
      </c>
      <c r="T1315" s="31">
        <f t="shared" si="246"/>
        <v>0.96511952818768543</v>
      </c>
      <c r="U1315" s="31">
        <f t="shared" si="247"/>
        <v>0.57247668254582929</v>
      </c>
      <c r="V1315" s="33">
        <v>-0.57247668254582929</v>
      </c>
      <c r="W1315" s="33">
        <f>0.5*'Car Specs and Assumptions'!$C$5*(F1315*F1315)</f>
        <v>327847.28240740736</v>
      </c>
      <c r="X1315" s="33">
        <f t="shared" si="248"/>
        <v>327.84728240740736</v>
      </c>
      <c r="Y1315" s="33">
        <f t="shared" si="249"/>
        <v>239.32851615740736</v>
      </c>
      <c r="Z1315" s="33">
        <f>(H1315*(K1315+L1315))/1000</f>
        <v>7.0308982644920262</v>
      </c>
      <c r="AA1315" s="33">
        <f t="shared" si="250"/>
        <v>232.29761789291533</v>
      </c>
      <c r="AB1315" s="18"/>
      <c r="AC1315" s="24">
        <f t="shared" si="251"/>
        <v>0</v>
      </c>
      <c r="AD1315" s="24"/>
      <c r="AE1315" s="18"/>
      <c r="AF1315" s="18"/>
      <c r="AG1315" s="18"/>
      <c r="AH1315" s="18"/>
      <c r="AI1315" s="18"/>
      <c r="AJ1315" s="18"/>
      <c r="AK1315" s="18"/>
      <c r="AL1315" s="18"/>
      <c r="AM1315" s="18"/>
      <c r="AN1315" s="18"/>
    </row>
    <row r="1316" spans="1:40" x14ac:dyDescent="0.35">
      <c r="A1316" s="18"/>
      <c r="B1316" s="3" t="s">
        <v>5</v>
      </c>
      <c r="C1316" s="3">
        <v>1312</v>
      </c>
      <c r="D1316" s="3">
        <v>290</v>
      </c>
      <c r="E1316" s="11">
        <v>75.7</v>
      </c>
      <c r="F1316" s="30">
        <f t="shared" si="242"/>
        <v>21.027777777777779</v>
      </c>
      <c r="G1316" s="52">
        <f t="shared" si="252"/>
        <v>-4.1666666666666075E-2</v>
      </c>
      <c r="H1316" s="30">
        <f t="shared" si="253"/>
        <v>21.027777777777779</v>
      </c>
      <c r="I1316" s="70"/>
      <c r="J1316" s="30">
        <v>-61.624999999999126</v>
      </c>
      <c r="K1316" s="30">
        <f>'Car Specs and Assumptions'!$C$5*9.81*'Car Specs and Assumptions'!$F$5</f>
        <v>145.08990000000003</v>
      </c>
      <c r="L1316" s="30">
        <v>188.33348240162042</v>
      </c>
      <c r="M1316" s="30">
        <v>-395.04838240161956</v>
      </c>
      <c r="N1316" s="31">
        <v>-8306.9895966118347</v>
      </c>
      <c r="O1316" s="31">
        <f t="shared" si="243"/>
        <v>0</v>
      </c>
      <c r="P1316" s="31">
        <f>IF(F1316&gt;0,(K1316+L1316)*F1316,0)</f>
        <v>7011.1527910562963</v>
      </c>
      <c r="Q1316" s="32">
        <f>IF(J1316*-1&gt;(K1316+L1316),(((J1316*-1)-K1316-L1316))*F1316,0)</f>
        <v>0</v>
      </c>
      <c r="R1316" s="31">
        <f t="shared" si="244"/>
        <v>3481163.5220771809</v>
      </c>
      <c r="S1316" s="31">
        <f t="shared" si="245"/>
        <v>2060751.1970692198</v>
      </c>
      <c r="T1316" s="31">
        <f t="shared" si="246"/>
        <v>0.96706722643304088</v>
      </c>
      <c r="U1316" s="31">
        <f t="shared" si="247"/>
        <v>0.57247668254582929</v>
      </c>
      <c r="V1316" s="33">
        <v>-0.57247668254582929</v>
      </c>
      <c r="W1316" s="33">
        <f>0.5*'Car Specs and Assumptions'!$C$5*(F1316*F1316)</f>
        <v>326982.82060185185</v>
      </c>
      <c r="X1316" s="33">
        <f t="shared" si="248"/>
        <v>326.98282060185187</v>
      </c>
      <c r="Y1316" s="33">
        <f t="shared" si="249"/>
        <v>238.69745903935186</v>
      </c>
      <c r="Z1316" s="33">
        <f>(H1316*(K1316+L1316))/1000</f>
        <v>7.0111527910562961</v>
      </c>
      <c r="AA1316" s="33">
        <f t="shared" si="250"/>
        <v>231.68630624829555</v>
      </c>
      <c r="AB1316" s="18"/>
      <c r="AC1316" s="24">
        <f t="shared" si="251"/>
        <v>0</v>
      </c>
      <c r="AD1316" s="24"/>
      <c r="AE1316" s="18"/>
      <c r="AF1316" s="18"/>
      <c r="AG1316" s="18"/>
      <c r="AH1316" s="18"/>
      <c r="AI1316" s="18"/>
      <c r="AJ1316" s="18"/>
      <c r="AK1316" s="18"/>
      <c r="AL1316" s="18"/>
      <c r="AM1316" s="18"/>
      <c r="AN1316" s="18"/>
    </row>
    <row r="1317" spans="1:40" x14ac:dyDescent="0.35">
      <c r="A1317" s="18"/>
      <c r="B1317" s="3" t="s">
        <v>5</v>
      </c>
      <c r="C1317" s="3">
        <v>1313</v>
      </c>
      <c r="D1317" s="3">
        <v>291</v>
      </c>
      <c r="E1317" s="11">
        <v>75.5</v>
      </c>
      <c r="F1317" s="30">
        <f t="shared" si="242"/>
        <v>20.972222222222221</v>
      </c>
      <c r="G1317" s="52">
        <f t="shared" si="252"/>
        <v>-6.9444444444444642E-2</v>
      </c>
      <c r="H1317" s="30">
        <f t="shared" si="253"/>
        <v>20.972222222222221</v>
      </c>
      <c r="I1317" s="70"/>
      <c r="J1317" s="30">
        <v>-102.70833333333363</v>
      </c>
      <c r="K1317" s="30">
        <f>'Car Specs and Assumptions'!$C$5*9.81*'Car Specs and Assumptions'!$F$5</f>
        <v>145.08990000000003</v>
      </c>
      <c r="L1317" s="30">
        <v>187.33963990162039</v>
      </c>
      <c r="M1317" s="30">
        <v>-435.13787323495404</v>
      </c>
      <c r="N1317" s="31">
        <v>-9125.808174788619</v>
      </c>
      <c r="O1317" s="31">
        <f t="shared" si="243"/>
        <v>0</v>
      </c>
      <c r="P1317" s="31">
        <f>IF(F1317&gt;0,(K1317+L1317)*F1317,0)</f>
        <v>6971.7861840478718</v>
      </c>
      <c r="Q1317" s="32">
        <f>IF(J1317*-1&gt;(K1317+L1317),(((J1317*-1)-K1317-L1317))*F1317,0)</f>
        <v>0</v>
      </c>
      <c r="R1317" s="31">
        <f t="shared" si="244"/>
        <v>3488135.3082612287</v>
      </c>
      <c r="S1317" s="31">
        <f t="shared" si="245"/>
        <v>2060751.1970692198</v>
      </c>
      <c r="T1317" s="31">
        <f t="shared" si="246"/>
        <v>0.96900398863496939</v>
      </c>
      <c r="U1317" s="31">
        <f t="shared" si="247"/>
        <v>0.57247668254582929</v>
      </c>
      <c r="V1317" s="33">
        <v>-0.57247668254582929</v>
      </c>
      <c r="W1317" s="33">
        <f>0.5*'Car Specs and Assumptions'!$C$5*(F1317*F1317)</f>
        <v>325257.32060185185</v>
      </c>
      <c r="X1317" s="33">
        <f t="shared" si="248"/>
        <v>325.25732060185186</v>
      </c>
      <c r="Y1317" s="33">
        <f t="shared" si="249"/>
        <v>237.43784403935186</v>
      </c>
      <c r="Z1317" s="33">
        <f>(H1317*(K1317+L1317))/1000</f>
        <v>6.9717861840478719</v>
      </c>
      <c r="AA1317" s="33">
        <f t="shared" si="250"/>
        <v>230.46605785530397</v>
      </c>
      <c r="AB1317" s="18"/>
      <c r="AC1317" s="24">
        <f t="shared" si="251"/>
        <v>0</v>
      </c>
      <c r="AD1317" s="24"/>
      <c r="AE1317" s="18"/>
      <c r="AF1317" s="18"/>
      <c r="AG1317" s="18"/>
      <c r="AH1317" s="18"/>
      <c r="AI1317" s="18"/>
      <c r="AJ1317" s="18"/>
      <c r="AK1317" s="18"/>
      <c r="AL1317" s="18"/>
      <c r="AM1317" s="18"/>
      <c r="AN1317" s="18"/>
    </row>
    <row r="1318" spans="1:40" x14ac:dyDescent="0.35">
      <c r="A1318" s="18"/>
      <c r="B1318" s="3" t="s">
        <v>5</v>
      </c>
      <c r="C1318" s="3">
        <v>1314</v>
      </c>
      <c r="D1318" s="3">
        <v>292</v>
      </c>
      <c r="E1318" s="11">
        <v>75.2</v>
      </c>
      <c r="F1318" s="30">
        <f t="shared" si="242"/>
        <v>20.888888888888889</v>
      </c>
      <c r="G1318" s="52">
        <f t="shared" si="252"/>
        <v>-6.9444444444444642E-2</v>
      </c>
      <c r="H1318" s="30">
        <f t="shared" si="253"/>
        <v>20.888888888888889</v>
      </c>
      <c r="I1318" s="70"/>
      <c r="J1318" s="30">
        <v>-102.70833333333363</v>
      </c>
      <c r="K1318" s="30">
        <f>'Car Specs and Assumptions'!$C$5*9.81*'Car Specs and Assumptions'!$F$5</f>
        <v>145.08990000000003</v>
      </c>
      <c r="L1318" s="30">
        <v>185.85380592592594</v>
      </c>
      <c r="M1318" s="30">
        <v>-433.6520392592596</v>
      </c>
      <c r="N1318" s="31">
        <v>-9058.5092645267559</v>
      </c>
      <c r="O1318" s="31">
        <f t="shared" si="243"/>
        <v>0</v>
      </c>
      <c r="P1318" s="31">
        <f>IF(F1318&gt;0,(K1318+L1318)*F1318,0)</f>
        <v>6913.0463015637879</v>
      </c>
      <c r="Q1318" s="32">
        <f>IF(J1318*-1&gt;(K1318+L1318),(((J1318*-1)-K1318-L1318))*F1318,0)</f>
        <v>0</v>
      </c>
      <c r="R1318" s="31">
        <f t="shared" si="244"/>
        <v>3495048.3545627925</v>
      </c>
      <c r="S1318" s="31">
        <f t="shared" si="245"/>
        <v>2060751.1970692198</v>
      </c>
      <c r="T1318" s="31">
        <f t="shared" si="246"/>
        <v>0.97092443289754382</v>
      </c>
      <c r="U1318" s="31">
        <f t="shared" si="247"/>
        <v>0.57247668254582929</v>
      </c>
      <c r="V1318" s="33">
        <v>-0.57247668254582929</v>
      </c>
      <c r="W1318" s="33">
        <f>0.5*'Car Specs and Assumptions'!$C$5*(F1318*F1318)</f>
        <v>322677.62962962961</v>
      </c>
      <c r="X1318" s="33">
        <f t="shared" si="248"/>
        <v>322.67762962962962</v>
      </c>
      <c r="Y1318" s="33">
        <f t="shared" si="249"/>
        <v>235.55466962962961</v>
      </c>
      <c r="Z1318" s="33">
        <f>(H1318*(K1318+L1318))/1000</f>
        <v>6.9130463015637877</v>
      </c>
      <c r="AA1318" s="33">
        <f t="shared" si="250"/>
        <v>228.64162332806583</v>
      </c>
      <c r="AB1318" s="18"/>
      <c r="AC1318" s="24">
        <f t="shared" si="251"/>
        <v>0</v>
      </c>
      <c r="AD1318" s="24"/>
      <c r="AE1318" s="18"/>
      <c r="AF1318" s="18"/>
      <c r="AG1318" s="18"/>
      <c r="AH1318" s="18"/>
      <c r="AI1318" s="18"/>
      <c r="AJ1318" s="18"/>
      <c r="AK1318" s="18"/>
      <c r="AL1318" s="18"/>
      <c r="AM1318" s="18"/>
      <c r="AN1318" s="18"/>
    </row>
    <row r="1319" spans="1:40" x14ac:dyDescent="0.35">
      <c r="A1319" s="18"/>
      <c r="B1319" s="3" t="s">
        <v>5</v>
      </c>
      <c r="C1319" s="3">
        <v>1315</v>
      </c>
      <c r="D1319" s="3">
        <v>293</v>
      </c>
      <c r="E1319" s="11">
        <v>75</v>
      </c>
      <c r="F1319" s="30">
        <f t="shared" si="242"/>
        <v>20.833333333333332</v>
      </c>
      <c r="G1319" s="52">
        <f t="shared" si="252"/>
        <v>-6.9444444444444642E-2</v>
      </c>
      <c r="H1319" s="30">
        <f t="shared" si="253"/>
        <v>20.833333333333332</v>
      </c>
      <c r="I1319" s="70"/>
      <c r="J1319" s="30">
        <v>-102.70833333333363</v>
      </c>
      <c r="K1319" s="30">
        <f>'Car Specs and Assumptions'!$C$5*9.81*'Car Specs and Assumptions'!$F$5</f>
        <v>145.08990000000003</v>
      </c>
      <c r="L1319" s="30">
        <v>184.86653645833331</v>
      </c>
      <c r="M1319" s="30">
        <v>-432.66476979166697</v>
      </c>
      <c r="N1319" s="31">
        <v>-9013.8493706597274</v>
      </c>
      <c r="O1319" s="31">
        <f t="shared" si="243"/>
        <v>0</v>
      </c>
      <c r="P1319" s="31">
        <f>IF(F1319&gt;0,(K1319+L1319)*F1319,0)</f>
        <v>6874.0924262152766</v>
      </c>
      <c r="Q1319" s="32">
        <f>IF(J1319*-1&gt;(K1319+L1319),(((J1319*-1)-K1319-L1319))*F1319,0)</f>
        <v>0</v>
      </c>
      <c r="R1319" s="31">
        <f t="shared" si="244"/>
        <v>3501922.4469890078</v>
      </c>
      <c r="S1319" s="31">
        <f t="shared" si="245"/>
        <v>2060751.1970692198</v>
      </c>
      <c r="T1319" s="31">
        <f t="shared" si="246"/>
        <v>0.97283405577354642</v>
      </c>
      <c r="U1319" s="31">
        <f t="shared" si="247"/>
        <v>0.57247668254582929</v>
      </c>
      <c r="V1319" s="33">
        <v>-0.57247668254582929</v>
      </c>
      <c r="W1319" s="33">
        <f>0.5*'Car Specs and Assumptions'!$C$5*(F1319*F1319)</f>
        <v>320963.54166666663</v>
      </c>
      <c r="X1319" s="33">
        <f t="shared" si="248"/>
        <v>320.96354166666663</v>
      </c>
      <c r="Y1319" s="33">
        <f t="shared" si="249"/>
        <v>234.30338541666663</v>
      </c>
      <c r="Z1319" s="33">
        <f>(H1319*(K1319+L1319))/1000</f>
        <v>6.8740924262152765</v>
      </c>
      <c r="AA1319" s="33">
        <f t="shared" si="250"/>
        <v>227.42929299045136</v>
      </c>
      <c r="AB1319" s="18"/>
      <c r="AC1319" s="24">
        <f t="shared" si="251"/>
        <v>0</v>
      </c>
      <c r="AD1319" s="24"/>
      <c r="AE1319" s="18"/>
      <c r="AF1319" s="18"/>
      <c r="AG1319" s="18"/>
      <c r="AH1319" s="18"/>
      <c r="AI1319" s="18"/>
      <c r="AJ1319" s="18"/>
      <c r="AK1319" s="18"/>
      <c r="AL1319" s="18"/>
      <c r="AM1319" s="18"/>
      <c r="AN1319" s="18"/>
    </row>
    <row r="1320" spans="1:40" x14ac:dyDescent="0.35">
      <c r="A1320" s="18"/>
      <c r="B1320" s="3" t="s">
        <v>5</v>
      </c>
      <c r="C1320" s="3">
        <v>1316</v>
      </c>
      <c r="D1320" s="3">
        <v>294</v>
      </c>
      <c r="E1320" s="11">
        <v>74.7</v>
      </c>
      <c r="F1320" s="30">
        <f t="shared" si="242"/>
        <v>20.75</v>
      </c>
      <c r="G1320" s="52">
        <f t="shared" si="252"/>
        <v>-0.125</v>
      </c>
      <c r="H1320" s="30">
        <f t="shared" si="253"/>
        <v>20.75</v>
      </c>
      <c r="I1320" s="70"/>
      <c r="J1320" s="30">
        <v>-184.875</v>
      </c>
      <c r="K1320" s="30">
        <f>'Car Specs and Assumptions'!$C$5*9.81*'Car Specs and Assumptions'!$F$5</f>
        <v>145.08990000000003</v>
      </c>
      <c r="L1320" s="30">
        <v>183.39056203125003</v>
      </c>
      <c r="M1320" s="30">
        <v>-513.35546203125011</v>
      </c>
      <c r="N1320" s="31">
        <v>-10652.12583714844</v>
      </c>
      <c r="O1320" s="31">
        <f t="shared" si="243"/>
        <v>0</v>
      </c>
      <c r="P1320" s="31">
        <f>IF(F1320&gt;0,(K1320+L1320)*F1320,0)</f>
        <v>6815.9695871484382</v>
      </c>
      <c r="Q1320" s="32">
        <f>IF(J1320*-1&gt;(K1320+L1320),(((J1320*-1)-K1320-L1320))*F1320,0)</f>
        <v>0</v>
      </c>
      <c r="R1320" s="31">
        <f t="shared" si="244"/>
        <v>3508738.4165761564</v>
      </c>
      <c r="S1320" s="31">
        <f t="shared" si="245"/>
        <v>2060751.1970692198</v>
      </c>
      <c r="T1320" s="31">
        <f t="shared" si="246"/>
        <v>0.9747275321248563</v>
      </c>
      <c r="U1320" s="31">
        <f t="shared" si="247"/>
        <v>0.57247668254582929</v>
      </c>
      <c r="V1320" s="33">
        <v>-0.57247668254582929</v>
      </c>
      <c r="W1320" s="33">
        <f>0.5*'Car Specs and Assumptions'!$C$5*(F1320*F1320)</f>
        <v>318400.96875</v>
      </c>
      <c r="X1320" s="33">
        <f t="shared" si="248"/>
        <v>318.40096875</v>
      </c>
      <c r="Y1320" s="33">
        <f t="shared" si="249"/>
        <v>232.4327071875</v>
      </c>
      <c r="Z1320" s="33">
        <f>(H1320*(K1320+L1320))/1000</f>
        <v>6.8159695871484383</v>
      </c>
      <c r="AA1320" s="33">
        <f t="shared" si="250"/>
        <v>225.61673760035157</v>
      </c>
      <c r="AB1320" s="18"/>
      <c r="AC1320" s="24">
        <f t="shared" si="251"/>
        <v>0</v>
      </c>
      <c r="AD1320" s="24"/>
      <c r="AE1320" s="18"/>
      <c r="AF1320" s="18"/>
      <c r="AG1320" s="18"/>
      <c r="AH1320" s="18"/>
      <c r="AI1320" s="18"/>
      <c r="AJ1320" s="18"/>
      <c r="AK1320" s="18"/>
      <c r="AL1320" s="18"/>
      <c r="AM1320" s="18"/>
      <c r="AN1320" s="18"/>
    </row>
    <row r="1321" spans="1:40" x14ac:dyDescent="0.35">
      <c r="A1321" s="18"/>
      <c r="B1321" s="3" t="s">
        <v>5</v>
      </c>
      <c r="C1321" s="3">
        <v>1317</v>
      </c>
      <c r="D1321" s="3">
        <v>295</v>
      </c>
      <c r="E1321" s="11">
        <v>74.099999999999994</v>
      </c>
      <c r="F1321" s="30">
        <f t="shared" si="242"/>
        <v>20.583333333333332</v>
      </c>
      <c r="G1321" s="52">
        <f t="shared" si="252"/>
        <v>-0.13888888888888928</v>
      </c>
      <c r="H1321" s="30">
        <f t="shared" si="253"/>
        <v>20.583333333333332</v>
      </c>
      <c r="I1321" s="70"/>
      <c r="J1321" s="30">
        <v>-205.41666666666725</v>
      </c>
      <c r="K1321" s="30">
        <f>'Car Specs and Assumptions'!$C$5*9.81*'Car Specs and Assumptions'!$F$5</f>
        <v>145.08990000000003</v>
      </c>
      <c r="L1321" s="30">
        <v>180.45636036458333</v>
      </c>
      <c r="M1321" s="30">
        <v>-530.96292703125062</v>
      </c>
      <c r="N1321" s="31">
        <v>-10928.986914726574</v>
      </c>
      <c r="O1321" s="31">
        <f t="shared" si="243"/>
        <v>0</v>
      </c>
      <c r="P1321" s="31">
        <f>IF(F1321&gt;0,(K1321+L1321)*F1321,0)</f>
        <v>6700.82719250434</v>
      </c>
      <c r="Q1321" s="32">
        <f>IF(J1321*-1&gt;(K1321+L1321),(((J1321*-1)-K1321-L1321))*F1321,0)</f>
        <v>0</v>
      </c>
      <c r="R1321" s="31">
        <f t="shared" si="244"/>
        <v>3515439.2437686608</v>
      </c>
      <c r="S1321" s="31">
        <f t="shared" si="245"/>
        <v>2060751.1970692198</v>
      </c>
      <c r="T1321" s="31">
        <f t="shared" si="246"/>
        <v>0.97658902191893404</v>
      </c>
      <c r="U1321" s="31">
        <f t="shared" si="247"/>
        <v>0.57247668254582929</v>
      </c>
      <c r="V1321" s="33">
        <v>-0.57247668254582929</v>
      </c>
      <c r="W1321" s="33">
        <f>0.5*'Car Specs and Assumptions'!$C$5*(F1321*F1321)</f>
        <v>313306.63541666663</v>
      </c>
      <c r="X1321" s="33">
        <f t="shared" si="248"/>
        <v>313.30663541666661</v>
      </c>
      <c r="Y1321" s="33">
        <f t="shared" si="249"/>
        <v>228.71384385416661</v>
      </c>
      <c r="Z1321" s="33">
        <f>(H1321*(K1321+L1321))/1000</f>
        <v>6.7008271925043399</v>
      </c>
      <c r="AA1321" s="33">
        <f t="shared" si="250"/>
        <v>222.01301666166228</v>
      </c>
      <c r="AB1321" s="18"/>
      <c r="AC1321" s="24">
        <f t="shared" si="251"/>
        <v>0</v>
      </c>
      <c r="AD1321" s="24"/>
      <c r="AE1321" s="18"/>
      <c r="AF1321" s="18"/>
      <c r="AG1321" s="18"/>
      <c r="AH1321" s="18"/>
      <c r="AI1321" s="18"/>
      <c r="AJ1321" s="18"/>
      <c r="AK1321" s="18"/>
      <c r="AL1321" s="18"/>
      <c r="AM1321" s="18"/>
      <c r="AN1321" s="18"/>
    </row>
    <row r="1322" spans="1:40" x14ac:dyDescent="0.35">
      <c r="A1322" s="18"/>
      <c r="B1322" s="3" t="s">
        <v>5</v>
      </c>
      <c r="C1322" s="3">
        <v>1318</v>
      </c>
      <c r="D1322" s="3">
        <v>296</v>
      </c>
      <c r="E1322" s="11">
        <v>73.7</v>
      </c>
      <c r="F1322" s="30">
        <f t="shared" si="242"/>
        <v>20.472222222222221</v>
      </c>
      <c r="G1322" s="52">
        <f t="shared" si="252"/>
        <v>-0.11111111111111072</v>
      </c>
      <c r="H1322" s="30">
        <f t="shared" si="253"/>
        <v>20.472222222222221</v>
      </c>
      <c r="I1322" s="70"/>
      <c r="J1322" s="30">
        <v>-164.33333333333275</v>
      </c>
      <c r="K1322" s="30">
        <f>'Car Specs and Assumptions'!$C$5*9.81*'Car Specs and Assumptions'!$F$5</f>
        <v>145.08990000000003</v>
      </c>
      <c r="L1322" s="30">
        <v>178.51337198495372</v>
      </c>
      <c r="M1322" s="30">
        <v>-487.93660531828647</v>
      </c>
      <c r="N1322" s="31">
        <v>-9989.1466144326969</v>
      </c>
      <c r="O1322" s="31">
        <f t="shared" si="243"/>
        <v>0</v>
      </c>
      <c r="P1322" s="31">
        <f>IF(F1322&gt;0,(K1322+L1322)*F1322,0)</f>
        <v>6624.8780959141914</v>
      </c>
      <c r="Q1322" s="32">
        <f>IF(J1322*-1&gt;(K1322+L1322),(((J1322*-1)-K1322-L1322))*F1322,0)</f>
        <v>0</v>
      </c>
      <c r="R1322" s="31">
        <f t="shared" si="244"/>
        <v>3522064.121864575</v>
      </c>
      <c r="S1322" s="31">
        <f t="shared" si="245"/>
        <v>2060751.1970692198</v>
      </c>
      <c r="T1322" s="31">
        <f t="shared" si="246"/>
        <v>0.97842941305397901</v>
      </c>
      <c r="U1322" s="31">
        <f t="shared" si="247"/>
        <v>0.57247668254582929</v>
      </c>
      <c r="V1322" s="33">
        <v>-0.57247668254582929</v>
      </c>
      <c r="W1322" s="33">
        <f>0.5*'Car Specs and Assumptions'!$C$5*(F1322*F1322)</f>
        <v>309933.23726851848</v>
      </c>
      <c r="X1322" s="33">
        <f t="shared" si="248"/>
        <v>309.9332372685185</v>
      </c>
      <c r="Y1322" s="33">
        <f t="shared" si="249"/>
        <v>226.25126320601851</v>
      </c>
      <c r="Z1322" s="33">
        <f>(H1322*(K1322+L1322))/1000</f>
        <v>6.6248780959141911</v>
      </c>
      <c r="AA1322" s="33">
        <f t="shared" si="250"/>
        <v>219.62638511010431</v>
      </c>
      <c r="AB1322" s="18"/>
      <c r="AC1322" s="24">
        <f t="shared" si="251"/>
        <v>0</v>
      </c>
      <c r="AD1322" s="24"/>
      <c r="AE1322" s="18"/>
      <c r="AF1322" s="18"/>
      <c r="AG1322" s="18"/>
      <c r="AH1322" s="18"/>
      <c r="AI1322" s="18"/>
      <c r="AJ1322" s="18"/>
      <c r="AK1322" s="18"/>
      <c r="AL1322" s="18"/>
      <c r="AM1322" s="18"/>
      <c r="AN1322" s="18"/>
    </row>
    <row r="1323" spans="1:40" x14ac:dyDescent="0.35">
      <c r="A1323" s="18"/>
      <c r="B1323" s="3" t="s">
        <v>5</v>
      </c>
      <c r="C1323" s="3">
        <v>1319</v>
      </c>
      <c r="D1323" s="3">
        <v>297</v>
      </c>
      <c r="E1323" s="11">
        <v>73.3</v>
      </c>
      <c r="F1323" s="30">
        <f t="shared" si="242"/>
        <v>20.361111111111111</v>
      </c>
      <c r="G1323" s="52">
        <f t="shared" si="252"/>
        <v>-2.7777777777776791E-2</v>
      </c>
      <c r="H1323" s="30">
        <f t="shared" si="253"/>
        <v>20.361111111111111</v>
      </c>
      <c r="I1323" s="70"/>
      <c r="J1323" s="30">
        <v>-41.083333333331872</v>
      </c>
      <c r="K1323" s="30">
        <f>'Car Specs and Assumptions'!$C$5*9.81*'Car Specs and Assumptions'!$F$5</f>
        <v>145.08990000000003</v>
      </c>
      <c r="L1323" s="30">
        <v>176.58090045717594</v>
      </c>
      <c r="M1323" s="30">
        <v>-362.75413379050781</v>
      </c>
      <c r="N1323" s="31">
        <v>-7386.0772241233954</v>
      </c>
      <c r="O1323" s="31">
        <f t="shared" si="243"/>
        <v>0</v>
      </c>
      <c r="P1323" s="31">
        <f>IF(F1323&gt;0,(K1323+L1323)*F1323,0)</f>
        <v>6549.5749093086106</v>
      </c>
      <c r="Q1323" s="32">
        <f>IF(J1323*-1&gt;(K1323+L1323),(((J1323*-1)-K1323-L1323))*F1323,0)</f>
        <v>0</v>
      </c>
      <c r="R1323" s="31">
        <f t="shared" si="244"/>
        <v>3528613.6967738834</v>
      </c>
      <c r="S1323" s="31">
        <f t="shared" si="245"/>
        <v>2060751.1970692198</v>
      </c>
      <c r="T1323" s="31">
        <f t="shared" si="246"/>
        <v>0.98024888496378482</v>
      </c>
      <c r="U1323" s="31">
        <f t="shared" si="247"/>
        <v>0.57247668254582929</v>
      </c>
      <c r="V1323" s="33">
        <v>-0.57247668254582929</v>
      </c>
      <c r="W1323" s="33">
        <f>0.5*'Car Specs and Assumptions'!$C$5*(F1323*F1323)</f>
        <v>306578.09837962966</v>
      </c>
      <c r="X1323" s="33">
        <f t="shared" si="248"/>
        <v>306.57809837962964</v>
      </c>
      <c r="Y1323" s="33">
        <f t="shared" si="249"/>
        <v>223.80201181712962</v>
      </c>
      <c r="Z1323" s="33">
        <f>(H1323*(K1323+L1323))/1000</f>
        <v>6.5495749093086104</v>
      </c>
      <c r="AA1323" s="33">
        <f t="shared" si="250"/>
        <v>217.25243690782102</v>
      </c>
      <c r="AB1323" s="18"/>
      <c r="AC1323" s="24">
        <f t="shared" si="251"/>
        <v>0</v>
      </c>
      <c r="AD1323" s="24"/>
      <c r="AE1323" s="18"/>
      <c r="AF1323" s="18"/>
      <c r="AG1323" s="18"/>
      <c r="AH1323" s="18"/>
      <c r="AI1323" s="18"/>
      <c r="AJ1323" s="18"/>
      <c r="AK1323" s="18"/>
      <c r="AL1323" s="18"/>
      <c r="AM1323" s="18"/>
      <c r="AN1323" s="18"/>
    </row>
    <row r="1324" spans="1:40" x14ac:dyDescent="0.35">
      <c r="A1324" s="18"/>
      <c r="B1324" s="3" t="s">
        <v>5</v>
      </c>
      <c r="C1324" s="3">
        <v>1320</v>
      </c>
      <c r="D1324" s="3">
        <v>298</v>
      </c>
      <c r="E1324" s="11">
        <v>73.5</v>
      </c>
      <c r="F1324" s="30">
        <f t="shared" si="242"/>
        <v>20.416666666666668</v>
      </c>
      <c r="G1324" s="52">
        <f t="shared" si="252"/>
        <v>9.7222222222221433E-2</v>
      </c>
      <c r="H1324" s="30">
        <f t="shared" si="253"/>
        <v>20.416666666666668</v>
      </c>
      <c r="I1324" s="70"/>
      <c r="J1324" s="30">
        <v>143.79166666666549</v>
      </c>
      <c r="K1324" s="30">
        <f>'Car Specs and Assumptions'!$C$5*9.81*'Car Specs and Assumptions'!$F$5</f>
        <v>145.08990000000003</v>
      </c>
      <c r="L1324" s="30">
        <v>177.54582161458336</v>
      </c>
      <c r="M1324" s="30">
        <v>-178.8440549479179</v>
      </c>
      <c r="N1324" s="31">
        <v>-3651.3994551866572</v>
      </c>
      <c r="O1324" s="31">
        <f t="shared" si="243"/>
        <v>0</v>
      </c>
      <c r="P1324" s="31">
        <f>IF(F1324&gt;0,(K1324+L1324)*F1324,0)</f>
        <v>6587.1459829644118</v>
      </c>
      <c r="Q1324" s="32">
        <f>IF(J1324*-1&gt;(K1324+L1324),(((J1324*-1)-K1324-L1324))*F1324,0)</f>
        <v>0</v>
      </c>
      <c r="R1324" s="31">
        <f t="shared" si="244"/>
        <v>3535200.8427568479</v>
      </c>
      <c r="S1324" s="31">
        <f t="shared" si="245"/>
        <v>2060751.1970692198</v>
      </c>
      <c r="T1324" s="31">
        <f t="shared" si="246"/>
        <v>0.98207879411785237</v>
      </c>
      <c r="U1324" s="31">
        <f t="shared" si="247"/>
        <v>0.57247668254582929</v>
      </c>
      <c r="V1324" s="33">
        <v>-0.57247668254582929</v>
      </c>
      <c r="W1324" s="33">
        <f>0.5*'Car Specs and Assumptions'!$C$5*(F1324*F1324)</f>
        <v>308253.38541666669</v>
      </c>
      <c r="X1324" s="33">
        <f t="shared" si="248"/>
        <v>308.25338541666667</v>
      </c>
      <c r="Y1324" s="33">
        <f t="shared" si="249"/>
        <v>225.02497135416667</v>
      </c>
      <c r="Z1324" s="33">
        <f>(H1324*(K1324+L1324))/1000</f>
        <v>6.5871459829644117</v>
      </c>
      <c r="AA1324" s="33">
        <f t="shared" si="250"/>
        <v>218.43782537120225</v>
      </c>
      <c r="AB1324" s="18"/>
      <c r="AC1324" s="24">
        <f t="shared" si="251"/>
        <v>0</v>
      </c>
      <c r="AD1324" s="24"/>
      <c r="AE1324" s="18"/>
      <c r="AF1324" s="18"/>
      <c r="AG1324" s="18"/>
      <c r="AH1324" s="18"/>
      <c r="AI1324" s="18"/>
      <c r="AJ1324" s="18"/>
      <c r="AK1324" s="18"/>
      <c r="AL1324" s="18"/>
      <c r="AM1324" s="18"/>
      <c r="AN1324" s="18"/>
    </row>
    <row r="1325" spans="1:40" x14ac:dyDescent="0.35">
      <c r="A1325" s="18"/>
      <c r="B1325" s="3" t="s">
        <v>5</v>
      </c>
      <c r="C1325" s="3">
        <v>1321</v>
      </c>
      <c r="D1325" s="3">
        <v>299</v>
      </c>
      <c r="E1325" s="11">
        <v>74</v>
      </c>
      <c r="F1325" s="30">
        <f t="shared" si="242"/>
        <v>20.555555555555554</v>
      </c>
      <c r="G1325" s="52">
        <f t="shared" si="252"/>
        <v>0.19444444444444464</v>
      </c>
      <c r="H1325" s="30">
        <f t="shared" si="253"/>
        <v>20.555555555555554</v>
      </c>
      <c r="I1325" s="70"/>
      <c r="J1325" s="30">
        <v>287.5833333333336</v>
      </c>
      <c r="K1325" s="30">
        <f>'Car Specs and Assumptions'!$C$5*9.81*'Car Specs and Assumptions'!$F$5</f>
        <v>145.08990000000003</v>
      </c>
      <c r="L1325" s="30">
        <v>179.9696273148148</v>
      </c>
      <c r="M1325" s="30">
        <v>-37.476193981481231</v>
      </c>
      <c r="N1325" s="31">
        <v>-770.34398739711412</v>
      </c>
      <c r="O1325" s="31">
        <f t="shared" si="243"/>
        <v>0</v>
      </c>
      <c r="P1325" s="31">
        <f>IF(F1325&gt;0,(K1325+L1325)*F1325,0)</f>
        <v>6681.7791725823045</v>
      </c>
      <c r="Q1325" s="32">
        <f>IF(J1325*-1&gt;(K1325+L1325),(((J1325*-1)-K1325-L1325))*F1325,0)</f>
        <v>0</v>
      </c>
      <c r="R1325" s="31">
        <f t="shared" si="244"/>
        <v>3541882.6219294299</v>
      </c>
      <c r="S1325" s="31">
        <f t="shared" si="245"/>
        <v>2060751.1970692198</v>
      </c>
      <c r="T1325" s="31">
        <f t="shared" si="246"/>
        <v>0.98393499237199566</v>
      </c>
      <c r="U1325" s="31">
        <f t="shared" si="247"/>
        <v>0.57247668254582929</v>
      </c>
      <c r="V1325" s="33">
        <v>-0.57247668254582929</v>
      </c>
      <c r="W1325" s="33">
        <f>0.5*'Car Specs and Assumptions'!$C$5*(F1325*F1325)</f>
        <v>312461.57407407399</v>
      </c>
      <c r="X1325" s="33">
        <f t="shared" si="248"/>
        <v>312.46157407407401</v>
      </c>
      <c r="Y1325" s="33">
        <f t="shared" si="249"/>
        <v>228.09694907407402</v>
      </c>
      <c r="Z1325" s="33">
        <f>(H1325*(K1325+L1325))/1000</f>
        <v>6.6817791725823046</v>
      </c>
      <c r="AA1325" s="33">
        <f t="shared" si="250"/>
        <v>221.41516990149171</v>
      </c>
      <c r="AB1325" s="18"/>
      <c r="AC1325" s="24">
        <f t="shared" si="251"/>
        <v>0</v>
      </c>
      <c r="AD1325" s="24"/>
      <c r="AE1325" s="18"/>
      <c r="AF1325" s="18"/>
      <c r="AG1325" s="18"/>
      <c r="AH1325" s="18"/>
      <c r="AI1325" s="18"/>
      <c r="AJ1325" s="18"/>
      <c r="AK1325" s="18"/>
      <c r="AL1325" s="18"/>
      <c r="AM1325" s="18"/>
      <c r="AN1325" s="18"/>
    </row>
    <row r="1326" spans="1:40" x14ac:dyDescent="0.35">
      <c r="A1326" s="18"/>
      <c r="B1326" s="3" t="s">
        <v>5</v>
      </c>
      <c r="C1326" s="3">
        <v>1322</v>
      </c>
      <c r="D1326" s="3">
        <v>300</v>
      </c>
      <c r="E1326" s="11">
        <v>74.900000000000006</v>
      </c>
      <c r="F1326" s="30">
        <f t="shared" si="242"/>
        <v>20.805555555555557</v>
      </c>
      <c r="G1326" s="52">
        <f t="shared" si="252"/>
        <v>0.29166666666666607</v>
      </c>
      <c r="H1326" s="30">
        <f t="shared" si="253"/>
        <v>20.805555555555557</v>
      </c>
      <c r="I1326" s="70"/>
      <c r="J1326" s="30">
        <v>431.37499999999915</v>
      </c>
      <c r="K1326" s="30">
        <f>'Car Specs and Assumptions'!$C$5*9.81*'Car Specs and Assumptions'!$F$5</f>
        <v>145.08990000000003</v>
      </c>
      <c r="L1326" s="30">
        <v>184.37388767939819</v>
      </c>
      <c r="M1326" s="30">
        <v>101.91121232060095</v>
      </c>
      <c r="N1326" s="31">
        <v>2120.319389670281</v>
      </c>
      <c r="O1326" s="31">
        <f t="shared" si="243"/>
        <v>2120.319389670281</v>
      </c>
      <c r="P1326" s="31">
        <f>IF(F1326&gt;0,(K1326+L1326)*F1326,0)</f>
        <v>6854.6771381074805</v>
      </c>
      <c r="Q1326" s="32">
        <f>IF(J1326*-1&gt;(K1326+L1326),(((J1326*-1)-K1326-L1326))*F1326,0)</f>
        <v>0</v>
      </c>
      <c r="R1326" s="31">
        <f t="shared" si="244"/>
        <v>3548737.2990675373</v>
      </c>
      <c r="S1326" s="31">
        <f t="shared" si="245"/>
        <v>2060751.1970692198</v>
      </c>
      <c r="T1326" s="31">
        <f t="shared" si="246"/>
        <v>0.98583922168096194</v>
      </c>
      <c r="U1326" s="31">
        <f t="shared" si="247"/>
        <v>0.57247668254582929</v>
      </c>
      <c r="V1326" s="33">
        <v>-0.57247668254582929</v>
      </c>
      <c r="W1326" s="33">
        <f>0.5*'Car Specs and Assumptions'!$C$5*(F1326*F1326)</f>
        <v>320108.20949074079</v>
      </c>
      <c r="X1326" s="33">
        <f t="shared" si="248"/>
        <v>320.10820949074076</v>
      </c>
      <c r="Y1326" s="33">
        <f t="shared" si="249"/>
        <v>233.67899292824075</v>
      </c>
      <c r="Z1326" s="33">
        <f>(H1326*(K1326+L1326))/1000</f>
        <v>6.8546771381074807</v>
      </c>
      <c r="AA1326" s="33">
        <f t="shared" si="250"/>
        <v>226.82431579013326</v>
      </c>
      <c r="AB1326" s="18"/>
      <c r="AC1326" s="24">
        <f t="shared" si="251"/>
        <v>0</v>
      </c>
      <c r="AD1326" s="24"/>
      <c r="AE1326" s="18"/>
      <c r="AF1326" s="18"/>
      <c r="AG1326" s="18"/>
      <c r="AH1326" s="18"/>
      <c r="AI1326" s="18"/>
      <c r="AJ1326" s="18"/>
      <c r="AK1326" s="18"/>
      <c r="AL1326" s="18"/>
      <c r="AM1326" s="18"/>
      <c r="AN1326" s="18"/>
    </row>
    <row r="1327" spans="1:40" x14ac:dyDescent="0.35">
      <c r="A1327" s="18"/>
      <c r="B1327" s="3" t="s">
        <v>5</v>
      </c>
      <c r="C1327" s="3">
        <v>1323</v>
      </c>
      <c r="D1327" s="3">
        <v>301</v>
      </c>
      <c r="E1327" s="11">
        <v>76.099999999999994</v>
      </c>
      <c r="F1327" s="30">
        <f t="shared" si="242"/>
        <v>21.138888888888886</v>
      </c>
      <c r="G1327" s="52">
        <f t="shared" si="252"/>
        <v>0.38888888888888751</v>
      </c>
      <c r="H1327" s="30">
        <f t="shared" si="253"/>
        <v>21.138888888888886</v>
      </c>
      <c r="I1327" s="70"/>
      <c r="J1327" s="30">
        <v>575.16666666666458</v>
      </c>
      <c r="K1327" s="30">
        <f>'Car Specs and Assumptions'!$C$5*9.81*'Car Specs and Assumptions'!$F$5</f>
        <v>145.08990000000003</v>
      </c>
      <c r="L1327" s="30">
        <v>190.32905504050925</v>
      </c>
      <c r="M1327" s="30">
        <v>239.74771162615528</v>
      </c>
      <c r="N1327" s="31">
        <v>5068.0002374306705</v>
      </c>
      <c r="O1327" s="31">
        <f t="shared" si="243"/>
        <v>5068.0002374306705</v>
      </c>
      <c r="P1327" s="31">
        <f>IF(F1327&gt;0,(K1327+L1327)*F1327,0)</f>
        <v>7090.3840218285422</v>
      </c>
      <c r="Q1327" s="32">
        <f>IF(J1327*-1&gt;(K1327+L1327),(((J1327*-1)-K1327-L1327))*F1327,0)</f>
        <v>0</v>
      </c>
      <c r="R1327" s="31">
        <f t="shared" si="244"/>
        <v>3555827.6830893657</v>
      </c>
      <c r="S1327" s="31">
        <f t="shared" si="245"/>
        <v>2060751.1970692198</v>
      </c>
      <c r="T1327" s="31">
        <f t="shared" si="246"/>
        <v>0.98780893036222583</v>
      </c>
      <c r="U1327" s="31">
        <f t="shared" si="247"/>
        <v>0.57247668254582929</v>
      </c>
      <c r="V1327" s="33">
        <v>-0.57247668254582929</v>
      </c>
      <c r="W1327" s="33">
        <f>0.5*'Car Specs and Assumptions'!$C$5*(F1327*F1327)</f>
        <v>330447.51504629623</v>
      </c>
      <c r="X1327" s="33">
        <f t="shared" si="248"/>
        <v>330.44751504629625</v>
      </c>
      <c r="Y1327" s="33">
        <f t="shared" si="249"/>
        <v>241.22668598379624</v>
      </c>
      <c r="Z1327" s="33">
        <f>(H1327*(K1327+L1327))/1000</f>
        <v>7.0903840218285419</v>
      </c>
      <c r="AA1327" s="33">
        <f t="shared" si="250"/>
        <v>234.13630196196769</v>
      </c>
      <c r="AB1327" s="18"/>
      <c r="AC1327" s="24">
        <f t="shared" si="251"/>
        <v>0</v>
      </c>
      <c r="AD1327" s="24"/>
      <c r="AE1327" s="18"/>
      <c r="AF1327" s="18"/>
      <c r="AG1327" s="18"/>
      <c r="AH1327" s="18"/>
      <c r="AI1327" s="18"/>
      <c r="AJ1327" s="18"/>
      <c r="AK1327" s="18"/>
      <c r="AL1327" s="18"/>
      <c r="AM1327" s="18"/>
      <c r="AN1327" s="18"/>
    </row>
    <row r="1328" spans="1:40" x14ac:dyDescent="0.35">
      <c r="A1328" s="18"/>
      <c r="B1328" s="3" t="s">
        <v>5</v>
      </c>
      <c r="C1328" s="3">
        <v>1324</v>
      </c>
      <c r="D1328" s="3">
        <v>302</v>
      </c>
      <c r="E1328" s="11">
        <v>77.7</v>
      </c>
      <c r="F1328" s="30">
        <f t="shared" si="242"/>
        <v>21.583333333333332</v>
      </c>
      <c r="G1328" s="52">
        <f t="shared" si="252"/>
        <v>0.43055555555555713</v>
      </c>
      <c r="H1328" s="30">
        <f t="shared" si="253"/>
        <v>21.583333333333332</v>
      </c>
      <c r="I1328" s="70"/>
      <c r="J1328" s="30">
        <v>636.79166666666902</v>
      </c>
      <c r="K1328" s="30">
        <f>'Car Specs and Assumptions'!$C$5*9.81*'Car Specs and Assumptions'!$F$5</f>
        <v>145.08990000000003</v>
      </c>
      <c r="L1328" s="30">
        <v>198.41651411458332</v>
      </c>
      <c r="M1328" s="30">
        <v>293.28525255208564</v>
      </c>
      <c r="N1328" s="31">
        <v>6330.0733675825149</v>
      </c>
      <c r="O1328" s="31">
        <f t="shared" si="243"/>
        <v>6330.0733675825149</v>
      </c>
      <c r="P1328" s="31">
        <f>IF(F1328&gt;0,(K1328+L1328)*F1328,0)</f>
        <v>7414.0134379730898</v>
      </c>
      <c r="Q1328" s="32">
        <f>IF(J1328*-1&gt;(K1328+L1328),(((J1328*-1)-K1328-L1328))*F1328,0)</f>
        <v>0</v>
      </c>
      <c r="R1328" s="31">
        <f t="shared" si="244"/>
        <v>3563241.6965273386</v>
      </c>
      <c r="S1328" s="31">
        <f t="shared" si="245"/>
        <v>2060751.1970692198</v>
      </c>
      <c r="T1328" s="31">
        <f t="shared" si="246"/>
        <v>0.98986854329529472</v>
      </c>
      <c r="U1328" s="31">
        <f t="shared" si="247"/>
        <v>0.57247668254582929</v>
      </c>
      <c r="V1328" s="33">
        <v>-0.57247668254582929</v>
      </c>
      <c r="W1328" s="33">
        <f>0.5*'Car Specs and Assumptions'!$C$5*(F1328*F1328)</f>
        <v>344488.88541666663</v>
      </c>
      <c r="X1328" s="33">
        <f t="shared" si="248"/>
        <v>344.48888541666662</v>
      </c>
      <c r="Y1328" s="33">
        <f t="shared" si="249"/>
        <v>251.47688635416662</v>
      </c>
      <c r="Z1328" s="33">
        <f>(H1328*(K1328+L1328))/1000</f>
        <v>7.4140134379730895</v>
      </c>
      <c r="AA1328" s="33">
        <f t="shared" si="250"/>
        <v>244.06287291619353</v>
      </c>
      <c r="AB1328" s="18"/>
      <c r="AC1328" s="24">
        <f t="shared" si="251"/>
        <v>0</v>
      </c>
      <c r="AD1328" s="24"/>
      <c r="AE1328" s="18"/>
      <c r="AF1328" s="18"/>
      <c r="AG1328" s="18"/>
      <c r="AH1328" s="18"/>
      <c r="AI1328" s="18"/>
      <c r="AJ1328" s="18"/>
      <c r="AK1328" s="18"/>
      <c r="AL1328" s="18"/>
      <c r="AM1328" s="18"/>
      <c r="AN1328" s="18"/>
    </row>
    <row r="1329" spans="1:40" x14ac:dyDescent="0.35">
      <c r="A1329" s="18"/>
      <c r="B1329" s="3" t="s">
        <v>5</v>
      </c>
      <c r="C1329" s="3">
        <v>1325</v>
      </c>
      <c r="D1329" s="3">
        <v>303</v>
      </c>
      <c r="E1329" s="11">
        <v>79.2</v>
      </c>
      <c r="F1329" s="30">
        <f t="shared" si="242"/>
        <v>22</v>
      </c>
      <c r="G1329" s="52">
        <f t="shared" si="252"/>
        <v>0.36111111111111072</v>
      </c>
      <c r="H1329" s="30">
        <f t="shared" si="253"/>
        <v>22</v>
      </c>
      <c r="I1329" s="70"/>
      <c r="J1329" s="30">
        <v>534.0833333333328</v>
      </c>
      <c r="K1329" s="30">
        <f>'Car Specs and Assumptions'!$C$5*9.81*'Car Specs and Assumptions'!$F$5</f>
        <v>145.08990000000003</v>
      </c>
      <c r="L1329" s="30">
        <v>206.15133000000003</v>
      </c>
      <c r="M1329" s="30">
        <v>182.84210333333272</v>
      </c>
      <c r="N1329" s="31">
        <v>4022.5262733333198</v>
      </c>
      <c r="O1329" s="31">
        <f t="shared" si="243"/>
        <v>4022.5262733333198</v>
      </c>
      <c r="P1329" s="31">
        <f>IF(F1329&gt;0,(K1329+L1329)*F1329,0)</f>
        <v>7727.3070600000019</v>
      </c>
      <c r="Q1329" s="32">
        <f>IF(J1329*-1&gt;(K1329+L1329),(((J1329*-1)-K1329-L1329))*F1329,0)</f>
        <v>0</v>
      </c>
      <c r="R1329" s="31">
        <f t="shared" si="244"/>
        <v>3570969.0035873386</v>
      </c>
      <c r="S1329" s="31">
        <f t="shared" si="245"/>
        <v>2060751.1970692198</v>
      </c>
      <c r="T1329" s="31">
        <f t="shared" si="246"/>
        <v>0.99201518919656273</v>
      </c>
      <c r="U1329" s="31">
        <f t="shared" si="247"/>
        <v>0.57247668254582929</v>
      </c>
      <c r="V1329" s="33">
        <v>-0.57247668254582929</v>
      </c>
      <c r="W1329" s="33">
        <f>0.5*'Car Specs and Assumptions'!$C$5*(F1329*F1329)</f>
        <v>357918</v>
      </c>
      <c r="X1329" s="33">
        <f t="shared" si="248"/>
        <v>357.91800000000001</v>
      </c>
      <c r="Y1329" s="33">
        <f t="shared" si="249"/>
        <v>261.28014000000002</v>
      </c>
      <c r="Z1329" s="33">
        <f>(H1329*(K1329+L1329))/1000</f>
        <v>7.727307060000002</v>
      </c>
      <c r="AA1329" s="33">
        <f t="shared" si="250"/>
        <v>253.55283294</v>
      </c>
      <c r="AB1329" s="18"/>
      <c r="AC1329" s="24">
        <f t="shared" si="251"/>
        <v>0</v>
      </c>
      <c r="AD1329" s="24"/>
      <c r="AE1329" s="18"/>
      <c r="AF1329" s="18"/>
      <c r="AG1329" s="18"/>
      <c r="AH1329" s="18"/>
      <c r="AI1329" s="18"/>
      <c r="AJ1329" s="18"/>
      <c r="AK1329" s="18"/>
      <c r="AL1329" s="18"/>
      <c r="AM1329" s="18"/>
      <c r="AN1329" s="18"/>
    </row>
    <row r="1330" spans="1:40" x14ac:dyDescent="0.35">
      <c r="A1330" s="18"/>
      <c r="B1330" s="3" t="s">
        <v>5</v>
      </c>
      <c r="C1330" s="3">
        <v>1326</v>
      </c>
      <c r="D1330" s="3">
        <v>304</v>
      </c>
      <c r="E1330" s="11">
        <v>80.3</v>
      </c>
      <c r="F1330" s="30">
        <f t="shared" si="242"/>
        <v>22.305555555555554</v>
      </c>
      <c r="G1330" s="52">
        <f t="shared" si="252"/>
        <v>0.22222222222222143</v>
      </c>
      <c r="H1330" s="30">
        <f t="shared" si="253"/>
        <v>22.305555555555554</v>
      </c>
      <c r="I1330" s="70"/>
      <c r="J1330" s="30">
        <v>328.66666666666549</v>
      </c>
      <c r="K1330" s="30">
        <f>'Car Specs and Assumptions'!$C$5*9.81*'Car Specs and Assumptions'!$F$5</f>
        <v>145.08990000000003</v>
      </c>
      <c r="L1330" s="30">
        <v>211.91752267939813</v>
      </c>
      <c r="M1330" s="30">
        <v>-28.340756012732669</v>
      </c>
      <c r="N1330" s="31">
        <v>-632.15630772845361</v>
      </c>
      <c r="O1330" s="31">
        <f t="shared" si="243"/>
        <v>0</v>
      </c>
      <c r="P1330" s="31">
        <f>IF(F1330&gt;0,(K1330+L1330)*F1330,0)</f>
        <v>7963.2489003210185</v>
      </c>
      <c r="Q1330" s="32">
        <f>IF(J1330*-1&gt;(K1330+L1330),(((J1330*-1)-K1330-L1330))*F1330,0)</f>
        <v>0</v>
      </c>
      <c r="R1330" s="31">
        <f t="shared" si="244"/>
        <v>3578932.2524876595</v>
      </c>
      <c r="S1330" s="31">
        <f t="shared" si="245"/>
        <v>2060751.1970692198</v>
      </c>
      <c r="T1330" s="31">
        <f t="shared" si="246"/>
        <v>0.99422737974107189</v>
      </c>
      <c r="U1330" s="31">
        <f t="shared" si="247"/>
        <v>0.57247668254582929</v>
      </c>
      <c r="V1330" s="33">
        <v>-0.57247668254582929</v>
      </c>
      <c r="W1330" s="33">
        <f>0.5*'Car Specs and Assumptions'!$C$5*(F1330*F1330)</f>
        <v>367929.20949074067</v>
      </c>
      <c r="X1330" s="33">
        <f t="shared" si="248"/>
        <v>367.92920949074067</v>
      </c>
      <c r="Y1330" s="33">
        <f t="shared" si="249"/>
        <v>268.5883229282407</v>
      </c>
      <c r="Z1330" s="33">
        <f>(H1330*(K1330+L1330))/1000</f>
        <v>7.9632489003210187</v>
      </c>
      <c r="AA1330" s="33">
        <f t="shared" si="250"/>
        <v>260.62507402791971</v>
      </c>
      <c r="AB1330" s="18"/>
      <c r="AC1330" s="24">
        <f t="shared" si="251"/>
        <v>0</v>
      </c>
      <c r="AD1330" s="24"/>
      <c r="AE1330" s="18"/>
      <c r="AF1330" s="18"/>
      <c r="AG1330" s="18"/>
      <c r="AH1330" s="18"/>
      <c r="AI1330" s="18"/>
      <c r="AJ1330" s="18"/>
      <c r="AK1330" s="18"/>
      <c r="AL1330" s="18"/>
      <c r="AM1330" s="18"/>
      <c r="AN1330" s="18"/>
    </row>
    <row r="1331" spans="1:40" x14ac:dyDescent="0.35">
      <c r="A1331" s="18"/>
      <c r="B1331" s="3" t="s">
        <v>5</v>
      </c>
      <c r="C1331" s="3">
        <v>1327</v>
      </c>
      <c r="D1331" s="3">
        <v>305</v>
      </c>
      <c r="E1331" s="11">
        <v>80.8</v>
      </c>
      <c r="F1331" s="30">
        <f t="shared" si="242"/>
        <v>22.444444444444443</v>
      </c>
      <c r="G1331" s="52">
        <f t="shared" si="252"/>
        <v>9.7222222222223209E-2</v>
      </c>
      <c r="H1331" s="30">
        <f t="shared" si="253"/>
        <v>22.444444444444443</v>
      </c>
      <c r="I1331" s="70"/>
      <c r="J1331" s="30">
        <v>143.79166666666814</v>
      </c>
      <c r="K1331" s="30">
        <f>'Car Specs and Assumptions'!$C$5*9.81*'Car Specs and Assumptions'!$F$5</f>
        <v>145.08990000000003</v>
      </c>
      <c r="L1331" s="30">
        <v>214.56481148148146</v>
      </c>
      <c r="M1331" s="30">
        <v>-215.86304481481335</v>
      </c>
      <c r="N1331" s="31">
        <v>-4844.926116954699</v>
      </c>
      <c r="O1331" s="31">
        <f t="shared" si="243"/>
        <v>0</v>
      </c>
      <c r="P1331" s="31">
        <f>IF(F1331&gt;0,(K1331+L1331)*F1331,0)</f>
        <v>8072.2501910288065</v>
      </c>
      <c r="Q1331" s="32">
        <f>IF(J1331*-1&gt;(K1331+L1331),(((J1331*-1)-K1331-L1331))*F1331,0)</f>
        <v>0</v>
      </c>
      <c r="R1331" s="31">
        <f t="shared" si="244"/>
        <v>3587004.5026786881</v>
      </c>
      <c r="S1331" s="31">
        <f t="shared" si="245"/>
        <v>2060751.1970692198</v>
      </c>
      <c r="T1331" s="31">
        <f t="shared" si="246"/>
        <v>0.99646985084413964</v>
      </c>
      <c r="U1331" s="31">
        <f t="shared" si="247"/>
        <v>0.57247668254582929</v>
      </c>
      <c r="V1331" s="33">
        <v>-0.57247668254582929</v>
      </c>
      <c r="W1331" s="33">
        <f>0.5*'Car Specs and Assumptions'!$C$5*(F1331*F1331)</f>
        <v>372525.40740740736</v>
      </c>
      <c r="X1331" s="33">
        <f t="shared" si="248"/>
        <v>372.52540740740739</v>
      </c>
      <c r="Y1331" s="33">
        <f t="shared" si="249"/>
        <v>271.94354740740738</v>
      </c>
      <c r="Z1331" s="33">
        <f>(H1331*(K1331+L1331))/1000</f>
        <v>8.0722501910288074</v>
      </c>
      <c r="AA1331" s="33">
        <f t="shared" si="250"/>
        <v>263.87129721637859</v>
      </c>
      <c r="AB1331" s="18"/>
      <c r="AC1331" s="24">
        <f t="shared" si="251"/>
        <v>0</v>
      </c>
      <c r="AD1331" s="24"/>
      <c r="AE1331" s="18"/>
      <c r="AF1331" s="18"/>
      <c r="AG1331" s="18"/>
      <c r="AH1331" s="18"/>
      <c r="AI1331" s="18"/>
      <c r="AJ1331" s="18"/>
      <c r="AK1331" s="18"/>
      <c r="AL1331" s="18"/>
      <c r="AM1331" s="18"/>
      <c r="AN1331" s="18"/>
    </row>
    <row r="1332" spans="1:40" x14ac:dyDescent="0.35">
      <c r="A1332" s="18"/>
      <c r="B1332" s="3" t="s">
        <v>5</v>
      </c>
      <c r="C1332" s="3">
        <v>1328</v>
      </c>
      <c r="D1332" s="3">
        <v>306</v>
      </c>
      <c r="E1332" s="11">
        <v>81</v>
      </c>
      <c r="F1332" s="30">
        <f t="shared" si="242"/>
        <v>22.5</v>
      </c>
      <c r="G1332" s="52">
        <f t="shared" si="252"/>
        <v>2.7777777777778567E-2</v>
      </c>
      <c r="H1332" s="30">
        <f t="shared" si="253"/>
        <v>22.5</v>
      </c>
      <c r="I1332" s="70"/>
      <c r="J1332" s="30">
        <v>41.083333333334501</v>
      </c>
      <c r="K1332" s="30">
        <f>'Car Specs and Assumptions'!$C$5*9.81*'Car Specs and Assumptions'!$F$5</f>
        <v>145.08990000000003</v>
      </c>
      <c r="L1332" s="30">
        <v>215.62832812500002</v>
      </c>
      <c r="M1332" s="30">
        <v>-319.63489479166554</v>
      </c>
      <c r="N1332" s="31">
        <v>-7191.7851328124743</v>
      </c>
      <c r="O1332" s="31">
        <f t="shared" si="243"/>
        <v>0</v>
      </c>
      <c r="P1332" s="31">
        <f>IF(F1332&gt;0,(K1332+L1332)*F1332,0)</f>
        <v>8116.1601328125016</v>
      </c>
      <c r="Q1332" s="32">
        <f>IF(J1332*-1&gt;(K1332+L1332),(((J1332*-1)-K1332-L1332))*F1332,0)</f>
        <v>0</v>
      </c>
      <c r="R1332" s="31">
        <f t="shared" si="244"/>
        <v>3595120.6628115005</v>
      </c>
      <c r="S1332" s="31">
        <f t="shared" si="245"/>
        <v>2060751.1970692198</v>
      </c>
      <c r="T1332" s="31">
        <f t="shared" si="246"/>
        <v>0.9987245201290349</v>
      </c>
      <c r="U1332" s="31">
        <f t="shared" si="247"/>
        <v>0.57247668254582929</v>
      </c>
      <c r="V1332" s="33">
        <v>-0.57247668254582929</v>
      </c>
      <c r="W1332" s="33">
        <f>0.5*'Car Specs and Assumptions'!$C$5*(F1332*F1332)</f>
        <v>374371.875</v>
      </c>
      <c r="X1332" s="33">
        <f t="shared" si="248"/>
        <v>374.37187499999999</v>
      </c>
      <c r="Y1332" s="33">
        <f t="shared" si="249"/>
        <v>273.29146874999998</v>
      </c>
      <c r="Z1332" s="33">
        <f>(H1332*(K1332+L1332))/1000</f>
        <v>8.1161601328125013</v>
      </c>
      <c r="AA1332" s="33">
        <f t="shared" si="250"/>
        <v>265.17530861718745</v>
      </c>
      <c r="AB1332" s="18"/>
      <c r="AC1332" s="24">
        <f t="shared" si="251"/>
        <v>0</v>
      </c>
      <c r="AD1332" s="24"/>
      <c r="AE1332" s="18"/>
      <c r="AF1332" s="18"/>
      <c r="AG1332" s="18"/>
      <c r="AH1332" s="18"/>
      <c r="AI1332" s="18"/>
      <c r="AJ1332" s="18"/>
      <c r="AK1332" s="18"/>
      <c r="AL1332" s="18"/>
      <c r="AM1332" s="18"/>
      <c r="AN1332" s="18"/>
    </row>
    <row r="1333" spans="1:40" x14ac:dyDescent="0.35">
      <c r="A1333" s="18"/>
      <c r="B1333" s="3" t="s">
        <v>5</v>
      </c>
      <c r="C1333" s="3">
        <v>1329</v>
      </c>
      <c r="D1333" s="3">
        <v>307</v>
      </c>
      <c r="E1333" s="11">
        <v>81</v>
      </c>
      <c r="F1333" s="30">
        <f t="shared" si="242"/>
        <v>22.5</v>
      </c>
      <c r="G1333" s="52">
        <f t="shared" si="252"/>
        <v>0</v>
      </c>
      <c r="H1333" s="30">
        <f t="shared" si="253"/>
        <v>22.5</v>
      </c>
      <c r="I1333" s="70"/>
      <c r="J1333" s="30">
        <v>0</v>
      </c>
      <c r="K1333" s="30">
        <f>'Car Specs and Assumptions'!$C$5*9.81*'Car Specs and Assumptions'!$F$5</f>
        <v>145.08990000000003</v>
      </c>
      <c r="L1333" s="30">
        <v>215.62832812500002</v>
      </c>
      <c r="M1333" s="30">
        <v>-360.71822812500005</v>
      </c>
      <c r="N1333" s="31">
        <v>-8116.1601328125016</v>
      </c>
      <c r="O1333" s="31">
        <f t="shared" si="243"/>
        <v>0</v>
      </c>
      <c r="P1333" s="31">
        <f>IF(F1333&gt;0,(K1333+L1333)*F1333,0)</f>
        <v>8116.1601328125016</v>
      </c>
      <c r="Q1333" s="32">
        <f>IF(J1333*-1&gt;(K1333+L1333),(((J1333*-1)-K1333-L1333))*F1333,0)</f>
        <v>0</v>
      </c>
      <c r="R1333" s="31">
        <f t="shared" si="244"/>
        <v>3603236.8229443128</v>
      </c>
      <c r="S1333" s="31">
        <f t="shared" si="245"/>
        <v>2060751.1970692198</v>
      </c>
      <c r="T1333" s="31">
        <f t="shared" si="246"/>
        <v>1.0009791894139302</v>
      </c>
      <c r="U1333" s="31">
        <f t="shared" si="247"/>
        <v>0.57247668254582929</v>
      </c>
      <c r="V1333" s="33">
        <v>-0.57247668254582929</v>
      </c>
      <c r="W1333" s="33">
        <f>0.5*'Car Specs and Assumptions'!$C$5*(F1333*F1333)</f>
        <v>374371.875</v>
      </c>
      <c r="X1333" s="33">
        <f t="shared" si="248"/>
        <v>374.37187499999999</v>
      </c>
      <c r="Y1333" s="33">
        <f t="shared" si="249"/>
        <v>273.29146874999998</v>
      </c>
      <c r="Z1333" s="33">
        <f>(H1333*(K1333+L1333))/1000</f>
        <v>8.1161601328125013</v>
      </c>
      <c r="AA1333" s="33">
        <f t="shared" si="250"/>
        <v>265.17530861718745</v>
      </c>
      <c r="AB1333" s="18"/>
      <c r="AC1333" s="24">
        <f t="shared" si="251"/>
        <v>0</v>
      </c>
      <c r="AD1333" s="24"/>
      <c r="AE1333" s="18"/>
      <c r="AF1333" s="18"/>
      <c r="AG1333" s="18"/>
      <c r="AH1333" s="18"/>
      <c r="AI1333" s="18"/>
      <c r="AJ1333" s="18"/>
      <c r="AK1333" s="18"/>
      <c r="AL1333" s="18"/>
      <c r="AM1333" s="18"/>
      <c r="AN1333" s="18"/>
    </row>
    <row r="1334" spans="1:40" x14ac:dyDescent="0.35">
      <c r="A1334" s="18"/>
      <c r="B1334" s="3" t="s">
        <v>5</v>
      </c>
      <c r="C1334" s="3">
        <v>1330</v>
      </c>
      <c r="D1334" s="3">
        <v>308</v>
      </c>
      <c r="E1334" s="11">
        <v>81</v>
      </c>
      <c r="F1334" s="30">
        <f t="shared" si="242"/>
        <v>22.5</v>
      </c>
      <c r="G1334" s="52">
        <f t="shared" si="252"/>
        <v>0</v>
      </c>
      <c r="H1334" s="30">
        <f t="shared" si="253"/>
        <v>22.5</v>
      </c>
      <c r="I1334" s="70"/>
      <c r="J1334" s="30">
        <v>0</v>
      </c>
      <c r="K1334" s="30">
        <f>'Car Specs and Assumptions'!$C$5*9.81*'Car Specs and Assumptions'!$F$5</f>
        <v>145.08990000000003</v>
      </c>
      <c r="L1334" s="30">
        <v>215.62832812500002</v>
      </c>
      <c r="M1334" s="30">
        <v>-360.71822812500005</v>
      </c>
      <c r="N1334" s="31">
        <v>-8116.1601328125016</v>
      </c>
      <c r="O1334" s="31">
        <f t="shared" si="243"/>
        <v>0</v>
      </c>
      <c r="P1334" s="31">
        <f>IF(F1334&gt;0,(K1334+L1334)*F1334,0)</f>
        <v>8116.1601328125016</v>
      </c>
      <c r="Q1334" s="32">
        <f>IF(J1334*-1&gt;(K1334+L1334),(((J1334*-1)-K1334-L1334))*F1334,0)</f>
        <v>0</v>
      </c>
      <c r="R1334" s="31">
        <f t="shared" si="244"/>
        <v>3611352.9830771252</v>
      </c>
      <c r="S1334" s="31">
        <f t="shared" si="245"/>
        <v>2060751.1970692198</v>
      </c>
      <c r="T1334" s="31">
        <f t="shared" si="246"/>
        <v>1.0032338586988254</v>
      </c>
      <c r="U1334" s="31">
        <f t="shared" si="247"/>
        <v>0.57247668254582929</v>
      </c>
      <c r="V1334" s="33">
        <v>-0.57247668254582929</v>
      </c>
      <c r="W1334" s="33">
        <f>0.5*'Car Specs and Assumptions'!$C$5*(F1334*F1334)</f>
        <v>374371.875</v>
      </c>
      <c r="X1334" s="33">
        <f t="shared" si="248"/>
        <v>374.37187499999999</v>
      </c>
      <c r="Y1334" s="33">
        <f t="shared" si="249"/>
        <v>273.29146874999998</v>
      </c>
      <c r="Z1334" s="33">
        <f>(H1334*(K1334+L1334))/1000</f>
        <v>8.1161601328125013</v>
      </c>
      <c r="AA1334" s="33">
        <f t="shared" si="250"/>
        <v>265.17530861718745</v>
      </c>
      <c r="AB1334" s="18"/>
      <c r="AC1334" s="24">
        <f t="shared" si="251"/>
        <v>0</v>
      </c>
      <c r="AD1334" s="24"/>
      <c r="AE1334" s="18"/>
      <c r="AF1334" s="18"/>
      <c r="AG1334" s="18"/>
      <c r="AH1334" s="18"/>
      <c r="AI1334" s="18"/>
      <c r="AJ1334" s="18"/>
      <c r="AK1334" s="18"/>
      <c r="AL1334" s="18"/>
      <c r="AM1334" s="18"/>
      <c r="AN1334" s="18"/>
    </row>
    <row r="1335" spans="1:40" x14ac:dyDescent="0.35">
      <c r="A1335" s="18"/>
      <c r="B1335" s="3" t="s">
        <v>5</v>
      </c>
      <c r="C1335" s="3">
        <v>1331</v>
      </c>
      <c r="D1335" s="3">
        <v>309</v>
      </c>
      <c r="E1335" s="11">
        <v>81</v>
      </c>
      <c r="F1335" s="30">
        <f t="shared" si="242"/>
        <v>22.5</v>
      </c>
      <c r="G1335" s="52">
        <f t="shared" si="252"/>
        <v>0</v>
      </c>
      <c r="H1335" s="30">
        <f t="shared" si="253"/>
        <v>22.5</v>
      </c>
      <c r="I1335" s="70"/>
      <c r="J1335" s="30">
        <v>0</v>
      </c>
      <c r="K1335" s="30">
        <f>'Car Specs and Assumptions'!$C$5*9.81*'Car Specs and Assumptions'!$F$5</f>
        <v>145.08990000000003</v>
      </c>
      <c r="L1335" s="30">
        <v>215.62832812500002</v>
      </c>
      <c r="M1335" s="30">
        <v>-360.71822812500005</v>
      </c>
      <c r="N1335" s="31">
        <v>-8116.1601328125016</v>
      </c>
      <c r="O1335" s="31">
        <f t="shared" si="243"/>
        <v>0</v>
      </c>
      <c r="P1335" s="31">
        <f>IF(F1335&gt;0,(K1335+L1335)*F1335,0)</f>
        <v>8116.1601328125016</v>
      </c>
      <c r="Q1335" s="32">
        <f>IF(J1335*-1&gt;(K1335+L1335),(((J1335*-1)-K1335-L1335))*F1335,0)</f>
        <v>0</v>
      </c>
      <c r="R1335" s="31">
        <f t="shared" si="244"/>
        <v>3619469.1432099375</v>
      </c>
      <c r="S1335" s="31">
        <f t="shared" si="245"/>
        <v>2060751.1970692198</v>
      </c>
      <c r="T1335" s="31">
        <f t="shared" si="246"/>
        <v>1.0054885279837207</v>
      </c>
      <c r="U1335" s="31">
        <f t="shared" si="247"/>
        <v>0.57247668254582929</v>
      </c>
      <c r="V1335" s="33">
        <v>-0.57247668254582929</v>
      </c>
      <c r="W1335" s="33">
        <f>0.5*'Car Specs and Assumptions'!$C$5*(F1335*F1335)</f>
        <v>374371.875</v>
      </c>
      <c r="X1335" s="33">
        <f t="shared" si="248"/>
        <v>374.37187499999999</v>
      </c>
      <c r="Y1335" s="33">
        <f t="shared" si="249"/>
        <v>273.29146874999998</v>
      </c>
      <c r="Z1335" s="33">
        <f>(H1335*(K1335+L1335))/1000</f>
        <v>8.1161601328125013</v>
      </c>
      <c r="AA1335" s="33">
        <f t="shared" si="250"/>
        <v>265.17530861718745</v>
      </c>
      <c r="AB1335" s="18"/>
      <c r="AC1335" s="24">
        <f t="shared" si="251"/>
        <v>0</v>
      </c>
      <c r="AD1335" s="24"/>
      <c r="AE1335" s="18"/>
      <c r="AF1335" s="18"/>
      <c r="AG1335" s="18"/>
      <c r="AH1335" s="18"/>
      <c r="AI1335" s="18"/>
      <c r="AJ1335" s="18"/>
      <c r="AK1335" s="18"/>
      <c r="AL1335" s="18"/>
      <c r="AM1335" s="18"/>
      <c r="AN1335" s="18"/>
    </row>
    <row r="1336" spans="1:40" x14ac:dyDescent="0.35">
      <c r="A1336" s="18"/>
      <c r="B1336" s="3" t="s">
        <v>5</v>
      </c>
      <c r="C1336" s="3">
        <v>1332</v>
      </c>
      <c r="D1336" s="3">
        <v>310</v>
      </c>
      <c r="E1336" s="11">
        <v>81</v>
      </c>
      <c r="F1336" s="30">
        <f t="shared" si="242"/>
        <v>22.5</v>
      </c>
      <c r="G1336" s="52">
        <f t="shared" si="252"/>
        <v>-1.3888888888887507E-2</v>
      </c>
      <c r="H1336" s="30">
        <f t="shared" si="253"/>
        <v>22.5</v>
      </c>
      <c r="I1336" s="70"/>
      <c r="J1336" s="30">
        <v>-20.541666666664625</v>
      </c>
      <c r="K1336" s="30">
        <f>'Car Specs and Assumptions'!$C$5*9.81*'Car Specs and Assumptions'!$F$5</f>
        <v>145.08990000000003</v>
      </c>
      <c r="L1336" s="30">
        <v>215.62832812500002</v>
      </c>
      <c r="M1336" s="30">
        <v>-381.25989479166469</v>
      </c>
      <c r="N1336" s="31">
        <v>-8578.3476328124561</v>
      </c>
      <c r="O1336" s="31">
        <f t="shared" si="243"/>
        <v>0</v>
      </c>
      <c r="P1336" s="31">
        <f>IF(F1336&gt;0,(K1336+L1336)*F1336,0)</f>
        <v>8116.1601328125016</v>
      </c>
      <c r="Q1336" s="32">
        <f>IF(J1336*-1&gt;(K1336+L1336),(((J1336*-1)-K1336-L1336))*F1336,0)</f>
        <v>0</v>
      </c>
      <c r="R1336" s="31">
        <f t="shared" si="244"/>
        <v>3627585.3033427498</v>
      </c>
      <c r="S1336" s="31">
        <f t="shared" si="245"/>
        <v>2060751.1970692198</v>
      </c>
      <c r="T1336" s="31">
        <f t="shared" si="246"/>
        <v>1.0077431972686159</v>
      </c>
      <c r="U1336" s="31">
        <f t="shared" si="247"/>
        <v>0.57247668254582929</v>
      </c>
      <c r="V1336" s="33">
        <v>-0.57247668254582929</v>
      </c>
      <c r="W1336" s="33">
        <f>0.5*'Car Specs and Assumptions'!$C$5*(F1336*F1336)</f>
        <v>374371.875</v>
      </c>
      <c r="X1336" s="33">
        <f t="shared" si="248"/>
        <v>374.37187499999999</v>
      </c>
      <c r="Y1336" s="33">
        <f t="shared" si="249"/>
        <v>273.29146874999998</v>
      </c>
      <c r="Z1336" s="33">
        <f>(H1336*(K1336+L1336))/1000</f>
        <v>8.1161601328125013</v>
      </c>
      <c r="AA1336" s="33">
        <f t="shared" si="250"/>
        <v>265.17530861718745</v>
      </c>
      <c r="AB1336" s="18"/>
      <c r="AC1336" s="24">
        <f t="shared" si="251"/>
        <v>0</v>
      </c>
      <c r="AD1336" s="24"/>
      <c r="AE1336" s="18"/>
      <c r="AF1336" s="18"/>
      <c r="AG1336" s="18"/>
      <c r="AH1336" s="18"/>
      <c r="AI1336" s="18"/>
      <c r="AJ1336" s="18"/>
      <c r="AK1336" s="18"/>
      <c r="AL1336" s="18"/>
      <c r="AM1336" s="18"/>
      <c r="AN1336" s="18"/>
    </row>
    <row r="1337" spans="1:40" x14ac:dyDescent="0.35">
      <c r="A1337" s="18"/>
      <c r="B1337" s="3" t="s">
        <v>5</v>
      </c>
      <c r="C1337" s="3">
        <v>1333</v>
      </c>
      <c r="D1337" s="3">
        <v>311</v>
      </c>
      <c r="E1337" s="11">
        <v>80.900000000000006</v>
      </c>
      <c r="F1337" s="30">
        <f t="shared" si="242"/>
        <v>22.472222222222225</v>
      </c>
      <c r="G1337" s="52">
        <f t="shared" si="252"/>
        <v>-5.5555555555557135E-2</v>
      </c>
      <c r="H1337" s="30">
        <f t="shared" si="253"/>
        <v>22.472222222222225</v>
      </c>
      <c r="I1337" s="70"/>
      <c r="J1337" s="30">
        <v>-82.166666666669002</v>
      </c>
      <c r="K1337" s="30">
        <f>'Car Specs and Assumptions'!$C$5*9.81*'Car Specs and Assumptions'!$F$5</f>
        <v>145.08990000000003</v>
      </c>
      <c r="L1337" s="30">
        <v>215.09624115162043</v>
      </c>
      <c r="M1337" s="30">
        <v>-442.35280781828942</v>
      </c>
      <c r="N1337" s="31">
        <v>-9940.6505979165613</v>
      </c>
      <c r="O1337" s="31">
        <f t="shared" si="243"/>
        <v>0</v>
      </c>
      <c r="P1337" s="31">
        <f>IF(F1337&gt;0,(K1337+L1337)*F1337,0)</f>
        <v>8094.1830053239164</v>
      </c>
      <c r="Q1337" s="32">
        <f>IF(J1337*-1&gt;(K1337+L1337),(((J1337*-1)-K1337-L1337))*F1337,0)</f>
        <v>0</v>
      </c>
      <c r="R1337" s="31">
        <f t="shared" si="244"/>
        <v>3635679.4863480739</v>
      </c>
      <c r="S1337" s="31">
        <f t="shared" si="245"/>
        <v>2060751.1970692198</v>
      </c>
      <c r="T1337" s="31">
        <f t="shared" si="246"/>
        <v>1.0099917613074949</v>
      </c>
      <c r="U1337" s="31">
        <f t="shared" si="247"/>
        <v>0.57247668254582929</v>
      </c>
      <c r="V1337" s="33">
        <v>-0.57247668254582929</v>
      </c>
      <c r="W1337" s="33">
        <f>0.5*'Car Specs and Assumptions'!$C$5*(F1337*F1337)</f>
        <v>373448.07060185197</v>
      </c>
      <c r="X1337" s="33">
        <f t="shared" si="248"/>
        <v>373.44807060185195</v>
      </c>
      <c r="Y1337" s="33">
        <f t="shared" si="249"/>
        <v>272.61709153935192</v>
      </c>
      <c r="Z1337" s="33">
        <f>(H1337*(K1337+L1337))/1000</f>
        <v>8.0941830053239165</v>
      </c>
      <c r="AA1337" s="33">
        <f t="shared" si="250"/>
        <v>264.52290853402798</v>
      </c>
      <c r="AB1337" s="18"/>
      <c r="AC1337" s="24">
        <f t="shared" si="251"/>
        <v>0</v>
      </c>
      <c r="AD1337" s="24"/>
      <c r="AE1337" s="18"/>
      <c r="AF1337" s="18"/>
      <c r="AG1337" s="18"/>
      <c r="AH1337" s="18"/>
      <c r="AI1337" s="18"/>
      <c r="AJ1337" s="18"/>
      <c r="AK1337" s="18"/>
      <c r="AL1337" s="18"/>
      <c r="AM1337" s="18"/>
      <c r="AN1337" s="18"/>
    </row>
    <row r="1338" spans="1:40" x14ac:dyDescent="0.35">
      <c r="A1338" s="18"/>
      <c r="B1338" s="3" t="s">
        <v>5</v>
      </c>
      <c r="C1338" s="3">
        <v>1334</v>
      </c>
      <c r="D1338" s="3">
        <v>312</v>
      </c>
      <c r="E1338" s="11">
        <v>80.599999999999994</v>
      </c>
      <c r="F1338" s="30">
        <f t="shared" si="242"/>
        <v>22.388888888888886</v>
      </c>
      <c r="G1338" s="52">
        <f t="shared" si="252"/>
        <v>-8.3333333333335702E-2</v>
      </c>
      <c r="H1338" s="30">
        <f t="shared" si="253"/>
        <v>22.388888888888886</v>
      </c>
      <c r="I1338" s="70"/>
      <c r="J1338" s="30">
        <v>-123.2500000000035</v>
      </c>
      <c r="K1338" s="30">
        <f>'Car Specs and Assumptions'!$C$5*9.81*'Car Specs and Assumptions'!$F$5</f>
        <v>145.08990000000003</v>
      </c>
      <c r="L1338" s="30">
        <v>213.50392405092589</v>
      </c>
      <c r="M1338" s="30">
        <v>-481.84382405092941</v>
      </c>
      <c r="N1338" s="31">
        <v>-10787.947838473585</v>
      </c>
      <c r="O1338" s="31">
        <f t="shared" si="243"/>
        <v>0</v>
      </c>
      <c r="P1338" s="31">
        <f>IF(F1338&gt;0,(K1338+L1338)*F1338,0)</f>
        <v>8028.5172829179519</v>
      </c>
      <c r="Q1338" s="32">
        <f>IF(J1338*-1&gt;(K1338+L1338),(((J1338*-1)-K1338-L1338))*F1338,0)</f>
        <v>0</v>
      </c>
      <c r="R1338" s="31">
        <f t="shared" si="244"/>
        <v>3643708.003630992</v>
      </c>
      <c r="S1338" s="31">
        <f t="shared" si="245"/>
        <v>2060751.1970692198</v>
      </c>
      <c r="T1338" s="31">
        <f t="shared" si="246"/>
        <v>1.0122220834086897</v>
      </c>
      <c r="U1338" s="31">
        <f t="shared" si="247"/>
        <v>0.57247668254582929</v>
      </c>
      <c r="V1338" s="33">
        <v>-0.57247668254582929</v>
      </c>
      <c r="W1338" s="33">
        <f>0.5*'Car Specs and Assumptions'!$C$5*(F1338*F1338)</f>
        <v>370683.50462962949</v>
      </c>
      <c r="X1338" s="33">
        <f t="shared" si="248"/>
        <v>370.68350462962951</v>
      </c>
      <c r="Y1338" s="33">
        <f t="shared" si="249"/>
        <v>270.59895837962955</v>
      </c>
      <c r="Z1338" s="33">
        <f>(H1338*(K1338+L1338))/1000</f>
        <v>8.0285172829179512</v>
      </c>
      <c r="AA1338" s="33">
        <f t="shared" si="250"/>
        <v>262.57044109671159</v>
      </c>
      <c r="AB1338" s="18"/>
      <c r="AC1338" s="24">
        <f t="shared" si="251"/>
        <v>0</v>
      </c>
      <c r="AD1338" s="24"/>
      <c r="AE1338" s="18"/>
      <c r="AF1338" s="18"/>
      <c r="AG1338" s="18"/>
      <c r="AH1338" s="18"/>
      <c r="AI1338" s="18"/>
      <c r="AJ1338" s="18"/>
      <c r="AK1338" s="18"/>
      <c r="AL1338" s="18"/>
      <c r="AM1338" s="18"/>
      <c r="AN1338" s="18"/>
    </row>
    <row r="1339" spans="1:40" x14ac:dyDescent="0.35">
      <c r="A1339" s="18"/>
      <c r="B1339" s="3" t="s">
        <v>5</v>
      </c>
      <c r="C1339" s="3">
        <v>1335</v>
      </c>
      <c r="D1339" s="3">
        <v>313</v>
      </c>
      <c r="E1339" s="11">
        <v>80.3</v>
      </c>
      <c r="F1339" s="30">
        <f t="shared" si="242"/>
        <v>22.305555555555554</v>
      </c>
      <c r="G1339" s="52">
        <f t="shared" si="252"/>
        <v>-8.3333333333332149E-2</v>
      </c>
      <c r="H1339" s="30">
        <f t="shared" si="253"/>
        <v>22.305555555555554</v>
      </c>
      <c r="I1339" s="70"/>
      <c r="J1339" s="30">
        <v>-123.24999999999825</v>
      </c>
      <c r="K1339" s="30">
        <f>'Car Specs and Assumptions'!$C$5*9.81*'Car Specs and Assumptions'!$F$5</f>
        <v>145.08990000000003</v>
      </c>
      <c r="L1339" s="30">
        <v>211.91752267939813</v>
      </c>
      <c r="M1339" s="30">
        <v>-480.25742267939643</v>
      </c>
      <c r="N1339" s="31">
        <v>-10712.408622543202</v>
      </c>
      <c r="O1339" s="31">
        <f t="shared" si="243"/>
        <v>0</v>
      </c>
      <c r="P1339" s="31">
        <f>IF(F1339&gt;0,(K1339+L1339)*F1339,0)</f>
        <v>7963.2489003210185</v>
      </c>
      <c r="Q1339" s="32">
        <f>IF(J1339*-1&gt;(K1339+L1339),(((J1339*-1)-K1339-L1339))*F1339,0)</f>
        <v>0</v>
      </c>
      <c r="R1339" s="31">
        <f t="shared" si="244"/>
        <v>3651671.2525313129</v>
      </c>
      <c r="S1339" s="31">
        <f t="shared" si="245"/>
        <v>2060751.1970692198</v>
      </c>
      <c r="T1339" s="31">
        <f t="shared" si="246"/>
        <v>1.0144342739531989</v>
      </c>
      <c r="U1339" s="31">
        <f t="shared" si="247"/>
        <v>0.57247668254582929</v>
      </c>
      <c r="V1339" s="33">
        <v>-0.57247668254582929</v>
      </c>
      <c r="W1339" s="33">
        <f>0.5*'Car Specs and Assumptions'!$C$5*(F1339*F1339)</f>
        <v>367929.20949074067</v>
      </c>
      <c r="X1339" s="33">
        <f t="shared" si="248"/>
        <v>367.92920949074067</v>
      </c>
      <c r="Y1339" s="33">
        <f t="shared" si="249"/>
        <v>268.5883229282407</v>
      </c>
      <c r="Z1339" s="33">
        <f>(H1339*(K1339+L1339))/1000</f>
        <v>7.9632489003210187</v>
      </c>
      <c r="AA1339" s="33">
        <f t="shared" si="250"/>
        <v>260.62507402791971</v>
      </c>
      <c r="AB1339" s="18"/>
      <c r="AC1339" s="24">
        <f t="shared" si="251"/>
        <v>0</v>
      </c>
      <c r="AD1339" s="24"/>
      <c r="AE1339" s="18"/>
      <c r="AF1339" s="18"/>
      <c r="AG1339" s="18"/>
      <c r="AH1339" s="18"/>
      <c r="AI1339" s="18"/>
      <c r="AJ1339" s="18"/>
      <c r="AK1339" s="18"/>
      <c r="AL1339" s="18"/>
      <c r="AM1339" s="18"/>
      <c r="AN1339" s="18"/>
    </row>
    <row r="1340" spans="1:40" x14ac:dyDescent="0.35">
      <c r="A1340" s="18"/>
      <c r="B1340" s="3" t="s">
        <v>5</v>
      </c>
      <c r="C1340" s="3">
        <v>1336</v>
      </c>
      <c r="D1340" s="3">
        <v>314</v>
      </c>
      <c r="E1340" s="11">
        <v>80</v>
      </c>
      <c r="F1340" s="30">
        <f t="shared" si="242"/>
        <v>22.222222222222221</v>
      </c>
      <c r="G1340" s="52">
        <f t="shared" si="252"/>
        <v>-5.5555555555553582E-2</v>
      </c>
      <c r="H1340" s="30">
        <f t="shared" si="253"/>
        <v>22.222222222222221</v>
      </c>
      <c r="I1340" s="70"/>
      <c r="J1340" s="30">
        <v>-82.166666666663744</v>
      </c>
      <c r="K1340" s="30">
        <f>'Car Specs and Assumptions'!$C$5*9.81*'Car Specs and Assumptions'!$F$5</f>
        <v>145.08990000000003</v>
      </c>
      <c r="L1340" s="30">
        <v>210.33703703703705</v>
      </c>
      <c r="M1340" s="30">
        <v>-437.59360370370086</v>
      </c>
      <c r="N1340" s="31">
        <v>-9724.3023045266855</v>
      </c>
      <c r="O1340" s="31">
        <f t="shared" si="243"/>
        <v>0</v>
      </c>
      <c r="P1340" s="31">
        <f>IF(F1340&gt;0,(K1340+L1340)*F1340,0)</f>
        <v>7898.376378600824</v>
      </c>
      <c r="Q1340" s="32">
        <f>IF(J1340*-1&gt;(K1340+L1340),(((J1340*-1)-K1340-L1340))*F1340,0)</f>
        <v>0</v>
      </c>
      <c r="R1340" s="31">
        <f t="shared" si="244"/>
        <v>3659569.6289099138</v>
      </c>
      <c r="S1340" s="31">
        <f t="shared" si="245"/>
        <v>2060751.1970692198</v>
      </c>
      <c r="T1340" s="31">
        <f t="shared" si="246"/>
        <v>1.016628442911174</v>
      </c>
      <c r="U1340" s="31">
        <f t="shared" si="247"/>
        <v>0.57247668254582929</v>
      </c>
      <c r="V1340" s="33">
        <v>-0.57247668254582929</v>
      </c>
      <c r="W1340" s="33">
        <f>0.5*'Car Specs and Assumptions'!$C$5*(F1340*F1340)</f>
        <v>365185.18518518517</v>
      </c>
      <c r="X1340" s="33">
        <f t="shared" si="248"/>
        <v>365.18518518518516</v>
      </c>
      <c r="Y1340" s="33">
        <f t="shared" si="249"/>
        <v>266.58518518518514</v>
      </c>
      <c r="Z1340" s="33">
        <f>(H1340*(K1340+L1340))/1000</f>
        <v>7.8983763786008243</v>
      </c>
      <c r="AA1340" s="33">
        <f t="shared" si="250"/>
        <v>258.68680880658434</v>
      </c>
      <c r="AB1340" s="18"/>
      <c r="AC1340" s="24">
        <f t="shared" si="251"/>
        <v>0</v>
      </c>
      <c r="AD1340" s="24"/>
      <c r="AE1340" s="18"/>
      <c r="AF1340" s="18"/>
      <c r="AG1340" s="18"/>
      <c r="AH1340" s="18"/>
      <c r="AI1340" s="18"/>
      <c r="AJ1340" s="18"/>
      <c r="AK1340" s="18"/>
      <c r="AL1340" s="18"/>
      <c r="AM1340" s="18"/>
      <c r="AN1340" s="18"/>
    </row>
    <row r="1341" spans="1:40" x14ac:dyDescent="0.35">
      <c r="A1341" s="18"/>
      <c r="B1341" s="3" t="s">
        <v>5</v>
      </c>
      <c r="C1341" s="3">
        <v>1337</v>
      </c>
      <c r="D1341" s="3">
        <v>315</v>
      </c>
      <c r="E1341" s="11">
        <v>79.900000000000006</v>
      </c>
      <c r="F1341" s="30">
        <f t="shared" si="242"/>
        <v>22.194444444444446</v>
      </c>
      <c r="G1341" s="52">
        <f t="shared" si="252"/>
        <v>-2.7777777777778567E-2</v>
      </c>
      <c r="H1341" s="30">
        <f t="shared" si="253"/>
        <v>22.194444444444446</v>
      </c>
      <c r="I1341" s="70"/>
      <c r="J1341" s="30">
        <v>-41.083333333334501</v>
      </c>
      <c r="K1341" s="30">
        <f>'Car Specs and Assumptions'!$C$5*9.81*'Car Specs and Assumptions'!$F$5</f>
        <v>145.08990000000003</v>
      </c>
      <c r="L1341" s="30">
        <v>209.81152309606486</v>
      </c>
      <c r="M1341" s="30">
        <v>-395.9847564293994</v>
      </c>
      <c r="N1341" s="31">
        <v>-8788.6616774191716</v>
      </c>
      <c r="O1341" s="31">
        <f t="shared" si="243"/>
        <v>0</v>
      </c>
      <c r="P1341" s="31">
        <f>IF(F1341&gt;0,(K1341+L1341)*F1341,0)</f>
        <v>7876.8399181598852</v>
      </c>
      <c r="Q1341" s="32">
        <f>IF(J1341*-1&gt;(K1341+L1341),(((J1341*-1)-K1341-L1341))*F1341,0)</f>
        <v>0</v>
      </c>
      <c r="R1341" s="31">
        <f t="shared" si="244"/>
        <v>3667446.4688280737</v>
      </c>
      <c r="S1341" s="31">
        <f t="shared" si="245"/>
        <v>2060751.1970692198</v>
      </c>
      <c r="T1341" s="31">
        <f t="shared" si="246"/>
        <v>1.018816629040439</v>
      </c>
      <c r="U1341" s="31">
        <f t="shared" si="247"/>
        <v>0.57247668254582929</v>
      </c>
      <c r="V1341" s="33">
        <v>-0.57247668254582929</v>
      </c>
      <c r="W1341" s="33">
        <f>0.5*'Car Specs and Assumptions'!$C$5*(F1341*F1341)</f>
        <v>364272.79282407416</v>
      </c>
      <c r="X1341" s="33">
        <f t="shared" si="248"/>
        <v>364.27279282407414</v>
      </c>
      <c r="Y1341" s="33">
        <f t="shared" si="249"/>
        <v>265.91913876157412</v>
      </c>
      <c r="Z1341" s="33">
        <f>(H1341*(K1341+L1341))/1000</f>
        <v>7.8768399181598854</v>
      </c>
      <c r="AA1341" s="33">
        <f t="shared" si="250"/>
        <v>258.04229884341424</v>
      </c>
      <c r="AB1341" s="18"/>
      <c r="AC1341" s="24">
        <f t="shared" si="251"/>
        <v>0</v>
      </c>
      <c r="AD1341" s="24"/>
      <c r="AE1341" s="18"/>
      <c r="AF1341" s="18"/>
      <c r="AG1341" s="18"/>
      <c r="AH1341" s="18"/>
      <c r="AI1341" s="18"/>
      <c r="AJ1341" s="18"/>
      <c r="AK1341" s="18"/>
      <c r="AL1341" s="18"/>
      <c r="AM1341" s="18"/>
      <c r="AN1341" s="18"/>
    </row>
    <row r="1342" spans="1:40" x14ac:dyDescent="0.35">
      <c r="A1342" s="18"/>
      <c r="B1342" s="3" t="s">
        <v>5</v>
      </c>
      <c r="C1342" s="3">
        <v>1338</v>
      </c>
      <c r="D1342" s="3">
        <v>316</v>
      </c>
      <c r="E1342" s="11">
        <v>79.8</v>
      </c>
      <c r="F1342" s="30">
        <f t="shared" si="242"/>
        <v>22.166666666666664</v>
      </c>
      <c r="G1342" s="52">
        <f t="shared" si="252"/>
        <v>-1.388888888889106E-2</v>
      </c>
      <c r="H1342" s="30">
        <f t="shared" si="253"/>
        <v>22.166666666666664</v>
      </c>
      <c r="I1342" s="70"/>
      <c r="J1342" s="30">
        <v>-20.541666666669876</v>
      </c>
      <c r="K1342" s="30">
        <f>'Car Specs and Assumptions'!$C$5*9.81*'Car Specs and Assumptions'!$F$5</f>
        <v>145.08990000000003</v>
      </c>
      <c r="L1342" s="30">
        <v>209.28666645833331</v>
      </c>
      <c r="M1342" s="30">
        <v>-374.91823312500321</v>
      </c>
      <c r="N1342" s="31">
        <v>-8310.6875009375708</v>
      </c>
      <c r="O1342" s="31">
        <f t="shared" si="243"/>
        <v>0</v>
      </c>
      <c r="P1342" s="31">
        <f>IF(F1342&gt;0,(K1342+L1342)*F1342,0)</f>
        <v>7855.3472231597216</v>
      </c>
      <c r="Q1342" s="32">
        <f>IF(J1342*-1&gt;(K1342+L1342),(((J1342*-1)-K1342-L1342))*F1342,0)</f>
        <v>0</v>
      </c>
      <c r="R1342" s="31">
        <f t="shared" si="244"/>
        <v>3675301.8160512336</v>
      </c>
      <c r="S1342" s="31">
        <f t="shared" si="245"/>
        <v>2060751.1970692198</v>
      </c>
      <c r="T1342" s="31">
        <f t="shared" si="246"/>
        <v>1.0209988444990328</v>
      </c>
      <c r="U1342" s="31">
        <f t="shared" si="247"/>
        <v>0.57247668254582929</v>
      </c>
      <c r="V1342" s="33">
        <v>-0.57247668254582929</v>
      </c>
      <c r="W1342" s="33">
        <f>0.5*'Car Specs and Assumptions'!$C$5*(F1342*F1342)</f>
        <v>363361.54166666663</v>
      </c>
      <c r="X1342" s="33">
        <f t="shared" si="248"/>
        <v>363.36154166666665</v>
      </c>
      <c r="Y1342" s="33">
        <f t="shared" si="249"/>
        <v>265.25392541666668</v>
      </c>
      <c r="Z1342" s="33">
        <f>(H1342*(K1342+L1342))/1000</f>
        <v>7.8553472231597219</v>
      </c>
      <c r="AA1342" s="33">
        <f t="shared" si="250"/>
        <v>257.39857819350698</v>
      </c>
      <c r="AB1342" s="18"/>
      <c r="AC1342" s="24">
        <f t="shared" si="251"/>
        <v>0</v>
      </c>
      <c r="AD1342" s="24"/>
      <c r="AE1342" s="18"/>
      <c r="AF1342" s="18"/>
      <c r="AG1342" s="18"/>
      <c r="AH1342" s="18"/>
      <c r="AI1342" s="18"/>
      <c r="AJ1342" s="18"/>
      <c r="AK1342" s="18"/>
      <c r="AL1342" s="18"/>
      <c r="AM1342" s="18"/>
      <c r="AN1342" s="18"/>
    </row>
    <row r="1343" spans="1:40" x14ac:dyDescent="0.35">
      <c r="A1343" s="18"/>
      <c r="B1343" s="3" t="s">
        <v>5</v>
      </c>
      <c r="C1343" s="3">
        <v>1339</v>
      </c>
      <c r="D1343" s="3">
        <v>317</v>
      </c>
      <c r="E1343" s="11">
        <v>79.8</v>
      </c>
      <c r="F1343" s="30">
        <f t="shared" si="242"/>
        <v>22.166666666666664</v>
      </c>
      <c r="G1343" s="52">
        <f t="shared" si="252"/>
        <v>0</v>
      </c>
      <c r="H1343" s="30">
        <f t="shared" si="253"/>
        <v>22.166666666666664</v>
      </c>
      <c r="I1343" s="70"/>
      <c r="J1343" s="30">
        <v>0</v>
      </c>
      <c r="K1343" s="30">
        <f>'Car Specs and Assumptions'!$C$5*9.81*'Car Specs and Assumptions'!$F$5</f>
        <v>145.08990000000003</v>
      </c>
      <c r="L1343" s="30">
        <v>209.28666645833331</v>
      </c>
      <c r="M1343" s="30">
        <v>-354.37656645833334</v>
      </c>
      <c r="N1343" s="31">
        <v>-7855.3472231597216</v>
      </c>
      <c r="O1343" s="31">
        <f t="shared" si="243"/>
        <v>0</v>
      </c>
      <c r="P1343" s="31">
        <f>IF(F1343&gt;0,(K1343+L1343)*F1343,0)</f>
        <v>7855.3472231597216</v>
      </c>
      <c r="Q1343" s="32">
        <f>IF(J1343*-1&gt;(K1343+L1343),(((J1343*-1)-K1343-L1343))*F1343,0)</f>
        <v>0</v>
      </c>
      <c r="R1343" s="31">
        <f t="shared" si="244"/>
        <v>3683157.1632743934</v>
      </c>
      <c r="S1343" s="31">
        <f t="shared" si="245"/>
        <v>2060751.1970692198</v>
      </c>
      <c r="T1343" s="31">
        <f t="shared" si="246"/>
        <v>1.0231810599576265</v>
      </c>
      <c r="U1343" s="31">
        <f t="shared" si="247"/>
        <v>0.57247668254582929</v>
      </c>
      <c r="V1343" s="33">
        <v>-0.57247668254582929</v>
      </c>
      <c r="W1343" s="33">
        <f>0.5*'Car Specs and Assumptions'!$C$5*(F1343*F1343)</f>
        <v>363361.54166666663</v>
      </c>
      <c r="X1343" s="33">
        <f t="shared" si="248"/>
        <v>363.36154166666665</v>
      </c>
      <c r="Y1343" s="33">
        <f t="shared" si="249"/>
        <v>265.25392541666668</v>
      </c>
      <c r="Z1343" s="33">
        <f>(H1343*(K1343+L1343))/1000</f>
        <v>7.8553472231597219</v>
      </c>
      <c r="AA1343" s="33">
        <f t="shared" si="250"/>
        <v>257.39857819350698</v>
      </c>
      <c r="AB1343" s="18"/>
      <c r="AC1343" s="24">
        <f t="shared" si="251"/>
        <v>0</v>
      </c>
      <c r="AD1343" s="24"/>
      <c r="AE1343" s="18"/>
      <c r="AF1343" s="18"/>
      <c r="AG1343" s="18"/>
      <c r="AH1343" s="18"/>
      <c r="AI1343" s="18"/>
      <c r="AJ1343" s="18"/>
      <c r="AK1343" s="18"/>
      <c r="AL1343" s="18"/>
      <c r="AM1343" s="18"/>
      <c r="AN1343" s="18"/>
    </row>
    <row r="1344" spans="1:40" x14ac:dyDescent="0.35">
      <c r="A1344" s="18"/>
      <c r="B1344" s="3" t="s">
        <v>5</v>
      </c>
      <c r="C1344" s="3">
        <v>1340</v>
      </c>
      <c r="D1344" s="3">
        <v>318</v>
      </c>
      <c r="E1344" s="11">
        <v>79.8</v>
      </c>
      <c r="F1344" s="30">
        <f t="shared" si="242"/>
        <v>22.166666666666664</v>
      </c>
      <c r="G1344" s="52">
        <f t="shared" si="252"/>
        <v>1.388888888889106E-2</v>
      </c>
      <c r="H1344" s="30">
        <f t="shared" si="253"/>
        <v>22.166666666666664</v>
      </c>
      <c r="I1344" s="70"/>
      <c r="J1344" s="30">
        <v>20.541666666669876</v>
      </c>
      <c r="K1344" s="30">
        <f>'Car Specs and Assumptions'!$C$5*9.81*'Car Specs and Assumptions'!$F$5</f>
        <v>145.08990000000003</v>
      </c>
      <c r="L1344" s="30">
        <v>209.28666645833331</v>
      </c>
      <c r="M1344" s="30">
        <v>-333.83489979166347</v>
      </c>
      <c r="N1344" s="31">
        <v>-7400.0069453818733</v>
      </c>
      <c r="O1344" s="31">
        <f t="shared" si="243"/>
        <v>0</v>
      </c>
      <c r="P1344" s="31">
        <f>IF(F1344&gt;0,(K1344+L1344)*F1344,0)</f>
        <v>7855.3472231597216</v>
      </c>
      <c r="Q1344" s="32">
        <f>IF(J1344*-1&gt;(K1344+L1344),(((J1344*-1)-K1344-L1344))*F1344,0)</f>
        <v>0</v>
      </c>
      <c r="R1344" s="31">
        <f t="shared" si="244"/>
        <v>3691012.5104975533</v>
      </c>
      <c r="S1344" s="31">
        <f t="shared" si="245"/>
        <v>2060751.1970692198</v>
      </c>
      <c r="T1344" s="31">
        <f t="shared" si="246"/>
        <v>1.0253632754162203</v>
      </c>
      <c r="U1344" s="31">
        <f t="shared" si="247"/>
        <v>0.57247668254582929</v>
      </c>
      <c r="V1344" s="33">
        <v>-0.57247668254582929</v>
      </c>
      <c r="W1344" s="33">
        <f>0.5*'Car Specs and Assumptions'!$C$5*(F1344*F1344)</f>
        <v>363361.54166666663</v>
      </c>
      <c r="X1344" s="33">
        <f t="shared" si="248"/>
        <v>363.36154166666665</v>
      </c>
      <c r="Y1344" s="33">
        <f t="shared" si="249"/>
        <v>265.25392541666668</v>
      </c>
      <c r="Z1344" s="33">
        <f>(H1344*(K1344+L1344))/1000</f>
        <v>7.8553472231597219</v>
      </c>
      <c r="AA1344" s="33">
        <f t="shared" si="250"/>
        <v>257.39857819350698</v>
      </c>
      <c r="AB1344" s="18"/>
      <c r="AC1344" s="24">
        <f t="shared" si="251"/>
        <v>0</v>
      </c>
      <c r="AD1344" s="24"/>
      <c r="AE1344" s="18"/>
      <c r="AF1344" s="18"/>
      <c r="AG1344" s="18"/>
      <c r="AH1344" s="18"/>
      <c r="AI1344" s="18"/>
      <c r="AJ1344" s="18"/>
      <c r="AK1344" s="18"/>
      <c r="AL1344" s="18"/>
      <c r="AM1344" s="18"/>
      <c r="AN1344" s="18"/>
    </row>
    <row r="1345" spans="1:40" x14ac:dyDescent="0.35">
      <c r="A1345" s="18"/>
      <c r="B1345" s="3" t="s">
        <v>5</v>
      </c>
      <c r="C1345" s="3">
        <v>1341</v>
      </c>
      <c r="D1345" s="3">
        <v>319</v>
      </c>
      <c r="E1345" s="11">
        <v>79.900000000000006</v>
      </c>
      <c r="F1345" s="30">
        <f t="shared" si="242"/>
        <v>22.194444444444446</v>
      </c>
      <c r="G1345" s="52">
        <f t="shared" si="252"/>
        <v>2.7777777777778567E-2</v>
      </c>
      <c r="H1345" s="30">
        <f t="shared" si="253"/>
        <v>22.194444444444446</v>
      </c>
      <c r="I1345" s="70"/>
      <c r="J1345" s="30">
        <v>41.083333333334501</v>
      </c>
      <c r="K1345" s="30">
        <f>'Car Specs and Assumptions'!$C$5*9.81*'Car Specs and Assumptions'!$F$5</f>
        <v>145.08990000000003</v>
      </c>
      <c r="L1345" s="30">
        <v>209.81152309606486</v>
      </c>
      <c r="M1345" s="30">
        <v>-313.81808976273038</v>
      </c>
      <c r="N1345" s="31">
        <v>-6965.0181589005997</v>
      </c>
      <c r="O1345" s="31">
        <f t="shared" si="243"/>
        <v>0</v>
      </c>
      <c r="P1345" s="31">
        <f>IF(F1345&gt;0,(K1345+L1345)*F1345,0)</f>
        <v>7876.8399181598852</v>
      </c>
      <c r="Q1345" s="32">
        <f>IF(J1345*-1&gt;(K1345+L1345),(((J1345*-1)-K1345-L1345))*F1345,0)</f>
        <v>0</v>
      </c>
      <c r="R1345" s="31">
        <f t="shared" si="244"/>
        <v>3698889.3504157132</v>
      </c>
      <c r="S1345" s="31">
        <f t="shared" si="245"/>
        <v>2060751.1970692198</v>
      </c>
      <c r="T1345" s="31">
        <f t="shared" si="246"/>
        <v>1.0275514615454853</v>
      </c>
      <c r="U1345" s="31">
        <f t="shared" si="247"/>
        <v>0.57247668254582929</v>
      </c>
      <c r="V1345" s="33">
        <v>-0.57247668254582929</v>
      </c>
      <c r="W1345" s="33">
        <f>0.5*'Car Specs and Assumptions'!$C$5*(F1345*F1345)</f>
        <v>364272.79282407416</v>
      </c>
      <c r="X1345" s="33">
        <f t="shared" si="248"/>
        <v>364.27279282407414</v>
      </c>
      <c r="Y1345" s="33">
        <f t="shared" si="249"/>
        <v>265.91913876157412</v>
      </c>
      <c r="Z1345" s="33">
        <f>(H1345*(K1345+L1345))/1000</f>
        <v>7.8768399181598854</v>
      </c>
      <c r="AA1345" s="33">
        <f t="shared" si="250"/>
        <v>258.04229884341424</v>
      </c>
      <c r="AB1345" s="18"/>
      <c r="AC1345" s="24">
        <f t="shared" si="251"/>
        <v>0</v>
      </c>
      <c r="AD1345" s="24"/>
      <c r="AE1345" s="18"/>
      <c r="AF1345" s="18"/>
      <c r="AG1345" s="18"/>
      <c r="AH1345" s="18"/>
      <c r="AI1345" s="18"/>
      <c r="AJ1345" s="18"/>
      <c r="AK1345" s="18"/>
      <c r="AL1345" s="18"/>
      <c r="AM1345" s="18"/>
      <c r="AN1345" s="18"/>
    </row>
    <row r="1346" spans="1:40" x14ac:dyDescent="0.35">
      <c r="A1346" s="18"/>
      <c r="B1346" s="3" t="s">
        <v>5</v>
      </c>
      <c r="C1346" s="3">
        <v>1342</v>
      </c>
      <c r="D1346" s="3">
        <v>320</v>
      </c>
      <c r="E1346" s="11">
        <v>80</v>
      </c>
      <c r="F1346" s="30">
        <f t="shared" si="242"/>
        <v>22.222222222222221</v>
      </c>
      <c r="G1346" s="52">
        <f t="shared" si="252"/>
        <v>6.9444444444444642E-2</v>
      </c>
      <c r="H1346" s="30">
        <f t="shared" si="253"/>
        <v>22.222222222222221</v>
      </c>
      <c r="I1346" s="70"/>
      <c r="J1346" s="30">
        <v>102.70833333333363</v>
      </c>
      <c r="K1346" s="30">
        <f>'Car Specs and Assumptions'!$C$5*9.81*'Car Specs and Assumptions'!$F$5</f>
        <v>145.08990000000003</v>
      </c>
      <c r="L1346" s="30">
        <v>210.33703703703705</v>
      </c>
      <c r="M1346" s="30">
        <v>-252.71860370370345</v>
      </c>
      <c r="N1346" s="31">
        <v>-5615.9689711934097</v>
      </c>
      <c r="O1346" s="31">
        <f t="shared" si="243"/>
        <v>0</v>
      </c>
      <c r="P1346" s="31">
        <f>IF(F1346&gt;0,(K1346+L1346)*F1346,0)</f>
        <v>7898.376378600824</v>
      </c>
      <c r="Q1346" s="32">
        <f>IF(J1346*-1&gt;(K1346+L1346),(((J1346*-1)-K1346-L1346))*F1346,0)</f>
        <v>0</v>
      </c>
      <c r="R1346" s="31">
        <f t="shared" si="244"/>
        <v>3706787.7267943141</v>
      </c>
      <c r="S1346" s="31">
        <f t="shared" si="245"/>
        <v>2060751.1970692198</v>
      </c>
      <c r="T1346" s="31">
        <f t="shared" si="246"/>
        <v>1.0297456305034605</v>
      </c>
      <c r="U1346" s="31">
        <f t="shared" si="247"/>
        <v>0.57247668254582929</v>
      </c>
      <c r="V1346" s="33">
        <v>-0.57247668254582929</v>
      </c>
      <c r="W1346" s="33">
        <f>0.5*'Car Specs and Assumptions'!$C$5*(F1346*F1346)</f>
        <v>365185.18518518517</v>
      </c>
      <c r="X1346" s="33">
        <f t="shared" si="248"/>
        <v>365.18518518518516</v>
      </c>
      <c r="Y1346" s="33">
        <f t="shared" si="249"/>
        <v>266.58518518518514</v>
      </c>
      <c r="Z1346" s="33">
        <f>(H1346*(K1346+L1346))/1000</f>
        <v>7.8983763786008243</v>
      </c>
      <c r="AA1346" s="33">
        <f t="shared" si="250"/>
        <v>258.68680880658434</v>
      </c>
      <c r="AB1346" s="18"/>
      <c r="AC1346" s="24">
        <f t="shared" si="251"/>
        <v>0</v>
      </c>
      <c r="AD1346" s="24"/>
      <c r="AE1346" s="18"/>
      <c r="AF1346" s="18"/>
      <c r="AG1346" s="18"/>
      <c r="AH1346" s="18"/>
      <c r="AI1346" s="18"/>
      <c r="AJ1346" s="18"/>
      <c r="AK1346" s="18"/>
      <c r="AL1346" s="18"/>
      <c r="AM1346" s="18"/>
      <c r="AN1346" s="18"/>
    </row>
    <row r="1347" spans="1:40" x14ac:dyDescent="0.35">
      <c r="A1347" s="18"/>
      <c r="B1347" s="3" t="s">
        <v>5</v>
      </c>
      <c r="C1347" s="3">
        <v>1343</v>
      </c>
      <c r="D1347" s="3">
        <v>321</v>
      </c>
      <c r="E1347" s="11">
        <v>80.400000000000006</v>
      </c>
      <c r="F1347" s="30">
        <f t="shared" si="242"/>
        <v>22.333333333333336</v>
      </c>
      <c r="G1347" s="52">
        <f t="shared" si="252"/>
        <v>0.11111111111111072</v>
      </c>
      <c r="H1347" s="30">
        <f t="shared" si="253"/>
        <v>22.333333333333336</v>
      </c>
      <c r="I1347" s="70"/>
      <c r="J1347" s="30">
        <v>164.33333333333275</v>
      </c>
      <c r="K1347" s="30">
        <f>'Car Specs and Assumptions'!$C$5*9.81*'Car Specs and Assumptions'!$F$5</f>
        <v>145.08990000000003</v>
      </c>
      <c r="L1347" s="30">
        <v>212.44566583333341</v>
      </c>
      <c r="M1347" s="30">
        <v>-193.20223250000069</v>
      </c>
      <c r="N1347" s="31">
        <v>-4314.8498591666821</v>
      </c>
      <c r="O1347" s="31">
        <f t="shared" si="243"/>
        <v>0</v>
      </c>
      <c r="P1347" s="31">
        <f>IF(F1347&gt;0,(K1347+L1347)*F1347,0)</f>
        <v>7984.9609702777807</v>
      </c>
      <c r="Q1347" s="32">
        <f>IF(J1347*-1&gt;(K1347+L1347),(((J1347*-1)-K1347-L1347))*F1347,0)</f>
        <v>0</v>
      </c>
      <c r="R1347" s="31">
        <f t="shared" si="244"/>
        <v>3714772.687764592</v>
      </c>
      <c r="S1347" s="31">
        <f t="shared" si="245"/>
        <v>2060751.1970692198</v>
      </c>
      <c r="T1347" s="31">
        <f t="shared" si="246"/>
        <v>1.0319638526610038</v>
      </c>
      <c r="U1347" s="31">
        <f t="shared" si="247"/>
        <v>0.57247668254582929</v>
      </c>
      <c r="V1347" s="33">
        <v>-0.57247668254582929</v>
      </c>
      <c r="W1347" s="33">
        <f>0.5*'Car Specs and Assumptions'!$C$5*(F1347*F1347)</f>
        <v>368846.16666666674</v>
      </c>
      <c r="X1347" s="33">
        <f t="shared" si="248"/>
        <v>368.84616666666676</v>
      </c>
      <c r="Y1347" s="33">
        <f t="shared" si="249"/>
        <v>269.25770166666672</v>
      </c>
      <c r="Z1347" s="33">
        <f>(H1347*(K1347+L1347))/1000</f>
        <v>7.9849609702777808</v>
      </c>
      <c r="AA1347" s="33">
        <f t="shared" si="250"/>
        <v>261.27274069638895</v>
      </c>
      <c r="AB1347" s="18"/>
      <c r="AC1347" s="24">
        <f t="shared" si="251"/>
        <v>0</v>
      </c>
      <c r="AD1347" s="24"/>
      <c r="AE1347" s="18"/>
      <c r="AF1347" s="18"/>
      <c r="AG1347" s="18"/>
      <c r="AH1347" s="18"/>
      <c r="AI1347" s="18"/>
      <c r="AJ1347" s="18"/>
      <c r="AK1347" s="18"/>
      <c r="AL1347" s="18"/>
      <c r="AM1347" s="18"/>
      <c r="AN1347" s="18"/>
    </row>
    <row r="1348" spans="1:40" x14ac:dyDescent="0.35">
      <c r="A1348" s="18"/>
      <c r="B1348" s="3" t="s">
        <v>5</v>
      </c>
      <c r="C1348" s="3">
        <v>1344</v>
      </c>
      <c r="D1348" s="3">
        <v>322</v>
      </c>
      <c r="E1348" s="11">
        <v>80.8</v>
      </c>
      <c r="F1348" s="30">
        <f t="shared" si="242"/>
        <v>22.444444444444443</v>
      </c>
      <c r="G1348" s="52">
        <f t="shared" si="252"/>
        <v>0.11111111111111072</v>
      </c>
      <c r="H1348" s="30">
        <f t="shared" si="253"/>
        <v>22.444444444444443</v>
      </c>
      <c r="I1348" s="70"/>
      <c r="J1348" s="30">
        <v>164.33333333333275</v>
      </c>
      <c r="K1348" s="30">
        <f>'Car Specs and Assumptions'!$C$5*9.81*'Car Specs and Assumptions'!$F$5</f>
        <v>145.08990000000003</v>
      </c>
      <c r="L1348" s="30">
        <v>214.56481148148146</v>
      </c>
      <c r="M1348" s="30">
        <v>-195.32137814814874</v>
      </c>
      <c r="N1348" s="31">
        <v>-4383.8798206584488</v>
      </c>
      <c r="O1348" s="31">
        <f t="shared" si="243"/>
        <v>0</v>
      </c>
      <c r="P1348" s="31">
        <f>IF(F1348&gt;0,(K1348+L1348)*F1348,0)</f>
        <v>8072.2501910288065</v>
      </c>
      <c r="Q1348" s="32">
        <f>IF(J1348*-1&gt;(K1348+L1348),(((J1348*-1)-K1348-L1348))*F1348,0)</f>
        <v>0</v>
      </c>
      <c r="R1348" s="31">
        <f t="shared" si="244"/>
        <v>3722844.9379556207</v>
      </c>
      <c r="S1348" s="31">
        <f t="shared" si="245"/>
        <v>2060751.1970692198</v>
      </c>
      <c r="T1348" s="31">
        <f t="shared" si="246"/>
        <v>1.0342063237640715</v>
      </c>
      <c r="U1348" s="31">
        <f t="shared" si="247"/>
        <v>0.57247668254582929</v>
      </c>
      <c r="V1348" s="33">
        <v>-0.57247668254582929</v>
      </c>
      <c r="W1348" s="33">
        <f>0.5*'Car Specs and Assumptions'!$C$5*(F1348*F1348)</f>
        <v>372525.40740740736</v>
      </c>
      <c r="X1348" s="33">
        <f t="shared" si="248"/>
        <v>372.52540740740739</v>
      </c>
      <c r="Y1348" s="33">
        <f t="shared" si="249"/>
        <v>271.94354740740738</v>
      </c>
      <c r="Z1348" s="33">
        <f>(H1348*(K1348+L1348))/1000</f>
        <v>8.0722501910288074</v>
      </c>
      <c r="AA1348" s="33">
        <f t="shared" si="250"/>
        <v>263.87129721637859</v>
      </c>
      <c r="AB1348" s="18"/>
      <c r="AC1348" s="24">
        <f t="shared" si="251"/>
        <v>0</v>
      </c>
      <c r="AD1348" s="24"/>
      <c r="AE1348" s="18"/>
      <c r="AF1348" s="18"/>
      <c r="AG1348" s="18"/>
      <c r="AH1348" s="18"/>
      <c r="AI1348" s="18"/>
      <c r="AJ1348" s="18"/>
      <c r="AK1348" s="18"/>
      <c r="AL1348" s="18"/>
      <c r="AM1348" s="18"/>
      <c r="AN1348" s="18"/>
    </row>
    <row r="1349" spans="1:40" x14ac:dyDescent="0.35">
      <c r="A1349" s="18"/>
      <c r="B1349" s="3" t="s">
        <v>5</v>
      </c>
      <c r="C1349" s="3">
        <v>1345</v>
      </c>
      <c r="D1349" s="3">
        <v>323</v>
      </c>
      <c r="E1349" s="11">
        <v>81.2</v>
      </c>
      <c r="F1349" s="30">
        <f t="shared" ref="F1349:F1412" si="254">E1349/3.6</f>
        <v>22.555555555555557</v>
      </c>
      <c r="G1349" s="52">
        <f t="shared" si="252"/>
        <v>9.7222222222223209E-2</v>
      </c>
      <c r="H1349" s="30">
        <f t="shared" si="253"/>
        <v>22.555555555555557</v>
      </c>
      <c r="I1349" s="70"/>
      <c r="J1349" s="30">
        <v>143.79166666666814</v>
      </c>
      <c r="K1349" s="30">
        <f>'Car Specs and Assumptions'!$C$5*9.81*'Car Specs and Assumptions'!$F$5</f>
        <v>145.08990000000003</v>
      </c>
      <c r="L1349" s="30">
        <v>216.69447398148154</v>
      </c>
      <c r="M1349" s="30">
        <v>-217.99270731481343</v>
      </c>
      <c r="N1349" s="31">
        <v>-4916.9466205452363</v>
      </c>
      <c r="O1349" s="31">
        <f t="shared" ref="O1349:O1412" si="255">IF(N1349&gt;0,N1349,0)</f>
        <v>0</v>
      </c>
      <c r="P1349" s="31">
        <f>IF(F1349&gt;0,(K1349+L1349)*F1349,0)</f>
        <v>8160.2475464711961</v>
      </c>
      <c r="Q1349" s="32">
        <f>IF(J1349*-1&gt;(K1349+L1349),(((J1349*-1)-K1349-L1349))*F1349,0)</f>
        <v>0</v>
      </c>
      <c r="R1349" s="31">
        <f t="shared" ref="R1349:R1412" si="256">R1348+P1349</f>
        <v>3731005.1855020919</v>
      </c>
      <c r="S1349" s="31">
        <f t="shared" ref="S1349:S1412" si="257">S1348+Q1349</f>
        <v>2060751.1970692198</v>
      </c>
      <c r="T1349" s="31">
        <f t="shared" ref="T1349:T1412" si="258">R1349*0.0000002778</f>
        <v>1.0364732405324812</v>
      </c>
      <c r="U1349" s="31">
        <f t="shared" ref="U1349:U1412" si="259">S1349*0.0000002778</f>
        <v>0.57247668254582929</v>
      </c>
      <c r="V1349" s="33">
        <v>-0.57247668254582929</v>
      </c>
      <c r="W1349" s="33">
        <f>0.5*'Car Specs and Assumptions'!$C$5*(F1349*F1349)</f>
        <v>376222.90740740747</v>
      </c>
      <c r="X1349" s="33">
        <f t="shared" ref="X1349:X1412" si="260">W1349/1000</f>
        <v>376.22290740740749</v>
      </c>
      <c r="Y1349" s="33">
        <f t="shared" ref="Y1349:Y1412" si="261">0.73*X1349</f>
        <v>274.64272240740746</v>
      </c>
      <c r="Z1349" s="33">
        <f>(H1349*(K1349+L1349))/1000</f>
        <v>8.1602475464711954</v>
      </c>
      <c r="AA1349" s="33">
        <f t="shared" ref="AA1349:AA1412" si="262">Y1349-Z1349</f>
        <v>266.48247486093629</v>
      </c>
      <c r="AB1349" s="18"/>
      <c r="AC1349" s="24">
        <f t="shared" ref="AC1349:AC1412" si="263">IF(Q1349&gt;10000,Q1349,0)</f>
        <v>0</v>
      </c>
      <c r="AD1349" s="24"/>
      <c r="AE1349" s="18"/>
      <c r="AF1349" s="18"/>
      <c r="AG1349" s="18"/>
      <c r="AH1349" s="18"/>
      <c r="AI1349" s="18"/>
      <c r="AJ1349" s="18"/>
      <c r="AK1349" s="18"/>
      <c r="AL1349" s="18"/>
      <c r="AM1349" s="18"/>
      <c r="AN1349" s="18"/>
    </row>
    <row r="1350" spans="1:40" x14ac:dyDescent="0.35">
      <c r="A1350" s="18"/>
      <c r="B1350" s="3" t="s">
        <v>5</v>
      </c>
      <c r="C1350" s="3">
        <v>1346</v>
      </c>
      <c r="D1350" s="3">
        <v>324</v>
      </c>
      <c r="E1350" s="11">
        <v>81.5</v>
      </c>
      <c r="F1350" s="30">
        <f t="shared" si="254"/>
        <v>22.638888888888889</v>
      </c>
      <c r="G1350" s="52">
        <f t="shared" ref="G1350:G1413" si="264">($F1351-$F1349)/2</f>
        <v>5.5555555555553582E-2</v>
      </c>
      <c r="H1350" s="30">
        <f t="shared" si="253"/>
        <v>22.638888888888889</v>
      </c>
      <c r="I1350" s="70"/>
      <c r="J1350" s="30">
        <v>82.166666666663744</v>
      </c>
      <c r="K1350" s="30">
        <f>'Car Specs and Assumptions'!$C$5*9.81*'Car Specs and Assumptions'!$F$5</f>
        <v>145.08990000000003</v>
      </c>
      <c r="L1350" s="30">
        <v>218.29862254050929</v>
      </c>
      <c r="M1350" s="30">
        <v>-281.22185587384558</v>
      </c>
      <c r="N1350" s="31">
        <v>-6366.5503482551158</v>
      </c>
      <c r="O1350" s="31">
        <f t="shared" si="255"/>
        <v>0</v>
      </c>
      <c r="P1350" s="31">
        <f>IF(F1350&gt;0,(K1350+L1350)*F1350,0)</f>
        <v>8226.7123852920868</v>
      </c>
      <c r="Q1350" s="32">
        <f>IF(J1350*-1&gt;(K1350+L1350),(((J1350*-1)-K1350-L1350))*F1350,0)</f>
        <v>0</v>
      </c>
      <c r="R1350" s="31">
        <f t="shared" si="256"/>
        <v>3739231.8978873841</v>
      </c>
      <c r="S1350" s="31">
        <f t="shared" si="257"/>
        <v>2060751.1970692198</v>
      </c>
      <c r="T1350" s="31">
        <f t="shared" si="258"/>
        <v>1.0387586212331152</v>
      </c>
      <c r="U1350" s="31">
        <f t="shared" si="259"/>
        <v>0.57247668254582929</v>
      </c>
      <c r="V1350" s="33">
        <v>-0.57247668254582929</v>
      </c>
      <c r="W1350" s="33">
        <f>0.5*'Car Specs and Assumptions'!$C$5*(F1350*F1350)</f>
        <v>379008.01504629629</v>
      </c>
      <c r="X1350" s="33">
        <f t="shared" si="260"/>
        <v>379.00801504629629</v>
      </c>
      <c r="Y1350" s="33">
        <f t="shared" si="261"/>
        <v>276.67585098379629</v>
      </c>
      <c r="Z1350" s="33">
        <f>(H1350*(K1350+L1350))/1000</f>
        <v>8.2267123852920871</v>
      </c>
      <c r="AA1350" s="33">
        <f t="shared" si="262"/>
        <v>268.44913859850419</v>
      </c>
      <c r="AB1350" s="18"/>
      <c r="AC1350" s="24">
        <f t="shared" si="263"/>
        <v>0</v>
      </c>
      <c r="AD1350" s="24"/>
      <c r="AE1350" s="18"/>
      <c r="AF1350" s="18"/>
      <c r="AG1350" s="18"/>
      <c r="AH1350" s="18"/>
      <c r="AI1350" s="18"/>
      <c r="AJ1350" s="18"/>
      <c r="AK1350" s="18"/>
      <c r="AL1350" s="18"/>
      <c r="AM1350" s="18"/>
      <c r="AN1350" s="18"/>
    </row>
    <row r="1351" spans="1:40" x14ac:dyDescent="0.35">
      <c r="A1351" s="18"/>
      <c r="B1351" s="3" t="s">
        <v>5</v>
      </c>
      <c r="C1351" s="3">
        <v>1347</v>
      </c>
      <c r="D1351" s="3">
        <v>325</v>
      </c>
      <c r="E1351" s="11">
        <v>81.599999999999994</v>
      </c>
      <c r="F1351" s="30">
        <f t="shared" si="254"/>
        <v>22.666666666666664</v>
      </c>
      <c r="G1351" s="52">
        <f t="shared" si="264"/>
        <v>1.3888888888887507E-2</v>
      </c>
      <c r="H1351" s="30">
        <f t="shared" ref="H1351:H1414" si="265">F1351*$C$5</f>
        <v>22.666666666666664</v>
      </c>
      <c r="I1351" s="70"/>
      <c r="J1351" s="30">
        <v>20.541666666664625</v>
      </c>
      <c r="K1351" s="30">
        <f>'Car Specs and Assumptions'!$C$5*9.81*'Car Specs and Assumptions'!$F$5</f>
        <v>145.08990000000003</v>
      </c>
      <c r="L1351" s="30">
        <v>218.83465333333334</v>
      </c>
      <c r="M1351" s="30">
        <v>-343.38288666666875</v>
      </c>
      <c r="N1351" s="31">
        <v>-7783.3454311111573</v>
      </c>
      <c r="O1351" s="31">
        <f t="shared" si="255"/>
        <v>0</v>
      </c>
      <c r="P1351" s="31">
        <f>IF(F1351&gt;0,(K1351+L1351)*F1351,0)</f>
        <v>8248.9565422222222</v>
      </c>
      <c r="Q1351" s="32">
        <f>IF(J1351*-1&gt;(K1351+L1351),(((J1351*-1)-K1351-L1351))*F1351,0)</f>
        <v>0</v>
      </c>
      <c r="R1351" s="31">
        <f t="shared" si="256"/>
        <v>3747480.8544296063</v>
      </c>
      <c r="S1351" s="31">
        <f t="shared" si="257"/>
        <v>2060751.1970692198</v>
      </c>
      <c r="T1351" s="31">
        <f t="shared" si="258"/>
        <v>1.0410501813605446</v>
      </c>
      <c r="U1351" s="31">
        <f t="shared" si="259"/>
        <v>0.57247668254582929</v>
      </c>
      <c r="V1351" s="33">
        <v>-0.57247668254582929</v>
      </c>
      <c r="W1351" s="33">
        <f>0.5*'Car Specs and Assumptions'!$C$5*(F1351*F1351)</f>
        <v>379938.66666666663</v>
      </c>
      <c r="X1351" s="33">
        <f t="shared" si="260"/>
        <v>379.93866666666662</v>
      </c>
      <c r="Y1351" s="33">
        <f t="shared" si="261"/>
        <v>277.35522666666662</v>
      </c>
      <c r="Z1351" s="33">
        <f>(H1351*(K1351+L1351))/1000</f>
        <v>8.2489565422222224</v>
      </c>
      <c r="AA1351" s="33">
        <f t="shared" si="262"/>
        <v>269.10627012444439</v>
      </c>
      <c r="AB1351" s="18"/>
      <c r="AC1351" s="24">
        <f t="shared" si="263"/>
        <v>0</v>
      </c>
      <c r="AD1351" s="24"/>
      <c r="AE1351" s="18"/>
      <c r="AF1351" s="18"/>
      <c r="AG1351" s="18"/>
      <c r="AH1351" s="18"/>
      <c r="AI1351" s="18"/>
      <c r="AJ1351" s="18"/>
      <c r="AK1351" s="18"/>
      <c r="AL1351" s="18"/>
      <c r="AM1351" s="18"/>
      <c r="AN1351" s="18"/>
    </row>
    <row r="1352" spans="1:40" x14ac:dyDescent="0.35">
      <c r="A1352" s="18"/>
      <c r="B1352" s="3" t="s">
        <v>5</v>
      </c>
      <c r="C1352" s="3">
        <v>1348</v>
      </c>
      <c r="D1352" s="3">
        <v>326</v>
      </c>
      <c r="E1352" s="11">
        <v>81.599999999999994</v>
      </c>
      <c r="F1352" s="30">
        <f t="shared" si="254"/>
        <v>22.666666666666664</v>
      </c>
      <c r="G1352" s="52">
        <f t="shared" si="264"/>
        <v>-2.7777777777776791E-2</v>
      </c>
      <c r="H1352" s="30">
        <f t="shared" si="265"/>
        <v>22.666666666666664</v>
      </c>
      <c r="I1352" s="70"/>
      <c r="J1352" s="30">
        <v>-41.083333333331872</v>
      </c>
      <c r="K1352" s="30">
        <f>'Car Specs and Assumptions'!$C$5*9.81*'Car Specs and Assumptions'!$F$5</f>
        <v>145.08990000000003</v>
      </c>
      <c r="L1352" s="30">
        <v>218.83465333333334</v>
      </c>
      <c r="M1352" s="30">
        <v>-405.00788666666523</v>
      </c>
      <c r="N1352" s="31">
        <v>-9180.1787644444103</v>
      </c>
      <c r="O1352" s="31">
        <f t="shared" si="255"/>
        <v>0</v>
      </c>
      <c r="P1352" s="31">
        <f>IF(F1352&gt;0,(K1352+L1352)*F1352,0)</f>
        <v>8248.9565422222222</v>
      </c>
      <c r="Q1352" s="32">
        <f>IF(J1352*-1&gt;(K1352+L1352),(((J1352*-1)-K1352-L1352))*F1352,0)</f>
        <v>0</v>
      </c>
      <c r="R1352" s="31">
        <f t="shared" si="256"/>
        <v>3755729.8109718286</v>
      </c>
      <c r="S1352" s="31">
        <f t="shared" si="257"/>
        <v>2060751.1970692198</v>
      </c>
      <c r="T1352" s="31">
        <f t="shared" si="258"/>
        <v>1.043341741487974</v>
      </c>
      <c r="U1352" s="31">
        <f t="shared" si="259"/>
        <v>0.57247668254582929</v>
      </c>
      <c r="V1352" s="33">
        <v>-0.57247668254582929</v>
      </c>
      <c r="W1352" s="33">
        <f>0.5*'Car Specs and Assumptions'!$C$5*(F1352*F1352)</f>
        <v>379938.66666666663</v>
      </c>
      <c r="X1352" s="33">
        <f t="shared" si="260"/>
        <v>379.93866666666662</v>
      </c>
      <c r="Y1352" s="33">
        <f t="shared" si="261"/>
        <v>277.35522666666662</v>
      </c>
      <c r="Z1352" s="33">
        <f>(H1352*(K1352+L1352))/1000</f>
        <v>8.2489565422222224</v>
      </c>
      <c r="AA1352" s="33">
        <f t="shared" si="262"/>
        <v>269.10627012444439</v>
      </c>
      <c r="AB1352" s="18"/>
      <c r="AC1352" s="24">
        <f t="shared" si="263"/>
        <v>0</v>
      </c>
      <c r="AD1352" s="24"/>
      <c r="AE1352" s="18"/>
      <c r="AF1352" s="18"/>
      <c r="AG1352" s="18"/>
      <c r="AH1352" s="18"/>
      <c r="AI1352" s="18"/>
      <c r="AJ1352" s="18"/>
      <c r="AK1352" s="18"/>
      <c r="AL1352" s="18"/>
      <c r="AM1352" s="18"/>
      <c r="AN1352" s="18"/>
    </row>
    <row r="1353" spans="1:40" x14ac:dyDescent="0.35">
      <c r="A1353" s="18"/>
      <c r="B1353" s="3" t="s">
        <v>5</v>
      </c>
      <c r="C1353" s="3">
        <v>1349</v>
      </c>
      <c r="D1353" s="3">
        <v>327</v>
      </c>
      <c r="E1353" s="11">
        <v>81.400000000000006</v>
      </c>
      <c r="F1353" s="30">
        <f t="shared" si="254"/>
        <v>22.611111111111111</v>
      </c>
      <c r="G1353" s="52">
        <f t="shared" si="264"/>
        <v>-0.12499999999999822</v>
      </c>
      <c r="H1353" s="30">
        <f t="shared" si="265"/>
        <v>22.611111111111111</v>
      </c>
      <c r="I1353" s="70"/>
      <c r="J1353" s="30">
        <v>-184.87499999999739</v>
      </c>
      <c r="K1353" s="30">
        <f>'Car Specs and Assumptions'!$C$5*9.81*'Car Specs and Assumptions'!$F$5</f>
        <v>145.08990000000003</v>
      </c>
      <c r="L1353" s="30">
        <v>217.76324905092596</v>
      </c>
      <c r="M1353" s="30">
        <v>-547.72814905092343</v>
      </c>
      <c r="N1353" s="31">
        <v>-12384.742036873657</v>
      </c>
      <c r="O1353" s="31">
        <f t="shared" si="255"/>
        <v>0</v>
      </c>
      <c r="P1353" s="31">
        <f>IF(F1353&gt;0,(K1353+L1353)*F1353,0)</f>
        <v>8204.5128702070488</v>
      </c>
      <c r="Q1353" s="32">
        <f>IF(J1353*-1&gt;(K1353+L1353),(((J1353*-1)-K1353-L1353))*F1353,0)</f>
        <v>0</v>
      </c>
      <c r="R1353" s="31">
        <f t="shared" si="256"/>
        <v>3763934.3238420356</v>
      </c>
      <c r="S1353" s="31">
        <f t="shared" si="257"/>
        <v>2060751.1970692198</v>
      </c>
      <c r="T1353" s="31">
        <f t="shared" si="258"/>
        <v>1.0456209551633175</v>
      </c>
      <c r="U1353" s="31">
        <f t="shared" si="259"/>
        <v>0.57247668254582929</v>
      </c>
      <c r="V1353" s="33">
        <v>-0.57247668254582929</v>
      </c>
      <c r="W1353" s="33">
        <f>0.5*'Car Specs and Assumptions'!$C$5*(F1353*F1353)</f>
        <v>378078.50462962966</v>
      </c>
      <c r="X1353" s="33">
        <f t="shared" si="260"/>
        <v>378.07850462962966</v>
      </c>
      <c r="Y1353" s="33">
        <f t="shared" si="261"/>
        <v>275.99730837962966</v>
      </c>
      <c r="Z1353" s="33">
        <f>(H1353*(K1353+L1353))/1000</f>
        <v>8.2045128702070489</v>
      </c>
      <c r="AA1353" s="33">
        <f t="shared" si="262"/>
        <v>267.7927955094226</v>
      </c>
      <c r="AB1353" s="18"/>
      <c r="AC1353" s="24">
        <f t="shared" si="263"/>
        <v>0</v>
      </c>
      <c r="AD1353" s="24"/>
      <c r="AE1353" s="18"/>
      <c r="AF1353" s="18"/>
      <c r="AG1353" s="18"/>
      <c r="AH1353" s="18"/>
      <c r="AI1353" s="18"/>
      <c r="AJ1353" s="18"/>
      <c r="AK1353" s="18"/>
      <c r="AL1353" s="18"/>
      <c r="AM1353" s="18"/>
      <c r="AN1353" s="18"/>
    </row>
    <row r="1354" spans="1:40" x14ac:dyDescent="0.35">
      <c r="A1354" s="18"/>
      <c r="B1354" s="3" t="s">
        <v>5</v>
      </c>
      <c r="C1354" s="3">
        <v>1350</v>
      </c>
      <c r="D1354" s="3">
        <v>328</v>
      </c>
      <c r="E1354" s="11">
        <v>80.7</v>
      </c>
      <c r="F1354" s="30">
        <f t="shared" si="254"/>
        <v>22.416666666666668</v>
      </c>
      <c r="G1354" s="52">
        <f t="shared" si="264"/>
        <v>-0.25</v>
      </c>
      <c r="H1354" s="30">
        <f t="shared" si="265"/>
        <v>22.416666666666668</v>
      </c>
      <c r="I1354" s="70"/>
      <c r="J1354" s="30">
        <v>-369.75</v>
      </c>
      <c r="K1354" s="30">
        <f>'Car Specs and Assumptions'!$C$5*9.81*'Car Specs and Assumptions'!$F$5</f>
        <v>145.08990000000003</v>
      </c>
      <c r="L1354" s="30">
        <v>214.03403911458338</v>
      </c>
      <c r="M1354" s="30">
        <v>-728.87393911458344</v>
      </c>
      <c r="N1354" s="31">
        <v>-16338.924135151912</v>
      </c>
      <c r="O1354" s="31">
        <f t="shared" si="255"/>
        <v>0</v>
      </c>
      <c r="P1354" s="31">
        <f>IF(F1354&gt;0,(K1354+L1354)*F1354,0)</f>
        <v>8050.3616351519122</v>
      </c>
      <c r="Q1354" s="32">
        <f>IF(J1354*-1&gt;(K1354+L1354),(((J1354*-1)-K1354-L1354))*F1354,0)</f>
        <v>238.20086484808863</v>
      </c>
      <c r="R1354" s="31">
        <f t="shared" si="256"/>
        <v>3771984.6854771874</v>
      </c>
      <c r="S1354" s="31">
        <f t="shared" si="257"/>
        <v>2060989.3979340678</v>
      </c>
      <c r="T1354" s="31">
        <f t="shared" si="258"/>
        <v>1.0478573456255627</v>
      </c>
      <c r="U1354" s="31">
        <f t="shared" si="259"/>
        <v>0.57254285474608402</v>
      </c>
      <c r="V1354" s="33">
        <v>-0.57254285474608402</v>
      </c>
      <c r="W1354" s="33">
        <f>0.5*'Car Specs and Assumptions'!$C$5*(F1354*F1354)</f>
        <v>371603.88541666674</v>
      </c>
      <c r="X1354" s="33">
        <f t="shared" si="260"/>
        <v>371.60388541666674</v>
      </c>
      <c r="Y1354" s="33">
        <f t="shared" si="261"/>
        <v>271.2708363541667</v>
      </c>
      <c r="Z1354" s="33">
        <f>(H1354*(K1354+L1354))/1000</f>
        <v>8.0503616351519121</v>
      </c>
      <c r="AA1354" s="33">
        <f t="shared" si="262"/>
        <v>263.22047471901482</v>
      </c>
      <c r="AB1354" s="18"/>
      <c r="AC1354" s="24">
        <f t="shared" si="263"/>
        <v>0</v>
      </c>
      <c r="AD1354" s="24"/>
      <c r="AE1354" s="18"/>
      <c r="AF1354" s="18"/>
      <c r="AG1354" s="18"/>
      <c r="AH1354" s="18"/>
      <c r="AI1354" s="18"/>
      <c r="AJ1354" s="18"/>
      <c r="AK1354" s="18"/>
      <c r="AL1354" s="18"/>
      <c r="AM1354" s="18"/>
      <c r="AN1354" s="18"/>
    </row>
    <row r="1355" spans="1:40" x14ac:dyDescent="0.35">
      <c r="A1355" s="18"/>
      <c r="B1355" s="3" t="s">
        <v>5</v>
      </c>
      <c r="C1355" s="3">
        <v>1351</v>
      </c>
      <c r="D1355" s="3">
        <v>329</v>
      </c>
      <c r="E1355" s="11">
        <v>79.599999999999994</v>
      </c>
      <c r="F1355" s="30">
        <f t="shared" si="254"/>
        <v>22.111111111111111</v>
      </c>
      <c r="G1355" s="52">
        <f t="shared" si="264"/>
        <v>-0.34722222222222321</v>
      </c>
      <c r="H1355" s="30">
        <f t="shared" si="265"/>
        <v>22.111111111111111</v>
      </c>
      <c r="I1355" s="70"/>
      <c r="J1355" s="30">
        <v>-513.54166666666811</v>
      </c>
      <c r="K1355" s="30">
        <f>'Car Specs and Assumptions'!$C$5*9.81*'Car Specs and Assumptions'!$F$5</f>
        <v>145.08990000000003</v>
      </c>
      <c r="L1355" s="30">
        <v>208.23892509259261</v>
      </c>
      <c r="M1355" s="30">
        <v>-866.87049175926074</v>
      </c>
      <c r="N1355" s="31">
        <v>-19167.469762232544</v>
      </c>
      <c r="O1355" s="31">
        <f t="shared" si="255"/>
        <v>0</v>
      </c>
      <c r="P1355" s="31">
        <f>IF(F1355&gt;0,(K1355+L1355)*F1355,0)</f>
        <v>7812.4929103806589</v>
      </c>
      <c r="Q1355" s="32">
        <f>IF(J1355*-1&gt;(K1355+L1355),(((J1355*-1)-K1355-L1355))*F1355,0)</f>
        <v>3542.4839414712237</v>
      </c>
      <c r="R1355" s="31">
        <f t="shared" si="256"/>
        <v>3779797.1783875679</v>
      </c>
      <c r="S1355" s="31">
        <f t="shared" si="257"/>
        <v>2064531.881875539</v>
      </c>
      <c r="T1355" s="31">
        <f t="shared" si="258"/>
        <v>1.0500276561560664</v>
      </c>
      <c r="U1355" s="31">
        <f t="shared" si="259"/>
        <v>0.57352695678502474</v>
      </c>
      <c r="V1355" s="33">
        <v>-0.57352695678502474</v>
      </c>
      <c r="W1355" s="33">
        <f>0.5*'Car Specs and Assumptions'!$C$5*(F1355*F1355)</f>
        <v>361542.46296296292</v>
      </c>
      <c r="X1355" s="33">
        <f t="shared" si="260"/>
        <v>361.54246296296293</v>
      </c>
      <c r="Y1355" s="33">
        <f t="shared" si="261"/>
        <v>263.92599796296292</v>
      </c>
      <c r="Z1355" s="33">
        <f>(H1355*(K1355+L1355))/1000</f>
        <v>7.8124929103806586</v>
      </c>
      <c r="AA1355" s="33">
        <f t="shared" si="262"/>
        <v>256.11350505258224</v>
      </c>
      <c r="AB1355" s="18"/>
      <c r="AC1355" s="24">
        <f t="shared" si="263"/>
        <v>0</v>
      </c>
      <c r="AD1355" s="24"/>
      <c r="AE1355" s="18"/>
      <c r="AF1355" s="18"/>
      <c r="AG1355" s="18"/>
      <c r="AH1355" s="18"/>
      <c r="AI1355" s="18"/>
      <c r="AJ1355" s="18"/>
      <c r="AK1355" s="18"/>
      <c r="AL1355" s="18"/>
      <c r="AM1355" s="18"/>
      <c r="AN1355" s="18"/>
    </row>
    <row r="1356" spans="1:40" x14ac:dyDescent="0.35">
      <c r="A1356" s="18"/>
      <c r="B1356" s="3" t="s">
        <v>5</v>
      </c>
      <c r="C1356" s="3">
        <v>1352</v>
      </c>
      <c r="D1356" s="3">
        <v>330</v>
      </c>
      <c r="E1356" s="11">
        <v>78.2</v>
      </c>
      <c r="F1356" s="30">
        <f t="shared" si="254"/>
        <v>21.722222222222221</v>
      </c>
      <c r="G1356" s="52">
        <f t="shared" si="264"/>
        <v>-0.38888888888888928</v>
      </c>
      <c r="H1356" s="30">
        <f t="shared" si="265"/>
        <v>21.722222222222221</v>
      </c>
      <c r="I1356" s="70"/>
      <c r="J1356" s="30">
        <v>-575.1666666666672</v>
      </c>
      <c r="K1356" s="30">
        <f>'Car Specs and Assumptions'!$C$5*9.81*'Car Specs and Assumptions'!$F$5</f>
        <v>145.08990000000003</v>
      </c>
      <c r="L1356" s="30">
        <v>200.97835349537038</v>
      </c>
      <c r="M1356" s="30">
        <v>-921.23492016203761</v>
      </c>
      <c r="N1356" s="31">
        <v>-20011.269654630927</v>
      </c>
      <c r="O1356" s="31">
        <f t="shared" si="255"/>
        <v>0</v>
      </c>
      <c r="P1356" s="31">
        <f>IF(F1356&gt;0,(K1356+L1356)*F1356,0)</f>
        <v>7517.3715064827684</v>
      </c>
      <c r="Q1356" s="32">
        <f>IF(J1356*-1&gt;(K1356+L1356),(((J1356*-1)-K1356-L1356))*F1356,0)</f>
        <v>4976.5266416653903</v>
      </c>
      <c r="R1356" s="31">
        <f t="shared" si="256"/>
        <v>3787314.5498940507</v>
      </c>
      <c r="S1356" s="31">
        <f t="shared" si="257"/>
        <v>2069508.4085172045</v>
      </c>
      <c r="T1356" s="31">
        <f t="shared" si="258"/>
        <v>1.0521159819605674</v>
      </c>
      <c r="U1356" s="31">
        <f t="shared" si="259"/>
        <v>0.57490943588607946</v>
      </c>
      <c r="V1356" s="33">
        <v>-0.57490943588607946</v>
      </c>
      <c r="W1356" s="33">
        <f>0.5*'Car Specs and Assumptions'!$C$5*(F1356*F1356)</f>
        <v>348936.72685185185</v>
      </c>
      <c r="X1356" s="33">
        <f t="shared" si="260"/>
        <v>348.93672685185186</v>
      </c>
      <c r="Y1356" s="33">
        <f t="shared" si="261"/>
        <v>254.72381060185185</v>
      </c>
      <c r="Z1356" s="33">
        <f>(H1356*(K1356+L1356))/1000</f>
        <v>7.5173715064827684</v>
      </c>
      <c r="AA1356" s="33">
        <f t="shared" si="262"/>
        <v>247.20643909536909</v>
      </c>
      <c r="AB1356" s="18"/>
      <c r="AC1356" s="24">
        <f t="shared" si="263"/>
        <v>0</v>
      </c>
      <c r="AD1356" s="24"/>
      <c r="AE1356" s="18"/>
      <c r="AF1356" s="18"/>
      <c r="AG1356" s="18"/>
      <c r="AH1356" s="18"/>
      <c r="AI1356" s="18"/>
      <c r="AJ1356" s="18"/>
      <c r="AK1356" s="18"/>
      <c r="AL1356" s="18"/>
      <c r="AM1356" s="18"/>
      <c r="AN1356" s="18"/>
    </row>
    <row r="1357" spans="1:40" x14ac:dyDescent="0.35">
      <c r="A1357" s="18"/>
      <c r="B1357" s="3" t="s">
        <v>5</v>
      </c>
      <c r="C1357" s="3">
        <v>1353</v>
      </c>
      <c r="D1357" s="3">
        <v>331</v>
      </c>
      <c r="E1357" s="11">
        <v>76.8</v>
      </c>
      <c r="F1357" s="30">
        <f t="shared" si="254"/>
        <v>21.333333333333332</v>
      </c>
      <c r="G1357" s="52">
        <f t="shared" si="264"/>
        <v>-0.40277777777777857</v>
      </c>
      <c r="H1357" s="30">
        <f t="shared" si="265"/>
        <v>21.333333333333332</v>
      </c>
      <c r="I1357" s="70"/>
      <c r="J1357" s="30">
        <v>-595.70833333333451</v>
      </c>
      <c r="K1357" s="30">
        <f>'Car Specs and Assumptions'!$C$5*9.81*'Car Specs and Assumptions'!$F$5</f>
        <v>145.08990000000003</v>
      </c>
      <c r="L1357" s="30">
        <v>193.84661333333335</v>
      </c>
      <c r="M1357" s="30">
        <v>-934.64484666666795</v>
      </c>
      <c r="N1357" s="31">
        <v>-19939.090062222247</v>
      </c>
      <c r="O1357" s="31">
        <f t="shared" si="255"/>
        <v>0</v>
      </c>
      <c r="P1357" s="31">
        <f>IF(F1357&gt;0,(K1357+L1357)*F1357,0)</f>
        <v>7230.6456177777782</v>
      </c>
      <c r="Q1357" s="32">
        <f>IF(J1357*-1&gt;(K1357+L1357),(((J1357*-1)-K1357-L1357))*F1357,0)</f>
        <v>5477.7988266666889</v>
      </c>
      <c r="R1357" s="31">
        <f t="shared" si="256"/>
        <v>3794545.1955118286</v>
      </c>
      <c r="S1357" s="31">
        <f t="shared" si="257"/>
        <v>2074986.2073438712</v>
      </c>
      <c r="T1357" s="31">
        <f t="shared" si="258"/>
        <v>1.054124655313186</v>
      </c>
      <c r="U1357" s="31">
        <f t="shared" si="259"/>
        <v>0.57643116840012742</v>
      </c>
      <c r="V1357" s="33">
        <v>-0.57643116840012742</v>
      </c>
      <c r="W1357" s="33">
        <f>0.5*'Car Specs and Assumptions'!$C$5*(F1357*F1357)</f>
        <v>336554.66666666663</v>
      </c>
      <c r="X1357" s="33">
        <f t="shared" si="260"/>
        <v>336.55466666666661</v>
      </c>
      <c r="Y1357" s="33">
        <f t="shared" si="261"/>
        <v>245.68490666666662</v>
      </c>
      <c r="Z1357" s="33">
        <f>(H1357*(K1357+L1357))/1000</f>
        <v>7.2306456177777783</v>
      </c>
      <c r="AA1357" s="33">
        <f t="shared" si="262"/>
        <v>238.45426104888884</v>
      </c>
      <c r="AB1357" s="18"/>
      <c r="AC1357" s="24">
        <f t="shared" si="263"/>
        <v>0</v>
      </c>
      <c r="AD1357" s="24"/>
      <c r="AE1357" s="18"/>
      <c r="AF1357" s="18"/>
      <c r="AG1357" s="18"/>
      <c r="AH1357" s="18"/>
      <c r="AI1357" s="18"/>
      <c r="AJ1357" s="18"/>
      <c r="AK1357" s="18"/>
      <c r="AL1357" s="18"/>
      <c r="AM1357" s="18"/>
      <c r="AN1357" s="18"/>
    </row>
    <row r="1358" spans="1:40" x14ac:dyDescent="0.35">
      <c r="A1358" s="18"/>
      <c r="B1358" s="3" t="s">
        <v>5</v>
      </c>
      <c r="C1358" s="3">
        <v>1354</v>
      </c>
      <c r="D1358" s="3">
        <v>332</v>
      </c>
      <c r="E1358" s="11">
        <v>75.3</v>
      </c>
      <c r="F1358" s="30">
        <f t="shared" si="254"/>
        <v>20.916666666666664</v>
      </c>
      <c r="G1358" s="52">
        <f t="shared" si="264"/>
        <v>-0.41666666666666607</v>
      </c>
      <c r="H1358" s="30">
        <f t="shared" si="265"/>
        <v>20.916666666666664</v>
      </c>
      <c r="I1358" s="70"/>
      <c r="J1358" s="30">
        <v>-616.24999999999909</v>
      </c>
      <c r="K1358" s="30">
        <f>'Car Specs and Assumptions'!$C$5*9.81*'Car Specs and Assumptions'!$F$5</f>
        <v>145.08990000000003</v>
      </c>
      <c r="L1358" s="30">
        <v>186.3484266145833</v>
      </c>
      <c r="M1358" s="30">
        <v>-947.68832661458248</v>
      </c>
      <c r="N1358" s="31">
        <v>-19822.480831688346</v>
      </c>
      <c r="O1358" s="31">
        <f t="shared" si="255"/>
        <v>0</v>
      </c>
      <c r="P1358" s="31">
        <f>IF(F1358&gt;0,(K1358+L1358)*F1358,0)</f>
        <v>6932.5849983550343</v>
      </c>
      <c r="Q1358" s="32">
        <f>IF(J1358*-1&gt;(K1358+L1358),(((J1358*-1)-K1358-L1358))*F1358,0)</f>
        <v>5957.3108349782779</v>
      </c>
      <c r="R1358" s="31">
        <f t="shared" si="256"/>
        <v>3801477.7805101839</v>
      </c>
      <c r="S1358" s="31">
        <f t="shared" si="257"/>
        <v>2080943.5181788495</v>
      </c>
      <c r="T1358" s="31">
        <f t="shared" si="258"/>
        <v>1.056050527425729</v>
      </c>
      <c r="U1358" s="31">
        <f t="shared" si="259"/>
        <v>0.57808610935008442</v>
      </c>
      <c r="V1358" s="33">
        <v>-0.57808610935008442</v>
      </c>
      <c r="W1358" s="33">
        <f>0.5*'Car Specs and Assumptions'!$C$5*(F1358*F1358)</f>
        <v>323536.38541666657</v>
      </c>
      <c r="X1358" s="33">
        <f t="shared" si="260"/>
        <v>323.53638541666658</v>
      </c>
      <c r="Y1358" s="33">
        <f t="shared" si="261"/>
        <v>236.1815613541666</v>
      </c>
      <c r="Z1358" s="33">
        <f>(H1358*(K1358+L1358))/1000</f>
        <v>6.9325849983550345</v>
      </c>
      <c r="AA1358" s="33">
        <f t="shared" si="262"/>
        <v>229.24897635581158</v>
      </c>
      <c r="AB1358" s="18"/>
      <c r="AC1358" s="24">
        <f t="shared" si="263"/>
        <v>0</v>
      </c>
      <c r="AD1358" s="24"/>
      <c r="AE1358" s="18"/>
      <c r="AF1358" s="18"/>
      <c r="AG1358" s="18"/>
      <c r="AH1358" s="18"/>
      <c r="AI1358" s="18"/>
      <c r="AJ1358" s="18"/>
      <c r="AK1358" s="18"/>
      <c r="AL1358" s="18"/>
      <c r="AM1358" s="18"/>
      <c r="AN1358" s="18"/>
    </row>
    <row r="1359" spans="1:40" x14ac:dyDescent="0.35">
      <c r="A1359" s="18"/>
      <c r="B1359" s="3" t="s">
        <v>5</v>
      </c>
      <c r="C1359" s="3">
        <v>1355</v>
      </c>
      <c r="D1359" s="3">
        <v>333</v>
      </c>
      <c r="E1359" s="11">
        <v>73.8</v>
      </c>
      <c r="F1359" s="30">
        <f t="shared" si="254"/>
        <v>20.5</v>
      </c>
      <c r="G1359" s="52">
        <f t="shared" si="264"/>
        <v>-0.44444444444444464</v>
      </c>
      <c r="H1359" s="30">
        <f t="shared" si="265"/>
        <v>20.5</v>
      </c>
      <c r="I1359" s="70"/>
      <c r="J1359" s="30">
        <v>-657.3333333333336</v>
      </c>
      <c r="K1359" s="30">
        <f>'Car Specs and Assumptions'!$C$5*9.81*'Car Specs and Assumptions'!$F$5</f>
        <v>145.08990000000003</v>
      </c>
      <c r="L1359" s="30">
        <v>178.99813312500001</v>
      </c>
      <c r="M1359" s="30">
        <v>-981.42136645833364</v>
      </c>
      <c r="N1359" s="31">
        <v>-20119.138012395841</v>
      </c>
      <c r="O1359" s="31">
        <f t="shared" si="255"/>
        <v>0</v>
      </c>
      <c r="P1359" s="31">
        <f>IF(F1359&gt;0,(K1359+L1359)*F1359,0)</f>
        <v>6643.8046790625012</v>
      </c>
      <c r="Q1359" s="32">
        <f>IF(J1359*-1&gt;(K1359+L1359),(((J1359*-1)-K1359-L1359))*F1359,0)</f>
        <v>6831.5286542708382</v>
      </c>
      <c r="R1359" s="31">
        <f t="shared" si="256"/>
        <v>3808121.5851892466</v>
      </c>
      <c r="S1359" s="31">
        <f t="shared" si="257"/>
        <v>2087775.0468331203</v>
      </c>
      <c r="T1359" s="31">
        <f t="shared" si="258"/>
        <v>1.0578961763655728</v>
      </c>
      <c r="U1359" s="31">
        <f t="shared" si="259"/>
        <v>0.5799839080102408</v>
      </c>
      <c r="V1359" s="33">
        <v>-0.5799839080102408</v>
      </c>
      <c r="W1359" s="33">
        <f>0.5*'Car Specs and Assumptions'!$C$5*(F1359*F1359)</f>
        <v>310774.875</v>
      </c>
      <c r="X1359" s="33">
        <f t="shared" si="260"/>
        <v>310.77487500000001</v>
      </c>
      <c r="Y1359" s="33">
        <f t="shared" si="261"/>
        <v>226.86565874999999</v>
      </c>
      <c r="Z1359" s="33">
        <f>(H1359*(K1359+L1359))/1000</f>
        <v>6.6438046790625016</v>
      </c>
      <c r="AA1359" s="33">
        <f t="shared" si="262"/>
        <v>220.2218540709375</v>
      </c>
      <c r="AB1359" s="18"/>
      <c r="AC1359" s="24">
        <f t="shared" si="263"/>
        <v>0</v>
      </c>
      <c r="AD1359" s="24"/>
      <c r="AE1359" s="18"/>
      <c r="AF1359" s="18"/>
      <c r="AG1359" s="18"/>
      <c r="AH1359" s="18"/>
      <c r="AI1359" s="18"/>
      <c r="AJ1359" s="18"/>
      <c r="AK1359" s="18"/>
      <c r="AL1359" s="18"/>
      <c r="AM1359" s="18"/>
      <c r="AN1359" s="18"/>
    </row>
    <row r="1360" spans="1:40" x14ac:dyDescent="0.35">
      <c r="A1360" s="18"/>
      <c r="B1360" s="3" t="s">
        <v>5</v>
      </c>
      <c r="C1360" s="3">
        <v>1356</v>
      </c>
      <c r="D1360" s="3">
        <v>334</v>
      </c>
      <c r="E1360" s="11">
        <v>72.099999999999994</v>
      </c>
      <c r="F1360" s="30">
        <f t="shared" si="254"/>
        <v>20.027777777777775</v>
      </c>
      <c r="G1360" s="52">
        <f t="shared" si="264"/>
        <v>-0.5</v>
      </c>
      <c r="H1360" s="30">
        <f t="shared" si="265"/>
        <v>20.027777777777775</v>
      </c>
      <c r="I1360" s="70"/>
      <c r="J1360" s="30">
        <v>-739.5</v>
      </c>
      <c r="K1360" s="30">
        <f>'Car Specs and Assumptions'!$C$5*9.81*'Car Specs and Assumptions'!$F$5</f>
        <v>145.08990000000003</v>
      </c>
      <c r="L1360" s="30">
        <v>170.84658698495366</v>
      </c>
      <c r="M1360" s="30">
        <v>-1055.4364869849537</v>
      </c>
      <c r="N1360" s="31">
        <v>-21138.047419893097</v>
      </c>
      <c r="O1360" s="31">
        <f t="shared" si="255"/>
        <v>0</v>
      </c>
      <c r="P1360" s="31">
        <f>IF(F1360&gt;0,(K1360+L1360)*F1360,0)</f>
        <v>6327.5057532264336</v>
      </c>
      <c r="Q1360" s="32">
        <f>IF(J1360*-1&gt;(K1360+L1360),(((J1360*-1)-K1360-L1360))*F1360,0)</f>
        <v>8483.0359134402315</v>
      </c>
      <c r="R1360" s="31">
        <f t="shared" si="256"/>
        <v>3814449.0909424732</v>
      </c>
      <c r="S1360" s="31">
        <f t="shared" si="257"/>
        <v>2096258.0827465605</v>
      </c>
      <c r="T1360" s="31">
        <f t="shared" si="258"/>
        <v>1.0596539574638191</v>
      </c>
      <c r="U1360" s="31">
        <f t="shared" si="259"/>
        <v>0.58234049538699451</v>
      </c>
      <c r="V1360" s="33">
        <v>-0.58234049538699451</v>
      </c>
      <c r="W1360" s="33">
        <f>0.5*'Car Specs and Assumptions'!$C$5*(F1360*F1360)</f>
        <v>296622.23726851842</v>
      </c>
      <c r="X1360" s="33">
        <f t="shared" si="260"/>
        <v>296.6222372685184</v>
      </c>
      <c r="Y1360" s="33">
        <f t="shared" si="261"/>
        <v>216.53423320601843</v>
      </c>
      <c r="Z1360" s="33">
        <f>(H1360*(K1360+L1360))/1000</f>
        <v>6.3275057532264336</v>
      </c>
      <c r="AA1360" s="33">
        <f t="shared" si="262"/>
        <v>210.20672745279199</v>
      </c>
      <c r="AB1360" s="18"/>
      <c r="AC1360" s="24">
        <f t="shared" si="263"/>
        <v>0</v>
      </c>
      <c r="AD1360" s="24"/>
      <c r="AE1360" s="18"/>
      <c r="AF1360" s="18"/>
      <c r="AG1360" s="18"/>
      <c r="AH1360" s="18"/>
      <c r="AI1360" s="18"/>
      <c r="AJ1360" s="18"/>
      <c r="AK1360" s="18"/>
      <c r="AL1360" s="18"/>
      <c r="AM1360" s="18"/>
      <c r="AN1360" s="18"/>
    </row>
    <row r="1361" spans="1:40" x14ac:dyDescent="0.35">
      <c r="A1361" s="18"/>
      <c r="B1361" s="3" t="s">
        <v>5</v>
      </c>
      <c r="C1361" s="3">
        <v>1357</v>
      </c>
      <c r="D1361" s="3">
        <v>335</v>
      </c>
      <c r="E1361" s="11">
        <v>70.2</v>
      </c>
      <c r="F1361" s="30">
        <f t="shared" si="254"/>
        <v>19.5</v>
      </c>
      <c r="G1361" s="52">
        <f t="shared" si="264"/>
        <v>-0.5416666666666643</v>
      </c>
      <c r="H1361" s="30">
        <f t="shared" si="265"/>
        <v>19.5</v>
      </c>
      <c r="I1361" s="70"/>
      <c r="J1361" s="30">
        <v>-801.12499999999648</v>
      </c>
      <c r="K1361" s="30">
        <f>'Car Specs and Assumptions'!$C$5*9.81*'Car Specs and Assumptions'!$F$5</f>
        <v>145.08990000000003</v>
      </c>
      <c r="L1361" s="30">
        <v>161.96083312500002</v>
      </c>
      <c r="M1361" s="30">
        <v>-1108.1757331249964</v>
      </c>
      <c r="N1361" s="31">
        <v>-21609.42679593743</v>
      </c>
      <c r="O1361" s="31">
        <f t="shared" si="255"/>
        <v>0</v>
      </c>
      <c r="P1361" s="31">
        <f>IF(F1361&gt;0,(K1361+L1361)*F1361,0)</f>
        <v>5987.4892959375011</v>
      </c>
      <c r="Q1361" s="32">
        <f>IF(J1361*-1&gt;(K1361+L1361),(((J1361*-1)-K1361-L1361))*F1361,0)</f>
        <v>9634.4482040624298</v>
      </c>
      <c r="R1361" s="31">
        <f t="shared" si="256"/>
        <v>3820436.5802384107</v>
      </c>
      <c r="S1361" s="31">
        <f t="shared" si="257"/>
        <v>2105892.5309506231</v>
      </c>
      <c r="T1361" s="31">
        <f t="shared" si="258"/>
        <v>1.0613172819902306</v>
      </c>
      <c r="U1361" s="31">
        <f t="shared" si="259"/>
        <v>0.58501694509808311</v>
      </c>
      <c r="V1361" s="33">
        <v>-0.58501694509808311</v>
      </c>
      <c r="W1361" s="33">
        <f>0.5*'Car Specs and Assumptions'!$C$5*(F1361*F1361)</f>
        <v>281194.875</v>
      </c>
      <c r="X1361" s="33">
        <f t="shared" si="260"/>
        <v>281.19487500000002</v>
      </c>
      <c r="Y1361" s="33">
        <f t="shared" si="261"/>
        <v>205.27225875000002</v>
      </c>
      <c r="Z1361" s="33">
        <f>(H1361*(K1361+L1361))/1000</f>
        <v>5.9874892959375012</v>
      </c>
      <c r="AA1361" s="33">
        <f t="shared" si="262"/>
        <v>199.28476945406251</v>
      </c>
      <c r="AB1361" s="18"/>
      <c r="AC1361" s="24">
        <f t="shared" si="263"/>
        <v>0</v>
      </c>
      <c r="AD1361" s="54"/>
      <c r="AE1361" s="18"/>
      <c r="AF1361" s="18"/>
      <c r="AG1361" s="18"/>
      <c r="AH1361" s="18"/>
      <c r="AI1361" s="18"/>
      <c r="AJ1361" s="18"/>
      <c r="AK1361" s="18"/>
      <c r="AL1361" s="18"/>
      <c r="AM1361" s="18"/>
      <c r="AN1361" s="18"/>
    </row>
    <row r="1362" spans="1:40" x14ac:dyDescent="0.35">
      <c r="A1362" s="18"/>
      <c r="B1362" s="3" t="s">
        <v>5</v>
      </c>
      <c r="C1362" s="3">
        <v>1358</v>
      </c>
      <c r="D1362" s="3">
        <v>336</v>
      </c>
      <c r="E1362" s="11">
        <v>68.2</v>
      </c>
      <c r="F1362" s="30">
        <f t="shared" si="254"/>
        <v>18.944444444444446</v>
      </c>
      <c r="G1362" s="52">
        <f t="shared" si="264"/>
        <v>-0.56944444444444464</v>
      </c>
      <c r="H1362" s="30">
        <f t="shared" si="265"/>
        <v>18.944444444444446</v>
      </c>
      <c r="I1362" s="70"/>
      <c r="J1362" s="30">
        <v>-842.2083333333336</v>
      </c>
      <c r="K1362" s="30">
        <f>'Car Specs and Assumptions'!$C$5*9.81*'Car Specs and Assumptions'!$F$5</f>
        <v>145.08990000000003</v>
      </c>
      <c r="L1362" s="30">
        <v>152.8637562731482</v>
      </c>
      <c r="M1362" s="30">
        <v>-1140.1619896064819</v>
      </c>
      <c r="N1362" s="31">
        <v>-21599.735469767242</v>
      </c>
      <c r="O1362" s="31">
        <f t="shared" si="255"/>
        <v>0</v>
      </c>
      <c r="P1362" s="31">
        <f>IF(F1362&gt;0,(K1362+L1362)*F1362,0)</f>
        <v>5644.5664882857527</v>
      </c>
      <c r="Q1362" s="32">
        <f>IF(J1362*-1&gt;(K1362+L1362),(((J1362*-1)-K1362-L1362))*F1362,0)</f>
        <v>10310.602493195734</v>
      </c>
      <c r="R1362" s="31">
        <f t="shared" si="256"/>
        <v>3826081.1467266963</v>
      </c>
      <c r="S1362" s="31">
        <f t="shared" si="257"/>
        <v>2116203.1334438189</v>
      </c>
      <c r="T1362" s="31">
        <f t="shared" si="258"/>
        <v>1.0628853425606763</v>
      </c>
      <c r="U1362" s="31">
        <f t="shared" si="259"/>
        <v>0.58788123047069296</v>
      </c>
      <c r="V1362" s="33">
        <v>-0.58788123047069296</v>
      </c>
      <c r="W1362" s="33">
        <f>0.5*'Car Specs and Assumptions'!$C$5*(F1362*F1362)</f>
        <v>265400.61574074079</v>
      </c>
      <c r="X1362" s="33">
        <f t="shared" si="260"/>
        <v>265.40061574074076</v>
      </c>
      <c r="Y1362" s="33">
        <f t="shared" si="261"/>
        <v>193.74244949074074</v>
      </c>
      <c r="Z1362" s="33">
        <f>(H1362*(K1362+L1362))/1000</f>
        <v>5.6445664882857525</v>
      </c>
      <c r="AA1362" s="33">
        <f t="shared" si="262"/>
        <v>188.09788300245498</v>
      </c>
      <c r="AB1362" s="18"/>
      <c r="AC1362" s="24">
        <f t="shared" si="263"/>
        <v>10310.602493195734</v>
      </c>
      <c r="AD1362" s="24"/>
      <c r="AE1362" s="18"/>
      <c r="AF1362" s="18"/>
      <c r="AG1362" s="18"/>
      <c r="AH1362" s="18"/>
      <c r="AI1362" s="18"/>
      <c r="AJ1362" s="18"/>
      <c r="AK1362" s="18"/>
      <c r="AL1362" s="18"/>
      <c r="AM1362" s="18"/>
      <c r="AN1362" s="18"/>
    </row>
    <row r="1363" spans="1:40" x14ac:dyDescent="0.35">
      <c r="A1363" s="18"/>
      <c r="B1363" s="3" t="s">
        <v>5</v>
      </c>
      <c r="C1363" s="3">
        <v>1359</v>
      </c>
      <c r="D1363" s="3">
        <v>337</v>
      </c>
      <c r="E1363" s="11">
        <v>66.099999999999994</v>
      </c>
      <c r="F1363" s="30">
        <f t="shared" si="254"/>
        <v>18.361111111111111</v>
      </c>
      <c r="G1363" s="52">
        <f t="shared" si="264"/>
        <v>-0.61111111111111249</v>
      </c>
      <c r="H1363" s="30">
        <f t="shared" si="265"/>
        <v>18.361111111111111</v>
      </c>
      <c r="I1363" s="70"/>
      <c r="J1363" s="30">
        <v>-903.83333333333542</v>
      </c>
      <c r="K1363" s="30">
        <f>'Car Specs and Assumptions'!$C$5*9.81*'Car Specs and Assumptions'!$F$5</f>
        <v>145.08990000000003</v>
      </c>
      <c r="L1363" s="30">
        <v>143.5947946238426</v>
      </c>
      <c r="M1363" s="30">
        <v>-1192.518027957178</v>
      </c>
      <c r="N1363" s="31">
        <v>-21895.956013324852</v>
      </c>
      <c r="O1363" s="31">
        <f t="shared" si="255"/>
        <v>0</v>
      </c>
      <c r="P1363" s="31">
        <f>IF(F1363&gt;0,(K1363+L1363)*F1363,0)</f>
        <v>5300.5717540655551</v>
      </c>
      <c r="Q1363" s="32">
        <f>IF(J1363*-1&gt;(K1363+L1363),(((J1363*-1)-K1363-L1363))*F1363,0)</f>
        <v>11294.81250519374</v>
      </c>
      <c r="R1363" s="31">
        <f t="shared" si="256"/>
        <v>3831381.7184807616</v>
      </c>
      <c r="S1363" s="31">
        <f t="shared" si="257"/>
        <v>2127497.9459490124</v>
      </c>
      <c r="T1363" s="31">
        <f t="shared" si="258"/>
        <v>1.0643578413939556</v>
      </c>
      <c r="U1363" s="31">
        <f t="shared" si="259"/>
        <v>0.59101892938463563</v>
      </c>
      <c r="V1363" s="33">
        <v>-0.59101892938463563</v>
      </c>
      <c r="W1363" s="33">
        <f>0.5*'Car Specs and Assumptions'!$C$5*(F1363*F1363)</f>
        <v>249307.93171296295</v>
      </c>
      <c r="X1363" s="33">
        <f t="shared" si="260"/>
        <v>249.30793171296295</v>
      </c>
      <c r="Y1363" s="33">
        <f t="shared" si="261"/>
        <v>181.99479015046296</v>
      </c>
      <c r="Z1363" s="33">
        <f>(H1363*(K1363+L1363))/1000</f>
        <v>5.3005717540655555</v>
      </c>
      <c r="AA1363" s="33">
        <f t="shared" si="262"/>
        <v>176.69421839639742</v>
      </c>
      <c r="AB1363" s="18"/>
      <c r="AC1363" s="24">
        <f t="shared" si="263"/>
        <v>11294.81250519374</v>
      </c>
      <c r="AD1363" s="24">
        <f>SUM(AC1362:AC1364)</f>
        <v>33045.276560517814</v>
      </c>
      <c r="AE1363" s="18"/>
      <c r="AF1363" s="18"/>
      <c r="AG1363" s="18"/>
      <c r="AH1363" s="18"/>
      <c r="AI1363" s="18"/>
      <c r="AJ1363" s="18"/>
      <c r="AK1363" s="18"/>
      <c r="AL1363" s="18"/>
      <c r="AM1363" s="18"/>
      <c r="AN1363" s="18"/>
    </row>
    <row r="1364" spans="1:40" x14ac:dyDescent="0.35">
      <c r="A1364" s="18"/>
      <c r="B1364" s="3" t="s">
        <v>5</v>
      </c>
      <c r="C1364" s="3">
        <v>1360</v>
      </c>
      <c r="D1364" s="3">
        <v>338</v>
      </c>
      <c r="E1364" s="11">
        <v>63.8</v>
      </c>
      <c r="F1364" s="30">
        <f t="shared" si="254"/>
        <v>17.722222222222221</v>
      </c>
      <c r="G1364" s="52">
        <f t="shared" si="264"/>
        <v>-0.625</v>
      </c>
      <c r="H1364" s="30">
        <f t="shared" si="265"/>
        <v>17.722222222222221</v>
      </c>
      <c r="I1364" s="70"/>
      <c r="J1364" s="30">
        <v>-924.375</v>
      </c>
      <c r="K1364" s="30">
        <f>'Car Specs and Assumptions'!$C$5*9.81*'Car Specs and Assumptions'!$F$5</f>
        <v>145.08990000000003</v>
      </c>
      <c r="L1364" s="30">
        <v>133.77567016203704</v>
      </c>
      <c r="M1364" s="30">
        <v>-1203.2405701620369</v>
      </c>
      <c r="N1364" s="31">
        <v>-21324.096771204986</v>
      </c>
      <c r="O1364" s="31">
        <f t="shared" si="255"/>
        <v>0</v>
      </c>
      <c r="P1364" s="31">
        <f>IF(F1364&gt;0,(K1364+L1364)*F1364,0)</f>
        <v>4942.1176045383236</v>
      </c>
      <c r="Q1364" s="32">
        <f>IF(J1364*-1&gt;(K1364+L1364),(((J1364*-1)-K1364-L1364))*F1364,0)</f>
        <v>11439.861562128342</v>
      </c>
      <c r="R1364" s="31">
        <f t="shared" si="256"/>
        <v>3836323.8360853</v>
      </c>
      <c r="S1364" s="31">
        <f t="shared" si="257"/>
        <v>2138937.8075111406</v>
      </c>
      <c r="T1364" s="31">
        <f t="shared" si="258"/>
        <v>1.0657307616644964</v>
      </c>
      <c r="U1364" s="31">
        <f t="shared" si="259"/>
        <v>0.59419692292659487</v>
      </c>
      <c r="V1364" s="33">
        <v>-0.59419692292659487</v>
      </c>
      <c r="W1364" s="33">
        <f>0.5*'Car Specs and Assumptions'!$C$5*(F1364*F1364)</f>
        <v>232260.06018518517</v>
      </c>
      <c r="X1364" s="33">
        <f t="shared" si="260"/>
        <v>232.26006018518518</v>
      </c>
      <c r="Y1364" s="33">
        <f t="shared" si="261"/>
        <v>169.54984393518518</v>
      </c>
      <c r="Z1364" s="33">
        <f>(H1364*(K1364+L1364))/1000</f>
        <v>4.9421176045383239</v>
      </c>
      <c r="AA1364" s="33">
        <f t="shared" si="262"/>
        <v>164.60772633064687</v>
      </c>
      <c r="AB1364" s="18"/>
      <c r="AC1364" s="24">
        <f t="shared" si="263"/>
        <v>11439.861562128342</v>
      </c>
      <c r="AD1364" s="24"/>
      <c r="AE1364" s="18"/>
      <c r="AF1364" s="18"/>
      <c r="AG1364" s="18"/>
      <c r="AH1364" s="18"/>
      <c r="AI1364" s="18"/>
      <c r="AJ1364" s="18"/>
      <c r="AK1364" s="18"/>
      <c r="AL1364" s="18"/>
      <c r="AM1364" s="18"/>
      <c r="AN1364" s="18"/>
    </row>
    <row r="1365" spans="1:40" x14ac:dyDescent="0.35">
      <c r="A1365" s="18"/>
      <c r="B1365" s="3" t="s">
        <v>5</v>
      </c>
      <c r="C1365" s="3">
        <v>1361</v>
      </c>
      <c r="D1365" s="3">
        <v>339</v>
      </c>
      <c r="E1365" s="11">
        <v>61.6</v>
      </c>
      <c r="F1365" s="30">
        <f t="shared" si="254"/>
        <v>17.111111111111111</v>
      </c>
      <c r="G1365" s="52">
        <f t="shared" si="264"/>
        <v>-0.5</v>
      </c>
      <c r="H1365" s="30">
        <f t="shared" si="265"/>
        <v>17.111111111111111</v>
      </c>
      <c r="I1365" s="70"/>
      <c r="J1365" s="30">
        <v>-739.5</v>
      </c>
      <c r="K1365" s="30">
        <f>'Car Specs and Assumptions'!$C$5*9.81*'Car Specs and Assumptions'!$F$5</f>
        <v>145.08990000000003</v>
      </c>
      <c r="L1365" s="30">
        <v>124.70882925925928</v>
      </c>
      <c r="M1365" s="30">
        <v>-1009.2987292592593</v>
      </c>
      <c r="N1365" s="31">
        <v>-17270.222700658436</v>
      </c>
      <c r="O1365" s="31">
        <f t="shared" si="255"/>
        <v>0</v>
      </c>
      <c r="P1365" s="31">
        <f>IF(F1365&gt;0,(K1365+L1365)*F1365,0)</f>
        <v>4616.5560339917702</v>
      </c>
      <c r="Q1365" s="32">
        <f>IF(J1365*-1&gt;(K1365+L1365),(((J1365*-1)-K1365-L1365))*F1365,0)</f>
        <v>8037.1106326748959</v>
      </c>
      <c r="R1365" s="31">
        <f t="shared" si="256"/>
        <v>3840940.3921192917</v>
      </c>
      <c r="S1365" s="31">
        <f t="shared" si="257"/>
        <v>2146974.9181438154</v>
      </c>
      <c r="T1365" s="31">
        <f t="shared" si="258"/>
        <v>1.0670132409307393</v>
      </c>
      <c r="U1365" s="31">
        <f t="shared" si="259"/>
        <v>0.59642963226035195</v>
      </c>
      <c r="V1365" s="33">
        <v>-0.59642963226035195</v>
      </c>
      <c r="W1365" s="33">
        <f>0.5*'Car Specs and Assumptions'!$C$5*(F1365*F1365)</f>
        <v>216518.29629629629</v>
      </c>
      <c r="X1365" s="33">
        <f t="shared" si="260"/>
        <v>216.51829629629628</v>
      </c>
      <c r="Y1365" s="33">
        <f t="shared" si="261"/>
        <v>158.0583562962963</v>
      </c>
      <c r="Z1365" s="33">
        <f>(H1365*(K1365+L1365))/1000</f>
        <v>4.6165560339917704</v>
      </c>
      <c r="AA1365" s="33">
        <f t="shared" si="262"/>
        <v>153.44180026230453</v>
      </c>
      <c r="AB1365" s="18"/>
      <c r="AC1365" s="24">
        <f t="shared" si="263"/>
        <v>0</v>
      </c>
      <c r="AD1365" s="24"/>
      <c r="AE1365" s="18"/>
      <c r="AF1365" s="18"/>
      <c r="AG1365" s="18"/>
      <c r="AH1365" s="18"/>
      <c r="AI1365" s="18"/>
      <c r="AJ1365" s="18"/>
      <c r="AK1365" s="18"/>
      <c r="AL1365" s="18"/>
      <c r="AM1365" s="18"/>
      <c r="AN1365" s="18"/>
    </row>
    <row r="1366" spans="1:40" x14ac:dyDescent="0.35">
      <c r="A1366" s="18"/>
      <c r="B1366" s="3" t="s">
        <v>5</v>
      </c>
      <c r="C1366" s="3">
        <v>1362</v>
      </c>
      <c r="D1366" s="3">
        <v>340</v>
      </c>
      <c r="E1366" s="11">
        <v>60.2</v>
      </c>
      <c r="F1366" s="30">
        <f t="shared" si="254"/>
        <v>16.722222222222221</v>
      </c>
      <c r="G1366" s="52">
        <f t="shared" si="264"/>
        <v>-0.25</v>
      </c>
      <c r="H1366" s="30">
        <f t="shared" si="265"/>
        <v>16.722222222222221</v>
      </c>
      <c r="I1366" s="70"/>
      <c r="J1366" s="30">
        <v>-369.75</v>
      </c>
      <c r="K1366" s="30">
        <f>'Car Specs and Assumptions'!$C$5*9.81*'Car Specs and Assumptions'!$F$5</f>
        <v>145.08990000000003</v>
      </c>
      <c r="L1366" s="30">
        <v>119.1046618287037</v>
      </c>
      <c r="M1366" s="30">
        <v>-633.94456182870374</v>
      </c>
      <c r="N1366" s="31">
        <v>-10600.961839468879</v>
      </c>
      <c r="O1366" s="31">
        <f t="shared" si="255"/>
        <v>0</v>
      </c>
      <c r="P1366" s="31">
        <f>IF(F1366&gt;0,(K1366+L1366)*F1366,0)</f>
        <v>4417.9201728022126</v>
      </c>
      <c r="Q1366" s="32">
        <f>IF(J1366*-1&gt;(K1366+L1366),(((J1366*-1)-K1366-L1366))*F1366,0)</f>
        <v>1765.1214938644544</v>
      </c>
      <c r="R1366" s="31">
        <f t="shared" si="256"/>
        <v>3845358.3122920939</v>
      </c>
      <c r="S1366" s="31">
        <f t="shared" si="257"/>
        <v>2148740.0396376797</v>
      </c>
      <c r="T1366" s="31">
        <f t="shared" si="258"/>
        <v>1.0682405391547438</v>
      </c>
      <c r="U1366" s="31">
        <f t="shared" si="259"/>
        <v>0.59691998301134741</v>
      </c>
      <c r="V1366" s="33">
        <v>-0.59691998301134741</v>
      </c>
      <c r="W1366" s="33">
        <f>0.5*'Car Specs and Assumptions'!$C$5*(F1366*F1366)</f>
        <v>206788.39351851848</v>
      </c>
      <c r="X1366" s="33">
        <f t="shared" si="260"/>
        <v>206.78839351851849</v>
      </c>
      <c r="Y1366" s="33">
        <f t="shared" si="261"/>
        <v>150.95552726851849</v>
      </c>
      <c r="Z1366" s="33">
        <f>(H1366*(K1366+L1366))/1000</f>
        <v>4.4179201728022131</v>
      </c>
      <c r="AA1366" s="33">
        <f t="shared" si="262"/>
        <v>146.53760709571628</v>
      </c>
      <c r="AB1366" s="18"/>
      <c r="AC1366" s="24">
        <f t="shared" si="263"/>
        <v>0</v>
      </c>
      <c r="AD1366" s="24"/>
      <c r="AE1366" s="18"/>
      <c r="AF1366" s="18"/>
      <c r="AG1366" s="18"/>
      <c r="AH1366" s="18"/>
      <c r="AI1366" s="18"/>
      <c r="AJ1366" s="18"/>
      <c r="AK1366" s="18"/>
      <c r="AL1366" s="18"/>
      <c r="AM1366" s="18"/>
      <c r="AN1366" s="18"/>
    </row>
    <row r="1367" spans="1:40" x14ac:dyDescent="0.35">
      <c r="A1367" s="18"/>
      <c r="B1367" s="3" t="s">
        <v>5</v>
      </c>
      <c r="C1367" s="3">
        <v>1363</v>
      </c>
      <c r="D1367" s="3">
        <v>341</v>
      </c>
      <c r="E1367" s="11">
        <v>59.8</v>
      </c>
      <c r="F1367" s="30">
        <f t="shared" si="254"/>
        <v>16.611111111111111</v>
      </c>
      <c r="G1367" s="52">
        <f t="shared" si="264"/>
        <v>2.7777777777778567E-2</v>
      </c>
      <c r="H1367" s="30">
        <f t="shared" si="265"/>
        <v>16.611111111111111</v>
      </c>
      <c r="I1367" s="70"/>
      <c r="J1367" s="30">
        <v>41.083333333334501</v>
      </c>
      <c r="K1367" s="30">
        <f>'Car Specs and Assumptions'!$C$5*9.81*'Car Specs and Assumptions'!$F$5</f>
        <v>145.08990000000003</v>
      </c>
      <c r="L1367" s="30">
        <v>117.52713405092592</v>
      </c>
      <c r="M1367" s="30">
        <v>-221.53370071759144</v>
      </c>
      <c r="N1367" s="31">
        <v>-3679.9209174755465</v>
      </c>
      <c r="O1367" s="31">
        <f t="shared" si="255"/>
        <v>0</v>
      </c>
      <c r="P1367" s="31">
        <f>IF(F1367&gt;0,(K1367+L1367)*F1367,0)</f>
        <v>4362.3607322903808</v>
      </c>
      <c r="Q1367" s="32">
        <f>IF(J1367*-1&gt;(K1367+L1367),(((J1367*-1)-K1367-L1367))*F1367,0)</f>
        <v>0</v>
      </c>
      <c r="R1367" s="31">
        <f t="shared" si="256"/>
        <v>3849720.6730243843</v>
      </c>
      <c r="S1367" s="31">
        <f t="shared" si="257"/>
        <v>2148740.0396376797</v>
      </c>
      <c r="T1367" s="31">
        <f t="shared" si="258"/>
        <v>1.0694524029661741</v>
      </c>
      <c r="U1367" s="31">
        <f t="shared" si="259"/>
        <v>0.59691998301134741</v>
      </c>
      <c r="V1367" s="33">
        <v>-0.59691998301134741</v>
      </c>
      <c r="W1367" s="33">
        <f>0.5*'Car Specs and Assumptions'!$C$5*(F1367*F1367)</f>
        <v>204049.50462962961</v>
      </c>
      <c r="X1367" s="33">
        <f t="shared" si="260"/>
        <v>204.04950462962961</v>
      </c>
      <c r="Y1367" s="33">
        <f t="shared" si="261"/>
        <v>148.95613837962961</v>
      </c>
      <c r="Z1367" s="33">
        <f>(H1367*(K1367+L1367))/1000</f>
        <v>4.362360732290381</v>
      </c>
      <c r="AA1367" s="33">
        <f t="shared" si="262"/>
        <v>144.59377764733924</v>
      </c>
      <c r="AB1367" s="18"/>
      <c r="AC1367" s="24">
        <f t="shared" si="263"/>
        <v>0</v>
      </c>
      <c r="AD1367" s="24"/>
      <c r="AE1367" s="18"/>
      <c r="AF1367" s="18"/>
      <c r="AG1367" s="18"/>
      <c r="AH1367" s="18"/>
      <c r="AI1367" s="18"/>
      <c r="AJ1367" s="18"/>
      <c r="AK1367" s="18"/>
      <c r="AL1367" s="18"/>
      <c r="AM1367" s="18"/>
      <c r="AN1367" s="18"/>
    </row>
    <row r="1368" spans="1:40" x14ac:dyDescent="0.35">
      <c r="A1368" s="18"/>
      <c r="B1368" s="3" t="s">
        <v>5</v>
      </c>
      <c r="C1368" s="3">
        <v>1364</v>
      </c>
      <c r="D1368" s="3">
        <v>342</v>
      </c>
      <c r="E1368" s="11">
        <v>60.4</v>
      </c>
      <c r="F1368" s="30">
        <f t="shared" si="254"/>
        <v>16.777777777777779</v>
      </c>
      <c r="G1368" s="52">
        <f t="shared" si="264"/>
        <v>0.27777777777777679</v>
      </c>
      <c r="H1368" s="30">
        <f t="shared" si="265"/>
        <v>16.777777777777779</v>
      </c>
      <c r="I1368" s="70"/>
      <c r="J1368" s="30">
        <v>410.83333333333189</v>
      </c>
      <c r="K1368" s="30">
        <f>'Car Specs and Assumptions'!$C$5*9.81*'Car Specs and Assumptions'!$F$5</f>
        <v>145.08990000000003</v>
      </c>
      <c r="L1368" s="30">
        <v>119.89736953703708</v>
      </c>
      <c r="M1368" s="30">
        <v>145.84606379629474</v>
      </c>
      <c r="N1368" s="31">
        <v>2446.9728481378343</v>
      </c>
      <c r="O1368" s="31">
        <f t="shared" si="255"/>
        <v>2446.9728481378343</v>
      </c>
      <c r="P1368" s="31">
        <f>IF(F1368&gt;0,(K1368+L1368)*F1368,0)</f>
        <v>4445.8975222325116</v>
      </c>
      <c r="Q1368" s="32">
        <f>IF(J1368*-1&gt;(K1368+L1368),(((J1368*-1)-K1368-L1368))*F1368,0)</f>
        <v>0</v>
      </c>
      <c r="R1368" s="31">
        <f t="shared" si="256"/>
        <v>3854166.5705466168</v>
      </c>
      <c r="S1368" s="31">
        <f t="shared" si="257"/>
        <v>2148740.0396376797</v>
      </c>
      <c r="T1368" s="31">
        <f t="shared" si="258"/>
        <v>1.0706874732978502</v>
      </c>
      <c r="U1368" s="31">
        <f t="shared" si="259"/>
        <v>0.59691998301134741</v>
      </c>
      <c r="V1368" s="33">
        <v>-0.59691998301134741</v>
      </c>
      <c r="W1368" s="33">
        <f>0.5*'Car Specs and Assumptions'!$C$5*(F1368*F1368)</f>
        <v>208164.68518518523</v>
      </c>
      <c r="X1368" s="33">
        <f t="shared" si="260"/>
        <v>208.16468518518522</v>
      </c>
      <c r="Y1368" s="33">
        <f t="shared" si="261"/>
        <v>151.96022018518522</v>
      </c>
      <c r="Z1368" s="33">
        <f>(H1368*(K1368+L1368))/1000</f>
        <v>4.4458975222325119</v>
      </c>
      <c r="AA1368" s="33">
        <f t="shared" si="262"/>
        <v>147.51432266295271</v>
      </c>
      <c r="AB1368" s="18"/>
      <c r="AC1368" s="24">
        <f t="shared" si="263"/>
        <v>0</v>
      </c>
      <c r="AD1368" s="24"/>
      <c r="AE1368" s="18"/>
      <c r="AF1368" s="18"/>
      <c r="AG1368" s="18"/>
      <c r="AH1368" s="18"/>
      <c r="AI1368" s="18"/>
      <c r="AJ1368" s="18"/>
      <c r="AK1368" s="18"/>
      <c r="AL1368" s="18"/>
      <c r="AM1368" s="18"/>
      <c r="AN1368" s="18"/>
    </row>
    <row r="1369" spans="1:40" x14ac:dyDescent="0.35">
      <c r="A1369" s="18"/>
      <c r="B1369" s="3" t="s">
        <v>5</v>
      </c>
      <c r="C1369" s="3">
        <v>1365</v>
      </c>
      <c r="D1369" s="3">
        <v>343</v>
      </c>
      <c r="E1369" s="11">
        <v>61.8</v>
      </c>
      <c r="F1369" s="30">
        <f t="shared" si="254"/>
        <v>17.166666666666664</v>
      </c>
      <c r="G1369" s="52">
        <f t="shared" si="264"/>
        <v>0.30555555555555536</v>
      </c>
      <c r="H1369" s="30">
        <f t="shared" si="265"/>
        <v>17.166666666666664</v>
      </c>
      <c r="I1369" s="70"/>
      <c r="J1369" s="30">
        <v>451.9166666666664</v>
      </c>
      <c r="K1369" s="30">
        <f>'Car Specs and Assumptions'!$C$5*9.81*'Car Specs and Assumptions'!$F$5</f>
        <v>145.08990000000003</v>
      </c>
      <c r="L1369" s="30">
        <v>125.51994145833331</v>
      </c>
      <c r="M1369" s="30">
        <v>181.30682520833304</v>
      </c>
      <c r="N1369" s="31">
        <v>3112.4338327430501</v>
      </c>
      <c r="O1369" s="31">
        <f t="shared" si="255"/>
        <v>3112.4338327430501</v>
      </c>
      <c r="P1369" s="31">
        <f>IF(F1369&gt;0,(K1369+L1369)*F1369,0)</f>
        <v>4645.4689450347214</v>
      </c>
      <c r="Q1369" s="32">
        <f>IF(J1369*-1&gt;(K1369+L1369),(((J1369*-1)-K1369-L1369))*F1369,0)</f>
        <v>0</v>
      </c>
      <c r="R1369" s="31">
        <f t="shared" si="256"/>
        <v>3858812.0394916516</v>
      </c>
      <c r="S1369" s="31">
        <f t="shared" si="257"/>
        <v>2148740.0396376797</v>
      </c>
      <c r="T1369" s="31">
        <f t="shared" si="258"/>
        <v>1.0719779845707809</v>
      </c>
      <c r="U1369" s="31">
        <f t="shared" si="259"/>
        <v>0.59691998301134741</v>
      </c>
      <c r="V1369" s="33">
        <v>-0.59691998301134741</v>
      </c>
      <c r="W1369" s="33">
        <f>0.5*'Car Specs and Assumptions'!$C$5*(F1369*F1369)</f>
        <v>217926.5416666666</v>
      </c>
      <c r="X1369" s="33">
        <f t="shared" si="260"/>
        <v>217.92654166666659</v>
      </c>
      <c r="Y1369" s="33">
        <f t="shared" si="261"/>
        <v>159.08637541666661</v>
      </c>
      <c r="Z1369" s="33">
        <f>(H1369*(K1369+L1369))/1000</f>
        <v>4.6454689450347217</v>
      </c>
      <c r="AA1369" s="33">
        <f t="shared" si="262"/>
        <v>154.44090647163188</v>
      </c>
      <c r="AB1369" s="18"/>
      <c r="AC1369" s="24">
        <f t="shared" si="263"/>
        <v>0</v>
      </c>
      <c r="AD1369" s="24"/>
      <c r="AE1369" s="18"/>
      <c r="AF1369" s="18"/>
      <c r="AG1369" s="18"/>
      <c r="AH1369" s="18"/>
      <c r="AI1369" s="18"/>
      <c r="AJ1369" s="18"/>
      <c r="AK1369" s="18"/>
      <c r="AL1369" s="18"/>
      <c r="AM1369" s="18"/>
      <c r="AN1369" s="18"/>
    </row>
    <row r="1370" spans="1:40" x14ac:dyDescent="0.35">
      <c r="A1370" s="18"/>
      <c r="B1370" s="3" t="s">
        <v>5</v>
      </c>
      <c r="C1370" s="3">
        <v>1366</v>
      </c>
      <c r="D1370" s="3">
        <v>344</v>
      </c>
      <c r="E1370" s="11">
        <v>62.6</v>
      </c>
      <c r="F1370" s="30">
        <f t="shared" si="254"/>
        <v>17.388888888888889</v>
      </c>
      <c r="G1370" s="52">
        <f t="shared" si="264"/>
        <v>0.12500000000000178</v>
      </c>
      <c r="H1370" s="30">
        <f t="shared" si="265"/>
        <v>17.388888888888889</v>
      </c>
      <c r="I1370" s="70"/>
      <c r="J1370" s="30">
        <v>184.87500000000261</v>
      </c>
      <c r="K1370" s="30">
        <f>'Car Specs and Assumptions'!$C$5*9.81*'Car Specs and Assumptions'!$F$5</f>
        <v>145.08990000000003</v>
      </c>
      <c r="L1370" s="30">
        <v>128.7906823842593</v>
      </c>
      <c r="M1370" s="30">
        <v>-89.005582384256712</v>
      </c>
      <c r="N1370" s="31">
        <v>-1547.7081825706862</v>
      </c>
      <c r="O1370" s="31">
        <f t="shared" si="255"/>
        <v>0</v>
      </c>
      <c r="P1370" s="31">
        <f>IF(F1370&gt;0,(K1370+L1370)*F1370,0)</f>
        <v>4762.4790159040658</v>
      </c>
      <c r="Q1370" s="32">
        <f>IF(J1370*-1&gt;(K1370+L1370),(((J1370*-1)-K1370-L1370))*F1370,0)</f>
        <v>0</v>
      </c>
      <c r="R1370" s="31">
        <f t="shared" si="256"/>
        <v>3863574.5185075556</v>
      </c>
      <c r="S1370" s="31">
        <f t="shared" si="257"/>
        <v>2148740.0396376797</v>
      </c>
      <c r="T1370" s="31">
        <f t="shared" si="258"/>
        <v>1.073301001241399</v>
      </c>
      <c r="U1370" s="31">
        <f t="shared" si="259"/>
        <v>0.59691998301134741</v>
      </c>
      <c r="V1370" s="33">
        <v>-0.59691998301134741</v>
      </c>
      <c r="W1370" s="33">
        <f>0.5*'Car Specs and Assumptions'!$C$5*(F1370*F1370)</f>
        <v>223605.17129629632</v>
      </c>
      <c r="X1370" s="33">
        <f t="shared" si="260"/>
        <v>223.60517129629633</v>
      </c>
      <c r="Y1370" s="33">
        <f t="shared" si="261"/>
        <v>163.23177504629632</v>
      </c>
      <c r="Z1370" s="33">
        <f>(H1370*(K1370+L1370))/1000</f>
        <v>4.7624790159040655</v>
      </c>
      <c r="AA1370" s="33">
        <f t="shared" si="262"/>
        <v>158.46929603039226</v>
      </c>
      <c r="AB1370" s="18"/>
      <c r="AC1370" s="24">
        <f t="shared" si="263"/>
        <v>0</v>
      </c>
      <c r="AD1370" s="24"/>
      <c r="AE1370" s="18"/>
      <c r="AF1370" s="18"/>
      <c r="AG1370" s="18"/>
      <c r="AH1370" s="18"/>
      <c r="AI1370" s="18"/>
      <c r="AJ1370" s="18"/>
      <c r="AK1370" s="18"/>
      <c r="AL1370" s="18"/>
      <c r="AM1370" s="18"/>
      <c r="AN1370" s="18"/>
    </row>
    <row r="1371" spans="1:40" x14ac:dyDescent="0.35">
      <c r="A1371" s="18"/>
      <c r="B1371" s="3" t="s">
        <v>5</v>
      </c>
      <c r="C1371" s="3">
        <v>1367</v>
      </c>
      <c r="D1371" s="3">
        <v>345</v>
      </c>
      <c r="E1371" s="11">
        <v>62.7</v>
      </c>
      <c r="F1371" s="30">
        <f t="shared" si="254"/>
        <v>17.416666666666668</v>
      </c>
      <c r="G1371" s="52">
        <f t="shared" si="264"/>
        <v>-9.7222222222223209E-2</v>
      </c>
      <c r="H1371" s="30">
        <f t="shared" si="265"/>
        <v>17.416666666666668</v>
      </c>
      <c r="I1371" s="70"/>
      <c r="J1371" s="30">
        <v>-143.79166666666814</v>
      </c>
      <c r="K1371" s="30">
        <f>'Car Specs and Assumptions'!$C$5*9.81*'Car Specs and Assumptions'!$F$5</f>
        <v>145.08990000000003</v>
      </c>
      <c r="L1371" s="30">
        <v>129.20248286458337</v>
      </c>
      <c r="M1371" s="30">
        <v>-418.08404953125154</v>
      </c>
      <c r="N1371" s="31">
        <v>-7281.6305293359646</v>
      </c>
      <c r="O1371" s="31">
        <f t="shared" si="255"/>
        <v>0</v>
      </c>
      <c r="P1371" s="31">
        <f>IF(F1371&gt;0,(K1371+L1371)*F1371,0)</f>
        <v>4777.2590015581609</v>
      </c>
      <c r="Q1371" s="32">
        <f>IF(J1371*-1&gt;(K1371+L1371),(((J1371*-1)-K1371-L1371))*F1371,0)</f>
        <v>0</v>
      </c>
      <c r="R1371" s="31">
        <f t="shared" si="256"/>
        <v>3868351.7775091138</v>
      </c>
      <c r="S1371" s="31">
        <f t="shared" si="257"/>
        <v>2148740.0396376797</v>
      </c>
      <c r="T1371" s="31">
        <f t="shared" si="258"/>
        <v>1.0746281237920319</v>
      </c>
      <c r="U1371" s="31">
        <f t="shared" si="259"/>
        <v>0.59691998301134741</v>
      </c>
      <c r="V1371" s="33">
        <v>-0.59691998301134741</v>
      </c>
      <c r="W1371" s="33">
        <f>0.5*'Car Specs and Assumptions'!$C$5*(F1371*F1371)</f>
        <v>224320.13541666672</v>
      </c>
      <c r="X1371" s="33">
        <f t="shared" si="260"/>
        <v>224.32013541666672</v>
      </c>
      <c r="Y1371" s="33">
        <f t="shared" si="261"/>
        <v>163.75369885416669</v>
      </c>
      <c r="Z1371" s="33">
        <f>(H1371*(K1371+L1371))/1000</f>
        <v>4.7772590015581606</v>
      </c>
      <c r="AA1371" s="33">
        <f t="shared" si="262"/>
        <v>158.97643985260854</v>
      </c>
      <c r="AB1371" s="18"/>
      <c r="AC1371" s="24">
        <f t="shared" si="263"/>
        <v>0</v>
      </c>
      <c r="AD1371" s="24"/>
      <c r="AE1371" s="18"/>
      <c r="AF1371" s="18"/>
      <c r="AG1371" s="18"/>
      <c r="AH1371" s="18"/>
      <c r="AI1371" s="18"/>
      <c r="AJ1371" s="18"/>
      <c r="AK1371" s="18"/>
      <c r="AL1371" s="18"/>
      <c r="AM1371" s="18"/>
      <c r="AN1371" s="18"/>
    </row>
    <row r="1372" spans="1:40" x14ac:dyDescent="0.35">
      <c r="A1372" s="18"/>
      <c r="B1372" s="3" t="s">
        <v>5</v>
      </c>
      <c r="C1372" s="3">
        <v>1368</v>
      </c>
      <c r="D1372" s="3">
        <v>346</v>
      </c>
      <c r="E1372" s="11">
        <v>61.9</v>
      </c>
      <c r="F1372" s="30">
        <f t="shared" si="254"/>
        <v>17.194444444444443</v>
      </c>
      <c r="G1372" s="52">
        <f t="shared" si="264"/>
        <v>-0.375</v>
      </c>
      <c r="H1372" s="30">
        <f t="shared" si="265"/>
        <v>17.194444444444443</v>
      </c>
      <c r="I1372" s="70"/>
      <c r="J1372" s="30">
        <v>-554.625</v>
      </c>
      <c r="K1372" s="30">
        <f>'Car Specs and Assumptions'!$C$5*9.81*'Car Specs and Assumptions'!$F$5</f>
        <v>145.08990000000003</v>
      </c>
      <c r="L1372" s="30">
        <v>125.92648351273148</v>
      </c>
      <c r="M1372" s="30">
        <v>-825.64138351273152</v>
      </c>
      <c r="N1372" s="31">
        <v>-14196.444899843909</v>
      </c>
      <c r="O1372" s="31">
        <f t="shared" si="255"/>
        <v>0</v>
      </c>
      <c r="P1372" s="31">
        <f>IF(F1372&gt;0,(K1372+L1372)*F1372,0)</f>
        <v>4659.9761498439111</v>
      </c>
      <c r="Q1372" s="32">
        <f>IF(J1372*-1&gt;(K1372+L1372),(((J1372*-1)-K1372-L1372))*F1372,0)</f>
        <v>4876.492600156088</v>
      </c>
      <c r="R1372" s="31">
        <f t="shared" si="256"/>
        <v>3873011.7536589578</v>
      </c>
      <c r="S1372" s="31">
        <f t="shared" si="257"/>
        <v>2153616.5322378357</v>
      </c>
      <c r="T1372" s="31">
        <f t="shared" si="258"/>
        <v>1.0759226651664586</v>
      </c>
      <c r="U1372" s="31">
        <f t="shared" si="259"/>
        <v>0.5982746726556708</v>
      </c>
      <c r="V1372" s="33">
        <v>-0.5982746726556708</v>
      </c>
      <c r="W1372" s="33">
        <f>0.5*'Car Specs and Assumptions'!$C$5*(F1372*F1372)</f>
        <v>218632.37615740739</v>
      </c>
      <c r="X1372" s="33">
        <f t="shared" si="260"/>
        <v>218.63237615740738</v>
      </c>
      <c r="Y1372" s="33">
        <f t="shared" si="261"/>
        <v>159.60163459490738</v>
      </c>
      <c r="Z1372" s="33">
        <f>(H1372*(K1372+L1372))/1000</f>
        <v>4.659976149843911</v>
      </c>
      <c r="AA1372" s="33">
        <f t="shared" si="262"/>
        <v>154.94165844506347</v>
      </c>
      <c r="AB1372" s="18"/>
      <c r="AC1372" s="24">
        <f t="shared" si="263"/>
        <v>0</v>
      </c>
      <c r="AD1372" s="24"/>
      <c r="AE1372" s="18"/>
      <c r="AF1372" s="18"/>
      <c r="AG1372" s="18"/>
      <c r="AH1372" s="18"/>
      <c r="AI1372" s="18"/>
      <c r="AJ1372" s="18"/>
      <c r="AK1372" s="18"/>
      <c r="AL1372" s="18"/>
      <c r="AM1372" s="18"/>
      <c r="AN1372" s="18"/>
    </row>
    <row r="1373" spans="1:40" x14ac:dyDescent="0.35">
      <c r="A1373" s="18"/>
      <c r="B1373" s="3" t="s">
        <v>5</v>
      </c>
      <c r="C1373" s="3">
        <v>1369</v>
      </c>
      <c r="D1373" s="3">
        <v>347</v>
      </c>
      <c r="E1373" s="11">
        <v>60</v>
      </c>
      <c r="F1373" s="30">
        <f t="shared" si="254"/>
        <v>16.666666666666668</v>
      </c>
      <c r="G1373" s="52">
        <f t="shared" si="264"/>
        <v>-0.48611111111111072</v>
      </c>
      <c r="H1373" s="30">
        <f t="shared" si="265"/>
        <v>16.666666666666668</v>
      </c>
      <c r="I1373" s="70"/>
      <c r="J1373" s="30">
        <v>-718.9583333333328</v>
      </c>
      <c r="K1373" s="30">
        <f>'Car Specs and Assumptions'!$C$5*9.81*'Car Specs and Assumptions'!$F$5</f>
        <v>145.08990000000003</v>
      </c>
      <c r="L1373" s="30">
        <v>118.31458333333337</v>
      </c>
      <c r="M1373" s="30">
        <v>-982.36281666666628</v>
      </c>
      <c r="N1373" s="31">
        <v>-16372.713611111105</v>
      </c>
      <c r="O1373" s="31">
        <f t="shared" si="255"/>
        <v>0</v>
      </c>
      <c r="P1373" s="31">
        <f>IF(F1373&gt;0,(K1373+L1373)*F1373,0)</f>
        <v>4390.0747222222235</v>
      </c>
      <c r="Q1373" s="32">
        <f>IF(J1373*-1&gt;(K1373+L1373),(((J1373*-1)-K1373-L1373))*F1373,0)</f>
        <v>7592.564166666657</v>
      </c>
      <c r="R1373" s="31">
        <f t="shared" si="256"/>
        <v>3877401.8283811798</v>
      </c>
      <c r="S1373" s="31">
        <f t="shared" si="257"/>
        <v>2161209.0964045022</v>
      </c>
      <c r="T1373" s="31">
        <f t="shared" si="258"/>
        <v>1.0771422279242917</v>
      </c>
      <c r="U1373" s="31">
        <f t="shared" si="259"/>
        <v>0.60038388698117073</v>
      </c>
      <c r="V1373" s="33">
        <v>-0.60038388698117073</v>
      </c>
      <c r="W1373" s="33">
        <f>0.5*'Car Specs and Assumptions'!$C$5*(F1373*F1373)</f>
        <v>205416.66666666672</v>
      </c>
      <c r="X1373" s="33">
        <f t="shared" si="260"/>
        <v>205.41666666666671</v>
      </c>
      <c r="Y1373" s="33">
        <f t="shared" si="261"/>
        <v>149.95416666666671</v>
      </c>
      <c r="Z1373" s="33">
        <f>(H1373*(K1373+L1373))/1000</f>
        <v>4.3900747222222236</v>
      </c>
      <c r="AA1373" s="33">
        <f t="shared" si="262"/>
        <v>145.5640919444445</v>
      </c>
      <c r="AB1373" s="18"/>
      <c r="AC1373" s="24">
        <f t="shared" si="263"/>
        <v>0</v>
      </c>
      <c r="AD1373" s="24"/>
      <c r="AE1373" s="18"/>
      <c r="AF1373" s="18"/>
      <c r="AG1373" s="18"/>
      <c r="AH1373" s="18"/>
      <c r="AI1373" s="18"/>
      <c r="AJ1373" s="18"/>
      <c r="AK1373" s="18"/>
      <c r="AL1373" s="18"/>
      <c r="AM1373" s="18"/>
      <c r="AN1373" s="18"/>
    </row>
    <row r="1374" spans="1:40" x14ac:dyDescent="0.35">
      <c r="A1374" s="18"/>
      <c r="B1374" s="3" t="s">
        <v>5</v>
      </c>
      <c r="C1374" s="3">
        <v>1370</v>
      </c>
      <c r="D1374" s="3">
        <v>348</v>
      </c>
      <c r="E1374" s="11">
        <v>58.4</v>
      </c>
      <c r="F1374" s="30">
        <f t="shared" si="254"/>
        <v>16.222222222222221</v>
      </c>
      <c r="G1374" s="52">
        <f t="shared" si="264"/>
        <v>-0.30555555555555713</v>
      </c>
      <c r="H1374" s="30">
        <f t="shared" si="265"/>
        <v>16.222222222222221</v>
      </c>
      <c r="I1374" s="70"/>
      <c r="J1374" s="30">
        <v>-451.91666666666902</v>
      </c>
      <c r="K1374" s="30">
        <f>'Car Specs and Assumptions'!$C$5*9.81*'Car Specs and Assumptions'!$F$5</f>
        <v>145.08990000000003</v>
      </c>
      <c r="L1374" s="30">
        <v>112.08860703703704</v>
      </c>
      <c r="M1374" s="30">
        <v>-709.09517370370611</v>
      </c>
      <c r="N1374" s="31">
        <v>-11503.099484526787</v>
      </c>
      <c r="O1374" s="31">
        <f t="shared" si="255"/>
        <v>0</v>
      </c>
      <c r="P1374" s="31">
        <f>IF(F1374&gt;0,(K1374+L1374)*F1374,0)</f>
        <v>4172.0068919341575</v>
      </c>
      <c r="Q1374" s="32">
        <f>IF(J1374*-1&gt;(K1374+L1374),(((J1374*-1)-K1374-L1374))*F1374,0)</f>
        <v>3159.0857006584733</v>
      </c>
      <c r="R1374" s="31">
        <f t="shared" si="256"/>
        <v>3881573.835273114</v>
      </c>
      <c r="S1374" s="31">
        <f t="shared" si="257"/>
        <v>2164368.1821051608</v>
      </c>
      <c r="T1374" s="31">
        <f t="shared" si="258"/>
        <v>1.078301211438871</v>
      </c>
      <c r="U1374" s="31">
        <f t="shared" si="259"/>
        <v>0.60126148098881371</v>
      </c>
      <c r="V1374" s="33">
        <v>-0.60126148098881371</v>
      </c>
      <c r="W1374" s="33">
        <f>0.5*'Car Specs and Assumptions'!$C$5*(F1374*F1374)</f>
        <v>194607.18518518517</v>
      </c>
      <c r="X1374" s="33">
        <f t="shared" si="260"/>
        <v>194.60718518518516</v>
      </c>
      <c r="Y1374" s="33">
        <f t="shared" si="261"/>
        <v>142.06324518518517</v>
      </c>
      <c r="Z1374" s="33">
        <f>(H1374*(K1374+L1374))/1000</f>
        <v>4.1720068919341573</v>
      </c>
      <c r="AA1374" s="33">
        <f t="shared" si="262"/>
        <v>137.89123829325101</v>
      </c>
      <c r="AB1374" s="18"/>
      <c r="AC1374" s="24">
        <f t="shared" si="263"/>
        <v>0</v>
      </c>
      <c r="AD1374" s="24"/>
      <c r="AE1374" s="18"/>
      <c r="AF1374" s="18"/>
      <c r="AG1374" s="18"/>
      <c r="AH1374" s="18"/>
      <c r="AI1374" s="18"/>
      <c r="AJ1374" s="18"/>
      <c r="AK1374" s="18"/>
      <c r="AL1374" s="18"/>
      <c r="AM1374" s="18"/>
      <c r="AN1374" s="18"/>
    </row>
    <row r="1375" spans="1:40" x14ac:dyDescent="0.35">
      <c r="A1375" s="18"/>
      <c r="B1375" s="3" t="s">
        <v>5</v>
      </c>
      <c r="C1375" s="3">
        <v>1371</v>
      </c>
      <c r="D1375" s="3">
        <v>349</v>
      </c>
      <c r="E1375" s="11">
        <v>57.8</v>
      </c>
      <c r="F1375" s="30">
        <f t="shared" si="254"/>
        <v>16.055555555555554</v>
      </c>
      <c r="G1375" s="52">
        <f t="shared" si="264"/>
        <v>-8.3333333333333925E-2</v>
      </c>
      <c r="H1375" s="30">
        <f t="shared" si="265"/>
        <v>16.055555555555554</v>
      </c>
      <c r="I1375" s="70"/>
      <c r="J1375" s="30">
        <v>-123.25000000000088</v>
      </c>
      <c r="K1375" s="30">
        <f>'Car Specs and Assumptions'!$C$5*9.81*'Car Specs and Assumptions'!$F$5</f>
        <v>145.08990000000003</v>
      </c>
      <c r="L1375" s="30">
        <v>109.7972479398148</v>
      </c>
      <c r="M1375" s="30">
        <v>-378.13714793981569</v>
      </c>
      <c r="N1375" s="31">
        <v>-6071.2019863670403</v>
      </c>
      <c r="O1375" s="31">
        <f t="shared" si="255"/>
        <v>0</v>
      </c>
      <c r="P1375" s="31">
        <f>IF(F1375&gt;0,(K1375+L1375)*F1375,0)</f>
        <v>4092.3547641448044</v>
      </c>
      <c r="Q1375" s="32">
        <f>IF(J1375*-1&gt;(K1375+L1375),(((J1375*-1)-K1375-L1375))*F1375,0)</f>
        <v>0</v>
      </c>
      <c r="R1375" s="31">
        <f t="shared" si="256"/>
        <v>3885666.1900372589</v>
      </c>
      <c r="S1375" s="31">
        <f t="shared" si="257"/>
        <v>2164368.1821051608</v>
      </c>
      <c r="T1375" s="31">
        <f t="shared" si="258"/>
        <v>1.0794380675923505</v>
      </c>
      <c r="U1375" s="31">
        <f t="shared" si="259"/>
        <v>0.60126148098881371</v>
      </c>
      <c r="V1375" s="33">
        <v>-0.60126148098881371</v>
      </c>
      <c r="W1375" s="33">
        <f>0.5*'Car Specs and Assumptions'!$C$5*(F1375*F1375)</f>
        <v>190628.94907407401</v>
      </c>
      <c r="X1375" s="33">
        <f t="shared" si="260"/>
        <v>190.628949074074</v>
      </c>
      <c r="Y1375" s="33">
        <f t="shared" si="261"/>
        <v>139.15913282407402</v>
      </c>
      <c r="Z1375" s="33">
        <f>(H1375*(K1375+L1375))/1000</f>
        <v>4.0923547641448046</v>
      </c>
      <c r="AA1375" s="33">
        <f t="shared" si="262"/>
        <v>135.06677805992922</v>
      </c>
      <c r="AB1375" s="18"/>
      <c r="AC1375" s="24">
        <f t="shared" si="263"/>
        <v>0</v>
      </c>
      <c r="AD1375" s="24"/>
      <c r="AE1375" s="18"/>
      <c r="AF1375" s="18"/>
      <c r="AG1375" s="18"/>
      <c r="AH1375" s="18"/>
      <c r="AI1375" s="18"/>
      <c r="AJ1375" s="18"/>
      <c r="AK1375" s="18"/>
      <c r="AL1375" s="18"/>
      <c r="AM1375" s="18"/>
      <c r="AN1375" s="18"/>
    </row>
    <row r="1376" spans="1:40" x14ac:dyDescent="0.35">
      <c r="A1376" s="18"/>
      <c r="B1376" s="3" t="s">
        <v>5</v>
      </c>
      <c r="C1376" s="3">
        <v>1372</v>
      </c>
      <c r="D1376" s="3">
        <v>350</v>
      </c>
      <c r="E1376" s="11">
        <v>57.8</v>
      </c>
      <c r="F1376" s="30">
        <f t="shared" si="254"/>
        <v>16.055555555555554</v>
      </c>
      <c r="G1376" s="52">
        <f t="shared" si="264"/>
        <v>0</v>
      </c>
      <c r="H1376" s="30">
        <f t="shared" si="265"/>
        <v>16.055555555555554</v>
      </c>
      <c r="I1376" s="70"/>
      <c r="J1376" s="30">
        <v>0</v>
      </c>
      <c r="K1376" s="30">
        <f>'Car Specs and Assumptions'!$C$5*9.81*'Car Specs and Assumptions'!$F$5</f>
        <v>145.08990000000003</v>
      </c>
      <c r="L1376" s="30">
        <v>109.7972479398148</v>
      </c>
      <c r="M1376" s="30">
        <v>-254.88714793981484</v>
      </c>
      <c r="N1376" s="31">
        <v>-4092.3547641448044</v>
      </c>
      <c r="O1376" s="31">
        <f t="shared" si="255"/>
        <v>0</v>
      </c>
      <c r="P1376" s="31">
        <f>IF(F1376&gt;0,(K1376+L1376)*F1376,0)</f>
        <v>4092.3547641448044</v>
      </c>
      <c r="Q1376" s="32">
        <f>IF(J1376*-1&gt;(K1376+L1376),(((J1376*-1)-K1376-L1376))*F1376,0)</f>
        <v>0</v>
      </c>
      <c r="R1376" s="31">
        <f t="shared" si="256"/>
        <v>3889758.5448014038</v>
      </c>
      <c r="S1376" s="31">
        <f t="shared" si="257"/>
        <v>2164368.1821051608</v>
      </c>
      <c r="T1376" s="31">
        <f t="shared" si="258"/>
        <v>1.08057492374583</v>
      </c>
      <c r="U1376" s="31">
        <f t="shared" si="259"/>
        <v>0.60126148098881371</v>
      </c>
      <c r="V1376" s="33">
        <v>-0.60126148098881371</v>
      </c>
      <c r="W1376" s="33">
        <f>0.5*'Car Specs and Assumptions'!$C$5*(F1376*F1376)</f>
        <v>190628.94907407401</v>
      </c>
      <c r="X1376" s="33">
        <f t="shared" si="260"/>
        <v>190.628949074074</v>
      </c>
      <c r="Y1376" s="33">
        <f t="shared" si="261"/>
        <v>139.15913282407402</v>
      </c>
      <c r="Z1376" s="33">
        <f>(H1376*(K1376+L1376))/1000</f>
        <v>4.0923547641448046</v>
      </c>
      <c r="AA1376" s="33">
        <f t="shared" si="262"/>
        <v>135.06677805992922</v>
      </c>
      <c r="AB1376" s="18"/>
      <c r="AC1376" s="24">
        <f t="shared" si="263"/>
        <v>0</v>
      </c>
      <c r="AD1376" s="24"/>
      <c r="AE1376" s="18"/>
      <c r="AF1376" s="18"/>
      <c r="AG1376" s="18"/>
      <c r="AH1376" s="18"/>
      <c r="AI1376" s="18"/>
      <c r="AJ1376" s="18"/>
      <c r="AK1376" s="18"/>
      <c r="AL1376" s="18"/>
      <c r="AM1376" s="18"/>
      <c r="AN1376" s="18"/>
    </row>
    <row r="1377" spans="1:40" x14ac:dyDescent="0.35">
      <c r="A1377" s="18"/>
      <c r="B1377" s="3" t="s">
        <v>5</v>
      </c>
      <c r="C1377" s="3">
        <v>1373</v>
      </c>
      <c r="D1377" s="3">
        <v>351</v>
      </c>
      <c r="E1377" s="11">
        <v>57.8</v>
      </c>
      <c r="F1377" s="30">
        <f t="shared" si="254"/>
        <v>16.055555555555554</v>
      </c>
      <c r="G1377" s="52">
        <f t="shared" si="264"/>
        <v>-6.9444444444443754E-2</v>
      </c>
      <c r="H1377" s="30">
        <f t="shared" si="265"/>
        <v>16.055555555555554</v>
      </c>
      <c r="I1377" s="70"/>
      <c r="J1377" s="30">
        <v>-102.70833333333231</v>
      </c>
      <c r="K1377" s="30">
        <f>'Car Specs and Assumptions'!$C$5*9.81*'Car Specs and Assumptions'!$F$5</f>
        <v>145.08990000000003</v>
      </c>
      <c r="L1377" s="30">
        <v>109.7972479398148</v>
      </c>
      <c r="M1377" s="30">
        <v>-357.59548127314713</v>
      </c>
      <c r="N1377" s="31">
        <v>-5741.3941159966389</v>
      </c>
      <c r="O1377" s="31">
        <f t="shared" si="255"/>
        <v>0</v>
      </c>
      <c r="P1377" s="31">
        <f>IF(F1377&gt;0,(K1377+L1377)*F1377,0)</f>
        <v>4092.3547641448044</v>
      </c>
      <c r="Q1377" s="32">
        <f>IF(J1377*-1&gt;(K1377+L1377),(((J1377*-1)-K1377-L1377))*F1377,0)</f>
        <v>0</v>
      </c>
      <c r="R1377" s="31">
        <f t="shared" si="256"/>
        <v>3893850.8995655486</v>
      </c>
      <c r="S1377" s="31">
        <f t="shared" si="257"/>
        <v>2164368.1821051608</v>
      </c>
      <c r="T1377" s="31">
        <f t="shared" si="258"/>
        <v>1.0817117798993094</v>
      </c>
      <c r="U1377" s="31">
        <f t="shared" si="259"/>
        <v>0.60126148098881371</v>
      </c>
      <c r="V1377" s="33">
        <v>-0.60126148098881371</v>
      </c>
      <c r="W1377" s="33">
        <f>0.5*'Car Specs and Assumptions'!$C$5*(F1377*F1377)</f>
        <v>190628.94907407401</v>
      </c>
      <c r="X1377" s="33">
        <f t="shared" si="260"/>
        <v>190.628949074074</v>
      </c>
      <c r="Y1377" s="33">
        <f t="shared" si="261"/>
        <v>139.15913282407402</v>
      </c>
      <c r="Z1377" s="33">
        <f>(H1377*(K1377+L1377))/1000</f>
        <v>4.0923547641448046</v>
      </c>
      <c r="AA1377" s="33">
        <f t="shared" si="262"/>
        <v>135.06677805992922</v>
      </c>
      <c r="AB1377" s="18"/>
      <c r="AC1377" s="24">
        <f t="shared" si="263"/>
        <v>0</v>
      </c>
      <c r="AD1377" s="24"/>
      <c r="AE1377" s="18"/>
      <c r="AF1377" s="18"/>
      <c r="AG1377" s="18"/>
      <c r="AH1377" s="18"/>
      <c r="AI1377" s="18"/>
      <c r="AJ1377" s="18"/>
      <c r="AK1377" s="18"/>
      <c r="AL1377" s="18"/>
      <c r="AM1377" s="18"/>
      <c r="AN1377" s="18"/>
    </row>
    <row r="1378" spans="1:40" x14ac:dyDescent="0.35">
      <c r="A1378" s="18"/>
      <c r="B1378" s="3" t="s">
        <v>5</v>
      </c>
      <c r="C1378" s="3">
        <v>1374</v>
      </c>
      <c r="D1378" s="3">
        <v>352</v>
      </c>
      <c r="E1378" s="11">
        <v>57.3</v>
      </c>
      <c r="F1378" s="30">
        <f t="shared" si="254"/>
        <v>15.916666666666666</v>
      </c>
      <c r="G1378" s="52">
        <f t="shared" si="264"/>
        <v>-0.22222222222222143</v>
      </c>
      <c r="H1378" s="30">
        <f t="shared" si="265"/>
        <v>15.916666666666666</v>
      </c>
      <c r="I1378" s="70"/>
      <c r="J1378" s="30">
        <v>-328.66666666666549</v>
      </c>
      <c r="K1378" s="30">
        <f>'Car Specs and Assumptions'!$C$5*9.81*'Car Specs and Assumptions'!$F$5</f>
        <v>145.08990000000003</v>
      </c>
      <c r="L1378" s="30">
        <v>107.90585786458334</v>
      </c>
      <c r="M1378" s="30">
        <v>-581.66242453124892</v>
      </c>
      <c r="N1378" s="31">
        <v>-9258.1269237890447</v>
      </c>
      <c r="O1378" s="31">
        <f t="shared" si="255"/>
        <v>0</v>
      </c>
      <c r="P1378" s="31">
        <f>IF(F1378&gt;0,(K1378+L1378)*F1378,0)</f>
        <v>4026.849146011285</v>
      </c>
      <c r="Q1378" s="32">
        <f>IF(J1378*-1&gt;(K1378+L1378),(((J1378*-1)-K1378-L1378))*F1378,0)</f>
        <v>1204.4286317664737</v>
      </c>
      <c r="R1378" s="31">
        <f t="shared" si="256"/>
        <v>3897877.7487115599</v>
      </c>
      <c r="S1378" s="31">
        <f t="shared" si="257"/>
        <v>2165572.6107369275</v>
      </c>
      <c r="T1378" s="31">
        <f t="shared" si="258"/>
        <v>1.0828304385920713</v>
      </c>
      <c r="U1378" s="31">
        <f t="shared" si="259"/>
        <v>0.60159607126271852</v>
      </c>
      <c r="V1378" s="33">
        <v>-0.60159607126271852</v>
      </c>
      <c r="W1378" s="33">
        <f>0.5*'Car Specs and Assumptions'!$C$5*(F1378*F1378)</f>
        <v>187345.13541666666</v>
      </c>
      <c r="X1378" s="33">
        <f t="shared" si="260"/>
        <v>187.34513541666666</v>
      </c>
      <c r="Y1378" s="33">
        <f t="shared" si="261"/>
        <v>136.76194885416666</v>
      </c>
      <c r="Z1378" s="33">
        <f>(H1378*(K1378+L1378))/1000</f>
        <v>4.0268491460112852</v>
      </c>
      <c r="AA1378" s="33">
        <f t="shared" si="262"/>
        <v>132.73509970815539</v>
      </c>
      <c r="AB1378" s="18"/>
      <c r="AC1378" s="24">
        <f t="shared" si="263"/>
        <v>0</v>
      </c>
      <c r="AD1378" s="24"/>
      <c r="AE1378" s="18"/>
      <c r="AF1378" s="18"/>
      <c r="AG1378" s="18"/>
      <c r="AH1378" s="18"/>
      <c r="AI1378" s="18"/>
      <c r="AJ1378" s="18"/>
      <c r="AK1378" s="18"/>
      <c r="AL1378" s="18"/>
      <c r="AM1378" s="18"/>
      <c r="AN1378" s="18"/>
    </row>
    <row r="1379" spans="1:40" x14ac:dyDescent="0.35">
      <c r="A1379" s="18"/>
      <c r="B1379" s="3" t="s">
        <v>5</v>
      </c>
      <c r="C1379" s="3">
        <v>1375</v>
      </c>
      <c r="D1379" s="3">
        <v>353</v>
      </c>
      <c r="E1379" s="11">
        <v>56.2</v>
      </c>
      <c r="F1379" s="30">
        <f t="shared" si="254"/>
        <v>15.611111111111111</v>
      </c>
      <c r="G1379" s="52">
        <f t="shared" si="264"/>
        <v>-0.41666666666666696</v>
      </c>
      <c r="H1379" s="30">
        <f t="shared" si="265"/>
        <v>15.611111111111111</v>
      </c>
      <c r="I1379" s="70"/>
      <c r="J1379" s="30">
        <v>-616.25000000000045</v>
      </c>
      <c r="K1379" s="30">
        <f>'Car Specs and Assumptions'!$C$5*9.81*'Car Specs and Assumptions'!$F$5</f>
        <v>145.08990000000003</v>
      </c>
      <c r="L1379" s="30">
        <v>103.80264238425927</v>
      </c>
      <c r="M1379" s="30">
        <v>-865.14254238425974</v>
      </c>
      <c r="N1379" s="31">
        <v>-13505.836356109832</v>
      </c>
      <c r="O1379" s="31">
        <f t="shared" si="255"/>
        <v>0</v>
      </c>
      <c r="P1379" s="31">
        <f>IF(F1379&gt;0,(K1379+L1379)*F1379,0)</f>
        <v>3885.4891338876032</v>
      </c>
      <c r="Q1379" s="32">
        <f>IF(J1379*-1&gt;(K1379+L1379),(((J1379*-1)-K1379-L1379))*F1379,0)</f>
        <v>5734.8580883346249</v>
      </c>
      <c r="R1379" s="31">
        <f t="shared" si="256"/>
        <v>3901763.2378454474</v>
      </c>
      <c r="S1379" s="31">
        <f t="shared" si="257"/>
        <v>2171307.468825262</v>
      </c>
      <c r="T1379" s="31">
        <f t="shared" si="258"/>
        <v>1.0839098274734653</v>
      </c>
      <c r="U1379" s="31">
        <f t="shared" si="259"/>
        <v>0.60318921483965782</v>
      </c>
      <c r="V1379" s="33">
        <v>-0.60318921483965782</v>
      </c>
      <c r="W1379" s="33">
        <f>0.5*'Car Specs and Assumptions'!$C$5*(F1379*F1379)</f>
        <v>180221.17129629629</v>
      </c>
      <c r="X1379" s="33">
        <f t="shared" si="260"/>
        <v>180.22117129629629</v>
      </c>
      <c r="Y1379" s="33">
        <f t="shared" si="261"/>
        <v>131.56145504629629</v>
      </c>
      <c r="Z1379" s="33">
        <f>(H1379*(K1379+L1379))/1000</f>
        <v>3.8854891338876034</v>
      </c>
      <c r="AA1379" s="33">
        <f t="shared" si="262"/>
        <v>127.67596591240869</v>
      </c>
      <c r="AB1379" s="18"/>
      <c r="AC1379" s="24">
        <f t="shared" si="263"/>
        <v>0</v>
      </c>
      <c r="AD1379" s="24"/>
      <c r="AE1379" s="18"/>
      <c r="AF1379" s="18"/>
      <c r="AG1379" s="18"/>
      <c r="AH1379" s="18"/>
      <c r="AI1379" s="18"/>
      <c r="AJ1379" s="18"/>
      <c r="AK1379" s="18"/>
      <c r="AL1379" s="18"/>
      <c r="AM1379" s="18"/>
      <c r="AN1379" s="18"/>
    </row>
    <row r="1380" spans="1:40" x14ac:dyDescent="0.35">
      <c r="A1380" s="18"/>
      <c r="B1380" s="3" t="s">
        <v>5</v>
      </c>
      <c r="C1380" s="3">
        <v>1376</v>
      </c>
      <c r="D1380" s="3">
        <v>354</v>
      </c>
      <c r="E1380" s="11">
        <v>54.3</v>
      </c>
      <c r="F1380" s="30">
        <f t="shared" si="254"/>
        <v>15.083333333333332</v>
      </c>
      <c r="G1380" s="52">
        <f t="shared" si="264"/>
        <v>-0.75</v>
      </c>
      <c r="H1380" s="30">
        <f t="shared" si="265"/>
        <v>15.083333333333332</v>
      </c>
      <c r="I1380" s="70"/>
      <c r="J1380" s="30">
        <v>-1109.25</v>
      </c>
      <c r="K1380" s="30">
        <f>'Car Specs and Assumptions'!$C$5*9.81*'Car Specs and Assumptions'!$F$5</f>
        <v>145.08990000000003</v>
      </c>
      <c r="L1380" s="30">
        <v>96.902601614583318</v>
      </c>
      <c r="M1380" s="30">
        <v>-1351.2425016145833</v>
      </c>
      <c r="N1380" s="31">
        <v>-20381.241066019964</v>
      </c>
      <c r="O1380" s="31">
        <f t="shared" si="255"/>
        <v>0</v>
      </c>
      <c r="P1380" s="31">
        <f>IF(F1380&gt;0,(K1380+L1380)*F1380,0)</f>
        <v>3650.0535660199653</v>
      </c>
      <c r="Q1380" s="32">
        <f>IF(J1380*-1&gt;(K1380+L1380),(((J1380*-1)-K1380-L1380))*F1380,0)</f>
        <v>13081.133933980032</v>
      </c>
      <c r="R1380" s="31">
        <f t="shared" si="256"/>
        <v>3905413.2914114674</v>
      </c>
      <c r="S1380" s="31">
        <f t="shared" si="257"/>
        <v>2184388.6027592421</v>
      </c>
      <c r="T1380" s="31">
        <f t="shared" si="258"/>
        <v>1.0849238123541056</v>
      </c>
      <c r="U1380" s="31">
        <f t="shared" si="259"/>
        <v>0.60682315384651742</v>
      </c>
      <c r="V1380" s="33">
        <v>-0.60682315384651742</v>
      </c>
      <c r="W1380" s="33">
        <f>0.5*'Car Specs and Assumptions'!$C$5*(F1380*F1380)</f>
        <v>168241.38541666663</v>
      </c>
      <c r="X1380" s="33">
        <f t="shared" si="260"/>
        <v>168.24138541666662</v>
      </c>
      <c r="Y1380" s="33">
        <f t="shared" si="261"/>
        <v>122.81621135416663</v>
      </c>
      <c r="Z1380" s="33">
        <f>(H1380*(K1380+L1380))/1000</f>
        <v>3.6500535660199653</v>
      </c>
      <c r="AA1380" s="33">
        <f t="shared" si="262"/>
        <v>119.16615778814666</v>
      </c>
      <c r="AB1380" s="18"/>
      <c r="AC1380" s="24">
        <f t="shared" si="263"/>
        <v>13081.133933980032</v>
      </c>
      <c r="AD1380" s="24"/>
      <c r="AE1380" s="18"/>
      <c r="AF1380" s="18"/>
      <c r="AG1380" s="18"/>
      <c r="AH1380" s="18"/>
      <c r="AI1380" s="18"/>
      <c r="AJ1380" s="18"/>
      <c r="AK1380" s="18"/>
      <c r="AL1380" s="18"/>
      <c r="AM1380" s="18"/>
      <c r="AN1380" s="18"/>
    </row>
    <row r="1381" spans="1:40" x14ac:dyDescent="0.35">
      <c r="A1381" s="18"/>
      <c r="B1381" s="3" t="s">
        <v>5</v>
      </c>
      <c r="C1381" s="3">
        <v>1377</v>
      </c>
      <c r="D1381" s="3">
        <v>355</v>
      </c>
      <c r="E1381" s="11">
        <v>50.8</v>
      </c>
      <c r="F1381" s="30">
        <f t="shared" si="254"/>
        <v>14.111111111111111</v>
      </c>
      <c r="G1381" s="52">
        <f t="shared" si="264"/>
        <v>-1.2222222222222214</v>
      </c>
      <c r="H1381" s="30">
        <f t="shared" si="265"/>
        <v>14.111111111111111</v>
      </c>
      <c r="I1381" s="70"/>
      <c r="J1381" s="30">
        <v>-1807.6666666666656</v>
      </c>
      <c r="K1381" s="30">
        <f>'Car Specs and Assumptions'!$C$5*9.81*'Car Specs and Assumptions'!$F$5</f>
        <v>145.08990000000003</v>
      </c>
      <c r="L1381" s="30">
        <v>84.813151759259256</v>
      </c>
      <c r="M1381" s="30">
        <v>-2037.5697184259247</v>
      </c>
      <c r="N1381" s="31">
        <v>-28752.372693343605</v>
      </c>
      <c r="O1381" s="31">
        <f t="shared" si="255"/>
        <v>0</v>
      </c>
      <c r="P1381" s="31">
        <f>IF(F1381&gt;0,(K1381+L1381)*F1381,0)</f>
        <v>3244.1875081584367</v>
      </c>
      <c r="Q1381" s="32">
        <f>IF(J1381*-1&gt;(K1381+L1381),(((J1381*-1)-K1381-L1381))*F1381,0)</f>
        <v>22263.997677026735</v>
      </c>
      <c r="R1381" s="31">
        <f t="shared" si="256"/>
        <v>3908657.4789196257</v>
      </c>
      <c r="S1381" s="31">
        <f t="shared" si="257"/>
        <v>2206652.6004362688</v>
      </c>
      <c r="T1381" s="31">
        <f t="shared" si="258"/>
        <v>1.085825047643872</v>
      </c>
      <c r="U1381" s="31">
        <f t="shared" si="259"/>
        <v>0.61300809240119547</v>
      </c>
      <c r="V1381" s="33">
        <v>-0.61300809240119547</v>
      </c>
      <c r="W1381" s="33">
        <f>0.5*'Car Specs and Assumptions'!$C$5*(F1381*F1381)</f>
        <v>147251.79629629629</v>
      </c>
      <c r="X1381" s="33">
        <f t="shared" si="260"/>
        <v>147.25179629629631</v>
      </c>
      <c r="Y1381" s="33">
        <f t="shared" si="261"/>
        <v>107.4938112962963</v>
      </c>
      <c r="Z1381" s="33">
        <f>(H1381*(K1381+L1381))/1000</f>
        <v>3.2441875081584368</v>
      </c>
      <c r="AA1381" s="33">
        <f t="shared" si="262"/>
        <v>104.24962378813787</v>
      </c>
      <c r="AB1381" s="18"/>
      <c r="AC1381" s="24">
        <f t="shared" si="263"/>
        <v>22263.997677026735</v>
      </c>
      <c r="AD1381" s="24"/>
      <c r="AE1381" s="18"/>
      <c r="AF1381" s="18"/>
      <c r="AG1381" s="18"/>
      <c r="AH1381" s="18"/>
      <c r="AI1381" s="18"/>
      <c r="AJ1381" s="18"/>
      <c r="AK1381" s="18"/>
      <c r="AL1381" s="18"/>
      <c r="AM1381" s="18"/>
      <c r="AN1381" s="18"/>
    </row>
    <row r="1382" spans="1:40" x14ac:dyDescent="0.35">
      <c r="A1382" s="18"/>
      <c r="B1382" s="3" t="s">
        <v>5</v>
      </c>
      <c r="C1382" s="3">
        <v>1378</v>
      </c>
      <c r="D1382" s="3">
        <v>356</v>
      </c>
      <c r="E1382" s="11">
        <v>45.5</v>
      </c>
      <c r="F1382" s="30">
        <f t="shared" si="254"/>
        <v>12.638888888888889</v>
      </c>
      <c r="G1382" s="52">
        <f t="shared" si="264"/>
        <v>-1.4722222222222214</v>
      </c>
      <c r="H1382" s="30">
        <f t="shared" si="265"/>
        <v>12.638888888888889</v>
      </c>
      <c r="I1382" s="70"/>
      <c r="J1382" s="30">
        <v>-2177.4166666666656</v>
      </c>
      <c r="K1382" s="30">
        <f>'Car Specs and Assumptions'!$C$5*9.81*'Car Specs and Assumptions'!$F$5</f>
        <v>145.08990000000003</v>
      </c>
      <c r="L1382" s="30">
        <v>68.039101707175931</v>
      </c>
      <c r="M1382" s="30">
        <v>-2390.5456683738416</v>
      </c>
      <c r="N1382" s="31">
        <v>-30213.841086391611</v>
      </c>
      <c r="O1382" s="31">
        <f t="shared" si="255"/>
        <v>0</v>
      </c>
      <c r="P1382" s="31">
        <f>IF(F1382&gt;0,(K1382+L1382)*F1382,0)</f>
        <v>2693.7137715768076</v>
      </c>
      <c r="Q1382" s="32">
        <f>IF(J1382*-1&gt;(K1382+L1382),(((J1382*-1)-K1382-L1382))*F1382,0)</f>
        <v>24826.413543237995</v>
      </c>
      <c r="R1382" s="31">
        <f t="shared" si="256"/>
        <v>3911351.1926912027</v>
      </c>
      <c r="S1382" s="31">
        <f t="shared" si="257"/>
        <v>2231479.0139795067</v>
      </c>
      <c r="T1382" s="31">
        <f t="shared" si="258"/>
        <v>1.0865733613296162</v>
      </c>
      <c r="U1382" s="31">
        <f t="shared" si="259"/>
        <v>0.61990487008350703</v>
      </c>
      <c r="V1382" s="33">
        <v>-0.61990487008350703</v>
      </c>
      <c r="W1382" s="33">
        <f>0.5*'Car Specs and Assumptions'!$C$5*(F1382*F1382)</f>
        <v>118128.84837962964</v>
      </c>
      <c r="X1382" s="33">
        <f t="shared" si="260"/>
        <v>118.12884837962963</v>
      </c>
      <c r="Y1382" s="33">
        <f t="shared" si="261"/>
        <v>86.234059317129635</v>
      </c>
      <c r="Z1382" s="33">
        <f>(H1382*(K1382+L1382))/1000</f>
        <v>2.6937137715768076</v>
      </c>
      <c r="AA1382" s="33">
        <f t="shared" si="262"/>
        <v>83.540345545552825</v>
      </c>
      <c r="AB1382" s="18"/>
      <c r="AC1382" s="24">
        <f t="shared" si="263"/>
        <v>24826.413543237995</v>
      </c>
      <c r="AD1382" s="24">
        <f>SUM(AC1380:AC1385)</f>
        <v>112993.53043829137</v>
      </c>
      <c r="AE1382" s="18"/>
      <c r="AF1382" s="18"/>
      <c r="AG1382" s="18"/>
      <c r="AH1382" s="18"/>
      <c r="AI1382" s="18"/>
      <c r="AJ1382" s="18"/>
      <c r="AK1382" s="18"/>
      <c r="AL1382" s="18"/>
      <c r="AM1382" s="18"/>
      <c r="AN1382" s="18"/>
    </row>
    <row r="1383" spans="1:40" x14ac:dyDescent="0.35">
      <c r="A1383" s="18"/>
      <c r="B1383" s="3" t="s">
        <v>5</v>
      </c>
      <c r="C1383" s="3">
        <v>1379</v>
      </c>
      <c r="D1383" s="3">
        <v>357</v>
      </c>
      <c r="E1383" s="11">
        <v>40.200000000000003</v>
      </c>
      <c r="F1383" s="30">
        <f t="shared" si="254"/>
        <v>11.166666666666668</v>
      </c>
      <c r="G1383" s="52">
        <f t="shared" si="264"/>
        <v>-1.4722222222222223</v>
      </c>
      <c r="H1383" s="30">
        <f t="shared" si="265"/>
        <v>11.166666666666668</v>
      </c>
      <c r="I1383" s="70"/>
      <c r="J1383" s="30">
        <v>-2177.416666666667</v>
      </c>
      <c r="K1383" s="30">
        <f>'Car Specs and Assumptions'!$C$5*9.81*'Car Specs and Assumptions'!$F$5</f>
        <v>145.08990000000003</v>
      </c>
      <c r="L1383" s="30">
        <v>53.111416458333352</v>
      </c>
      <c r="M1383" s="30">
        <v>-2375.6179831250001</v>
      </c>
      <c r="N1383" s="31">
        <v>-26527.734144895836</v>
      </c>
      <c r="O1383" s="31">
        <f t="shared" si="255"/>
        <v>0</v>
      </c>
      <c r="P1383" s="31">
        <f>IF(F1383&gt;0,(K1383+L1383)*F1383,0)</f>
        <v>2213.2480337847232</v>
      </c>
      <c r="Q1383" s="32">
        <f>IF(J1383*-1&gt;(K1383+L1383),(((J1383*-1)-K1383-L1383))*F1383,0)</f>
        <v>22101.238077326394</v>
      </c>
      <c r="R1383" s="31">
        <f t="shared" si="256"/>
        <v>3913564.4407249875</v>
      </c>
      <c r="S1383" s="31">
        <f t="shared" si="257"/>
        <v>2253580.2520568329</v>
      </c>
      <c r="T1383" s="31">
        <f t="shared" si="258"/>
        <v>1.0871882016334016</v>
      </c>
      <c r="U1383" s="31">
        <f t="shared" si="259"/>
        <v>0.62604459402138823</v>
      </c>
      <c r="V1383" s="33">
        <v>-0.62604459402138823</v>
      </c>
      <c r="W1383" s="33">
        <f>0.5*'Car Specs and Assumptions'!$C$5*(F1383*F1383)</f>
        <v>92211.541666666686</v>
      </c>
      <c r="X1383" s="33">
        <f t="shared" si="260"/>
        <v>92.21154166666669</v>
      </c>
      <c r="Y1383" s="33">
        <f t="shared" si="261"/>
        <v>67.31442541666668</v>
      </c>
      <c r="Z1383" s="33">
        <f>(H1383*(K1383+L1383))/1000</f>
        <v>2.2132480337847231</v>
      </c>
      <c r="AA1383" s="33">
        <f t="shared" si="262"/>
        <v>65.101177382881957</v>
      </c>
      <c r="AB1383" s="18"/>
      <c r="AC1383" s="24">
        <f t="shared" si="263"/>
        <v>22101.238077326394</v>
      </c>
      <c r="AD1383" s="24"/>
      <c r="AE1383" s="18"/>
      <c r="AF1383" s="18"/>
      <c r="AG1383" s="18"/>
      <c r="AH1383" s="18"/>
      <c r="AI1383" s="18"/>
      <c r="AJ1383" s="18"/>
      <c r="AK1383" s="18"/>
      <c r="AL1383" s="18"/>
      <c r="AM1383" s="18"/>
      <c r="AN1383" s="18"/>
    </row>
    <row r="1384" spans="1:40" x14ac:dyDescent="0.35">
      <c r="A1384" s="18"/>
      <c r="B1384" s="3" t="s">
        <v>5</v>
      </c>
      <c r="C1384" s="3">
        <v>1380</v>
      </c>
      <c r="D1384" s="3">
        <v>358</v>
      </c>
      <c r="E1384" s="11">
        <v>34.9</v>
      </c>
      <c r="F1384" s="30">
        <f t="shared" si="254"/>
        <v>9.6944444444444446</v>
      </c>
      <c r="G1384" s="52">
        <f t="shared" si="264"/>
        <v>-1.4722222222222223</v>
      </c>
      <c r="H1384" s="30">
        <f t="shared" si="265"/>
        <v>9.6944444444444446</v>
      </c>
      <c r="I1384" s="70"/>
      <c r="J1384" s="30">
        <v>-2177.416666666667</v>
      </c>
      <c r="K1384" s="30">
        <f>'Car Specs and Assumptions'!$C$5*9.81*'Car Specs and Assumptions'!$F$5</f>
        <v>145.08990000000003</v>
      </c>
      <c r="L1384" s="30">
        <v>40.030096012731491</v>
      </c>
      <c r="M1384" s="30">
        <v>-2362.5366626793984</v>
      </c>
      <c r="N1384" s="31">
        <v>-22903.480424308615</v>
      </c>
      <c r="O1384" s="31">
        <f t="shared" si="255"/>
        <v>0</v>
      </c>
      <c r="P1384" s="31">
        <f>IF(F1384&gt;0,(K1384+L1384)*F1384,0)</f>
        <v>1794.6355169012029</v>
      </c>
      <c r="Q1384" s="32">
        <f>IF(J1384*-1&gt;(K1384+L1384),(((J1384*-1)-K1384-L1384))*F1384,0)</f>
        <v>19314.20939050621</v>
      </c>
      <c r="R1384" s="31">
        <f t="shared" si="256"/>
        <v>3915359.0762418886</v>
      </c>
      <c r="S1384" s="31">
        <f t="shared" si="257"/>
        <v>2272894.461447339</v>
      </c>
      <c r="T1384" s="31">
        <f t="shared" si="258"/>
        <v>1.0876867513799966</v>
      </c>
      <c r="U1384" s="31">
        <f t="shared" si="259"/>
        <v>0.63141008139007082</v>
      </c>
      <c r="V1384" s="33">
        <v>-0.63141008139007082</v>
      </c>
      <c r="W1384" s="33">
        <f>0.5*'Car Specs and Assumptions'!$C$5*(F1384*F1384)</f>
        <v>69499.876157407416</v>
      </c>
      <c r="X1384" s="33">
        <f t="shared" si="260"/>
        <v>69.499876157407414</v>
      </c>
      <c r="Y1384" s="33">
        <f t="shared" si="261"/>
        <v>50.734909594907414</v>
      </c>
      <c r="Z1384" s="33">
        <f>(H1384*(K1384+L1384))/1000</f>
        <v>1.7946355169012029</v>
      </c>
      <c r="AA1384" s="33">
        <f t="shared" si="262"/>
        <v>48.940274078006212</v>
      </c>
      <c r="AB1384" s="18"/>
      <c r="AC1384" s="24">
        <f t="shared" si="263"/>
        <v>19314.20939050621</v>
      </c>
      <c r="AD1384" s="24"/>
      <c r="AE1384" s="18"/>
      <c r="AF1384" s="18"/>
      <c r="AG1384" s="18"/>
      <c r="AH1384" s="18"/>
      <c r="AI1384" s="18"/>
      <c r="AJ1384" s="18"/>
      <c r="AK1384" s="18"/>
      <c r="AL1384" s="18"/>
      <c r="AM1384" s="18"/>
      <c r="AN1384" s="18"/>
    </row>
    <row r="1385" spans="1:40" x14ac:dyDescent="0.35">
      <c r="A1385" s="18"/>
      <c r="B1385" s="3" t="s">
        <v>5</v>
      </c>
      <c r="C1385" s="3">
        <v>1381</v>
      </c>
      <c r="D1385" s="3">
        <v>359</v>
      </c>
      <c r="E1385" s="11">
        <v>29.6</v>
      </c>
      <c r="F1385" s="30">
        <f t="shared" si="254"/>
        <v>8.2222222222222232</v>
      </c>
      <c r="G1385" s="52">
        <f t="shared" si="264"/>
        <v>-1.0555555555555558</v>
      </c>
      <c r="H1385" s="30">
        <f t="shared" si="265"/>
        <v>8.2222222222222232</v>
      </c>
      <c r="I1385" s="70"/>
      <c r="J1385" s="30">
        <v>-1561.166666666667</v>
      </c>
      <c r="K1385" s="30">
        <f>'Car Specs and Assumptions'!$C$5*9.81*'Car Specs and Assumptions'!$F$5</f>
        <v>145.08990000000003</v>
      </c>
      <c r="L1385" s="30">
        <v>28.79514037037038</v>
      </c>
      <c r="M1385" s="30">
        <v>-1735.0517070370372</v>
      </c>
      <c r="N1385" s="31">
        <v>-14265.98070230453</v>
      </c>
      <c r="O1385" s="31">
        <f t="shared" si="255"/>
        <v>0</v>
      </c>
      <c r="P1385" s="31">
        <f>IF(F1385&gt;0,(K1385+L1385)*F1385,0)</f>
        <v>1429.721443045268</v>
      </c>
      <c r="Q1385" s="32">
        <f>IF(J1385*-1&gt;(K1385+L1385),(((J1385*-1)-K1385-L1385))*F1385,0)</f>
        <v>11406.537816213997</v>
      </c>
      <c r="R1385" s="31">
        <f t="shared" si="256"/>
        <v>3916788.797684934</v>
      </c>
      <c r="S1385" s="31">
        <f t="shared" si="257"/>
        <v>2284300.9992635529</v>
      </c>
      <c r="T1385" s="31">
        <f t="shared" si="258"/>
        <v>1.0880839279968748</v>
      </c>
      <c r="U1385" s="31">
        <f t="shared" si="259"/>
        <v>0.63457881759541501</v>
      </c>
      <c r="V1385" s="33">
        <v>-0.63457881759541501</v>
      </c>
      <c r="W1385" s="33">
        <f>0.5*'Car Specs and Assumptions'!$C$5*(F1385*F1385)</f>
        <v>49993.851851851861</v>
      </c>
      <c r="X1385" s="33">
        <f t="shared" si="260"/>
        <v>49.993851851851858</v>
      </c>
      <c r="Y1385" s="33">
        <f t="shared" si="261"/>
        <v>36.495511851851852</v>
      </c>
      <c r="Z1385" s="33">
        <f>(H1385*(K1385+L1385))/1000</f>
        <v>1.429721443045268</v>
      </c>
      <c r="AA1385" s="33">
        <f t="shared" si="262"/>
        <v>35.065790408806585</v>
      </c>
      <c r="AB1385" s="18"/>
      <c r="AC1385" s="24">
        <f t="shared" si="263"/>
        <v>11406.537816213997</v>
      </c>
      <c r="AD1385" s="24"/>
      <c r="AE1385" s="18"/>
      <c r="AF1385" s="18"/>
      <c r="AG1385" s="18"/>
      <c r="AH1385" s="18"/>
      <c r="AI1385" s="18"/>
      <c r="AJ1385" s="18"/>
      <c r="AK1385" s="18"/>
      <c r="AL1385" s="18"/>
      <c r="AM1385" s="18"/>
      <c r="AN1385" s="18"/>
    </row>
    <row r="1386" spans="1:40" x14ac:dyDescent="0.35">
      <c r="A1386" s="18"/>
      <c r="B1386" s="3" t="s">
        <v>5</v>
      </c>
      <c r="C1386" s="3">
        <v>1382</v>
      </c>
      <c r="D1386" s="3">
        <v>360</v>
      </c>
      <c r="E1386" s="11">
        <v>27.3</v>
      </c>
      <c r="F1386" s="30">
        <f t="shared" si="254"/>
        <v>7.583333333333333</v>
      </c>
      <c r="G1386" s="52">
        <f t="shared" si="264"/>
        <v>-4.1666666666666963E-2</v>
      </c>
      <c r="H1386" s="30">
        <f t="shared" si="265"/>
        <v>7.583333333333333</v>
      </c>
      <c r="I1386" s="70"/>
      <c r="J1386" s="30">
        <v>-61.625000000000441</v>
      </c>
      <c r="K1386" s="30">
        <f>'Car Specs and Assumptions'!$C$5*9.81*'Car Specs and Assumptions'!$F$5</f>
        <v>145.08990000000003</v>
      </c>
      <c r="L1386" s="30">
        <v>24.494076614583335</v>
      </c>
      <c r="M1386" s="30">
        <v>-231.20897661458378</v>
      </c>
      <c r="N1386" s="31">
        <v>-1753.3347393272602</v>
      </c>
      <c r="O1386" s="31">
        <f t="shared" si="255"/>
        <v>0</v>
      </c>
      <c r="P1386" s="31">
        <f>IF(F1386&gt;0,(K1386+L1386)*F1386,0)</f>
        <v>1286.0118226605905</v>
      </c>
      <c r="Q1386" s="32">
        <f>IF(J1386*-1&gt;(K1386+L1386),(((J1386*-1)-K1386-L1386))*F1386,0)</f>
        <v>0</v>
      </c>
      <c r="R1386" s="31">
        <f t="shared" si="256"/>
        <v>3918074.8095075944</v>
      </c>
      <c r="S1386" s="31">
        <f t="shared" si="257"/>
        <v>2284300.9992635529</v>
      </c>
      <c r="T1386" s="31">
        <f t="shared" si="258"/>
        <v>1.0884411820812099</v>
      </c>
      <c r="U1386" s="31">
        <f t="shared" si="259"/>
        <v>0.63457881759541501</v>
      </c>
      <c r="V1386" s="33">
        <v>-0.63457881759541501</v>
      </c>
      <c r="W1386" s="33">
        <f>0.5*'Car Specs and Assumptions'!$C$5*(F1386*F1386)</f>
        <v>42526.385416666664</v>
      </c>
      <c r="X1386" s="33">
        <f t="shared" si="260"/>
        <v>42.526385416666663</v>
      </c>
      <c r="Y1386" s="33">
        <f t="shared" si="261"/>
        <v>31.044261354166665</v>
      </c>
      <c r="Z1386" s="33">
        <f>(H1386*(K1386+L1386))/1000</f>
        <v>1.2860118226605906</v>
      </c>
      <c r="AA1386" s="33">
        <f t="shared" si="262"/>
        <v>29.758249531506074</v>
      </c>
      <c r="AB1386" s="18"/>
      <c r="AC1386" s="24">
        <f t="shared" si="263"/>
        <v>0</v>
      </c>
      <c r="AD1386" s="24"/>
      <c r="AE1386" s="18"/>
      <c r="AF1386" s="18"/>
      <c r="AG1386" s="18"/>
      <c r="AH1386" s="18"/>
      <c r="AI1386" s="18"/>
      <c r="AJ1386" s="18"/>
      <c r="AK1386" s="18"/>
      <c r="AL1386" s="18"/>
      <c r="AM1386" s="18"/>
      <c r="AN1386" s="18"/>
    </row>
    <row r="1387" spans="1:40" x14ac:dyDescent="0.35">
      <c r="A1387" s="18"/>
      <c r="B1387" s="3" t="s">
        <v>5</v>
      </c>
      <c r="C1387" s="3">
        <v>1383</v>
      </c>
      <c r="D1387" s="3">
        <v>361</v>
      </c>
      <c r="E1387" s="11">
        <v>29.3</v>
      </c>
      <c r="F1387" s="30">
        <f t="shared" si="254"/>
        <v>8.1388888888888893</v>
      </c>
      <c r="G1387" s="52">
        <f t="shared" si="264"/>
        <v>0.77777777777777724</v>
      </c>
      <c r="H1387" s="30">
        <f t="shared" si="265"/>
        <v>8.1388888888888893</v>
      </c>
      <c r="I1387" s="70"/>
      <c r="J1387" s="30">
        <v>1150.3333333333326</v>
      </c>
      <c r="K1387" s="30">
        <f>'Car Specs and Assumptions'!$C$5*9.81*'Car Specs and Assumptions'!$F$5</f>
        <v>145.08990000000003</v>
      </c>
      <c r="L1387" s="30">
        <v>28.214412957175931</v>
      </c>
      <c r="M1387" s="30">
        <v>977.02902037615661</v>
      </c>
      <c r="N1387" s="31">
        <v>7951.9306380614971</v>
      </c>
      <c r="O1387" s="31">
        <f t="shared" si="255"/>
        <v>7951.9306380614971</v>
      </c>
      <c r="P1387" s="31">
        <f>IF(F1387&gt;0,(K1387+L1387)*F1387,0)</f>
        <v>1410.5045471236822</v>
      </c>
      <c r="Q1387" s="32">
        <f>IF(J1387*-1&gt;(K1387+L1387),(((J1387*-1)-K1387-L1387))*F1387,0)</f>
        <v>0</v>
      </c>
      <c r="R1387" s="31">
        <f t="shared" si="256"/>
        <v>3919485.3140547182</v>
      </c>
      <c r="S1387" s="31">
        <f t="shared" si="257"/>
        <v>2284300.9992635529</v>
      </c>
      <c r="T1387" s="31">
        <f t="shared" si="258"/>
        <v>1.0888330202444008</v>
      </c>
      <c r="U1387" s="31">
        <f t="shared" si="259"/>
        <v>0.63457881759541501</v>
      </c>
      <c r="V1387" s="33">
        <v>-0.63457881759541501</v>
      </c>
      <c r="W1387" s="33">
        <f>0.5*'Car Specs and Assumptions'!$C$5*(F1387*F1387)</f>
        <v>48985.598379629628</v>
      </c>
      <c r="X1387" s="33">
        <f t="shared" si="260"/>
        <v>48.985598379629629</v>
      </c>
      <c r="Y1387" s="33">
        <f t="shared" si="261"/>
        <v>35.759486817129627</v>
      </c>
      <c r="Z1387" s="33">
        <f>(H1387*(K1387+L1387))/1000</f>
        <v>1.4105045471236821</v>
      </c>
      <c r="AA1387" s="33">
        <f t="shared" si="262"/>
        <v>34.348982270005948</v>
      </c>
      <c r="AB1387" s="18"/>
      <c r="AC1387" s="24">
        <f t="shared" si="263"/>
        <v>0</v>
      </c>
      <c r="AD1387" s="24"/>
      <c r="AE1387" s="18"/>
      <c r="AF1387" s="18"/>
      <c r="AG1387" s="18"/>
      <c r="AH1387" s="18"/>
      <c r="AI1387" s="18"/>
      <c r="AJ1387" s="18"/>
      <c r="AK1387" s="18"/>
      <c r="AL1387" s="18"/>
      <c r="AM1387" s="18"/>
      <c r="AN1387" s="18"/>
    </row>
    <row r="1388" spans="1:40" x14ac:dyDescent="0.35">
      <c r="A1388" s="18"/>
      <c r="B1388" s="3" t="s">
        <v>5</v>
      </c>
      <c r="C1388" s="3">
        <v>1384</v>
      </c>
      <c r="D1388" s="3">
        <v>362</v>
      </c>
      <c r="E1388" s="11">
        <v>32.9</v>
      </c>
      <c r="F1388" s="30">
        <f t="shared" si="254"/>
        <v>9.1388888888888875</v>
      </c>
      <c r="G1388" s="52">
        <f t="shared" si="264"/>
        <v>0.875</v>
      </c>
      <c r="H1388" s="30">
        <f t="shared" si="265"/>
        <v>9.1388888888888875</v>
      </c>
      <c r="I1388" s="70"/>
      <c r="J1388" s="30">
        <v>1294.125</v>
      </c>
      <c r="K1388" s="30">
        <f>'Car Specs and Assumptions'!$C$5*9.81*'Car Specs and Assumptions'!$F$5</f>
        <v>145.08990000000003</v>
      </c>
      <c r="L1388" s="30">
        <v>35.573580040509256</v>
      </c>
      <c r="M1388" s="30">
        <v>1113.4615199594907</v>
      </c>
      <c r="N1388" s="31">
        <v>10175.801112963121</v>
      </c>
      <c r="O1388" s="31">
        <f t="shared" si="255"/>
        <v>10175.801112963121</v>
      </c>
      <c r="P1388" s="31">
        <f>IF(F1388&gt;0,(K1388+L1388)*F1388,0)</f>
        <v>1651.0634703702096</v>
      </c>
      <c r="Q1388" s="32">
        <f>IF(J1388*-1&gt;(K1388+L1388),(((J1388*-1)-K1388-L1388))*F1388,0)</f>
        <v>0</v>
      </c>
      <c r="R1388" s="31">
        <f t="shared" si="256"/>
        <v>3921136.3775250884</v>
      </c>
      <c r="S1388" s="31">
        <f t="shared" si="257"/>
        <v>2284300.9992635529</v>
      </c>
      <c r="T1388" s="31">
        <f t="shared" si="258"/>
        <v>1.0892916856764696</v>
      </c>
      <c r="U1388" s="31">
        <f t="shared" si="259"/>
        <v>0.63457881759541501</v>
      </c>
      <c r="V1388" s="33">
        <v>-0.63457881759541501</v>
      </c>
      <c r="W1388" s="33">
        <f>0.5*'Car Specs and Assumptions'!$C$5*(F1388*F1388)</f>
        <v>61762.515046296285</v>
      </c>
      <c r="X1388" s="33">
        <f t="shared" si="260"/>
        <v>61.762515046296286</v>
      </c>
      <c r="Y1388" s="33">
        <f t="shared" si="261"/>
        <v>45.086635983796285</v>
      </c>
      <c r="Z1388" s="33">
        <f>(H1388*(K1388+L1388))/1000</f>
        <v>1.6510634703702096</v>
      </c>
      <c r="AA1388" s="33">
        <f t="shared" si="262"/>
        <v>43.435572513426074</v>
      </c>
      <c r="AB1388" s="18"/>
      <c r="AC1388" s="24">
        <f t="shared" si="263"/>
        <v>0</v>
      </c>
      <c r="AD1388" s="24"/>
      <c r="AE1388" s="18"/>
      <c r="AF1388" s="18"/>
      <c r="AG1388" s="18"/>
      <c r="AH1388" s="18"/>
      <c r="AI1388" s="18"/>
      <c r="AJ1388" s="18"/>
      <c r="AK1388" s="18"/>
      <c r="AL1388" s="18"/>
      <c r="AM1388" s="18"/>
      <c r="AN1388" s="18"/>
    </row>
    <row r="1389" spans="1:40" x14ac:dyDescent="0.35">
      <c r="A1389" s="18"/>
      <c r="B1389" s="3" t="s">
        <v>5</v>
      </c>
      <c r="C1389" s="3">
        <v>1385</v>
      </c>
      <c r="D1389" s="3">
        <v>363</v>
      </c>
      <c r="E1389" s="11">
        <v>35.6</v>
      </c>
      <c r="F1389" s="30">
        <f t="shared" si="254"/>
        <v>9.8888888888888893</v>
      </c>
      <c r="G1389" s="52">
        <f t="shared" si="264"/>
        <v>0.52777777777777857</v>
      </c>
      <c r="H1389" s="30">
        <f t="shared" si="265"/>
        <v>9.8888888888888893</v>
      </c>
      <c r="I1389" s="70"/>
      <c r="J1389" s="30">
        <v>780.58333333333451</v>
      </c>
      <c r="K1389" s="30">
        <f>'Car Specs and Assumptions'!$C$5*9.81*'Car Specs and Assumptions'!$F$5</f>
        <v>145.08990000000003</v>
      </c>
      <c r="L1389" s="30">
        <v>41.651991759259268</v>
      </c>
      <c r="M1389" s="30">
        <v>593.84144157407513</v>
      </c>
      <c r="N1389" s="31">
        <v>5872.4320333436317</v>
      </c>
      <c r="O1389" s="31">
        <f t="shared" si="255"/>
        <v>5872.4320333436317</v>
      </c>
      <c r="P1389" s="31">
        <f>IF(F1389&gt;0,(K1389+L1389)*F1389,0)</f>
        <v>1846.6698185082307</v>
      </c>
      <c r="Q1389" s="32">
        <f>IF(J1389*-1&gt;(K1389+L1389),(((J1389*-1)-K1389-L1389))*F1389,0)</f>
        <v>0</v>
      </c>
      <c r="R1389" s="31">
        <f t="shared" si="256"/>
        <v>3922983.0473435968</v>
      </c>
      <c r="S1389" s="31">
        <f t="shared" si="257"/>
        <v>2284300.9992635529</v>
      </c>
      <c r="T1389" s="31">
        <f t="shared" si="258"/>
        <v>1.0898046905520513</v>
      </c>
      <c r="U1389" s="31">
        <f t="shared" si="259"/>
        <v>0.63457881759541501</v>
      </c>
      <c r="V1389" s="33">
        <v>-0.63457881759541501</v>
      </c>
      <c r="W1389" s="33">
        <f>0.5*'Car Specs and Assumptions'!$C$5*(F1389*F1389)</f>
        <v>72315.796296296292</v>
      </c>
      <c r="X1389" s="33">
        <f t="shared" si="260"/>
        <v>72.315796296296298</v>
      </c>
      <c r="Y1389" s="33">
        <f t="shared" si="261"/>
        <v>52.790531296296294</v>
      </c>
      <c r="Z1389" s="33">
        <f>(H1389*(K1389+L1389))/1000</f>
        <v>1.8466698185082306</v>
      </c>
      <c r="AA1389" s="33">
        <f t="shared" si="262"/>
        <v>50.943861477788062</v>
      </c>
      <c r="AB1389" s="18"/>
      <c r="AC1389" s="24">
        <f t="shared" si="263"/>
        <v>0</v>
      </c>
      <c r="AD1389" s="24"/>
      <c r="AE1389" s="18"/>
      <c r="AF1389" s="18"/>
      <c r="AG1389" s="18"/>
      <c r="AH1389" s="18"/>
      <c r="AI1389" s="18"/>
      <c r="AJ1389" s="18"/>
      <c r="AK1389" s="18"/>
      <c r="AL1389" s="18"/>
      <c r="AM1389" s="18"/>
      <c r="AN1389" s="18"/>
    </row>
    <row r="1390" spans="1:40" x14ac:dyDescent="0.35">
      <c r="A1390" s="18"/>
      <c r="B1390" s="3" t="s">
        <v>5</v>
      </c>
      <c r="C1390" s="3">
        <v>1386</v>
      </c>
      <c r="D1390" s="3">
        <v>364</v>
      </c>
      <c r="E1390" s="11">
        <v>36.700000000000003</v>
      </c>
      <c r="F1390" s="30">
        <f t="shared" si="254"/>
        <v>10.194444444444445</v>
      </c>
      <c r="G1390" s="52">
        <f t="shared" si="264"/>
        <v>0.27777777777777768</v>
      </c>
      <c r="H1390" s="30">
        <f t="shared" si="265"/>
        <v>10.194444444444445</v>
      </c>
      <c r="I1390" s="70"/>
      <c r="J1390" s="30">
        <v>410.8333333333332</v>
      </c>
      <c r="K1390" s="30">
        <f>'Car Specs and Assumptions'!$C$5*9.81*'Car Specs and Assumptions'!$F$5</f>
        <v>145.08990000000003</v>
      </c>
      <c r="L1390" s="30">
        <v>44.265758096064822</v>
      </c>
      <c r="M1390" s="30">
        <v>221.47767523726839</v>
      </c>
      <c r="N1390" s="31">
        <v>2257.8418558910416</v>
      </c>
      <c r="O1390" s="31">
        <f t="shared" si="255"/>
        <v>2257.8418558910416</v>
      </c>
      <c r="P1390" s="31">
        <f>IF(F1390&gt;0,(K1390+L1390)*F1390,0)</f>
        <v>1930.3757367015501</v>
      </c>
      <c r="Q1390" s="32">
        <f>IF(J1390*-1&gt;(K1390+L1390),(((J1390*-1)-K1390-L1390))*F1390,0)</f>
        <v>0</v>
      </c>
      <c r="R1390" s="31">
        <f t="shared" si="256"/>
        <v>3924913.4230802986</v>
      </c>
      <c r="S1390" s="31">
        <f t="shared" si="257"/>
        <v>2284300.9992635529</v>
      </c>
      <c r="T1390" s="31">
        <f t="shared" si="258"/>
        <v>1.0903409489317071</v>
      </c>
      <c r="U1390" s="31">
        <f t="shared" si="259"/>
        <v>0.63457881759541501</v>
      </c>
      <c r="V1390" s="33">
        <v>-0.63457881759541501</v>
      </c>
      <c r="W1390" s="33">
        <f>0.5*'Car Specs and Assumptions'!$C$5*(F1390*F1390)</f>
        <v>76853.792824074073</v>
      </c>
      <c r="X1390" s="33">
        <f t="shared" si="260"/>
        <v>76.853792824074077</v>
      </c>
      <c r="Y1390" s="33">
        <f t="shared" si="261"/>
        <v>56.103268761574071</v>
      </c>
      <c r="Z1390" s="33">
        <f>(H1390*(K1390+L1390))/1000</f>
        <v>1.9303757367015502</v>
      </c>
      <c r="AA1390" s="33">
        <f t="shared" si="262"/>
        <v>54.172893024872522</v>
      </c>
      <c r="AB1390" s="18"/>
      <c r="AC1390" s="24">
        <f t="shared" si="263"/>
        <v>0</v>
      </c>
      <c r="AD1390" s="24"/>
      <c r="AE1390" s="18"/>
      <c r="AF1390" s="18"/>
      <c r="AG1390" s="18"/>
      <c r="AH1390" s="18"/>
      <c r="AI1390" s="18"/>
      <c r="AJ1390" s="18"/>
      <c r="AK1390" s="18"/>
      <c r="AL1390" s="18"/>
      <c r="AM1390" s="18"/>
      <c r="AN1390" s="18"/>
    </row>
    <row r="1391" spans="1:40" x14ac:dyDescent="0.35">
      <c r="A1391" s="18"/>
      <c r="B1391" s="3" t="s">
        <v>5</v>
      </c>
      <c r="C1391" s="3">
        <v>1387</v>
      </c>
      <c r="D1391" s="3">
        <v>365</v>
      </c>
      <c r="E1391" s="11">
        <v>37.6</v>
      </c>
      <c r="F1391" s="30">
        <f t="shared" si="254"/>
        <v>10.444444444444445</v>
      </c>
      <c r="G1391" s="52">
        <f t="shared" si="264"/>
        <v>0.375</v>
      </c>
      <c r="H1391" s="30">
        <f t="shared" si="265"/>
        <v>10.444444444444445</v>
      </c>
      <c r="I1391" s="70"/>
      <c r="J1391" s="30">
        <v>554.625</v>
      </c>
      <c r="K1391" s="30">
        <f>'Car Specs and Assumptions'!$C$5*9.81*'Car Specs and Assumptions'!$F$5</f>
        <v>145.08990000000003</v>
      </c>
      <c r="L1391" s="30">
        <v>46.463451481481485</v>
      </c>
      <c r="M1391" s="30">
        <v>363.07164851851849</v>
      </c>
      <c r="N1391" s="31">
        <v>3792.0816623045266</v>
      </c>
      <c r="O1391" s="31">
        <f t="shared" si="255"/>
        <v>3792.0816623045266</v>
      </c>
      <c r="P1391" s="31">
        <f>IF(F1391&gt;0,(K1391+L1391)*F1391,0)</f>
        <v>2000.6683376954736</v>
      </c>
      <c r="Q1391" s="32">
        <f>IF(J1391*-1&gt;(K1391+L1391),(((J1391*-1)-K1391-L1391))*F1391,0)</f>
        <v>0</v>
      </c>
      <c r="R1391" s="31">
        <f t="shared" si="256"/>
        <v>3926914.0914179939</v>
      </c>
      <c r="S1391" s="31">
        <f t="shared" si="257"/>
        <v>2284300.9992635529</v>
      </c>
      <c r="T1391" s="31">
        <f t="shared" si="258"/>
        <v>1.0908967345959188</v>
      </c>
      <c r="U1391" s="31">
        <f t="shared" si="259"/>
        <v>0.63457881759541501</v>
      </c>
      <c r="V1391" s="33">
        <v>-0.63457881759541501</v>
      </c>
      <c r="W1391" s="33">
        <f>0.5*'Car Specs and Assumptions'!$C$5*(F1391*F1391)</f>
        <v>80669.407407407401</v>
      </c>
      <c r="X1391" s="33">
        <f t="shared" si="260"/>
        <v>80.669407407407405</v>
      </c>
      <c r="Y1391" s="33">
        <f t="shared" si="261"/>
        <v>58.888667407407404</v>
      </c>
      <c r="Z1391" s="33">
        <f>(H1391*(K1391+L1391))/1000</f>
        <v>2.0006683376954735</v>
      </c>
      <c r="AA1391" s="33">
        <f t="shared" si="262"/>
        <v>56.887999069711931</v>
      </c>
      <c r="AB1391" s="18"/>
      <c r="AC1391" s="24">
        <f t="shared" si="263"/>
        <v>0</v>
      </c>
      <c r="AD1391" s="24"/>
      <c r="AE1391" s="18"/>
      <c r="AF1391" s="18"/>
      <c r="AG1391" s="18"/>
      <c r="AH1391" s="18"/>
      <c r="AI1391" s="18"/>
      <c r="AJ1391" s="18"/>
      <c r="AK1391" s="18"/>
      <c r="AL1391" s="18"/>
      <c r="AM1391" s="18"/>
      <c r="AN1391" s="18"/>
    </row>
    <row r="1392" spans="1:40" x14ac:dyDescent="0.35">
      <c r="A1392" s="18"/>
      <c r="B1392" s="3" t="s">
        <v>5</v>
      </c>
      <c r="C1392" s="3">
        <v>1388</v>
      </c>
      <c r="D1392" s="3">
        <v>366</v>
      </c>
      <c r="E1392" s="11">
        <v>39.4</v>
      </c>
      <c r="F1392" s="30">
        <f t="shared" si="254"/>
        <v>10.944444444444445</v>
      </c>
      <c r="G1392" s="52">
        <f t="shared" si="264"/>
        <v>0.68055555555555536</v>
      </c>
      <c r="H1392" s="30">
        <f t="shared" si="265"/>
        <v>10.944444444444445</v>
      </c>
      <c r="I1392" s="70"/>
      <c r="J1392" s="30">
        <v>1006.5416666666664</v>
      </c>
      <c r="K1392" s="30">
        <f>'Car Specs and Assumptions'!$C$5*9.81*'Car Specs and Assumptions'!$F$5</f>
        <v>145.08990000000003</v>
      </c>
      <c r="L1392" s="30">
        <v>51.018562939814828</v>
      </c>
      <c r="M1392" s="30">
        <v>810.4332037268515</v>
      </c>
      <c r="N1392" s="31">
        <v>8869.7411741216529</v>
      </c>
      <c r="O1392" s="31">
        <f t="shared" si="255"/>
        <v>8869.7411741216529</v>
      </c>
      <c r="P1392" s="31">
        <f>IF(F1392&gt;0,(K1392+L1392)*F1392,0)</f>
        <v>2146.2981777301957</v>
      </c>
      <c r="Q1392" s="32">
        <f>IF(J1392*-1&gt;(K1392+L1392),(((J1392*-1)-K1392-L1392))*F1392,0)</f>
        <v>0</v>
      </c>
      <c r="R1392" s="31">
        <f t="shared" si="256"/>
        <v>3929060.3895957242</v>
      </c>
      <c r="S1392" s="31">
        <f t="shared" si="257"/>
        <v>2284300.9992635529</v>
      </c>
      <c r="T1392" s="31">
        <f t="shared" si="258"/>
        <v>1.0914929762296923</v>
      </c>
      <c r="U1392" s="31">
        <f t="shared" si="259"/>
        <v>0.63457881759541501</v>
      </c>
      <c r="V1392" s="33">
        <v>-0.63457881759541501</v>
      </c>
      <c r="W1392" s="33">
        <f>0.5*'Car Specs and Assumptions'!$C$5*(F1392*F1392)</f>
        <v>88577.949074074088</v>
      </c>
      <c r="X1392" s="33">
        <f t="shared" si="260"/>
        <v>88.577949074074084</v>
      </c>
      <c r="Y1392" s="33">
        <f t="shared" si="261"/>
        <v>64.661902824074076</v>
      </c>
      <c r="Z1392" s="33">
        <f>(H1392*(K1392+L1392))/1000</f>
        <v>2.1462981777301957</v>
      </c>
      <c r="AA1392" s="33">
        <f t="shared" si="262"/>
        <v>62.515604646343881</v>
      </c>
      <c r="AB1392" s="18"/>
      <c r="AC1392" s="24">
        <f t="shared" si="263"/>
        <v>0</v>
      </c>
      <c r="AD1392" s="24"/>
      <c r="AE1392" s="18"/>
      <c r="AF1392" s="18"/>
      <c r="AG1392" s="18"/>
      <c r="AH1392" s="18"/>
      <c r="AI1392" s="18"/>
      <c r="AJ1392" s="18"/>
      <c r="AK1392" s="18"/>
      <c r="AL1392" s="18"/>
      <c r="AM1392" s="18"/>
      <c r="AN1392" s="18"/>
    </row>
    <row r="1393" spans="1:40" x14ac:dyDescent="0.35">
      <c r="A1393" s="18"/>
      <c r="B1393" s="3" t="s">
        <v>5</v>
      </c>
      <c r="C1393" s="3">
        <v>1389</v>
      </c>
      <c r="D1393" s="3">
        <v>367</v>
      </c>
      <c r="E1393" s="11">
        <v>42.5</v>
      </c>
      <c r="F1393" s="30">
        <f t="shared" si="254"/>
        <v>11.805555555555555</v>
      </c>
      <c r="G1393" s="52">
        <f t="shared" si="264"/>
        <v>0.98611111111111072</v>
      </c>
      <c r="H1393" s="30">
        <f t="shared" si="265"/>
        <v>11.805555555555555</v>
      </c>
      <c r="I1393" s="70"/>
      <c r="J1393" s="30">
        <v>1458.4583333333328</v>
      </c>
      <c r="K1393" s="30">
        <f>'Car Specs and Assumptions'!$C$5*9.81*'Car Specs and Assumptions'!$F$5</f>
        <v>145.08990000000003</v>
      </c>
      <c r="L1393" s="30">
        <v>59.36269892939815</v>
      </c>
      <c r="M1393" s="30">
        <v>1254.0057344039346</v>
      </c>
      <c r="N1393" s="31">
        <v>14804.234364490894</v>
      </c>
      <c r="O1393" s="31">
        <f t="shared" si="255"/>
        <v>14804.234364490894</v>
      </c>
      <c r="P1393" s="31">
        <f>IF(F1393&gt;0,(K1393+L1393)*F1393,0)</f>
        <v>2413.6765151387281</v>
      </c>
      <c r="Q1393" s="32">
        <f>IF(J1393*-1&gt;(K1393+L1393),(((J1393*-1)-K1393-L1393))*F1393,0)</f>
        <v>0</v>
      </c>
      <c r="R1393" s="31">
        <f t="shared" si="256"/>
        <v>3931474.0661108629</v>
      </c>
      <c r="S1393" s="31">
        <f t="shared" si="257"/>
        <v>2284300.9992635529</v>
      </c>
      <c r="T1393" s="31">
        <f t="shared" si="258"/>
        <v>1.0921634955655977</v>
      </c>
      <c r="U1393" s="31">
        <f t="shared" si="259"/>
        <v>0.63457881759541501</v>
      </c>
      <c r="V1393" s="33">
        <v>-0.63457881759541501</v>
      </c>
      <c r="W1393" s="33">
        <f>0.5*'Car Specs and Assumptions'!$C$5*(F1393*F1393)</f>
        <v>103064.95949074073</v>
      </c>
      <c r="X1393" s="33">
        <f t="shared" si="260"/>
        <v>103.06495949074073</v>
      </c>
      <c r="Y1393" s="33">
        <f t="shared" si="261"/>
        <v>75.237420428240739</v>
      </c>
      <c r="Z1393" s="33">
        <f>(H1393*(K1393+L1393))/1000</f>
        <v>2.4136765151387283</v>
      </c>
      <c r="AA1393" s="33">
        <f t="shared" si="262"/>
        <v>72.823743913102007</v>
      </c>
      <c r="AB1393" s="18"/>
      <c r="AC1393" s="24">
        <f t="shared" si="263"/>
        <v>0</v>
      </c>
      <c r="AD1393" s="24"/>
      <c r="AE1393" s="18"/>
      <c r="AF1393" s="18"/>
      <c r="AG1393" s="18"/>
      <c r="AH1393" s="18"/>
      <c r="AI1393" s="18"/>
      <c r="AJ1393" s="18"/>
      <c r="AK1393" s="18"/>
      <c r="AL1393" s="18"/>
      <c r="AM1393" s="18"/>
      <c r="AN1393" s="18"/>
    </row>
    <row r="1394" spans="1:40" x14ac:dyDescent="0.35">
      <c r="A1394" s="18"/>
      <c r="B1394" s="3" t="s">
        <v>5</v>
      </c>
      <c r="C1394" s="3">
        <v>1390</v>
      </c>
      <c r="D1394" s="3">
        <v>368</v>
      </c>
      <c r="E1394" s="11">
        <v>46.5</v>
      </c>
      <c r="F1394" s="30">
        <f t="shared" si="254"/>
        <v>12.916666666666666</v>
      </c>
      <c r="G1394" s="52">
        <f t="shared" si="264"/>
        <v>1.0694444444444446</v>
      </c>
      <c r="H1394" s="30">
        <f t="shared" si="265"/>
        <v>12.916666666666666</v>
      </c>
      <c r="I1394" s="70"/>
      <c r="J1394" s="30">
        <v>1581.7083333333337</v>
      </c>
      <c r="K1394" s="30">
        <f>'Car Specs and Assumptions'!$C$5*9.81*'Car Specs and Assumptions'!$F$5</f>
        <v>145.08990000000003</v>
      </c>
      <c r="L1394" s="30">
        <v>71.062696614583345</v>
      </c>
      <c r="M1394" s="30">
        <v>1365.5557367187505</v>
      </c>
      <c r="N1394" s="31">
        <v>17638.428265950526</v>
      </c>
      <c r="O1394" s="31">
        <f t="shared" si="255"/>
        <v>17638.428265950526</v>
      </c>
      <c r="P1394" s="31">
        <f>IF(F1394&gt;0,(K1394+L1394)*F1394,0)</f>
        <v>2791.9710396050355</v>
      </c>
      <c r="Q1394" s="32">
        <f>IF(J1394*-1&gt;(K1394+L1394),(((J1394*-1)-K1394-L1394))*F1394,0)</f>
        <v>0</v>
      </c>
      <c r="R1394" s="31">
        <f t="shared" si="256"/>
        <v>3934266.0371504677</v>
      </c>
      <c r="S1394" s="31">
        <f t="shared" si="257"/>
        <v>2284300.9992635529</v>
      </c>
      <c r="T1394" s="31">
        <f t="shared" si="258"/>
        <v>1.0929391051204</v>
      </c>
      <c r="U1394" s="31">
        <f t="shared" si="259"/>
        <v>0.63457881759541501</v>
      </c>
      <c r="V1394" s="33">
        <v>-0.63457881759541501</v>
      </c>
      <c r="W1394" s="33">
        <f>0.5*'Car Specs and Assumptions'!$C$5*(F1394*F1394)</f>
        <v>123378.38541666666</v>
      </c>
      <c r="X1394" s="33">
        <f t="shared" si="260"/>
        <v>123.37838541666666</v>
      </c>
      <c r="Y1394" s="33">
        <f t="shared" si="261"/>
        <v>90.066221354166657</v>
      </c>
      <c r="Z1394" s="33">
        <f>(H1394*(K1394+L1394))/1000</f>
        <v>2.7919710396050355</v>
      </c>
      <c r="AA1394" s="33">
        <f t="shared" si="262"/>
        <v>87.274250314561627</v>
      </c>
      <c r="AB1394" s="18"/>
      <c r="AC1394" s="24">
        <f t="shared" si="263"/>
        <v>0</v>
      </c>
      <c r="AD1394" s="24"/>
      <c r="AE1394" s="18"/>
      <c r="AF1394" s="18"/>
      <c r="AG1394" s="18"/>
      <c r="AH1394" s="18"/>
      <c r="AI1394" s="18"/>
      <c r="AJ1394" s="18"/>
      <c r="AK1394" s="18"/>
      <c r="AL1394" s="18"/>
      <c r="AM1394" s="18"/>
      <c r="AN1394" s="18"/>
    </row>
    <row r="1395" spans="1:40" x14ac:dyDescent="0.35">
      <c r="A1395" s="18"/>
      <c r="B1395" s="3" t="s">
        <v>5</v>
      </c>
      <c r="C1395" s="3">
        <v>1391</v>
      </c>
      <c r="D1395" s="3">
        <v>369</v>
      </c>
      <c r="E1395" s="11">
        <v>50.2</v>
      </c>
      <c r="F1395" s="30">
        <f t="shared" si="254"/>
        <v>13.944444444444445</v>
      </c>
      <c r="G1395" s="52">
        <f t="shared" si="264"/>
        <v>0.875</v>
      </c>
      <c r="H1395" s="30">
        <f t="shared" si="265"/>
        <v>13.944444444444445</v>
      </c>
      <c r="I1395" s="70"/>
      <c r="J1395" s="30">
        <v>1294.125</v>
      </c>
      <c r="K1395" s="30">
        <f>'Car Specs and Assumptions'!$C$5*9.81*'Car Specs and Assumptions'!$F$5</f>
        <v>145.08990000000003</v>
      </c>
      <c r="L1395" s="30">
        <v>82.821522939814827</v>
      </c>
      <c r="M1395" s="30">
        <v>1066.2135770601853</v>
      </c>
      <c r="N1395" s="31">
        <v>14867.755991228139</v>
      </c>
      <c r="O1395" s="31">
        <f t="shared" si="255"/>
        <v>14867.755991228139</v>
      </c>
      <c r="P1395" s="31">
        <f>IF(F1395&gt;0,(K1395+L1395)*F1395,0)</f>
        <v>3178.0981754385293</v>
      </c>
      <c r="Q1395" s="32">
        <f>IF(J1395*-1&gt;(K1395+L1395),(((J1395*-1)-K1395-L1395))*F1395,0)</f>
        <v>0</v>
      </c>
      <c r="R1395" s="31">
        <f t="shared" si="256"/>
        <v>3937444.1353259063</v>
      </c>
      <c r="S1395" s="31">
        <f t="shared" si="257"/>
        <v>2284300.9992635529</v>
      </c>
      <c r="T1395" s="31">
        <f t="shared" si="258"/>
        <v>1.0938219807935368</v>
      </c>
      <c r="U1395" s="31">
        <f t="shared" si="259"/>
        <v>0.63457881759541501</v>
      </c>
      <c r="V1395" s="33">
        <v>-0.63457881759541501</v>
      </c>
      <c r="W1395" s="33">
        <f>0.5*'Car Specs and Assumptions'!$C$5*(F1395*F1395)</f>
        <v>143793.94907407407</v>
      </c>
      <c r="X1395" s="33">
        <f t="shared" si="260"/>
        <v>143.79394907407408</v>
      </c>
      <c r="Y1395" s="33">
        <f t="shared" si="261"/>
        <v>104.96958282407408</v>
      </c>
      <c r="Z1395" s="33">
        <f>(H1395*(K1395+L1395))/1000</f>
        <v>3.1780981754385293</v>
      </c>
      <c r="AA1395" s="33">
        <f t="shared" si="262"/>
        <v>101.79148464863555</v>
      </c>
      <c r="AB1395" s="18"/>
      <c r="AC1395" s="24">
        <f t="shared" si="263"/>
        <v>0</v>
      </c>
      <c r="AD1395" s="24"/>
      <c r="AE1395" s="18"/>
      <c r="AF1395" s="18"/>
      <c r="AG1395" s="18"/>
      <c r="AH1395" s="18"/>
      <c r="AI1395" s="18"/>
      <c r="AJ1395" s="18"/>
      <c r="AK1395" s="18"/>
      <c r="AL1395" s="18"/>
      <c r="AM1395" s="18"/>
      <c r="AN1395" s="18"/>
    </row>
    <row r="1396" spans="1:40" x14ac:dyDescent="0.35">
      <c r="A1396" s="18"/>
      <c r="B1396" s="3" t="s">
        <v>5</v>
      </c>
      <c r="C1396" s="3">
        <v>1392</v>
      </c>
      <c r="D1396" s="3">
        <v>370</v>
      </c>
      <c r="E1396" s="11">
        <v>52.8</v>
      </c>
      <c r="F1396" s="30">
        <f t="shared" si="254"/>
        <v>14.666666666666666</v>
      </c>
      <c r="G1396" s="52">
        <f t="shared" si="264"/>
        <v>0.56944444444444375</v>
      </c>
      <c r="H1396" s="30">
        <f t="shared" si="265"/>
        <v>14.666666666666666</v>
      </c>
      <c r="I1396" s="70"/>
      <c r="J1396" s="30">
        <v>842.20833333333235</v>
      </c>
      <c r="K1396" s="30">
        <f>'Car Specs and Assumptions'!$C$5*9.81*'Car Specs and Assumptions'!$F$5</f>
        <v>145.08990000000003</v>
      </c>
      <c r="L1396" s="30">
        <v>91.622813333333326</v>
      </c>
      <c r="M1396" s="30">
        <v>605.49561999999901</v>
      </c>
      <c r="N1396" s="31">
        <v>8880.6024266666518</v>
      </c>
      <c r="O1396" s="31">
        <f t="shared" si="255"/>
        <v>8880.6024266666518</v>
      </c>
      <c r="P1396" s="31">
        <f>IF(F1396&gt;0,(K1396+L1396)*F1396,0)</f>
        <v>3471.7864622222223</v>
      </c>
      <c r="Q1396" s="32">
        <f>IF(J1396*-1&gt;(K1396+L1396),(((J1396*-1)-K1396-L1396))*F1396,0)</f>
        <v>0</v>
      </c>
      <c r="R1396" s="31">
        <f t="shared" si="256"/>
        <v>3940915.9217881286</v>
      </c>
      <c r="S1396" s="31">
        <f t="shared" si="257"/>
        <v>2284300.9992635529</v>
      </c>
      <c r="T1396" s="31">
        <f t="shared" si="258"/>
        <v>1.0947864430727421</v>
      </c>
      <c r="U1396" s="31">
        <f t="shared" si="259"/>
        <v>0.63457881759541501</v>
      </c>
      <c r="V1396" s="33">
        <v>-0.63457881759541501</v>
      </c>
      <c r="W1396" s="33">
        <f>0.5*'Car Specs and Assumptions'!$C$5*(F1396*F1396)</f>
        <v>159074.66666666666</v>
      </c>
      <c r="X1396" s="33">
        <f t="shared" si="260"/>
        <v>159.07466666666664</v>
      </c>
      <c r="Y1396" s="33">
        <f t="shared" si="261"/>
        <v>116.12450666666665</v>
      </c>
      <c r="Z1396" s="33">
        <f>(H1396*(K1396+L1396))/1000</f>
        <v>3.4717864622222225</v>
      </c>
      <c r="AA1396" s="33">
        <f t="shared" si="262"/>
        <v>112.65272020444442</v>
      </c>
      <c r="AB1396" s="18"/>
      <c r="AC1396" s="24">
        <f t="shared" si="263"/>
        <v>0</v>
      </c>
      <c r="AD1396" s="24"/>
      <c r="AE1396" s="18"/>
      <c r="AF1396" s="18"/>
      <c r="AG1396" s="18"/>
      <c r="AH1396" s="18"/>
      <c r="AI1396" s="18"/>
      <c r="AJ1396" s="18"/>
      <c r="AK1396" s="18"/>
      <c r="AL1396" s="18"/>
      <c r="AM1396" s="18"/>
      <c r="AN1396" s="18"/>
    </row>
    <row r="1397" spans="1:40" x14ac:dyDescent="0.35">
      <c r="A1397" s="18"/>
      <c r="B1397" s="3" t="s">
        <v>5</v>
      </c>
      <c r="C1397" s="3">
        <v>1393</v>
      </c>
      <c r="D1397" s="3">
        <v>371</v>
      </c>
      <c r="E1397" s="11">
        <v>54.3</v>
      </c>
      <c r="F1397" s="30">
        <f t="shared" si="254"/>
        <v>15.083333333333332</v>
      </c>
      <c r="G1397" s="52">
        <f t="shared" si="264"/>
        <v>0.29166666666666696</v>
      </c>
      <c r="H1397" s="30">
        <f t="shared" si="265"/>
        <v>15.083333333333332</v>
      </c>
      <c r="I1397" s="70"/>
      <c r="J1397" s="30">
        <v>431.37500000000045</v>
      </c>
      <c r="K1397" s="30">
        <f>'Car Specs and Assumptions'!$C$5*9.81*'Car Specs and Assumptions'!$F$5</f>
        <v>145.08990000000003</v>
      </c>
      <c r="L1397" s="30">
        <v>96.902601614583318</v>
      </c>
      <c r="M1397" s="30">
        <v>189.38249838541708</v>
      </c>
      <c r="N1397" s="31">
        <v>2856.5193506467076</v>
      </c>
      <c r="O1397" s="31">
        <f t="shared" si="255"/>
        <v>2856.5193506467076</v>
      </c>
      <c r="P1397" s="31">
        <f>IF(F1397&gt;0,(K1397+L1397)*F1397,0)</f>
        <v>3650.0535660199653</v>
      </c>
      <c r="Q1397" s="32">
        <f>IF(J1397*-1&gt;(K1397+L1397),(((J1397*-1)-K1397-L1397))*F1397,0)</f>
        <v>0</v>
      </c>
      <c r="R1397" s="31">
        <f t="shared" si="256"/>
        <v>3944565.9753541485</v>
      </c>
      <c r="S1397" s="31">
        <f t="shared" si="257"/>
        <v>2284300.9992635529</v>
      </c>
      <c r="T1397" s="31">
        <f t="shared" si="258"/>
        <v>1.0958004279533826</v>
      </c>
      <c r="U1397" s="31">
        <f t="shared" si="259"/>
        <v>0.63457881759541501</v>
      </c>
      <c r="V1397" s="33">
        <v>-0.63457881759541501</v>
      </c>
      <c r="W1397" s="33">
        <f>0.5*'Car Specs and Assumptions'!$C$5*(F1397*F1397)</f>
        <v>168241.38541666663</v>
      </c>
      <c r="X1397" s="33">
        <f t="shared" si="260"/>
        <v>168.24138541666662</v>
      </c>
      <c r="Y1397" s="33">
        <f t="shared" si="261"/>
        <v>122.81621135416663</v>
      </c>
      <c r="Z1397" s="33">
        <f>(H1397*(K1397+L1397))/1000</f>
        <v>3.6500535660199653</v>
      </c>
      <c r="AA1397" s="33">
        <f t="shared" si="262"/>
        <v>119.16615778814666</v>
      </c>
      <c r="AB1397" s="18"/>
      <c r="AC1397" s="24">
        <f t="shared" si="263"/>
        <v>0</v>
      </c>
      <c r="AD1397" s="24"/>
      <c r="AE1397" s="18"/>
      <c r="AF1397" s="18"/>
      <c r="AG1397" s="18"/>
      <c r="AH1397" s="18"/>
      <c r="AI1397" s="18"/>
      <c r="AJ1397" s="18"/>
      <c r="AK1397" s="18"/>
      <c r="AL1397" s="18"/>
      <c r="AM1397" s="18"/>
      <c r="AN1397" s="18"/>
    </row>
    <row r="1398" spans="1:40" x14ac:dyDescent="0.35">
      <c r="A1398" s="18"/>
      <c r="B1398" s="3" t="s">
        <v>5</v>
      </c>
      <c r="C1398" s="3">
        <v>1394</v>
      </c>
      <c r="D1398" s="3">
        <v>372</v>
      </c>
      <c r="E1398" s="11">
        <v>54.9</v>
      </c>
      <c r="F1398" s="30">
        <f t="shared" si="254"/>
        <v>15.25</v>
      </c>
      <c r="G1398" s="52">
        <f t="shared" si="264"/>
        <v>8.3333333333333925E-2</v>
      </c>
      <c r="H1398" s="30">
        <f t="shared" si="265"/>
        <v>15.25</v>
      </c>
      <c r="I1398" s="70"/>
      <c r="J1398" s="30">
        <v>123.25000000000088</v>
      </c>
      <c r="K1398" s="30">
        <f>'Car Specs and Assumptions'!$C$5*9.81*'Car Specs and Assumptions'!$F$5</f>
        <v>145.08990000000003</v>
      </c>
      <c r="L1398" s="30">
        <v>99.055927031250008</v>
      </c>
      <c r="M1398" s="30">
        <v>-120.89582703124915</v>
      </c>
      <c r="N1398" s="31">
        <v>-1843.6613622265495</v>
      </c>
      <c r="O1398" s="31">
        <f t="shared" si="255"/>
        <v>0</v>
      </c>
      <c r="P1398" s="31">
        <f>IF(F1398&gt;0,(K1398+L1398)*F1398,0)</f>
        <v>3723.2238622265631</v>
      </c>
      <c r="Q1398" s="32">
        <f>IF(J1398*-1&gt;(K1398+L1398),(((J1398*-1)-K1398-L1398))*F1398,0)</f>
        <v>0</v>
      </c>
      <c r="R1398" s="31">
        <f t="shared" si="256"/>
        <v>3948289.1992163751</v>
      </c>
      <c r="S1398" s="31">
        <f t="shared" si="257"/>
        <v>2284300.9992635529</v>
      </c>
      <c r="T1398" s="31">
        <f t="shared" si="258"/>
        <v>1.096834739542309</v>
      </c>
      <c r="U1398" s="31">
        <f t="shared" si="259"/>
        <v>0.63457881759541501</v>
      </c>
      <c r="V1398" s="33">
        <v>-0.63457881759541501</v>
      </c>
      <c r="W1398" s="33">
        <f>0.5*'Car Specs and Assumptions'!$C$5*(F1398*F1398)</f>
        <v>171979.96875</v>
      </c>
      <c r="X1398" s="33">
        <f t="shared" si="260"/>
        <v>171.97996875000001</v>
      </c>
      <c r="Y1398" s="33">
        <f t="shared" si="261"/>
        <v>125.54537718750001</v>
      </c>
      <c r="Z1398" s="33">
        <f>(H1398*(K1398+L1398))/1000</f>
        <v>3.723223862226563</v>
      </c>
      <c r="AA1398" s="33">
        <f t="shared" si="262"/>
        <v>121.82215332527345</v>
      </c>
      <c r="AB1398" s="18"/>
      <c r="AC1398" s="24">
        <f t="shared" si="263"/>
        <v>0</v>
      </c>
      <c r="AD1398" s="24"/>
      <c r="AE1398" s="18"/>
      <c r="AF1398" s="18"/>
      <c r="AG1398" s="18"/>
      <c r="AH1398" s="18"/>
      <c r="AI1398" s="18"/>
      <c r="AJ1398" s="18"/>
      <c r="AK1398" s="18"/>
      <c r="AL1398" s="18"/>
      <c r="AM1398" s="18"/>
      <c r="AN1398" s="18"/>
    </row>
    <row r="1399" spans="1:40" x14ac:dyDescent="0.35">
      <c r="A1399" s="18"/>
      <c r="B1399" s="3" t="s">
        <v>5</v>
      </c>
      <c r="C1399" s="3">
        <v>1395</v>
      </c>
      <c r="D1399" s="3">
        <v>373</v>
      </c>
      <c r="E1399" s="11">
        <v>54.9</v>
      </c>
      <c r="F1399" s="30">
        <f t="shared" si="254"/>
        <v>15.25</v>
      </c>
      <c r="G1399" s="52">
        <f t="shared" si="264"/>
        <v>-2.7777777777777679E-2</v>
      </c>
      <c r="H1399" s="30">
        <f t="shared" si="265"/>
        <v>15.25</v>
      </c>
      <c r="I1399" s="70"/>
      <c r="J1399" s="30">
        <v>-41.083333333333186</v>
      </c>
      <c r="K1399" s="30">
        <f>'Car Specs and Assumptions'!$C$5*9.81*'Car Specs and Assumptions'!$F$5</f>
        <v>145.08990000000003</v>
      </c>
      <c r="L1399" s="30">
        <v>99.055927031250008</v>
      </c>
      <c r="M1399" s="30">
        <v>-285.22916036458321</v>
      </c>
      <c r="N1399" s="31">
        <v>-4349.7446955598944</v>
      </c>
      <c r="O1399" s="31">
        <f t="shared" si="255"/>
        <v>0</v>
      </c>
      <c r="P1399" s="31">
        <f>IF(F1399&gt;0,(K1399+L1399)*F1399,0)</f>
        <v>3723.2238622265631</v>
      </c>
      <c r="Q1399" s="32">
        <f>IF(J1399*-1&gt;(K1399+L1399),(((J1399*-1)-K1399-L1399))*F1399,0)</f>
        <v>0</v>
      </c>
      <c r="R1399" s="31">
        <f t="shared" si="256"/>
        <v>3952012.4230786017</v>
      </c>
      <c r="S1399" s="31">
        <f t="shared" si="257"/>
        <v>2284300.9992635529</v>
      </c>
      <c r="T1399" s="31">
        <f t="shared" si="258"/>
        <v>1.0978690511312357</v>
      </c>
      <c r="U1399" s="31">
        <f t="shared" si="259"/>
        <v>0.63457881759541501</v>
      </c>
      <c r="V1399" s="33">
        <v>-0.63457881759541501</v>
      </c>
      <c r="W1399" s="33">
        <f>0.5*'Car Specs and Assumptions'!$C$5*(F1399*F1399)</f>
        <v>171979.96875</v>
      </c>
      <c r="X1399" s="33">
        <f t="shared" si="260"/>
        <v>171.97996875000001</v>
      </c>
      <c r="Y1399" s="33">
        <f t="shared" si="261"/>
        <v>125.54537718750001</v>
      </c>
      <c r="Z1399" s="33">
        <f>(H1399*(K1399+L1399))/1000</f>
        <v>3.723223862226563</v>
      </c>
      <c r="AA1399" s="33">
        <f t="shared" si="262"/>
        <v>121.82215332527345</v>
      </c>
      <c r="AB1399" s="18"/>
      <c r="AC1399" s="24">
        <f t="shared" si="263"/>
        <v>0</v>
      </c>
      <c r="AD1399" s="24"/>
      <c r="AE1399" s="18"/>
      <c r="AF1399" s="18"/>
      <c r="AG1399" s="18"/>
      <c r="AH1399" s="18"/>
      <c r="AI1399" s="18"/>
      <c r="AJ1399" s="18"/>
      <c r="AK1399" s="18"/>
      <c r="AL1399" s="18"/>
      <c r="AM1399" s="18"/>
      <c r="AN1399" s="18"/>
    </row>
    <row r="1400" spans="1:40" x14ac:dyDescent="0.35">
      <c r="A1400" s="18"/>
      <c r="B1400" s="3" t="s">
        <v>5</v>
      </c>
      <c r="C1400" s="3">
        <v>1396</v>
      </c>
      <c r="D1400" s="3">
        <v>374</v>
      </c>
      <c r="E1400" s="11">
        <v>54.7</v>
      </c>
      <c r="F1400" s="30">
        <f t="shared" si="254"/>
        <v>15.194444444444445</v>
      </c>
      <c r="G1400" s="52">
        <f t="shared" si="264"/>
        <v>-0.11111111111111072</v>
      </c>
      <c r="H1400" s="30">
        <f t="shared" si="265"/>
        <v>15.194444444444445</v>
      </c>
      <c r="I1400" s="70"/>
      <c r="J1400" s="30">
        <v>-164.33333333333275</v>
      </c>
      <c r="K1400" s="30">
        <f>'Car Specs and Assumptions'!$C$5*9.81*'Car Specs and Assumptions'!$F$5</f>
        <v>145.08990000000003</v>
      </c>
      <c r="L1400" s="30">
        <v>98.335522679398167</v>
      </c>
      <c r="M1400" s="30">
        <v>-407.75875601273094</v>
      </c>
      <c r="N1400" s="31">
        <v>-6195.6677649712174</v>
      </c>
      <c r="O1400" s="31">
        <f t="shared" si="255"/>
        <v>0</v>
      </c>
      <c r="P1400" s="31">
        <f>IF(F1400&gt;0,(K1400+L1400)*F1400,0)</f>
        <v>3698.7140612675225</v>
      </c>
      <c r="Q1400" s="32">
        <f>IF(J1400*-1&gt;(K1400+L1400),(((J1400*-1)-K1400-L1400))*F1400,0)</f>
        <v>0</v>
      </c>
      <c r="R1400" s="31">
        <f t="shared" si="256"/>
        <v>3955711.1371398694</v>
      </c>
      <c r="S1400" s="31">
        <f t="shared" si="257"/>
        <v>2284300.9992635529</v>
      </c>
      <c r="T1400" s="31">
        <f t="shared" si="258"/>
        <v>1.0988965538974558</v>
      </c>
      <c r="U1400" s="31">
        <f t="shared" si="259"/>
        <v>0.63457881759541501</v>
      </c>
      <c r="V1400" s="33">
        <v>-0.63457881759541501</v>
      </c>
      <c r="W1400" s="33">
        <f>0.5*'Car Specs and Assumptions'!$C$5*(F1400*F1400)</f>
        <v>170729.20949074076</v>
      </c>
      <c r="X1400" s="33">
        <f t="shared" si="260"/>
        <v>170.72920949074077</v>
      </c>
      <c r="Y1400" s="33">
        <f t="shared" si="261"/>
        <v>124.63232292824075</v>
      </c>
      <c r="Z1400" s="33">
        <f>(H1400*(K1400+L1400))/1000</f>
        <v>3.6987140612675224</v>
      </c>
      <c r="AA1400" s="33">
        <f t="shared" si="262"/>
        <v>120.93360886697323</v>
      </c>
      <c r="AB1400" s="18"/>
      <c r="AC1400" s="24">
        <f t="shared" si="263"/>
        <v>0</v>
      </c>
      <c r="AD1400" s="24"/>
      <c r="AE1400" s="18"/>
      <c r="AF1400" s="18"/>
      <c r="AG1400" s="18"/>
      <c r="AH1400" s="18"/>
      <c r="AI1400" s="18"/>
      <c r="AJ1400" s="18"/>
      <c r="AK1400" s="18"/>
      <c r="AL1400" s="18"/>
      <c r="AM1400" s="18"/>
      <c r="AN1400" s="18"/>
    </row>
    <row r="1401" spans="1:40" x14ac:dyDescent="0.35">
      <c r="A1401" s="18"/>
      <c r="B1401" s="3" t="s">
        <v>5</v>
      </c>
      <c r="C1401" s="3">
        <v>1397</v>
      </c>
      <c r="D1401" s="3">
        <v>375</v>
      </c>
      <c r="E1401" s="11">
        <v>54.1</v>
      </c>
      <c r="F1401" s="30">
        <f t="shared" si="254"/>
        <v>15.027777777777779</v>
      </c>
      <c r="G1401" s="52">
        <f t="shared" si="264"/>
        <v>-0.20833333333333304</v>
      </c>
      <c r="H1401" s="30">
        <f t="shared" si="265"/>
        <v>15.027777777777779</v>
      </c>
      <c r="I1401" s="70"/>
      <c r="J1401" s="30">
        <v>-308.12499999999955</v>
      </c>
      <c r="K1401" s="30">
        <f>'Car Specs and Assumptions'!$C$5*9.81*'Car Specs and Assumptions'!$F$5</f>
        <v>145.08990000000003</v>
      </c>
      <c r="L1401" s="30">
        <v>96.190084901620395</v>
      </c>
      <c r="M1401" s="30">
        <v>-549.40498490161997</v>
      </c>
      <c r="N1401" s="31">
        <v>-8256.336023104901</v>
      </c>
      <c r="O1401" s="31">
        <f t="shared" si="255"/>
        <v>0</v>
      </c>
      <c r="P1401" s="31">
        <f>IF(F1401&gt;0,(K1401+L1401)*F1401,0)</f>
        <v>3625.9019953271295</v>
      </c>
      <c r="Q1401" s="32">
        <f>IF(J1401*-1&gt;(K1401+L1401),(((J1401*-1)-K1401-L1401))*F1401,0)</f>
        <v>1004.5320324506419</v>
      </c>
      <c r="R1401" s="31">
        <f t="shared" si="256"/>
        <v>3959337.0391351967</v>
      </c>
      <c r="S1401" s="31">
        <f t="shared" si="257"/>
        <v>2285305.5312960036</v>
      </c>
      <c r="T1401" s="31">
        <f t="shared" si="258"/>
        <v>1.0999038294717578</v>
      </c>
      <c r="U1401" s="31">
        <f t="shared" si="259"/>
        <v>0.63485787659402981</v>
      </c>
      <c r="V1401" s="33">
        <v>-0.63485787659402981</v>
      </c>
      <c r="W1401" s="33">
        <f>0.5*'Car Specs and Assumptions'!$C$5*(F1401*F1401)</f>
        <v>167004.32060185185</v>
      </c>
      <c r="X1401" s="33">
        <f t="shared" si="260"/>
        <v>167.00432060185184</v>
      </c>
      <c r="Y1401" s="33">
        <f t="shared" si="261"/>
        <v>121.91315403935184</v>
      </c>
      <c r="Z1401" s="33">
        <f>(H1401*(K1401+L1401))/1000</f>
        <v>3.6259019953271294</v>
      </c>
      <c r="AA1401" s="33">
        <f t="shared" si="262"/>
        <v>118.28725204402471</v>
      </c>
      <c r="AB1401" s="18"/>
      <c r="AC1401" s="24">
        <f t="shared" si="263"/>
        <v>0</v>
      </c>
      <c r="AD1401" s="24"/>
      <c r="AE1401" s="18"/>
      <c r="AF1401" s="18"/>
      <c r="AG1401" s="18"/>
      <c r="AH1401" s="18"/>
      <c r="AI1401" s="18"/>
      <c r="AJ1401" s="18"/>
      <c r="AK1401" s="18"/>
      <c r="AL1401" s="18"/>
      <c r="AM1401" s="18"/>
      <c r="AN1401" s="18"/>
    </row>
    <row r="1402" spans="1:40" x14ac:dyDescent="0.35">
      <c r="A1402" s="18"/>
      <c r="B1402" s="3" t="s">
        <v>5</v>
      </c>
      <c r="C1402" s="3">
        <v>1398</v>
      </c>
      <c r="D1402" s="3">
        <v>376</v>
      </c>
      <c r="E1402" s="11">
        <v>53.2</v>
      </c>
      <c r="F1402" s="30">
        <f t="shared" si="254"/>
        <v>14.777777777777779</v>
      </c>
      <c r="G1402" s="52">
        <f t="shared" si="264"/>
        <v>-0.27777777777777857</v>
      </c>
      <c r="H1402" s="30">
        <f t="shared" si="265"/>
        <v>14.777777777777779</v>
      </c>
      <c r="I1402" s="70"/>
      <c r="J1402" s="30">
        <v>-410.83333333333451</v>
      </c>
      <c r="K1402" s="30">
        <f>'Car Specs and Assumptions'!$C$5*9.81*'Car Specs and Assumptions'!$F$5</f>
        <v>145.08990000000003</v>
      </c>
      <c r="L1402" s="30">
        <v>93.016296203703718</v>
      </c>
      <c r="M1402" s="30">
        <v>-648.93952953703831</v>
      </c>
      <c r="N1402" s="31">
        <v>-9589.8841587140105</v>
      </c>
      <c r="O1402" s="31">
        <f t="shared" si="255"/>
        <v>0</v>
      </c>
      <c r="P1402" s="31">
        <f>IF(F1402&gt;0,(K1402+L1402)*F1402,0)</f>
        <v>3518.6804550102888</v>
      </c>
      <c r="Q1402" s="32">
        <f>IF(J1402*-1&gt;(K1402+L1402),(((J1402*-1)-K1402-L1402))*F1402,0)</f>
        <v>2552.5232486934319</v>
      </c>
      <c r="R1402" s="31">
        <f t="shared" si="256"/>
        <v>3962855.7195902071</v>
      </c>
      <c r="S1402" s="31">
        <f t="shared" si="257"/>
        <v>2287858.0545446971</v>
      </c>
      <c r="T1402" s="31">
        <f t="shared" si="258"/>
        <v>1.1008813189021596</v>
      </c>
      <c r="U1402" s="31">
        <f t="shared" si="259"/>
        <v>0.63556696755251685</v>
      </c>
      <c r="V1402" s="33">
        <v>-0.63556696755251685</v>
      </c>
      <c r="W1402" s="33">
        <f>0.5*'Car Specs and Assumptions'!$C$5*(F1402*F1402)</f>
        <v>161494.01851851854</v>
      </c>
      <c r="X1402" s="33">
        <f t="shared" si="260"/>
        <v>161.49401851851854</v>
      </c>
      <c r="Y1402" s="33">
        <f t="shared" si="261"/>
        <v>117.89063351851854</v>
      </c>
      <c r="Z1402" s="33">
        <f>(H1402*(K1402+L1402))/1000</f>
        <v>3.5186804550102888</v>
      </c>
      <c r="AA1402" s="33">
        <f t="shared" si="262"/>
        <v>114.37195306350826</v>
      </c>
      <c r="AB1402" s="18"/>
      <c r="AC1402" s="24">
        <f t="shared" si="263"/>
        <v>0</v>
      </c>
      <c r="AD1402" s="24"/>
      <c r="AE1402" s="18"/>
      <c r="AF1402" s="18"/>
      <c r="AG1402" s="18"/>
      <c r="AH1402" s="18"/>
      <c r="AI1402" s="18"/>
      <c r="AJ1402" s="18"/>
      <c r="AK1402" s="18"/>
      <c r="AL1402" s="18"/>
      <c r="AM1402" s="18"/>
      <c r="AN1402" s="18"/>
    </row>
    <row r="1403" spans="1:40" x14ac:dyDescent="0.35">
      <c r="A1403" s="18"/>
      <c r="B1403" s="3" t="s">
        <v>5</v>
      </c>
      <c r="C1403" s="3">
        <v>1399</v>
      </c>
      <c r="D1403" s="3">
        <v>377</v>
      </c>
      <c r="E1403" s="11">
        <v>52.1</v>
      </c>
      <c r="F1403" s="30">
        <f t="shared" si="254"/>
        <v>14.472222222222221</v>
      </c>
      <c r="G1403" s="52">
        <f t="shared" si="264"/>
        <v>-0.34722222222222232</v>
      </c>
      <c r="H1403" s="30">
        <f t="shared" si="265"/>
        <v>14.472222222222221</v>
      </c>
      <c r="I1403" s="70"/>
      <c r="J1403" s="30">
        <v>-513.54166666666686</v>
      </c>
      <c r="K1403" s="30">
        <f>'Car Specs and Assumptions'!$C$5*9.81*'Car Specs and Assumptions'!$F$5</f>
        <v>145.08990000000003</v>
      </c>
      <c r="L1403" s="30">
        <v>89.209524484953704</v>
      </c>
      <c r="M1403" s="30">
        <v>-747.84109115162062</v>
      </c>
      <c r="N1403" s="31">
        <v>-10822.922458055398</v>
      </c>
      <c r="O1403" s="31">
        <f t="shared" si="255"/>
        <v>0</v>
      </c>
      <c r="P1403" s="31">
        <f>IF(F1403&gt;0,(K1403+L1403)*F1403,0)</f>
        <v>3390.8333376850246</v>
      </c>
      <c r="Q1403" s="32">
        <f>IF(J1403*-1&gt;(K1403+L1403),(((J1403*-1)-K1403-L1403))*F1403,0)</f>
        <v>4041.2557826853476</v>
      </c>
      <c r="R1403" s="31">
        <f t="shared" si="256"/>
        <v>3966246.5529278922</v>
      </c>
      <c r="S1403" s="31">
        <f t="shared" si="257"/>
        <v>2291899.3103273823</v>
      </c>
      <c r="T1403" s="31">
        <f t="shared" si="258"/>
        <v>1.1018232924033684</v>
      </c>
      <c r="U1403" s="31">
        <f t="shared" si="259"/>
        <v>0.63668962840894683</v>
      </c>
      <c r="V1403" s="33">
        <v>-0.63668962840894683</v>
      </c>
      <c r="W1403" s="33">
        <f>0.5*'Car Specs and Assumptions'!$C$5*(F1403*F1403)</f>
        <v>154884.73726851848</v>
      </c>
      <c r="X1403" s="33">
        <f t="shared" si="260"/>
        <v>154.88473726851848</v>
      </c>
      <c r="Y1403" s="33">
        <f t="shared" si="261"/>
        <v>113.06585820601849</v>
      </c>
      <c r="Z1403" s="33">
        <f>(H1403*(K1403+L1403))/1000</f>
        <v>3.3908333376850246</v>
      </c>
      <c r="AA1403" s="33">
        <f t="shared" si="262"/>
        <v>109.67502486833347</v>
      </c>
      <c r="AB1403" s="18"/>
      <c r="AC1403" s="24">
        <f t="shared" si="263"/>
        <v>0</v>
      </c>
      <c r="AD1403" s="24"/>
      <c r="AE1403" s="18"/>
      <c r="AF1403" s="18"/>
      <c r="AG1403" s="18"/>
      <c r="AH1403" s="18"/>
      <c r="AI1403" s="18"/>
      <c r="AJ1403" s="18"/>
      <c r="AK1403" s="18"/>
      <c r="AL1403" s="18"/>
      <c r="AM1403" s="18"/>
      <c r="AN1403" s="18"/>
    </row>
    <row r="1404" spans="1:40" x14ac:dyDescent="0.35">
      <c r="A1404" s="18"/>
      <c r="B1404" s="3" t="s">
        <v>5</v>
      </c>
      <c r="C1404" s="3">
        <v>1400</v>
      </c>
      <c r="D1404" s="3">
        <v>378</v>
      </c>
      <c r="E1404" s="11">
        <v>50.7</v>
      </c>
      <c r="F1404" s="30">
        <f t="shared" si="254"/>
        <v>14.083333333333334</v>
      </c>
      <c r="G1404" s="52">
        <f t="shared" si="264"/>
        <v>-0.41666666666666607</v>
      </c>
      <c r="H1404" s="30">
        <f t="shared" si="265"/>
        <v>14.083333333333334</v>
      </c>
      <c r="I1404" s="70"/>
      <c r="J1404" s="30">
        <v>-616.24999999999909</v>
      </c>
      <c r="K1404" s="30">
        <f>'Car Specs and Assumptions'!$C$5*9.81*'Car Specs and Assumptions'!$F$5</f>
        <v>145.08990000000003</v>
      </c>
      <c r="L1404" s="30">
        <v>84.479570364583353</v>
      </c>
      <c r="M1404" s="30">
        <v>-845.81947036458246</v>
      </c>
      <c r="N1404" s="31">
        <v>-11911.957540967871</v>
      </c>
      <c r="O1404" s="31">
        <f t="shared" si="255"/>
        <v>0</v>
      </c>
      <c r="P1404" s="31">
        <f>IF(F1404&gt;0,(K1404+L1404)*F1404,0)</f>
        <v>3233.1033743012158</v>
      </c>
      <c r="Q1404" s="32">
        <f>IF(J1404*-1&gt;(K1404+L1404),(((J1404*-1)-K1404-L1404))*F1404,0)</f>
        <v>5445.7507923654375</v>
      </c>
      <c r="R1404" s="31">
        <f t="shared" si="256"/>
        <v>3969479.6563021932</v>
      </c>
      <c r="S1404" s="31">
        <f t="shared" si="257"/>
        <v>2297345.0611197478</v>
      </c>
      <c r="T1404" s="31">
        <f t="shared" si="258"/>
        <v>1.1027214485207493</v>
      </c>
      <c r="U1404" s="31">
        <f t="shared" si="259"/>
        <v>0.63820245797906594</v>
      </c>
      <c r="V1404" s="33">
        <v>-0.63820245797906594</v>
      </c>
      <c r="W1404" s="33">
        <f>0.5*'Car Specs and Assumptions'!$C$5*(F1404*F1404)</f>
        <v>146672.63541666669</v>
      </c>
      <c r="X1404" s="33">
        <f t="shared" si="260"/>
        <v>146.67263541666668</v>
      </c>
      <c r="Y1404" s="33">
        <f t="shared" si="261"/>
        <v>107.07102385416667</v>
      </c>
      <c r="Z1404" s="33">
        <f>(H1404*(K1404+L1404))/1000</f>
        <v>3.2331033743012156</v>
      </c>
      <c r="AA1404" s="33">
        <f t="shared" si="262"/>
        <v>103.83792047986546</v>
      </c>
      <c r="AB1404" s="18"/>
      <c r="AC1404" s="24">
        <f t="shared" si="263"/>
        <v>0</v>
      </c>
      <c r="AD1404" s="24"/>
      <c r="AE1404" s="18"/>
      <c r="AF1404" s="18"/>
      <c r="AG1404" s="18"/>
      <c r="AH1404" s="18"/>
      <c r="AI1404" s="18"/>
      <c r="AJ1404" s="18"/>
      <c r="AK1404" s="18"/>
      <c r="AL1404" s="18"/>
      <c r="AM1404" s="18"/>
      <c r="AN1404" s="18"/>
    </row>
    <row r="1405" spans="1:40" x14ac:dyDescent="0.35">
      <c r="A1405" s="18"/>
      <c r="B1405" s="3" t="s">
        <v>5</v>
      </c>
      <c r="C1405" s="3">
        <v>1401</v>
      </c>
      <c r="D1405" s="3">
        <v>379</v>
      </c>
      <c r="E1405" s="11">
        <v>49.1</v>
      </c>
      <c r="F1405" s="30">
        <f t="shared" si="254"/>
        <v>13.638888888888889</v>
      </c>
      <c r="G1405" s="52">
        <f t="shared" si="264"/>
        <v>-0.45833333333333393</v>
      </c>
      <c r="H1405" s="30">
        <f t="shared" si="265"/>
        <v>13.638888888888889</v>
      </c>
      <c r="I1405" s="70"/>
      <c r="J1405" s="30">
        <v>-677.87500000000091</v>
      </c>
      <c r="K1405" s="30">
        <f>'Car Specs and Assumptions'!$C$5*9.81*'Car Specs and Assumptions'!$F$5</f>
        <v>145.08990000000003</v>
      </c>
      <c r="L1405" s="30">
        <v>79.23166129050928</v>
      </c>
      <c r="M1405" s="30">
        <v>-902.1965612905102</v>
      </c>
      <c r="N1405" s="31">
        <v>-12304.958655378903</v>
      </c>
      <c r="O1405" s="31">
        <f t="shared" si="255"/>
        <v>0</v>
      </c>
      <c r="P1405" s="31">
        <f>IF(F1405&gt;0,(K1405+L1405)*F1405,0)</f>
        <v>3059.4968498233352</v>
      </c>
      <c r="Q1405" s="32">
        <f>IF(J1405*-1&gt;(K1405+L1405),(((J1405*-1)-K1405-L1405))*F1405,0)</f>
        <v>6185.9649557322318</v>
      </c>
      <c r="R1405" s="31">
        <f t="shared" si="256"/>
        <v>3972539.1531520165</v>
      </c>
      <c r="S1405" s="31">
        <f t="shared" si="257"/>
        <v>2303531.02607548</v>
      </c>
      <c r="T1405" s="31">
        <f t="shared" si="258"/>
        <v>1.1035713767456303</v>
      </c>
      <c r="U1405" s="31">
        <f t="shared" si="259"/>
        <v>0.63992091904376835</v>
      </c>
      <c r="V1405" s="33">
        <v>-0.63992091904376835</v>
      </c>
      <c r="W1405" s="33">
        <f>0.5*'Car Specs and Assumptions'!$C$5*(F1405*F1405)</f>
        <v>137561.26504629632</v>
      </c>
      <c r="X1405" s="33">
        <f t="shared" si="260"/>
        <v>137.56126504629631</v>
      </c>
      <c r="Y1405" s="33">
        <f t="shared" si="261"/>
        <v>100.4197234837963</v>
      </c>
      <c r="Z1405" s="33">
        <f>(H1405*(K1405+L1405))/1000</f>
        <v>3.059496849823335</v>
      </c>
      <c r="AA1405" s="33">
        <f t="shared" si="262"/>
        <v>97.360226633972971</v>
      </c>
      <c r="AB1405" s="18"/>
      <c r="AC1405" s="24">
        <f t="shared" si="263"/>
        <v>0</v>
      </c>
      <c r="AD1405" s="24"/>
      <c r="AE1405" s="18"/>
      <c r="AF1405" s="18"/>
      <c r="AG1405" s="18"/>
      <c r="AH1405" s="18"/>
      <c r="AI1405" s="18"/>
      <c r="AJ1405" s="18"/>
      <c r="AK1405" s="18"/>
      <c r="AL1405" s="18"/>
      <c r="AM1405" s="18"/>
      <c r="AN1405" s="18"/>
    </row>
    <row r="1406" spans="1:40" x14ac:dyDescent="0.35">
      <c r="A1406" s="18"/>
      <c r="B1406" s="3" t="s">
        <v>5</v>
      </c>
      <c r="C1406" s="3">
        <v>1402</v>
      </c>
      <c r="D1406" s="3">
        <v>380</v>
      </c>
      <c r="E1406" s="11">
        <v>47.4</v>
      </c>
      <c r="F1406" s="30">
        <f t="shared" si="254"/>
        <v>13.166666666666666</v>
      </c>
      <c r="G1406" s="52">
        <f t="shared" si="264"/>
        <v>-0.54166666666666696</v>
      </c>
      <c r="H1406" s="30">
        <f t="shared" si="265"/>
        <v>13.166666666666666</v>
      </c>
      <c r="I1406" s="70"/>
      <c r="J1406" s="30">
        <v>-801.12500000000045</v>
      </c>
      <c r="K1406" s="30">
        <f>'Car Specs and Assumptions'!$C$5*9.81*'Car Specs and Assumptions'!$F$5</f>
        <v>145.08990000000003</v>
      </c>
      <c r="L1406" s="30">
        <v>73.840131458333332</v>
      </c>
      <c r="M1406" s="30">
        <v>-1020.0550314583338</v>
      </c>
      <c r="N1406" s="31">
        <v>-13430.724580868062</v>
      </c>
      <c r="O1406" s="31">
        <f t="shared" si="255"/>
        <v>0</v>
      </c>
      <c r="P1406" s="31">
        <f>IF(F1406&gt;0,(K1406+L1406)*F1406,0)</f>
        <v>2882.5787475347224</v>
      </c>
      <c r="Q1406" s="32">
        <f>IF(J1406*-1&gt;(K1406+L1406),(((J1406*-1)-K1406-L1406))*F1406,0)</f>
        <v>7665.5670857986161</v>
      </c>
      <c r="R1406" s="31">
        <f t="shared" si="256"/>
        <v>3975421.7318995511</v>
      </c>
      <c r="S1406" s="31">
        <f t="shared" si="257"/>
        <v>2311196.5931612789</v>
      </c>
      <c r="T1406" s="31">
        <f t="shared" si="258"/>
        <v>1.1043721571216953</v>
      </c>
      <c r="U1406" s="31">
        <f t="shared" si="259"/>
        <v>0.64205041358020332</v>
      </c>
      <c r="V1406" s="33">
        <v>-0.64205041358020332</v>
      </c>
      <c r="W1406" s="33">
        <f>0.5*'Car Specs and Assumptions'!$C$5*(F1406*F1406)</f>
        <v>128200.54166666664</v>
      </c>
      <c r="X1406" s="33">
        <f t="shared" si="260"/>
        <v>128.20054166666665</v>
      </c>
      <c r="Y1406" s="33">
        <f t="shared" si="261"/>
        <v>93.586395416666647</v>
      </c>
      <c r="Z1406" s="33">
        <f>(H1406*(K1406+L1406))/1000</f>
        <v>2.8825787475347222</v>
      </c>
      <c r="AA1406" s="33">
        <f t="shared" si="262"/>
        <v>90.703816669131925</v>
      </c>
      <c r="AB1406" s="18"/>
      <c r="AC1406" s="24">
        <f t="shared" si="263"/>
        <v>0</v>
      </c>
      <c r="AD1406" s="24"/>
      <c r="AE1406" s="18"/>
      <c r="AF1406" s="18"/>
      <c r="AG1406" s="18"/>
      <c r="AH1406" s="18"/>
      <c r="AI1406" s="18"/>
      <c r="AJ1406" s="18"/>
      <c r="AK1406" s="18"/>
      <c r="AL1406" s="18"/>
      <c r="AM1406" s="18"/>
      <c r="AN1406" s="18"/>
    </row>
    <row r="1407" spans="1:40" x14ac:dyDescent="0.35">
      <c r="A1407" s="18"/>
      <c r="B1407" s="3" t="s">
        <v>5</v>
      </c>
      <c r="C1407" s="3">
        <v>1403</v>
      </c>
      <c r="D1407" s="3">
        <v>381</v>
      </c>
      <c r="E1407" s="11">
        <v>45.2</v>
      </c>
      <c r="F1407" s="30">
        <f t="shared" si="254"/>
        <v>12.555555555555555</v>
      </c>
      <c r="G1407" s="52">
        <f t="shared" si="264"/>
        <v>-0.77777777777777768</v>
      </c>
      <c r="H1407" s="30">
        <f t="shared" si="265"/>
        <v>12.555555555555555</v>
      </c>
      <c r="I1407" s="70"/>
      <c r="J1407" s="30">
        <v>-1150.3333333333333</v>
      </c>
      <c r="K1407" s="30">
        <f>'Car Specs and Assumptions'!$C$5*9.81*'Car Specs and Assumptions'!$F$5</f>
        <v>145.08990000000003</v>
      </c>
      <c r="L1407" s="30">
        <v>67.144840648148161</v>
      </c>
      <c r="M1407" s="30">
        <v>-1362.5680739814813</v>
      </c>
      <c r="N1407" s="31">
        <v>-17107.799151100822</v>
      </c>
      <c r="O1407" s="31">
        <f t="shared" si="255"/>
        <v>0</v>
      </c>
      <c r="P1407" s="31">
        <f>IF(F1407&gt;0,(K1407+L1407)*F1407,0)</f>
        <v>2664.7250770267497</v>
      </c>
      <c r="Q1407" s="32">
        <f>IF(J1407*-1&gt;(K1407+L1407),(((J1407*-1)-K1407-L1407))*F1407,0)</f>
        <v>11778.348997047324</v>
      </c>
      <c r="R1407" s="31">
        <f t="shared" si="256"/>
        <v>3978086.4569765776</v>
      </c>
      <c r="S1407" s="31">
        <f t="shared" si="257"/>
        <v>2322974.942158326</v>
      </c>
      <c r="T1407" s="31">
        <f t="shared" si="258"/>
        <v>1.1051124177480933</v>
      </c>
      <c r="U1407" s="31">
        <f t="shared" si="259"/>
        <v>0.64532243893158303</v>
      </c>
      <c r="V1407" s="33">
        <v>-0.64532243893158303</v>
      </c>
      <c r="W1407" s="33">
        <f>0.5*'Car Specs and Assumptions'!$C$5*(F1407*F1407)</f>
        <v>116576.24074074074</v>
      </c>
      <c r="X1407" s="33">
        <f t="shared" si="260"/>
        <v>116.57624074074074</v>
      </c>
      <c r="Y1407" s="33">
        <f t="shared" si="261"/>
        <v>85.100655740740734</v>
      </c>
      <c r="Z1407" s="33">
        <f>(H1407*(K1407+L1407))/1000</f>
        <v>2.6647250770267497</v>
      </c>
      <c r="AA1407" s="33">
        <f t="shared" si="262"/>
        <v>82.435930663713989</v>
      </c>
      <c r="AB1407" s="18"/>
      <c r="AC1407" s="24">
        <f t="shared" si="263"/>
        <v>11778.348997047324</v>
      </c>
      <c r="AD1407" s="24">
        <f>SUM(AC1406:AC1410)</f>
        <v>64648.820471996689</v>
      </c>
      <c r="AE1407" s="18"/>
      <c r="AF1407" s="18"/>
      <c r="AG1407" s="18"/>
      <c r="AH1407" s="18"/>
      <c r="AI1407" s="18"/>
      <c r="AJ1407" s="18"/>
      <c r="AK1407" s="18"/>
      <c r="AL1407" s="18"/>
      <c r="AM1407" s="18"/>
      <c r="AN1407" s="18"/>
    </row>
    <row r="1408" spans="1:40" x14ac:dyDescent="0.35">
      <c r="A1408" s="18"/>
      <c r="B1408" s="3" t="s">
        <v>5</v>
      </c>
      <c r="C1408" s="3">
        <v>1404</v>
      </c>
      <c r="D1408" s="3">
        <v>382</v>
      </c>
      <c r="E1408" s="11">
        <v>41.8</v>
      </c>
      <c r="F1408" s="30">
        <f t="shared" si="254"/>
        <v>11.611111111111111</v>
      </c>
      <c r="G1408" s="52">
        <f t="shared" si="264"/>
        <v>-1.208333333333333</v>
      </c>
      <c r="H1408" s="30">
        <f t="shared" si="265"/>
        <v>11.611111111111111</v>
      </c>
      <c r="I1408" s="70"/>
      <c r="J1408" s="30">
        <v>-1787.1249999999995</v>
      </c>
      <c r="K1408" s="30">
        <f>'Car Specs and Assumptions'!$C$5*9.81*'Car Specs and Assumptions'!$F$5</f>
        <v>145.08990000000003</v>
      </c>
      <c r="L1408" s="30">
        <v>57.423325717592597</v>
      </c>
      <c r="M1408" s="30">
        <v>-1989.6382257175921</v>
      </c>
      <c r="N1408" s="31">
        <v>-23101.910509720929</v>
      </c>
      <c r="O1408" s="31">
        <f t="shared" si="255"/>
        <v>0</v>
      </c>
      <c r="P1408" s="31">
        <f>IF(F1408&gt;0,(K1408+L1408)*F1408,0)</f>
        <v>2351.4035652764924</v>
      </c>
      <c r="Q1408" s="32">
        <f>IF(J1408*-1&gt;(K1408+L1408),(((J1408*-1)-K1408-L1408))*F1408,0)</f>
        <v>18399.103379167947</v>
      </c>
      <c r="R1408" s="31">
        <f t="shared" si="256"/>
        <v>3980437.8605418541</v>
      </c>
      <c r="S1408" s="31">
        <f t="shared" si="257"/>
        <v>2341374.0455374941</v>
      </c>
      <c r="T1408" s="31">
        <f t="shared" si="258"/>
        <v>1.1057656376585272</v>
      </c>
      <c r="U1408" s="31">
        <f t="shared" si="259"/>
        <v>0.6504337098503159</v>
      </c>
      <c r="V1408" s="33">
        <v>-0.6504337098503159</v>
      </c>
      <c r="W1408" s="33">
        <f>0.5*'Car Specs and Assumptions'!$C$5*(F1408*F1408)</f>
        <v>99697.837962962964</v>
      </c>
      <c r="X1408" s="33">
        <f t="shared" si="260"/>
        <v>99.697837962962964</v>
      </c>
      <c r="Y1408" s="33">
        <f t="shared" si="261"/>
        <v>72.779421712962957</v>
      </c>
      <c r="Z1408" s="33">
        <f>(H1408*(K1408+L1408))/1000</f>
        <v>2.3514035652764922</v>
      </c>
      <c r="AA1408" s="33">
        <f t="shared" si="262"/>
        <v>70.428018147686458</v>
      </c>
      <c r="AB1408" s="18"/>
      <c r="AC1408" s="24">
        <f t="shared" si="263"/>
        <v>18399.103379167947</v>
      </c>
      <c r="AD1408" s="24"/>
      <c r="AE1408" s="18"/>
      <c r="AF1408" s="18"/>
      <c r="AG1408" s="18"/>
      <c r="AH1408" s="18"/>
      <c r="AI1408" s="18"/>
      <c r="AJ1408" s="18"/>
      <c r="AK1408" s="18"/>
      <c r="AL1408" s="18"/>
      <c r="AM1408" s="18"/>
      <c r="AN1408" s="18"/>
    </row>
    <row r="1409" spans="1:40" x14ac:dyDescent="0.35">
      <c r="A1409" s="18"/>
      <c r="B1409" s="3" t="s">
        <v>5</v>
      </c>
      <c r="C1409" s="3">
        <v>1405</v>
      </c>
      <c r="D1409" s="3">
        <v>383</v>
      </c>
      <c r="E1409" s="11">
        <v>36.5</v>
      </c>
      <c r="F1409" s="30">
        <f t="shared" si="254"/>
        <v>10.138888888888889</v>
      </c>
      <c r="G1409" s="52">
        <f t="shared" si="264"/>
        <v>-1.4722222222222223</v>
      </c>
      <c r="H1409" s="30">
        <f t="shared" si="265"/>
        <v>10.138888888888889</v>
      </c>
      <c r="I1409" s="70"/>
      <c r="J1409" s="30">
        <v>-2177.416666666667</v>
      </c>
      <c r="K1409" s="30">
        <f>'Car Specs and Assumptions'!$C$5*9.81*'Car Specs and Assumptions'!$F$5</f>
        <v>145.08990000000003</v>
      </c>
      <c r="L1409" s="30">
        <v>43.784612123842599</v>
      </c>
      <c r="M1409" s="30">
        <v>-2366.2911787905095</v>
      </c>
      <c r="N1409" s="31">
        <v>-23991.563340514891</v>
      </c>
      <c r="O1409" s="31">
        <f t="shared" si="255"/>
        <v>0</v>
      </c>
      <c r="P1409" s="31">
        <f>IF(F1409&gt;0,(K1409+L1409)*F1409,0)</f>
        <v>1914.977692366738</v>
      </c>
      <c r="Q1409" s="32">
        <f>IF(J1409*-1&gt;(K1409+L1409),(((J1409*-1)-K1409-L1409))*F1409,0)</f>
        <v>20161.607955781416</v>
      </c>
      <c r="R1409" s="31">
        <f t="shared" si="256"/>
        <v>3982352.8382342206</v>
      </c>
      <c r="S1409" s="31">
        <f t="shared" si="257"/>
        <v>2361535.6534932754</v>
      </c>
      <c r="T1409" s="31">
        <f t="shared" si="258"/>
        <v>1.1062976184614666</v>
      </c>
      <c r="U1409" s="31">
        <f t="shared" si="259"/>
        <v>0.65603460454043194</v>
      </c>
      <c r="V1409" s="33">
        <v>-0.65603460454043194</v>
      </c>
      <c r="W1409" s="33">
        <f>0.5*'Car Specs and Assumptions'!$C$5*(F1409*F1409)</f>
        <v>76018.431712962964</v>
      </c>
      <c r="X1409" s="33">
        <f t="shared" si="260"/>
        <v>76.018431712962965</v>
      </c>
      <c r="Y1409" s="33">
        <f t="shared" si="261"/>
        <v>55.493455150462964</v>
      </c>
      <c r="Z1409" s="33">
        <f>(H1409*(K1409+L1409))/1000</f>
        <v>1.9149776923667381</v>
      </c>
      <c r="AA1409" s="33">
        <f t="shared" si="262"/>
        <v>53.578477458096224</v>
      </c>
      <c r="AB1409" s="18"/>
      <c r="AC1409" s="24">
        <f t="shared" si="263"/>
        <v>20161.607955781416</v>
      </c>
      <c r="AD1409" s="24"/>
      <c r="AE1409" s="18"/>
      <c r="AF1409" s="18"/>
      <c r="AG1409" s="18"/>
      <c r="AH1409" s="18"/>
      <c r="AI1409" s="18"/>
      <c r="AJ1409" s="18"/>
      <c r="AK1409" s="18"/>
      <c r="AL1409" s="18"/>
      <c r="AM1409" s="18"/>
      <c r="AN1409" s="18"/>
    </row>
    <row r="1410" spans="1:40" x14ac:dyDescent="0.35">
      <c r="A1410" s="18"/>
      <c r="B1410" s="3" t="s">
        <v>5</v>
      </c>
      <c r="C1410" s="3">
        <v>1406</v>
      </c>
      <c r="D1410" s="3">
        <v>384</v>
      </c>
      <c r="E1410" s="11">
        <v>31.2</v>
      </c>
      <c r="F1410" s="30">
        <f t="shared" si="254"/>
        <v>8.6666666666666661</v>
      </c>
      <c r="G1410" s="52">
        <f t="shared" si="264"/>
        <v>-1.2361111111111112</v>
      </c>
      <c r="H1410" s="30">
        <f t="shared" si="265"/>
        <v>8.6666666666666661</v>
      </c>
      <c r="I1410" s="70"/>
      <c r="J1410" s="30">
        <v>-1828.2083333333335</v>
      </c>
      <c r="K1410" s="30">
        <f>'Car Specs and Assumptions'!$C$5*9.81*'Car Specs and Assumptions'!$F$5</f>
        <v>145.08990000000003</v>
      </c>
      <c r="L1410" s="30">
        <v>31.992263333333334</v>
      </c>
      <c r="M1410" s="30">
        <v>-2005.2904966666667</v>
      </c>
      <c r="N1410" s="31">
        <v>-17379.184304444443</v>
      </c>
      <c r="O1410" s="31">
        <f t="shared" si="255"/>
        <v>0</v>
      </c>
      <c r="P1410" s="31">
        <f>IF(F1410&gt;0,(K1410+L1410)*F1410,0)</f>
        <v>1534.7120822222225</v>
      </c>
      <c r="Q1410" s="32">
        <f>IF(J1410*-1&gt;(K1410+L1410),(((J1410*-1)-K1410-L1410))*F1410,0)</f>
        <v>14309.76014</v>
      </c>
      <c r="R1410" s="31">
        <f t="shared" si="256"/>
        <v>3983887.5503164427</v>
      </c>
      <c r="S1410" s="31">
        <f t="shared" si="257"/>
        <v>2375845.4136332753</v>
      </c>
      <c r="T1410" s="31">
        <f t="shared" si="258"/>
        <v>1.1067239614779079</v>
      </c>
      <c r="U1410" s="31">
        <f t="shared" si="259"/>
        <v>0.66000985590732386</v>
      </c>
      <c r="V1410" s="33">
        <v>-0.66000985590732386</v>
      </c>
      <c r="W1410" s="33">
        <f>0.5*'Car Specs and Assumptions'!$C$5*(F1410*F1410)</f>
        <v>55544.666666666657</v>
      </c>
      <c r="X1410" s="33">
        <f t="shared" si="260"/>
        <v>55.544666666666657</v>
      </c>
      <c r="Y1410" s="33">
        <f t="shared" si="261"/>
        <v>40.54760666666666</v>
      </c>
      <c r="Z1410" s="33">
        <f>(H1410*(K1410+L1410))/1000</f>
        <v>1.5347120822222224</v>
      </c>
      <c r="AA1410" s="33">
        <f t="shared" si="262"/>
        <v>39.012894584444439</v>
      </c>
      <c r="AB1410" s="18"/>
      <c r="AC1410" s="24">
        <f t="shared" si="263"/>
        <v>14309.76014</v>
      </c>
      <c r="AD1410" s="24"/>
      <c r="AE1410" s="18"/>
      <c r="AF1410" s="18"/>
      <c r="AG1410" s="18"/>
      <c r="AH1410" s="18"/>
      <c r="AI1410" s="18"/>
      <c r="AJ1410" s="18"/>
      <c r="AK1410" s="18"/>
      <c r="AL1410" s="18"/>
      <c r="AM1410" s="18"/>
      <c r="AN1410" s="18"/>
    </row>
    <row r="1411" spans="1:40" x14ac:dyDescent="0.35">
      <c r="A1411" s="18"/>
      <c r="B1411" s="3" t="s">
        <v>5</v>
      </c>
      <c r="C1411" s="3">
        <v>1407</v>
      </c>
      <c r="D1411" s="3">
        <v>385</v>
      </c>
      <c r="E1411" s="11">
        <v>27.6</v>
      </c>
      <c r="F1411" s="30">
        <f t="shared" si="254"/>
        <v>7.666666666666667</v>
      </c>
      <c r="G1411" s="52">
        <f t="shared" si="264"/>
        <v>-0.59722222222222232</v>
      </c>
      <c r="H1411" s="30">
        <f t="shared" si="265"/>
        <v>7.666666666666667</v>
      </c>
      <c r="I1411" s="70"/>
      <c r="J1411" s="30">
        <v>-883.29166666666686</v>
      </c>
      <c r="K1411" s="30">
        <f>'Car Specs and Assumptions'!$C$5*9.81*'Car Specs and Assumptions'!$F$5</f>
        <v>145.08990000000003</v>
      </c>
      <c r="L1411" s="30">
        <v>25.035365833333341</v>
      </c>
      <c r="M1411" s="30">
        <v>-1053.4169325000003</v>
      </c>
      <c r="N1411" s="31">
        <v>-8076.1964825000023</v>
      </c>
      <c r="O1411" s="31">
        <f t="shared" si="255"/>
        <v>0</v>
      </c>
      <c r="P1411" s="31">
        <f>IF(F1411&gt;0,(K1411+L1411)*F1411,0)</f>
        <v>1304.2937047222226</v>
      </c>
      <c r="Q1411" s="32">
        <f>IF(J1411*-1&gt;(K1411+L1411),(((J1411*-1)-K1411-L1411))*F1411,0)</f>
        <v>5467.609073055557</v>
      </c>
      <c r="R1411" s="31">
        <f t="shared" si="256"/>
        <v>3985191.8440211648</v>
      </c>
      <c r="S1411" s="31">
        <f t="shared" si="257"/>
        <v>2381313.0227063308</v>
      </c>
      <c r="T1411" s="31">
        <f t="shared" si="258"/>
        <v>1.1070862942690796</v>
      </c>
      <c r="U1411" s="31">
        <f t="shared" si="259"/>
        <v>0.66152875770781872</v>
      </c>
      <c r="V1411" s="33">
        <v>-0.66152875770781872</v>
      </c>
      <c r="W1411" s="33">
        <f>0.5*'Car Specs and Assumptions'!$C$5*(F1411*F1411)</f>
        <v>43466.166666666672</v>
      </c>
      <c r="X1411" s="33">
        <f t="shared" si="260"/>
        <v>43.466166666666673</v>
      </c>
      <c r="Y1411" s="33">
        <f t="shared" si="261"/>
        <v>31.730301666666669</v>
      </c>
      <c r="Z1411" s="33">
        <f>(H1411*(K1411+L1411))/1000</f>
        <v>1.3042937047222227</v>
      </c>
      <c r="AA1411" s="33">
        <f t="shared" si="262"/>
        <v>30.426007961944446</v>
      </c>
      <c r="AB1411" s="18"/>
      <c r="AC1411" s="24">
        <f t="shared" si="263"/>
        <v>0</v>
      </c>
      <c r="AD1411" s="24"/>
      <c r="AE1411" s="18"/>
      <c r="AF1411" s="18"/>
      <c r="AG1411" s="18"/>
      <c r="AH1411" s="18"/>
      <c r="AI1411" s="18"/>
      <c r="AJ1411" s="18"/>
      <c r="AK1411" s="18"/>
      <c r="AL1411" s="18"/>
      <c r="AM1411" s="18"/>
      <c r="AN1411" s="18"/>
    </row>
    <row r="1412" spans="1:40" x14ac:dyDescent="0.35">
      <c r="A1412" s="18"/>
      <c r="B1412" s="3" t="s">
        <v>5</v>
      </c>
      <c r="C1412" s="3">
        <v>1408</v>
      </c>
      <c r="D1412" s="3">
        <v>386</v>
      </c>
      <c r="E1412" s="11">
        <v>26.9</v>
      </c>
      <c r="F1412" s="30">
        <f t="shared" si="254"/>
        <v>7.4722222222222214</v>
      </c>
      <c r="G1412" s="52">
        <f t="shared" si="264"/>
        <v>-4.1666666666666963E-2</v>
      </c>
      <c r="H1412" s="30">
        <f t="shared" si="265"/>
        <v>7.4722222222222214</v>
      </c>
      <c r="I1412" s="70"/>
      <c r="J1412" s="30">
        <v>-61.625000000000441</v>
      </c>
      <c r="K1412" s="30">
        <f>'Car Specs and Assumptions'!$C$5*9.81*'Car Specs and Assumptions'!$F$5</f>
        <v>145.08990000000003</v>
      </c>
      <c r="L1412" s="30">
        <v>23.781559901620369</v>
      </c>
      <c r="M1412" s="30">
        <v>-230.49645990162082</v>
      </c>
      <c r="N1412" s="31">
        <v>-1722.3207698204444</v>
      </c>
      <c r="O1412" s="31">
        <f t="shared" si="255"/>
        <v>0</v>
      </c>
      <c r="P1412" s="31">
        <f>IF(F1412&gt;0,(K1412+L1412)*F1412,0)</f>
        <v>1261.8450753759967</v>
      </c>
      <c r="Q1412" s="32">
        <f>IF(J1412*-1&gt;(K1412+L1412),(((J1412*-1)-K1412-L1412))*F1412,0)</f>
        <v>0</v>
      </c>
      <c r="R1412" s="31">
        <f t="shared" si="256"/>
        <v>3986453.6890965407</v>
      </c>
      <c r="S1412" s="31">
        <f t="shared" si="257"/>
        <v>2381313.0227063308</v>
      </c>
      <c r="T1412" s="31">
        <f t="shared" si="258"/>
        <v>1.1074368348310191</v>
      </c>
      <c r="U1412" s="31">
        <f t="shared" si="259"/>
        <v>0.66152875770781872</v>
      </c>
      <c r="V1412" s="33">
        <v>-0.66152875770781872</v>
      </c>
      <c r="W1412" s="33">
        <f>0.5*'Car Specs and Assumptions'!$C$5*(F1412*F1412)</f>
        <v>41289.320601851847</v>
      </c>
      <c r="X1412" s="33">
        <f t="shared" si="260"/>
        <v>41.289320601851848</v>
      </c>
      <c r="Y1412" s="33">
        <f t="shared" si="261"/>
        <v>30.141204039351848</v>
      </c>
      <c r="Z1412" s="33">
        <f>(H1412*(K1412+L1412))/1000</f>
        <v>1.2618450753759967</v>
      </c>
      <c r="AA1412" s="33">
        <f t="shared" si="262"/>
        <v>28.87935896397585</v>
      </c>
      <c r="AB1412" s="18"/>
      <c r="AC1412" s="24">
        <f t="shared" si="263"/>
        <v>0</v>
      </c>
      <c r="AD1412" s="24"/>
      <c r="AE1412" s="18"/>
      <c r="AF1412" s="18"/>
      <c r="AG1412" s="18"/>
      <c r="AH1412" s="18"/>
      <c r="AI1412" s="18"/>
      <c r="AJ1412" s="18"/>
      <c r="AK1412" s="18"/>
      <c r="AL1412" s="18"/>
      <c r="AM1412" s="18"/>
      <c r="AN1412" s="18"/>
    </row>
    <row r="1413" spans="1:40" x14ac:dyDescent="0.35">
      <c r="A1413" s="18"/>
      <c r="B1413" s="3" t="s">
        <v>5</v>
      </c>
      <c r="C1413" s="3">
        <v>1409</v>
      </c>
      <c r="D1413" s="3">
        <v>387</v>
      </c>
      <c r="E1413" s="11">
        <v>27.3</v>
      </c>
      <c r="F1413" s="30">
        <f t="shared" ref="F1413:F1476" si="266">E1413/3.6</f>
        <v>7.583333333333333</v>
      </c>
      <c r="G1413" s="52">
        <f t="shared" si="264"/>
        <v>8.3333333333333481E-2</v>
      </c>
      <c r="H1413" s="30">
        <f t="shared" si="265"/>
        <v>7.583333333333333</v>
      </c>
      <c r="I1413" s="70"/>
      <c r="J1413" s="30">
        <v>123.25000000000021</v>
      </c>
      <c r="K1413" s="30">
        <f>'Car Specs and Assumptions'!$C$5*9.81*'Car Specs and Assumptions'!$F$5</f>
        <v>145.08990000000003</v>
      </c>
      <c r="L1413" s="30">
        <v>24.494076614583335</v>
      </c>
      <c r="M1413" s="30">
        <v>-46.33397661458315</v>
      </c>
      <c r="N1413" s="31">
        <v>-351.36598932725553</v>
      </c>
      <c r="O1413" s="31">
        <f t="shared" ref="O1413:O1476" si="267">IF(N1413&gt;0,N1413,0)</f>
        <v>0</v>
      </c>
      <c r="P1413" s="31">
        <f>IF(F1413&gt;0,(K1413+L1413)*F1413,0)</f>
        <v>1286.0118226605905</v>
      </c>
      <c r="Q1413" s="32">
        <f>IF(J1413*-1&gt;(K1413+L1413),(((J1413*-1)-K1413-L1413))*F1413,0)</f>
        <v>0</v>
      </c>
      <c r="R1413" s="31">
        <f t="shared" ref="R1413:R1476" si="268">R1412+P1413</f>
        <v>3987739.7009192011</v>
      </c>
      <c r="S1413" s="31">
        <f t="shared" ref="S1413:S1476" si="269">S1412+Q1413</f>
        <v>2381313.0227063308</v>
      </c>
      <c r="T1413" s="31">
        <f t="shared" ref="T1413:T1476" si="270">R1413*0.0000002778</f>
        <v>1.1077940889153541</v>
      </c>
      <c r="U1413" s="31">
        <f t="shared" ref="U1413:U1476" si="271">S1413*0.0000002778</f>
        <v>0.66152875770781872</v>
      </c>
      <c r="V1413" s="33">
        <v>-0.66152875770781872</v>
      </c>
      <c r="W1413" s="33">
        <f>0.5*'Car Specs and Assumptions'!$C$5*(F1413*F1413)</f>
        <v>42526.385416666664</v>
      </c>
      <c r="X1413" s="33">
        <f t="shared" ref="X1413:X1476" si="272">W1413/1000</f>
        <v>42.526385416666663</v>
      </c>
      <c r="Y1413" s="33">
        <f t="shared" ref="Y1413:Y1476" si="273">0.73*X1413</f>
        <v>31.044261354166665</v>
      </c>
      <c r="Z1413" s="33">
        <f>(H1413*(K1413+L1413))/1000</f>
        <v>1.2860118226605906</v>
      </c>
      <c r="AA1413" s="33">
        <f t="shared" ref="AA1413:AA1476" si="274">Y1413-Z1413</f>
        <v>29.758249531506074</v>
      </c>
      <c r="AB1413" s="18"/>
      <c r="AC1413" s="24">
        <f t="shared" ref="AC1413:AC1476" si="275">IF(Q1413&gt;10000,Q1413,0)</f>
        <v>0</v>
      </c>
      <c r="AD1413" s="24"/>
      <c r="AE1413" s="18"/>
      <c r="AF1413" s="18"/>
      <c r="AG1413" s="18"/>
      <c r="AH1413" s="18"/>
      <c r="AI1413" s="18"/>
      <c r="AJ1413" s="18"/>
      <c r="AK1413" s="18"/>
      <c r="AL1413" s="18"/>
      <c r="AM1413" s="18"/>
      <c r="AN1413" s="18"/>
    </row>
    <row r="1414" spans="1:40" x14ac:dyDescent="0.35">
      <c r="A1414" s="18"/>
      <c r="B1414" s="3" t="s">
        <v>5</v>
      </c>
      <c r="C1414" s="3">
        <v>1410</v>
      </c>
      <c r="D1414" s="3">
        <v>388</v>
      </c>
      <c r="E1414" s="11">
        <v>27.5</v>
      </c>
      <c r="F1414" s="30">
        <f t="shared" si="266"/>
        <v>7.6388888888888884</v>
      </c>
      <c r="G1414" s="52">
        <f t="shared" ref="G1414:G1477" si="276">($F1415-$F1413)/2</f>
        <v>1.388888888888884E-2</v>
      </c>
      <c r="H1414" s="30">
        <f t="shared" si="265"/>
        <v>7.6388888888888884</v>
      </c>
      <c r="I1414" s="70"/>
      <c r="J1414" s="30">
        <v>20.541666666666593</v>
      </c>
      <c r="K1414" s="30">
        <f>'Car Specs and Assumptions'!$C$5*9.81*'Car Specs and Assumptions'!$F$5</f>
        <v>145.08990000000003</v>
      </c>
      <c r="L1414" s="30">
        <v>24.854278790509259</v>
      </c>
      <c r="M1414" s="30">
        <v>-149.40251212384268</v>
      </c>
      <c r="N1414" s="31">
        <v>-1141.2691898349094</v>
      </c>
      <c r="O1414" s="31">
        <f t="shared" si="267"/>
        <v>0</v>
      </c>
      <c r="P1414" s="31">
        <f>IF(F1414&gt;0,(K1414+L1414)*F1414,0)</f>
        <v>1298.1846990941681</v>
      </c>
      <c r="Q1414" s="32">
        <f>IF(J1414*-1&gt;(K1414+L1414),(((J1414*-1)-K1414-L1414))*F1414,0)</f>
        <v>0</v>
      </c>
      <c r="R1414" s="31">
        <f t="shared" si="268"/>
        <v>3989037.8856182955</v>
      </c>
      <c r="S1414" s="31">
        <f t="shared" si="269"/>
        <v>2381313.0227063308</v>
      </c>
      <c r="T1414" s="31">
        <f t="shared" si="270"/>
        <v>1.1081547246247625</v>
      </c>
      <c r="U1414" s="31">
        <f t="shared" si="271"/>
        <v>0.66152875770781872</v>
      </c>
      <c r="V1414" s="33">
        <v>-0.66152875770781872</v>
      </c>
      <c r="W1414" s="33">
        <f>0.5*'Car Specs and Assumptions'!$C$5*(F1414*F1414)</f>
        <v>43151.765046296292</v>
      </c>
      <c r="X1414" s="33">
        <f t="shared" si="272"/>
        <v>43.151765046296291</v>
      </c>
      <c r="Y1414" s="33">
        <f t="shared" si="273"/>
        <v>31.500788483796292</v>
      </c>
      <c r="Z1414" s="33">
        <f>(H1414*(K1414+L1414))/1000</f>
        <v>1.2981846990941681</v>
      </c>
      <c r="AA1414" s="33">
        <f t="shared" si="274"/>
        <v>30.202603784702124</v>
      </c>
      <c r="AB1414" s="18"/>
      <c r="AC1414" s="24">
        <f t="shared" si="275"/>
        <v>0</v>
      </c>
      <c r="AD1414" s="24"/>
      <c r="AE1414" s="18"/>
      <c r="AF1414" s="18"/>
      <c r="AG1414" s="18"/>
      <c r="AH1414" s="18"/>
      <c r="AI1414" s="18"/>
      <c r="AJ1414" s="18"/>
      <c r="AK1414" s="18"/>
      <c r="AL1414" s="18"/>
      <c r="AM1414" s="18"/>
      <c r="AN1414" s="18"/>
    </row>
    <row r="1415" spans="1:40" x14ac:dyDescent="0.35">
      <c r="A1415" s="18"/>
      <c r="B1415" s="3" t="s">
        <v>5</v>
      </c>
      <c r="C1415" s="3">
        <v>1411</v>
      </c>
      <c r="D1415" s="3">
        <v>389</v>
      </c>
      <c r="E1415" s="11">
        <v>27.4</v>
      </c>
      <c r="F1415" s="30">
        <f t="shared" si="266"/>
        <v>7.6111111111111107</v>
      </c>
      <c r="G1415" s="52">
        <f t="shared" si="276"/>
        <v>-5.5555555555555358E-2</v>
      </c>
      <c r="H1415" s="30">
        <f t="shared" ref="H1415:H1478" si="277">F1415*$C$5</f>
        <v>7.6111111111111107</v>
      </c>
      <c r="I1415" s="70"/>
      <c r="J1415" s="30">
        <v>-82.166666666666373</v>
      </c>
      <c r="K1415" s="30">
        <f>'Car Specs and Assumptions'!$C$5*9.81*'Car Specs and Assumptions'!$F$5</f>
        <v>145.08990000000003</v>
      </c>
      <c r="L1415" s="30">
        <v>24.673849050925927</v>
      </c>
      <c r="M1415" s="30">
        <v>-251.93041571759233</v>
      </c>
      <c r="N1415" s="31">
        <v>-1917.4703862950082</v>
      </c>
      <c r="O1415" s="31">
        <f t="shared" si="267"/>
        <v>0</v>
      </c>
      <c r="P1415" s="31">
        <f>IF(F1415&gt;0,(K1415+L1415)*F1415,0)</f>
        <v>1292.0907566653807</v>
      </c>
      <c r="Q1415" s="32">
        <f>IF(J1415*-1&gt;(K1415+L1415),(((J1415*-1)-K1415-L1415))*F1415,0)</f>
        <v>0</v>
      </c>
      <c r="R1415" s="31">
        <f t="shared" si="268"/>
        <v>3990329.976374961</v>
      </c>
      <c r="S1415" s="31">
        <f t="shared" si="269"/>
        <v>2381313.0227063308</v>
      </c>
      <c r="T1415" s="31">
        <f t="shared" si="270"/>
        <v>1.1085136674369642</v>
      </c>
      <c r="U1415" s="31">
        <f t="shared" si="271"/>
        <v>0.66152875770781872</v>
      </c>
      <c r="V1415" s="33">
        <v>-0.66152875770781872</v>
      </c>
      <c r="W1415" s="33">
        <f>0.5*'Car Specs and Assumptions'!$C$5*(F1415*F1415)</f>
        <v>42838.504629629628</v>
      </c>
      <c r="X1415" s="33">
        <f t="shared" si="272"/>
        <v>42.838504629629625</v>
      </c>
      <c r="Y1415" s="33">
        <f t="shared" si="273"/>
        <v>31.272108379629625</v>
      </c>
      <c r="Z1415" s="33">
        <f>(H1415*(K1415+L1415))/1000</f>
        <v>1.2920907566653808</v>
      </c>
      <c r="AA1415" s="33">
        <f t="shared" si="274"/>
        <v>29.980017622964244</v>
      </c>
      <c r="AB1415" s="18"/>
      <c r="AC1415" s="24">
        <f t="shared" si="275"/>
        <v>0</v>
      </c>
      <c r="AD1415" s="24"/>
      <c r="AE1415" s="18"/>
      <c r="AF1415" s="18"/>
      <c r="AG1415" s="18"/>
      <c r="AH1415" s="18"/>
      <c r="AI1415" s="18"/>
      <c r="AJ1415" s="18"/>
      <c r="AK1415" s="18"/>
      <c r="AL1415" s="18"/>
      <c r="AM1415" s="18"/>
      <c r="AN1415" s="18"/>
    </row>
    <row r="1416" spans="1:40" x14ac:dyDescent="0.35">
      <c r="A1416" s="18"/>
      <c r="B1416" s="3" t="s">
        <v>5</v>
      </c>
      <c r="C1416" s="3">
        <v>1412</v>
      </c>
      <c r="D1416" s="3">
        <v>390</v>
      </c>
      <c r="E1416" s="11">
        <v>27.1</v>
      </c>
      <c r="F1416" s="30">
        <f t="shared" si="266"/>
        <v>7.5277777777777777</v>
      </c>
      <c r="G1416" s="52">
        <f t="shared" si="276"/>
        <v>-9.7222222222222321E-2</v>
      </c>
      <c r="H1416" s="30">
        <f t="shared" si="277"/>
        <v>7.5277777777777777</v>
      </c>
      <c r="I1416" s="70"/>
      <c r="J1416" s="30">
        <v>-143.7916666666668</v>
      </c>
      <c r="K1416" s="30">
        <f>'Car Specs and Assumptions'!$C$5*9.81*'Car Specs and Assumptions'!$F$5</f>
        <v>145.08990000000003</v>
      </c>
      <c r="L1416" s="30">
        <v>24.136503651620373</v>
      </c>
      <c r="M1416" s="30">
        <v>-313.01807031828719</v>
      </c>
      <c r="N1416" s="31">
        <v>-2356.3304737848839</v>
      </c>
      <c r="O1416" s="31">
        <f t="shared" si="267"/>
        <v>0</v>
      </c>
      <c r="P1416" s="31">
        <f>IF(F1416&gt;0,(K1416+L1416)*F1416,0)</f>
        <v>1273.8987608219202</v>
      </c>
      <c r="Q1416" s="32">
        <f>IF(J1416*-1&gt;(K1416+L1416),(((J1416*-1)-K1416-L1416))*F1416,0)</f>
        <v>0</v>
      </c>
      <c r="R1416" s="31">
        <f t="shared" si="268"/>
        <v>3991603.8751357831</v>
      </c>
      <c r="S1416" s="31">
        <f t="shared" si="269"/>
        <v>2381313.0227063308</v>
      </c>
      <c r="T1416" s="31">
        <f t="shared" si="270"/>
        <v>1.1088675565127206</v>
      </c>
      <c r="U1416" s="31">
        <f t="shared" si="271"/>
        <v>0.66152875770781872</v>
      </c>
      <c r="V1416" s="33">
        <v>-0.66152875770781872</v>
      </c>
      <c r="W1416" s="33">
        <f>0.5*'Car Specs and Assumptions'!$C$5*(F1416*F1416)</f>
        <v>41905.570601851854</v>
      </c>
      <c r="X1416" s="33">
        <f t="shared" si="272"/>
        <v>41.905570601851856</v>
      </c>
      <c r="Y1416" s="33">
        <f t="shared" si="273"/>
        <v>30.591066539351853</v>
      </c>
      <c r="Z1416" s="33">
        <f>(H1416*(K1416+L1416))/1000</f>
        <v>1.2738987608219201</v>
      </c>
      <c r="AA1416" s="33">
        <f t="shared" si="274"/>
        <v>29.317167778529935</v>
      </c>
      <c r="AB1416" s="18"/>
      <c r="AC1416" s="24">
        <f t="shared" si="275"/>
        <v>0</v>
      </c>
      <c r="AD1416" s="24"/>
      <c r="AE1416" s="18"/>
      <c r="AF1416" s="18"/>
      <c r="AG1416" s="18"/>
      <c r="AH1416" s="18"/>
      <c r="AI1416" s="18"/>
      <c r="AJ1416" s="18"/>
      <c r="AK1416" s="18"/>
      <c r="AL1416" s="18"/>
      <c r="AM1416" s="18"/>
      <c r="AN1416" s="18"/>
    </row>
    <row r="1417" spans="1:40" x14ac:dyDescent="0.35">
      <c r="A1417" s="18"/>
      <c r="B1417" s="3" t="s">
        <v>5</v>
      </c>
      <c r="C1417" s="3">
        <v>1413</v>
      </c>
      <c r="D1417" s="3">
        <v>391</v>
      </c>
      <c r="E1417" s="11">
        <v>26.7</v>
      </c>
      <c r="F1417" s="30">
        <f t="shared" si="266"/>
        <v>7.4166666666666661</v>
      </c>
      <c r="G1417" s="52">
        <f t="shared" si="276"/>
        <v>-4.1666666666666519E-2</v>
      </c>
      <c r="H1417" s="30">
        <f t="shared" si="277"/>
        <v>7.4166666666666661</v>
      </c>
      <c r="I1417" s="70"/>
      <c r="J1417" s="30">
        <v>-61.62499999999978</v>
      </c>
      <c r="K1417" s="30">
        <f>'Car Specs and Assumptions'!$C$5*9.81*'Car Specs and Assumptions'!$F$5</f>
        <v>145.08990000000003</v>
      </c>
      <c r="L1417" s="30">
        <v>23.429245364583331</v>
      </c>
      <c r="M1417" s="30">
        <v>-230.14414536458312</v>
      </c>
      <c r="N1417" s="31">
        <v>-1706.9024114539914</v>
      </c>
      <c r="O1417" s="31">
        <f t="shared" si="267"/>
        <v>0</v>
      </c>
      <c r="P1417" s="31">
        <f>IF(F1417&gt;0,(K1417+L1417)*F1417,0)</f>
        <v>1249.8503281206597</v>
      </c>
      <c r="Q1417" s="32">
        <f>IF(J1417*-1&gt;(K1417+L1417),(((J1417*-1)-K1417-L1417))*F1417,0)</f>
        <v>0</v>
      </c>
      <c r="R1417" s="31">
        <f t="shared" si="268"/>
        <v>3992853.725463904</v>
      </c>
      <c r="S1417" s="31">
        <f t="shared" si="269"/>
        <v>2381313.0227063308</v>
      </c>
      <c r="T1417" s="31">
        <f t="shared" si="270"/>
        <v>1.1092147649338726</v>
      </c>
      <c r="U1417" s="31">
        <f t="shared" si="271"/>
        <v>0.66152875770781872</v>
      </c>
      <c r="V1417" s="33">
        <v>-0.66152875770781872</v>
      </c>
      <c r="W1417" s="33">
        <f>0.5*'Car Specs and Assumptions'!$C$5*(F1417*F1417)</f>
        <v>40677.635416666657</v>
      </c>
      <c r="X1417" s="33">
        <f t="shared" si="272"/>
        <v>40.677635416666654</v>
      </c>
      <c r="Y1417" s="33">
        <f t="shared" si="273"/>
        <v>29.694673854166656</v>
      </c>
      <c r="Z1417" s="33">
        <f>(H1417*(K1417+L1417))/1000</f>
        <v>1.2498503281206597</v>
      </c>
      <c r="AA1417" s="33">
        <f t="shared" si="274"/>
        <v>28.444823526045997</v>
      </c>
      <c r="AB1417" s="18"/>
      <c r="AC1417" s="24">
        <f t="shared" si="275"/>
        <v>0</v>
      </c>
      <c r="AD1417" s="24"/>
      <c r="AE1417" s="18"/>
      <c r="AF1417" s="18"/>
      <c r="AG1417" s="18"/>
      <c r="AH1417" s="18"/>
      <c r="AI1417" s="18"/>
      <c r="AJ1417" s="18"/>
      <c r="AK1417" s="18"/>
      <c r="AL1417" s="18"/>
      <c r="AM1417" s="18"/>
      <c r="AN1417" s="18"/>
    </row>
    <row r="1418" spans="1:40" x14ac:dyDescent="0.35">
      <c r="A1418" s="18"/>
      <c r="B1418" s="3" t="s">
        <v>5</v>
      </c>
      <c r="C1418" s="3">
        <v>1414</v>
      </c>
      <c r="D1418" s="3">
        <v>392</v>
      </c>
      <c r="E1418" s="11">
        <v>26.8</v>
      </c>
      <c r="F1418" s="30">
        <f t="shared" si="266"/>
        <v>7.4444444444444446</v>
      </c>
      <c r="G1418" s="52">
        <f t="shared" si="276"/>
        <v>0.20833333333333348</v>
      </c>
      <c r="H1418" s="30">
        <f t="shared" si="277"/>
        <v>7.4444444444444446</v>
      </c>
      <c r="I1418" s="70"/>
      <c r="J1418" s="30">
        <v>308.12500000000023</v>
      </c>
      <c r="K1418" s="30">
        <f>'Car Specs and Assumptions'!$C$5*9.81*'Car Specs and Assumptions'!$F$5</f>
        <v>145.08990000000003</v>
      </c>
      <c r="L1418" s="30">
        <v>23.605073981481485</v>
      </c>
      <c r="M1418" s="30">
        <v>139.4300260185187</v>
      </c>
      <c r="N1418" s="31">
        <v>1037.9790825823059</v>
      </c>
      <c r="O1418" s="31">
        <f t="shared" si="267"/>
        <v>1037.9790825823059</v>
      </c>
      <c r="P1418" s="31">
        <f>IF(F1418&gt;0,(K1418+L1418)*F1418,0)</f>
        <v>1255.8403618621403</v>
      </c>
      <c r="Q1418" s="32">
        <f>IF(J1418*-1&gt;(K1418+L1418),(((J1418*-1)-K1418-L1418))*F1418,0)</f>
        <v>0</v>
      </c>
      <c r="R1418" s="31">
        <f t="shared" si="268"/>
        <v>3994109.565825766</v>
      </c>
      <c r="S1418" s="31">
        <f t="shared" si="269"/>
        <v>2381313.0227063308</v>
      </c>
      <c r="T1418" s="31">
        <f t="shared" si="270"/>
        <v>1.1095636373863977</v>
      </c>
      <c r="U1418" s="31">
        <f t="shared" si="271"/>
        <v>0.66152875770781872</v>
      </c>
      <c r="V1418" s="33">
        <v>-0.66152875770781872</v>
      </c>
      <c r="W1418" s="33">
        <f>0.5*'Car Specs and Assumptions'!$C$5*(F1418*F1418)</f>
        <v>40982.907407407409</v>
      </c>
      <c r="X1418" s="33">
        <f t="shared" si="272"/>
        <v>40.98290740740741</v>
      </c>
      <c r="Y1418" s="33">
        <f t="shared" si="273"/>
        <v>29.917522407407407</v>
      </c>
      <c r="Z1418" s="33">
        <f>(H1418*(K1418+L1418))/1000</f>
        <v>1.2558403618621403</v>
      </c>
      <c r="AA1418" s="33">
        <f t="shared" si="274"/>
        <v>28.661682045545266</v>
      </c>
      <c r="AB1418" s="18"/>
      <c r="AC1418" s="24">
        <f t="shared" si="275"/>
        <v>0</v>
      </c>
      <c r="AD1418" s="24"/>
      <c r="AE1418" s="18"/>
      <c r="AF1418" s="18"/>
      <c r="AG1418" s="18"/>
      <c r="AH1418" s="18"/>
      <c r="AI1418" s="18"/>
      <c r="AJ1418" s="18"/>
      <c r="AK1418" s="18"/>
      <c r="AL1418" s="18"/>
      <c r="AM1418" s="18"/>
      <c r="AN1418" s="18"/>
    </row>
    <row r="1419" spans="1:40" x14ac:dyDescent="0.35">
      <c r="A1419" s="18"/>
      <c r="B1419" s="3" t="s">
        <v>5</v>
      </c>
      <c r="C1419" s="3">
        <v>1415</v>
      </c>
      <c r="D1419" s="3">
        <v>393</v>
      </c>
      <c r="E1419" s="11">
        <v>28.2</v>
      </c>
      <c r="F1419" s="30">
        <f t="shared" si="266"/>
        <v>7.833333333333333</v>
      </c>
      <c r="G1419" s="52">
        <f t="shared" si="276"/>
        <v>0.59722222222222232</v>
      </c>
      <c r="H1419" s="30">
        <f t="shared" si="277"/>
        <v>7.833333333333333</v>
      </c>
      <c r="I1419" s="70"/>
      <c r="J1419" s="30">
        <v>883.29166666666686</v>
      </c>
      <c r="K1419" s="30">
        <f>'Car Specs and Assumptions'!$C$5*9.81*'Car Specs and Assumptions'!$F$5</f>
        <v>145.08990000000003</v>
      </c>
      <c r="L1419" s="30">
        <v>26.135691458333334</v>
      </c>
      <c r="M1419" s="30">
        <v>712.06607520833347</v>
      </c>
      <c r="N1419" s="31">
        <v>5577.8509224652789</v>
      </c>
      <c r="O1419" s="31">
        <f t="shared" si="267"/>
        <v>5577.8509224652789</v>
      </c>
      <c r="P1419" s="31">
        <f>IF(F1419&gt;0,(K1419+L1419)*F1419,0)</f>
        <v>1341.2671330902779</v>
      </c>
      <c r="Q1419" s="32">
        <f>IF(J1419*-1&gt;(K1419+L1419),(((J1419*-1)-K1419-L1419))*F1419,0)</f>
        <v>0</v>
      </c>
      <c r="R1419" s="31">
        <f t="shared" si="268"/>
        <v>3995450.8329588561</v>
      </c>
      <c r="S1419" s="31">
        <f t="shared" si="269"/>
        <v>2381313.0227063308</v>
      </c>
      <c r="T1419" s="31">
        <f t="shared" si="270"/>
        <v>1.1099362413959704</v>
      </c>
      <c r="U1419" s="31">
        <f t="shared" si="271"/>
        <v>0.66152875770781872</v>
      </c>
      <c r="V1419" s="33">
        <v>-0.66152875770781872</v>
      </c>
      <c r="W1419" s="33">
        <f>0.5*'Car Specs and Assumptions'!$C$5*(F1419*F1419)</f>
        <v>45376.541666666664</v>
      </c>
      <c r="X1419" s="33">
        <f t="shared" si="272"/>
        <v>45.376541666666661</v>
      </c>
      <c r="Y1419" s="33">
        <f t="shared" si="273"/>
        <v>33.124875416666661</v>
      </c>
      <c r="Z1419" s="33">
        <f>(H1419*(K1419+L1419))/1000</f>
        <v>1.3412671330902779</v>
      </c>
      <c r="AA1419" s="33">
        <f t="shared" si="274"/>
        <v>31.783608283576385</v>
      </c>
      <c r="AB1419" s="18"/>
      <c r="AC1419" s="24">
        <f t="shared" si="275"/>
        <v>0</v>
      </c>
      <c r="AD1419" s="24"/>
      <c r="AE1419" s="18"/>
      <c r="AF1419" s="18"/>
      <c r="AG1419" s="18"/>
      <c r="AH1419" s="18"/>
      <c r="AI1419" s="18"/>
      <c r="AJ1419" s="18"/>
      <c r="AK1419" s="18"/>
      <c r="AL1419" s="18"/>
      <c r="AM1419" s="18"/>
      <c r="AN1419" s="18"/>
    </row>
    <row r="1420" spans="1:40" x14ac:dyDescent="0.35">
      <c r="A1420" s="18"/>
      <c r="B1420" s="3" t="s">
        <v>5</v>
      </c>
      <c r="C1420" s="3">
        <v>1416</v>
      </c>
      <c r="D1420" s="3">
        <v>394</v>
      </c>
      <c r="E1420" s="11">
        <v>31.1</v>
      </c>
      <c r="F1420" s="30">
        <f t="shared" si="266"/>
        <v>8.6388888888888893</v>
      </c>
      <c r="G1420" s="52">
        <f t="shared" si="276"/>
        <v>0.91666666666666652</v>
      </c>
      <c r="H1420" s="30">
        <f t="shared" si="277"/>
        <v>8.6388888888888893</v>
      </c>
      <c r="I1420" s="70"/>
      <c r="J1420" s="30">
        <v>1355.7499999999998</v>
      </c>
      <c r="K1420" s="30">
        <f>'Car Specs and Assumptions'!$C$5*9.81*'Car Specs and Assumptions'!$F$5</f>
        <v>145.08990000000003</v>
      </c>
      <c r="L1420" s="30">
        <v>31.7875133738426</v>
      </c>
      <c r="M1420" s="30">
        <v>1178.8725866261573</v>
      </c>
      <c r="N1420" s="31">
        <v>10184.149290020414</v>
      </c>
      <c r="O1420" s="31">
        <f t="shared" si="267"/>
        <v>10184.149290020414</v>
      </c>
      <c r="P1420" s="31">
        <f>IF(F1420&gt;0,(K1420+L1420)*F1420,0)</f>
        <v>1528.024321090696</v>
      </c>
      <c r="Q1420" s="32">
        <f>IF(J1420*-1&gt;(K1420+L1420),(((J1420*-1)-K1420-L1420))*F1420,0)</f>
        <v>0</v>
      </c>
      <c r="R1420" s="31">
        <f t="shared" si="268"/>
        <v>3996978.857279947</v>
      </c>
      <c r="S1420" s="31">
        <f t="shared" si="269"/>
        <v>2381313.0227063308</v>
      </c>
      <c r="T1420" s="31">
        <f t="shared" si="270"/>
        <v>1.1103607265523694</v>
      </c>
      <c r="U1420" s="31">
        <f t="shared" si="271"/>
        <v>0.66152875770781872</v>
      </c>
      <c r="V1420" s="33">
        <v>-0.66152875770781872</v>
      </c>
      <c r="W1420" s="33">
        <f>0.5*'Car Specs and Assumptions'!$C$5*(F1420*F1420)</f>
        <v>55189.181712962971</v>
      </c>
      <c r="X1420" s="33">
        <f t="shared" si="272"/>
        <v>55.18918171296297</v>
      </c>
      <c r="Y1420" s="33">
        <f t="shared" si="273"/>
        <v>40.288102650462967</v>
      </c>
      <c r="Z1420" s="33">
        <f>(H1420*(K1420+L1420))/1000</f>
        <v>1.5280243210906961</v>
      </c>
      <c r="AA1420" s="33">
        <f t="shared" si="274"/>
        <v>38.76007832937227</v>
      </c>
      <c r="AB1420" s="18"/>
      <c r="AC1420" s="24">
        <f t="shared" si="275"/>
        <v>0</v>
      </c>
      <c r="AD1420" s="24"/>
      <c r="AE1420" s="18"/>
      <c r="AF1420" s="18"/>
      <c r="AG1420" s="18"/>
      <c r="AH1420" s="18"/>
      <c r="AI1420" s="18"/>
      <c r="AJ1420" s="18"/>
      <c r="AK1420" s="18"/>
      <c r="AL1420" s="18"/>
      <c r="AM1420" s="18"/>
      <c r="AN1420" s="18"/>
    </row>
    <row r="1421" spans="1:40" x14ac:dyDescent="0.35">
      <c r="A1421" s="18"/>
      <c r="B1421" s="3" t="s">
        <v>5</v>
      </c>
      <c r="C1421" s="3">
        <v>1417</v>
      </c>
      <c r="D1421" s="3">
        <v>395</v>
      </c>
      <c r="E1421" s="11">
        <v>34.799999999999997</v>
      </c>
      <c r="F1421" s="30">
        <f t="shared" si="266"/>
        <v>9.6666666666666661</v>
      </c>
      <c r="G1421" s="52">
        <f t="shared" si="276"/>
        <v>1.0138888888888884</v>
      </c>
      <c r="H1421" s="30">
        <f t="shared" si="277"/>
        <v>9.6666666666666661</v>
      </c>
      <c r="I1421" s="70"/>
      <c r="J1421" s="30">
        <v>1499.5416666666658</v>
      </c>
      <c r="K1421" s="30">
        <f>'Car Specs and Assumptions'!$C$5*9.81*'Car Specs and Assumptions'!$F$5</f>
        <v>145.08990000000003</v>
      </c>
      <c r="L1421" s="30">
        <v>39.801025833333334</v>
      </c>
      <c r="M1421" s="30">
        <v>1314.6507408333325</v>
      </c>
      <c r="N1421" s="31">
        <v>12708.290494722214</v>
      </c>
      <c r="O1421" s="31">
        <f t="shared" si="267"/>
        <v>12708.290494722214</v>
      </c>
      <c r="P1421" s="31">
        <f>IF(F1421&gt;0,(K1421+L1421)*F1421,0)</f>
        <v>1787.2789497222225</v>
      </c>
      <c r="Q1421" s="32">
        <f>IF(J1421*-1&gt;(K1421+L1421),(((J1421*-1)-K1421-L1421))*F1421,0)</f>
        <v>0</v>
      </c>
      <c r="R1421" s="31">
        <f t="shared" si="268"/>
        <v>3998766.1362296692</v>
      </c>
      <c r="S1421" s="31">
        <f t="shared" si="269"/>
        <v>2381313.0227063308</v>
      </c>
      <c r="T1421" s="31">
        <f t="shared" si="270"/>
        <v>1.1108572326446022</v>
      </c>
      <c r="U1421" s="31">
        <f t="shared" si="271"/>
        <v>0.66152875770781872</v>
      </c>
      <c r="V1421" s="33">
        <v>-0.66152875770781872</v>
      </c>
      <c r="W1421" s="33">
        <f>0.5*'Car Specs and Assumptions'!$C$5*(F1421*F1421)</f>
        <v>69102.166666666657</v>
      </c>
      <c r="X1421" s="33">
        <f t="shared" si="272"/>
        <v>69.102166666666662</v>
      </c>
      <c r="Y1421" s="33">
        <f t="shared" si="273"/>
        <v>50.444581666666664</v>
      </c>
      <c r="Z1421" s="33">
        <f>(H1421*(K1421+L1421))/1000</f>
        <v>1.7872789497222226</v>
      </c>
      <c r="AA1421" s="33">
        <f t="shared" si="274"/>
        <v>48.657302716944443</v>
      </c>
      <c r="AB1421" s="18"/>
      <c r="AC1421" s="24">
        <f t="shared" si="275"/>
        <v>0</v>
      </c>
      <c r="AD1421" s="24"/>
      <c r="AE1421" s="18"/>
      <c r="AF1421" s="18"/>
      <c r="AG1421" s="18"/>
      <c r="AH1421" s="18"/>
      <c r="AI1421" s="18"/>
      <c r="AJ1421" s="18"/>
      <c r="AK1421" s="18"/>
      <c r="AL1421" s="18"/>
      <c r="AM1421" s="18"/>
      <c r="AN1421" s="18"/>
    </row>
    <row r="1422" spans="1:40" x14ac:dyDescent="0.35">
      <c r="A1422" s="18"/>
      <c r="B1422" s="3" t="s">
        <v>5</v>
      </c>
      <c r="C1422" s="3">
        <v>1418</v>
      </c>
      <c r="D1422" s="3">
        <v>396</v>
      </c>
      <c r="E1422" s="11">
        <v>38.4</v>
      </c>
      <c r="F1422" s="30">
        <f t="shared" si="266"/>
        <v>10.666666666666666</v>
      </c>
      <c r="G1422" s="52">
        <f t="shared" si="276"/>
        <v>0.84722222222222232</v>
      </c>
      <c r="H1422" s="30">
        <f t="shared" si="277"/>
        <v>10.666666666666666</v>
      </c>
      <c r="I1422" s="70"/>
      <c r="J1422" s="30">
        <v>1253.0416666666667</v>
      </c>
      <c r="K1422" s="30">
        <f>'Car Specs and Assumptions'!$C$5*9.81*'Car Specs and Assumptions'!$F$5</f>
        <v>145.08990000000003</v>
      </c>
      <c r="L1422" s="30">
        <v>48.461653333333338</v>
      </c>
      <c r="M1422" s="30">
        <v>1059.4901133333335</v>
      </c>
      <c r="N1422" s="31">
        <v>11301.227875555556</v>
      </c>
      <c r="O1422" s="31">
        <f t="shared" si="267"/>
        <v>11301.227875555556</v>
      </c>
      <c r="P1422" s="31">
        <f>IF(F1422&gt;0,(K1422+L1422)*F1422,0)</f>
        <v>2064.5499022222225</v>
      </c>
      <c r="Q1422" s="32">
        <f>IF(J1422*-1&gt;(K1422+L1422),(((J1422*-1)-K1422-L1422))*F1422,0)</f>
        <v>0</v>
      </c>
      <c r="R1422" s="31">
        <f t="shared" si="268"/>
        <v>4000830.6861318913</v>
      </c>
      <c r="S1422" s="31">
        <f t="shared" si="269"/>
        <v>2381313.0227063308</v>
      </c>
      <c r="T1422" s="31">
        <f t="shared" si="270"/>
        <v>1.1114307646074395</v>
      </c>
      <c r="U1422" s="31">
        <f t="shared" si="271"/>
        <v>0.66152875770781872</v>
      </c>
      <c r="V1422" s="33">
        <v>-0.66152875770781872</v>
      </c>
      <c r="W1422" s="33">
        <f>0.5*'Car Specs and Assumptions'!$C$5*(F1422*F1422)</f>
        <v>84138.666666666657</v>
      </c>
      <c r="X1422" s="33">
        <f t="shared" si="272"/>
        <v>84.138666666666651</v>
      </c>
      <c r="Y1422" s="33">
        <f t="shared" si="273"/>
        <v>61.421226666666655</v>
      </c>
      <c r="Z1422" s="33">
        <f>(H1422*(K1422+L1422))/1000</f>
        <v>2.0645499022222227</v>
      </c>
      <c r="AA1422" s="33">
        <f t="shared" si="274"/>
        <v>59.35667676444443</v>
      </c>
      <c r="AB1422" s="18"/>
      <c r="AC1422" s="24">
        <f t="shared" si="275"/>
        <v>0</v>
      </c>
      <c r="AD1422" s="24"/>
      <c r="AE1422" s="18"/>
      <c r="AF1422" s="18"/>
      <c r="AG1422" s="18"/>
      <c r="AH1422" s="18"/>
      <c r="AI1422" s="18"/>
      <c r="AJ1422" s="18"/>
      <c r="AK1422" s="18"/>
      <c r="AL1422" s="18"/>
      <c r="AM1422" s="18"/>
      <c r="AN1422" s="18"/>
    </row>
    <row r="1423" spans="1:40" x14ac:dyDescent="0.35">
      <c r="A1423" s="18"/>
      <c r="B1423" s="3" t="s">
        <v>5</v>
      </c>
      <c r="C1423" s="3">
        <v>1419</v>
      </c>
      <c r="D1423" s="3">
        <v>397</v>
      </c>
      <c r="E1423" s="11">
        <v>40.9</v>
      </c>
      <c r="F1423" s="30">
        <f t="shared" si="266"/>
        <v>11.361111111111111</v>
      </c>
      <c r="G1423" s="52">
        <f t="shared" si="276"/>
        <v>0.45833333333333393</v>
      </c>
      <c r="H1423" s="30">
        <f t="shared" si="277"/>
        <v>11.361111111111111</v>
      </c>
      <c r="I1423" s="70"/>
      <c r="J1423" s="30">
        <v>677.87500000000091</v>
      </c>
      <c r="K1423" s="30">
        <f>'Car Specs and Assumptions'!$C$5*9.81*'Car Specs and Assumptions'!$F$5</f>
        <v>145.08990000000003</v>
      </c>
      <c r="L1423" s="30">
        <v>54.977171707175927</v>
      </c>
      <c r="M1423" s="30">
        <v>477.80792829282495</v>
      </c>
      <c r="N1423" s="31">
        <v>5428.428963104594</v>
      </c>
      <c r="O1423" s="31">
        <f t="shared" si="267"/>
        <v>5428.428963104594</v>
      </c>
      <c r="P1423" s="31">
        <f>IF(F1423&gt;0,(K1423+L1423)*F1423,0)</f>
        <v>2272.9842313398599</v>
      </c>
      <c r="Q1423" s="32">
        <f>IF(J1423*-1&gt;(K1423+L1423),(((J1423*-1)-K1423-L1423))*F1423,0)</f>
        <v>0</v>
      </c>
      <c r="R1423" s="31">
        <f t="shared" si="268"/>
        <v>4003103.6703632311</v>
      </c>
      <c r="S1423" s="31">
        <f t="shared" si="269"/>
        <v>2381313.0227063308</v>
      </c>
      <c r="T1423" s="31">
        <f t="shared" si="270"/>
        <v>1.1120621996269056</v>
      </c>
      <c r="U1423" s="31">
        <f t="shared" si="271"/>
        <v>0.66152875770781872</v>
      </c>
      <c r="V1423" s="33">
        <v>-0.66152875770781872</v>
      </c>
      <c r="W1423" s="33">
        <f>0.5*'Car Specs and Assumptions'!$C$5*(F1423*F1423)</f>
        <v>95450.84837962962</v>
      </c>
      <c r="X1423" s="33">
        <f t="shared" si="272"/>
        <v>95.450848379629619</v>
      </c>
      <c r="Y1423" s="33">
        <f t="shared" si="273"/>
        <v>69.679119317129619</v>
      </c>
      <c r="Z1423" s="33">
        <f>(H1423*(K1423+L1423))/1000</f>
        <v>2.2729842313398598</v>
      </c>
      <c r="AA1423" s="33">
        <f t="shared" si="274"/>
        <v>67.406135085789757</v>
      </c>
      <c r="AB1423" s="18"/>
      <c r="AC1423" s="24">
        <f t="shared" si="275"/>
        <v>0</v>
      </c>
      <c r="AD1423" s="24"/>
      <c r="AE1423" s="18"/>
      <c r="AF1423" s="18"/>
      <c r="AG1423" s="18"/>
      <c r="AH1423" s="18"/>
      <c r="AI1423" s="18"/>
      <c r="AJ1423" s="18"/>
      <c r="AK1423" s="18"/>
      <c r="AL1423" s="18"/>
      <c r="AM1423" s="18"/>
      <c r="AN1423" s="18"/>
    </row>
    <row r="1424" spans="1:40" x14ac:dyDescent="0.35">
      <c r="A1424" s="18"/>
      <c r="B1424" s="3" t="s">
        <v>5</v>
      </c>
      <c r="C1424" s="3">
        <v>1420</v>
      </c>
      <c r="D1424" s="3">
        <v>398</v>
      </c>
      <c r="E1424" s="11">
        <v>41.7</v>
      </c>
      <c r="F1424" s="30">
        <f t="shared" si="266"/>
        <v>11.583333333333334</v>
      </c>
      <c r="G1424" s="52">
        <f t="shared" si="276"/>
        <v>0</v>
      </c>
      <c r="H1424" s="30">
        <f t="shared" si="277"/>
        <v>11.583333333333334</v>
      </c>
      <c r="I1424" s="70"/>
      <c r="J1424" s="30">
        <v>0</v>
      </c>
      <c r="K1424" s="30">
        <f>'Car Specs and Assumptions'!$C$5*9.81*'Car Specs and Assumptions'!$F$5</f>
        <v>145.08990000000003</v>
      </c>
      <c r="L1424" s="30">
        <v>57.148901614583338</v>
      </c>
      <c r="M1424" s="30">
        <v>-202.23880161458337</v>
      </c>
      <c r="N1424" s="31">
        <v>-2342.5994520355907</v>
      </c>
      <c r="O1424" s="31">
        <f t="shared" si="267"/>
        <v>0</v>
      </c>
      <c r="P1424" s="31">
        <f>IF(F1424&gt;0,(K1424+L1424)*F1424,0)</f>
        <v>2342.5994520355907</v>
      </c>
      <c r="Q1424" s="32">
        <f>IF(J1424*-1&gt;(K1424+L1424),(((J1424*-1)-K1424-L1424))*F1424,0)</f>
        <v>0</v>
      </c>
      <c r="R1424" s="31">
        <f t="shared" si="268"/>
        <v>4005446.2698152666</v>
      </c>
      <c r="S1424" s="31">
        <f t="shared" si="269"/>
        <v>2381313.0227063308</v>
      </c>
      <c r="T1424" s="31">
        <f t="shared" si="270"/>
        <v>1.112712973754681</v>
      </c>
      <c r="U1424" s="31">
        <f t="shared" si="271"/>
        <v>0.66152875770781872</v>
      </c>
      <c r="V1424" s="33">
        <v>-0.66152875770781872</v>
      </c>
      <c r="W1424" s="33">
        <f>0.5*'Car Specs and Assumptions'!$C$5*(F1424*F1424)</f>
        <v>99221.385416666672</v>
      </c>
      <c r="X1424" s="33">
        <f t="shared" si="272"/>
        <v>99.221385416666678</v>
      </c>
      <c r="Y1424" s="33">
        <f t="shared" si="273"/>
        <v>72.431611354166677</v>
      </c>
      <c r="Z1424" s="33">
        <f>(H1424*(K1424+L1424))/1000</f>
        <v>2.3425994520355906</v>
      </c>
      <c r="AA1424" s="33">
        <f t="shared" si="274"/>
        <v>70.089011902131091</v>
      </c>
      <c r="AB1424" s="18"/>
      <c r="AC1424" s="24">
        <f t="shared" si="275"/>
        <v>0</v>
      </c>
      <c r="AD1424" s="24"/>
      <c r="AE1424" s="18"/>
      <c r="AF1424" s="18"/>
      <c r="AG1424" s="18"/>
      <c r="AH1424" s="18"/>
      <c r="AI1424" s="18"/>
      <c r="AJ1424" s="18"/>
      <c r="AK1424" s="18"/>
      <c r="AL1424" s="18"/>
      <c r="AM1424" s="18"/>
      <c r="AN1424" s="18"/>
    </row>
    <row r="1425" spans="1:40" x14ac:dyDescent="0.35">
      <c r="A1425" s="18"/>
      <c r="B1425" s="3" t="s">
        <v>5</v>
      </c>
      <c r="C1425" s="3">
        <v>1421</v>
      </c>
      <c r="D1425" s="3">
        <v>399</v>
      </c>
      <c r="E1425" s="11">
        <v>40.9</v>
      </c>
      <c r="F1425" s="30">
        <f t="shared" si="266"/>
        <v>11.361111111111111</v>
      </c>
      <c r="G1425" s="52">
        <f t="shared" si="276"/>
        <v>-0.47222222222222321</v>
      </c>
      <c r="H1425" s="30">
        <f t="shared" si="277"/>
        <v>11.361111111111111</v>
      </c>
      <c r="I1425" s="70"/>
      <c r="J1425" s="30">
        <v>-698.41666666666811</v>
      </c>
      <c r="K1425" s="30">
        <f>'Car Specs and Assumptions'!$C$5*9.81*'Car Specs and Assumptions'!$F$5</f>
        <v>145.08990000000003</v>
      </c>
      <c r="L1425" s="30">
        <v>54.977171707175927</v>
      </c>
      <c r="M1425" s="30">
        <v>-898.48373837384406</v>
      </c>
      <c r="N1425" s="31">
        <v>-10207.773583191729</v>
      </c>
      <c r="O1425" s="31">
        <f t="shared" si="267"/>
        <v>0</v>
      </c>
      <c r="P1425" s="31">
        <f>IF(F1425&gt;0,(K1425+L1425)*F1425,0)</f>
        <v>2272.9842313398599</v>
      </c>
      <c r="Q1425" s="32">
        <f>IF(J1425*-1&gt;(K1425+L1425),(((J1425*-1)-K1425-L1425))*F1425,0)</f>
        <v>5661.8051205120082</v>
      </c>
      <c r="R1425" s="31">
        <f t="shared" si="268"/>
        <v>4007719.2540466064</v>
      </c>
      <c r="S1425" s="31">
        <f t="shared" si="269"/>
        <v>2386974.8278268427</v>
      </c>
      <c r="T1425" s="31">
        <f t="shared" si="270"/>
        <v>1.1133444087741473</v>
      </c>
      <c r="U1425" s="31">
        <f t="shared" si="271"/>
        <v>0.66310160717029687</v>
      </c>
      <c r="V1425" s="33">
        <v>-0.66310160717029687</v>
      </c>
      <c r="W1425" s="33">
        <f>0.5*'Car Specs and Assumptions'!$C$5*(F1425*F1425)</f>
        <v>95450.84837962962</v>
      </c>
      <c r="X1425" s="33">
        <f t="shared" si="272"/>
        <v>95.450848379629619</v>
      </c>
      <c r="Y1425" s="33">
        <f t="shared" si="273"/>
        <v>69.679119317129619</v>
      </c>
      <c r="Z1425" s="33">
        <f>(H1425*(K1425+L1425))/1000</f>
        <v>2.2729842313398598</v>
      </c>
      <c r="AA1425" s="33">
        <f t="shared" si="274"/>
        <v>67.406135085789757</v>
      </c>
      <c r="AB1425" s="18"/>
      <c r="AC1425" s="24">
        <f t="shared" si="275"/>
        <v>0</v>
      </c>
      <c r="AD1425" s="24"/>
      <c r="AE1425" s="18"/>
      <c r="AF1425" s="18"/>
      <c r="AG1425" s="18"/>
      <c r="AH1425" s="18"/>
      <c r="AI1425" s="18"/>
      <c r="AJ1425" s="18"/>
      <c r="AK1425" s="18"/>
      <c r="AL1425" s="18"/>
      <c r="AM1425" s="18"/>
      <c r="AN1425" s="18"/>
    </row>
    <row r="1426" spans="1:40" x14ac:dyDescent="0.35">
      <c r="A1426" s="18"/>
      <c r="B1426" s="3" t="s">
        <v>5</v>
      </c>
      <c r="C1426" s="3">
        <v>1422</v>
      </c>
      <c r="D1426" s="3">
        <v>400</v>
      </c>
      <c r="E1426" s="11">
        <v>38.299999999999997</v>
      </c>
      <c r="F1426" s="30">
        <f t="shared" si="266"/>
        <v>10.638888888888888</v>
      </c>
      <c r="G1426" s="52">
        <f t="shared" si="276"/>
        <v>-0.77777777777777768</v>
      </c>
      <c r="H1426" s="30">
        <f t="shared" si="277"/>
        <v>10.638888888888888</v>
      </c>
      <c r="I1426" s="70"/>
      <c r="J1426" s="30">
        <v>-1150.3333333333333</v>
      </c>
      <c r="K1426" s="30">
        <f>'Car Specs and Assumptions'!$C$5*9.81*'Car Specs and Assumptions'!$F$5</f>
        <v>145.08990000000003</v>
      </c>
      <c r="L1426" s="30">
        <v>48.209577540509251</v>
      </c>
      <c r="M1426" s="30">
        <v>-1343.6328108738423</v>
      </c>
      <c r="N1426" s="31">
        <v>-14294.760182352265</v>
      </c>
      <c r="O1426" s="31">
        <f t="shared" si="267"/>
        <v>0</v>
      </c>
      <c r="P1426" s="31">
        <f>IF(F1426&gt;0,(K1426+L1426)*F1426,0)</f>
        <v>2056.4916638337513</v>
      </c>
      <c r="Q1426" s="32">
        <f>IF(J1426*-1&gt;(K1426+L1426),(((J1426*-1)-K1426-L1426))*F1426,0)</f>
        <v>10181.776854684764</v>
      </c>
      <c r="R1426" s="31">
        <f t="shared" si="268"/>
        <v>4009775.74571044</v>
      </c>
      <c r="S1426" s="31">
        <f t="shared" si="269"/>
        <v>2397156.6046815272</v>
      </c>
      <c r="T1426" s="31">
        <f t="shared" si="270"/>
        <v>1.1139157021583603</v>
      </c>
      <c r="U1426" s="31">
        <f t="shared" si="271"/>
        <v>0.66593010478052828</v>
      </c>
      <c r="V1426" s="33">
        <v>-0.66593010478052828</v>
      </c>
      <c r="W1426" s="33">
        <f>0.5*'Car Specs and Assumptions'!$C$5*(F1426*F1426)</f>
        <v>83701.015046296277</v>
      </c>
      <c r="X1426" s="33">
        <f t="shared" si="272"/>
        <v>83.701015046296277</v>
      </c>
      <c r="Y1426" s="33">
        <f t="shared" si="273"/>
        <v>61.101740983796283</v>
      </c>
      <c r="Z1426" s="33">
        <f>(H1426*(K1426+L1426))/1000</f>
        <v>2.0564916638337514</v>
      </c>
      <c r="AA1426" s="33">
        <f t="shared" si="274"/>
        <v>59.045249319962529</v>
      </c>
      <c r="AB1426" s="18"/>
      <c r="AC1426" s="24">
        <f t="shared" si="275"/>
        <v>10181.776854684764</v>
      </c>
      <c r="AD1426" s="24">
        <f>SUM(AC1426)</f>
        <v>10181.776854684764</v>
      </c>
      <c r="AE1426" s="18"/>
      <c r="AF1426" s="18"/>
      <c r="AG1426" s="18"/>
      <c r="AH1426" s="18"/>
      <c r="AI1426" s="18"/>
      <c r="AJ1426" s="18"/>
      <c r="AK1426" s="18"/>
      <c r="AL1426" s="18"/>
      <c r="AM1426" s="18"/>
      <c r="AN1426" s="18"/>
    </row>
    <row r="1427" spans="1:40" x14ac:dyDescent="0.35">
      <c r="A1427" s="18"/>
      <c r="B1427" s="3" t="s">
        <v>5</v>
      </c>
      <c r="C1427" s="3">
        <v>1423</v>
      </c>
      <c r="D1427" s="3">
        <v>401</v>
      </c>
      <c r="E1427" s="11">
        <v>35.299999999999997</v>
      </c>
      <c r="F1427" s="30">
        <f t="shared" si="266"/>
        <v>9.8055555555555554</v>
      </c>
      <c r="G1427" s="52">
        <f t="shared" si="276"/>
        <v>-0.55555555555555536</v>
      </c>
      <c r="H1427" s="30">
        <f t="shared" si="277"/>
        <v>9.8055555555555554</v>
      </c>
      <c r="I1427" s="70"/>
      <c r="J1427" s="30">
        <v>-821.6666666666664</v>
      </c>
      <c r="K1427" s="30">
        <f>'Car Specs and Assumptions'!$C$5*9.81*'Car Specs and Assumptions'!$F$5</f>
        <v>145.08990000000003</v>
      </c>
      <c r="L1427" s="30">
        <v>40.952949762731485</v>
      </c>
      <c r="M1427" s="30">
        <v>-1007.7095164293979</v>
      </c>
      <c r="N1427" s="31">
        <v>-9881.151647210485</v>
      </c>
      <c r="O1427" s="31">
        <f t="shared" si="267"/>
        <v>0</v>
      </c>
      <c r="P1427" s="31">
        <f>IF(F1427&gt;0,(K1427+L1427)*F1427,0)</f>
        <v>1824.2534990623396</v>
      </c>
      <c r="Q1427" s="32">
        <f>IF(J1427*-1&gt;(K1427+L1427),(((J1427*-1)-K1427-L1427))*F1427,0)</f>
        <v>6232.6446490858061</v>
      </c>
      <c r="R1427" s="31">
        <f t="shared" si="268"/>
        <v>4011599.9992095022</v>
      </c>
      <c r="S1427" s="31">
        <f t="shared" si="269"/>
        <v>2403389.2493306128</v>
      </c>
      <c r="T1427" s="31">
        <f t="shared" si="270"/>
        <v>1.1144224797803999</v>
      </c>
      <c r="U1427" s="31">
        <f t="shared" si="271"/>
        <v>0.66766153346404422</v>
      </c>
      <c r="V1427" s="33">
        <v>-0.66766153346404422</v>
      </c>
      <c r="W1427" s="33">
        <f>0.5*'Car Specs and Assumptions'!$C$5*(F1427*F1427)</f>
        <v>71102.126157407401</v>
      </c>
      <c r="X1427" s="33">
        <f t="shared" si="272"/>
        <v>71.102126157407397</v>
      </c>
      <c r="Y1427" s="33">
        <f t="shared" si="273"/>
        <v>51.904552094907402</v>
      </c>
      <c r="Z1427" s="33">
        <f>(H1427*(K1427+L1427))/1000</f>
        <v>1.8242534990623396</v>
      </c>
      <c r="AA1427" s="33">
        <f t="shared" si="274"/>
        <v>50.080298595845065</v>
      </c>
      <c r="AB1427" s="18"/>
      <c r="AC1427" s="24">
        <f t="shared" si="275"/>
        <v>0</v>
      </c>
      <c r="AD1427" s="24"/>
      <c r="AE1427" s="18"/>
      <c r="AF1427" s="18"/>
      <c r="AG1427" s="18"/>
      <c r="AH1427" s="18"/>
      <c r="AI1427" s="18"/>
      <c r="AJ1427" s="18"/>
      <c r="AK1427" s="18"/>
      <c r="AL1427" s="18"/>
      <c r="AM1427" s="18"/>
      <c r="AN1427" s="18"/>
    </row>
    <row r="1428" spans="1:40" x14ac:dyDescent="0.35">
      <c r="A1428" s="18"/>
      <c r="B1428" s="3" t="s">
        <v>5</v>
      </c>
      <c r="C1428" s="3">
        <v>1424</v>
      </c>
      <c r="D1428" s="3">
        <v>402</v>
      </c>
      <c r="E1428" s="11">
        <v>34.299999999999997</v>
      </c>
      <c r="F1428" s="30">
        <f t="shared" si="266"/>
        <v>9.5277777777777768</v>
      </c>
      <c r="G1428" s="52">
        <f t="shared" si="276"/>
        <v>-9.7222222222222321E-2</v>
      </c>
      <c r="H1428" s="30">
        <f t="shared" si="277"/>
        <v>9.5277777777777768</v>
      </c>
      <c r="I1428" s="70"/>
      <c r="J1428" s="30">
        <v>-143.7916666666668</v>
      </c>
      <c r="K1428" s="30">
        <f>'Car Specs and Assumptions'!$C$5*9.81*'Car Specs and Assumptions'!$F$5</f>
        <v>145.08990000000003</v>
      </c>
      <c r="L1428" s="30">
        <v>38.665534484953703</v>
      </c>
      <c r="M1428" s="30">
        <v>-327.5471011516205</v>
      </c>
      <c r="N1428" s="31">
        <v>-3120.7959915279393</v>
      </c>
      <c r="O1428" s="31">
        <f t="shared" si="267"/>
        <v>0</v>
      </c>
      <c r="P1428" s="31">
        <f>IF(F1428&gt;0,(K1428+L1428)*F1428,0)</f>
        <v>1750.7809452316421</v>
      </c>
      <c r="Q1428" s="32">
        <f>IF(J1428*-1&gt;(K1428+L1428),(((J1428*-1)-K1428-L1428))*F1428,0)</f>
        <v>0</v>
      </c>
      <c r="R1428" s="31">
        <f t="shared" si="268"/>
        <v>4013350.7801547339</v>
      </c>
      <c r="S1428" s="31">
        <f t="shared" si="269"/>
        <v>2403389.2493306128</v>
      </c>
      <c r="T1428" s="31">
        <f t="shared" si="270"/>
        <v>1.1149088467269852</v>
      </c>
      <c r="U1428" s="31">
        <f t="shared" si="271"/>
        <v>0.66766153346404422</v>
      </c>
      <c r="V1428" s="33">
        <v>-0.66766153346404422</v>
      </c>
      <c r="W1428" s="33">
        <f>0.5*'Car Specs and Assumptions'!$C$5*(F1428*F1428)</f>
        <v>67130.737268518511</v>
      </c>
      <c r="X1428" s="33">
        <f t="shared" si="272"/>
        <v>67.130737268518516</v>
      </c>
      <c r="Y1428" s="33">
        <f t="shared" si="273"/>
        <v>49.005438206018518</v>
      </c>
      <c r="Z1428" s="33">
        <f>(H1428*(K1428+L1428))/1000</f>
        <v>1.7507809452316421</v>
      </c>
      <c r="AA1428" s="33">
        <f t="shared" si="274"/>
        <v>47.254657260786878</v>
      </c>
      <c r="AB1428" s="18"/>
      <c r="AC1428" s="24">
        <f t="shared" si="275"/>
        <v>0</v>
      </c>
      <c r="AD1428" s="24"/>
      <c r="AE1428" s="18"/>
      <c r="AF1428" s="18"/>
      <c r="AG1428" s="18"/>
      <c r="AH1428" s="18"/>
      <c r="AI1428" s="18"/>
      <c r="AJ1428" s="18"/>
      <c r="AK1428" s="18"/>
      <c r="AL1428" s="18"/>
      <c r="AM1428" s="18"/>
      <c r="AN1428" s="18"/>
    </row>
    <row r="1429" spans="1:40" x14ac:dyDescent="0.35">
      <c r="A1429" s="18"/>
      <c r="B1429" s="3" t="s">
        <v>5</v>
      </c>
      <c r="C1429" s="3">
        <v>1425</v>
      </c>
      <c r="D1429" s="3">
        <v>403</v>
      </c>
      <c r="E1429" s="11">
        <v>34.6</v>
      </c>
      <c r="F1429" s="30">
        <f t="shared" si="266"/>
        <v>9.6111111111111107</v>
      </c>
      <c r="G1429" s="52">
        <f t="shared" si="276"/>
        <v>0.27777777777777768</v>
      </c>
      <c r="H1429" s="30">
        <f t="shared" si="277"/>
        <v>9.6111111111111107</v>
      </c>
      <c r="I1429" s="70"/>
      <c r="J1429" s="30">
        <v>410.8333333333332</v>
      </c>
      <c r="K1429" s="30">
        <f>'Car Specs and Assumptions'!$C$5*9.81*'Car Specs and Assumptions'!$F$5</f>
        <v>145.08990000000003</v>
      </c>
      <c r="L1429" s="30">
        <v>39.344857384259264</v>
      </c>
      <c r="M1429" s="30">
        <v>226.39857594907394</v>
      </c>
      <c r="N1429" s="31">
        <v>2175.9418688438773</v>
      </c>
      <c r="O1429" s="31">
        <f t="shared" si="267"/>
        <v>2175.9418688438773</v>
      </c>
      <c r="P1429" s="31">
        <f>IF(F1429&gt;0,(K1429+L1429)*F1429,0)</f>
        <v>1772.6229459709364</v>
      </c>
      <c r="Q1429" s="32">
        <f>IF(J1429*-1&gt;(K1429+L1429),(((J1429*-1)-K1429-L1429))*F1429,0)</f>
        <v>0</v>
      </c>
      <c r="R1429" s="31">
        <f t="shared" si="268"/>
        <v>4015123.4031007048</v>
      </c>
      <c r="S1429" s="31">
        <f t="shared" si="269"/>
        <v>2403389.2493306128</v>
      </c>
      <c r="T1429" s="31">
        <f t="shared" si="270"/>
        <v>1.1154012813813758</v>
      </c>
      <c r="U1429" s="31">
        <f t="shared" si="271"/>
        <v>0.66766153346404422</v>
      </c>
      <c r="V1429" s="33">
        <v>-0.66766153346404422</v>
      </c>
      <c r="W1429" s="33">
        <f>0.5*'Car Specs and Assumptions'!$C$5*(F1429*F1429)</f>
        <v>68310.171296296292</v>
      </c>
      <c r="X1429" s="33">
        <f t="shared" si="272"/>
        <v>68.310171296296289</v>
      </c>
      <c r="Y1429" s="33">
        <f t="shared" si="273"/>
        <v>49.866425046296293</v>
      </c>
      <c r="Z1429" s="33">
        <f>(H1429*(K1429+L1429))/1000</f>
        <v>1.7726229459709364</v>
      </c>
      <c r="AA1429" s="33">
        <f t="shared" si="274"/>
        <v>48.093802100325355</v>
      </c>
      <c r="AB1429" s="18"/>
      <c r="AC1429" s="24">
        <f t="shared" si="275"/>
        <v>0</v>
      </c>
      <c r="AD1429" s="24"/>
      <c r="AE1429" s="18"/>
      <c r="AF1429" s="18"/>
      <c r="AG1429" s="18"/>
      <c r="AH1429" s="18"/>
      <c r="AI1429" s="18"/>
      <c r="AJ1429" s="18"/>
      <c r="AK1429" s="18"/>
      <c r="AL1429" s="18"/>
      <c r="AM1429" s="18"/>
      <c r="AN1429" s="18"/>
    </row>
    <row r="1430" spans="1:40" x14ac:dyDescent="0.35">
      <c r="A1430" s="18"/>
      <c r="B1430" s="3" t="s">
        <v>5</v>
      </c>
      <c r="C1430" s="3">
        <v>1426</v>
      </c>
      <c r="D1430" s="3">
        <v>404</v>
      </c>
      <c r="E1430" s="11">
        <v>36.299999999999997</v>
      </c>
      <c r="F1430" s="30">
        <f t="shared" si="266"/>
        <v>10.083333333333332</v>
      </c>
      <c r="G1430" s="52">
        <f t="shared" si="276"/>
        <v>0.68055555555555536</v>
      </c>
      <c r="H1430" s="30">
        <f t="shared" si="277"/>
        <v>10.083333333333332</v>
      </c>
      <c r="I1430" s="70"/>
      <c r="J1430" s="30">
        <v>1006.5416666666664</v>
      </c>
      <c r="K1430" s="30">
        <f>'Car Specs and Assumptions'!$C$5*9.81*'Car Specs and Assumptions'!$F$5</f>
        <v>145.08990000000003</v>
      </c>
      <c r="L1430" s="30">
        <v>43.306095364583328</v>
      </c>
      <c r="M1430" s="30">
        <v>818.14567130208297</v>
      </c>
      <c r="N1430" s="31">
        <v>8249.6355189626684</v>
      </c>
      <c r="O1430" s="31">
        <f t="shared" si="267"/>
        <v>8249.6355189626684</v>
      </c>
      <c r="P1430" s="31">
        <f>IF(F1430&gt;0,(K1430+L1430)*F1430,0)</f>
        <v>1899.6596199262153</v>
      </c>
      <c r="Q1430" s="32">
        <f>IF(J1430*-1&gt;(K1430+L1430),(((J1430*-1)-K1430-L1430))*F1430,0)</f>
        <v>0</v>
      </c>
      <c r="R1430" s="31">
        <f t="shared" si="268"/>
        <v>4017023.0627206308</v>
      </c>
      <c r="S1430" s="31">
        <f t="shared" si="269"/>
        <v>2403389.2493306128</v>
      </c>
      <c r="T1430" s="31">
        <f t="shared" si="270"/>
        <v>1.1159290068237913</v>
      </c>
      <c r="U1430" s="31">
        <f t="shared" si="271"/>
        <v>0.66766153346404422</v>
      </c>
      <c r="V1430" s="33">
        <v>-0.66766153346404422</v>
      </c>
      <c r="W1430" s="33">
        <f>0.5*'Car Specs and Assumptions'!$C$5*(F1430*F1430)</f>
        <v>75187.635416666642</v>
      </c>
      <c r="X1430" s="33">
        <f t="shared" si="272"/>
        <v>75.187635416666637</v>
      </c>
      <c r="Y1430" s="33">
        <f t="shared" si="273"/>
        <v>54.886973854166641</v>
      </c>
      <c r="Z1430" s="33">
        <f>(H1430*(K1430+L1430))/1000</f>
        <v>1.8996596199262152</v>
      </c>
      <c r="AA1430" s="33">
        <f t="shared" si="274"/>
        <v>52.987314234240422</v>
      </c>
      <c r="AB1430" s="18"/>
      <c r="AC1430" s="24">
        <f t="shared" si="275"/>
        <v>0</v>
      </c>
      <c r="AD1430" s="24"/>
      <c r="AE1430" s="18"/>
      <c r="AF1430" s="18"/>
      <c r="AG1430" s="18"/>
      <c r="AH1430" s="18"/>
      <c r="AI1430" s="18"/>
      <c r="AJ1430" s="18"/>
      <c r="AK1430" s="18"/>
      <c r="AL1430" s="18"/>
      <c r="AM1430" s="18"/>
      <c r="AN1430" s="18"/>
    </row>
    <row r="1431" spans="1:40" x14ac:dyDescent="0.35">
      <c r="A1431" s="18"/>
      <c r="B1431" s="3" t="s">
        <v>5</v>
      </c>
      <c r="C1431" s="3">
        <v>1427</v>
      </c>
      <c r="D1431" s="3">
        <v>405</v>
      </c>
      <c r="E1431" s="11">
        <v>39.5</v>
      </c>
      <c r="F1431" s="30">
        <f t="shared" si="266"/>
        <v>10.972222222222221</v>
      </c>
      <c r="G1431" s="52">
        <f t="shared" si="276"/>
        <v>0.76388888888888928</v>
      </c>
      <c r="H1431" s="30">
        <f t="shared" si="277"/>
        <v>10.972222222222221</v>
      </c>
      <c r="I1431" s="70"/>
      <c r="J1431" s="30">
        <v>1129.7916666666672</v>
      </c>
      <c r="K1431" s="30">
        <f>'Car Specs and Assumptions'!$C$5*9.81*'Car Specs and Assumptions'!$F$5</f>
        <v>145.08990000000003</v>
      </c>
      <c r="L1431" s="30">
        <v>51.277869068287032</v>
      </c>
      <c r="M1431" s="30">
        <v>933.42389759838011</v>
      </c>
      <c r="N1431" s="31">
        <v>10241.734431982226</v>
      </c>
      <c r="O1431" s="31">
        <f t="shared" si="267"/>
        <v>10241.734431982226</v>
      </c>
      <c r="P1431" s="31">
        <f>IF(F1431&gt;0,(K1431+L1431)*F1431,0)</f>
        <v>2154.5907994992608</v>
      </c>
      <c r="Q1431" s="32">
        <f>IF(J1431*-1&gt;(K1431+L1431),(((J1431*-1)-K1431-L1431))*F1431,0)</f>
        <v>0</v>
      </c>
      <c r="R1431" s="31">
        <f t="shared" si="268"/>
        <v>4019177.6535201301</v>
      </c>
      <c r="S1431" s="31">
        <f t="shared" si="269"/>
        <v>2403389.2493306128</v>
      </c>
      <c r="T1431" s="31">
        <f t="shared" si="270"/>
        <v>1.1165275521478921</v>
      </c>
      <c r="U1431" s="31">
        <f t="shared" si="271"/>
        <v>0.66766153346404422</v>
      </c>
      <c r="V1431" s="33">
        <v>-0.66766153346404422</v>
      </c>
      <c r="W1431" s="33">
        <f>0.5*'Car Specs and Assumptions'!$C$5*(F1431*F1431)</f>
        <v>89028.153935185168</v>
      </c>
      <c r="X1431" s="33">
        <f t="shared" si="272"/>
        <v>89.028153935185173</v>
      </c>
      <c r="Y1431" s="33">
        <f t="shared" si="273"/>
        <v>64.990552372685173</v>
      </c>
      <c r="Z1431" s="33">
        <f>(H1431*(K1431+L1431))/1000</f>
        <v>2.1545907994992608</v>
      </c>
      <c r="AA1431" s="33">
        <f t="shared" si="274"/>
        <v>62.835961573185912</v>
      </c>
      <c r="AB1431" s="18"/>
      <c r="AC1431" s="24">
        <f t="shared" si="275"/>
        <v>0</v>
      </c>
      <c r="AD1431" s="24"/>
      <c r="AE1431" s="18"/>
      <c r="AF1431" s="18"/>
      <c r="AG1431" s="18"/>
      <c r="AH1431" s="18"/>
      <c r="AI1431" s="18"/>
      <c r="AJ1431" s="18"/>
      <c r="AK1431" s="18"/>
      <c r="AL1431" s="18"/>
      <c r="AM1431" s="18"/>
      <c r="AN1431" s="18"/>
    </row>
    <row r="1432" spans="1:40" x14ac:dyDescent="0.35">
      <c r="A1432" s="18"/>
      <c r="B1432" s="3" t="s">
        <v>5</v>
      </c>
      <c r="C1432" s="3">
        <v>1428</v>
      </c>
      <c r="D1432" s="3">
        <v>406</v>
      </c>
      <c r="E1432" s="11">
        <v>41.8</v>
      </c>
      <c r="F1432" s="30">
        <f t="shared" si="266"/>
        <v>11.611111111111111</v>
      </c>
      <c r="G1432" s="52">
        <f t="shared" si="276"/>
        <v>0.41666666666666696</v>
      </c>
      <c r="H1432" s="30">
        <f t="shared" si="277"/>
        <v>11.611111111111111</v>
      </c>
      <c r="I1432" s="70"/>
      <c r="J1432" s="30">
        <v>616.25000000000045</v>
      </c>
      <c r="K1432" s="30">
        <f>'Car Specs and Assumptions'!$C$5*9.81*'Car Specs and Assumptions'!$F$5</f>
        <v>145.08990000000003</v>
      </c>
      <c r="L1432" s="30">
        <v>57.423325717592597</v>
      </c>
      <c r="M1432" s="30">
        <v>413.73677428240779</v>
      </c>
      <c r="N1432" s="31">
        <v>4803.9436569457348</v>
      </c>
      <c r="O1432" s="31">
        <f t="shared" si="267"/>
        <v>4803.9436569457348</v>
      </c>
      <c r="P1432" s="31">
        <f>IF(F1432&gt;0,(K1432+L1432)*F1432,0)</f>
        <v>2351.4035652764924</v>
      </c>
      <c r="Q1432" s="32">
        <f>IF(J1432*-1&gt;(K1432+L1432),(((J1432*-1)-K1432-L1432))*F1432,0)</f>
        <v>0</v>
      </c>
      <c r="R1432" s="31">
        <f t="shared" si="268"/>
        <v>4021529.0570854065</v>
      </c>
      <c r="S1432" s="31">
        <f t="shared" si="269"/>
        <v>2403389.2493306128</v>
      </c>
      <c r="T1432" s="31">
        <f t="shared" si="270"/>
        <v>1.117180772058326</v>
      </c>
      <c r="U1432" s="31">
        <f t="shared" si="271"/>
        <v>0.66766153346404422</v>
      </c>
      <c r="V1432" s="33">
        <v>-0.66766153346404422</v>
      </c>
      <c r="W1432" s="33">
        <f>0.5*'Car Specs and Assumptions'!$C$5*(F1432*F1432)</f>
        <v>99697.837962962964</v>
      </c>
      <c r="X1432" s="33">
        <f t="shared" si="272"/>
        <v>99.697837962962964</v>
      </c>
      <c r="Y1432" s="33">
        <f t="shared" si="273"/>
        <v>72.779421712962957</v>
      </c>
      <c r="Z1432" s="33">
        <f>(H1432*(K1432+L1432))/1000</f>
        <v>2.3514035652764922</v>
      </c>
      <c r="AA1432" s="33">
        <f t="shared" si="274"/>
        <v>70.428018147686458</v>
      </c>
      <c r="AB1432" s="18"/>
      <c r="AC1432" s="24">
        <f t="shared" si="275"/>
        <v>0</v>
      </c>
      <c r="AD1432" s="24"/>
      <c r="AE1432" s="18"/>
      <c r="AF1432" s="18"/>
      <c r="AG1432" s="18"/>
      <c r="AH1432" s="18"/>
      <c r="AI1432" s="18"/>
      <c r="AJ1432" s="18"/>
      <c r="AK1432" s="18"/>
      <c r="AL1432" s="18"/>
      <c r="AM1432" s="18"/>
      <c r="AN1432" s="18"/>
    </row>
    <row r="1433" spans="1:40" x14ac:dyDescent="0.35">
      <c r="A1433" s="18"/>
      <c r="B1433" s="3" t="s">
        <v>5</v>
      </c>
      <c r="C1433" s="3">
        <v>1429</v>
      </c>
      <c r="D1433" s="3">
        <v>407</v>
      </c>
      <c r="E1433" s="11">
        <v>42.5</v>
      </c>
      <c r="F1433" s="30">
        <f t="shared" si="266"/>
        <v>11.805555555555555</v>
      </c>
      <c r="G1433" s="52">
        <f t="shared" si="276"/>
        <v>1.3888888888888395E-2</v>
      </c>
      <c r="H1433" s="30">
        <f t="shared" si="277"/>
        <v>11.805555555555555</v>
      </c>
      <c r="I1433" s="70"/>
      <c r="J1433" s="30">
        <v>20.541666666665936</v>
      </c>
      <c r="K1433" s="30">
        <f>'Car Specs and Assumptions'!$C$5*9.81*'Car Specs and Assumptions'!$F$5</f>
        <v>145.08990000000003</v>
      </c>
      <c r="L1433" s="30">
        <v>59.36269892939815</v>
      </c>
      <c r="M1433" s="30">
        <v>-183.91093226273225</v>
      </c>
      <c r="N1433" s="31">
        <v>-2171.1707281017002</v>
      </c>
      <c r="O1433" s="31">
        <f t="shared" si="267"/>
        <v>0</v>
      </c>
      <c r="P1433" s="31">
        <f>IF(F1433&gt;0,(K1433+L1433)*F1433,0)</f>
        <v>2413.6765151387281</v>
      </c>
      <c r="Q1433" s="32">
        <f>IF(J1433*-1&gt;(K1433+L1433),(((J1433*-1)-K1433-L1433))*F1433,0)</f>
        <v>0</v>
      </c>
      <c r="R1433" s="31">
        <f t="shared" si="268"/>
        <v>4023942.7336005452</v>
      </c>
      <c r="S1433" s="31">
        <f t="shared" si="269"/>
        <v>2403389.2493306128</v>
      </c>
      <c r="T1433" s="31">
        <f t="shared" si="270"/>
        <v>1.1178512913942316</v>
      </c>
      <c r="U1433" s="31">
        <f t="shared" si="271"/>
        <v>0.66766153346404422</v>
      </c>
      <c r="V1433" s="33">
        <v>-0.66766153346404422</v>
      </c>
      <c r="W1433" s="33">
        <f>0.5*'Car Specs and Assumptions'!$C$5*(F1433*F1433)</f>
        <v>103064.95949074073</v>
      </c>
      <c r="X1433" s="33">
        <f t="shared" si="272"/>
        <v>103.06495949074073</v>
      </c>
      <c r="Y1433" s="33">
        <f t="shared" si="273"/>
        <v>75.237420428240739</v>
      </c>
      <c r="Z1433" s="33">
        <f>(H1433*(K1433+L1433))/1000</f>
        <v>2.4136765151387283</v>
      </c>
      <c r="AA1433" s="33">
        <f t="shared" si="274"/>
        <v>72.823743913102007</v>
      </c>
      <c r="AB1433" s="18"/>
      <c r="AC1433" s="24">
        <f t="shared" si="275"/>
        <v>0</v>
      </c>
      <c r="AD1433" s="24"/>
      <c r="AE1433" s="18"/>
      <c r="AF1433" s="18"/>
      <c r="AG1433" s="18"/>
      <c r="AH1433" s="18"/>
      <c r="AI1433" s="18"/>
      <c r="AJ1433" s="18"/>
      <c r="AK1433" s="18"/>
      <c r="AL1433" s="18"/>
      <c r="AM1433" s="18"/>
      <c r="AN1433" s="18"/>
    </row>
    <row r="1434" spans="1:40" x14ac:dyDescent="0.35">
      <c r="A1434" s="18"/>
      <c r="B1434" s="3" t="s">
        <v>5</v>
      </c>
      <c r="C1434" s="3">
        <v>1430</v>
      </c>
      <c r="D1434" s="3">
        <v>408</v>
      </c>
      <c r="E1434" s="11">
        <v>41.9</v>
      </c>
      <c r="F1434" s="30">
        <f t="shared" si="266"/>
        <v>11.638888888888888</v>
      </c>
      <c r="G1434" s="52">
        <f t="shared" si="276"/>
        <v>-0.33333333333333304</v>
      </c>
      <c r="H1434" s="30">
        <f t="shared" si="277"/>
        <v>11.638888888888888</v>
      </c>
      <c r="I1434" s="70"/>
      <c r="J1434" s="30">
        <v>-492.99999999999955</v>
      </c>
      <c r="K1434" s="30">
        <f>'Car Specs and Assumptions'!$C$5*9.81*'Car Specs and Assumptions'!$F$5</f>
        <v>145.08990000000003</v>
      </c>
      <c r="L1434" s="30">
        <v>57.698407123842593</v>
      </c>
      <c r="M1434" s="30">
        <v>-695.78830712384217</v>
      </c>
      <c r="N1434" s="31">
        <v>-8098.2027968024959</v>
      </c>
      <c r="O1434" s="31">
        <f t="shared" si="267"/>
        <v>0</v>
      </c>
      <c r="P1434" s="31">
        <f>IF(F1434&gt;0,(K1434+L1434)*F1434,0)</f>
        <v>2360.2305745802792</v>
      </c>
      <c r="Q1434" s="32">
        <f>IF(J1434*-1&gt;(K1434+L1434),(((J1434*-1)-K1434-L1434))*F1434,0)</f>
        <v>3377.7416476419371</v>
      </c>
      <c r="R1434" s="31">
        <f t="shared" si="268"/>
        <v>4026302.9641751256</v>
      </c>
      <c r="S1434" s="31">
        <f t="shared" si="269"/>
        <v>2406766.9909782549</v>
      </c>
      <c r="T1434" s="31">
        <f t="shared" si="270"/>
        <v>1.1185069634478499</v>
      </c>
      <c r="U1434" s="31">
        <f t="shared" si="271"/>
        <v>0.66859987009375921</v>
      </c>
      <c r="V1434" s="33">
        <v>-0.66859987009375921</v>
      </c>
      <c r="W1434" s="33">
        <f>0.5*'Car Specs and Assumptions'!$C$5*(F1434*F1434)</f>
        <v>100175.43171296295</v>
      </c>
      <c r="X1434" s="33">
        <f t="shared" si="272"/>
        <v>100.17543171296295</v>
      </c>
      <c r="Y1434" s="33">
        <f t="shared" si="273"/>
        <v>73.128065150462945</v>
      </c>
      <c r="Z1434" s="33">
        <f>(H1434*(K1434+L1434))/1000</f>
        <v>2.360230574580279</v>
      </c>
      <c r="AA1434" s="33">
        <f t="shared" si="274"/>
        <v>70.767834575882659</v>
      </c>
      <c r="AB1434" s="18"/>
      <c r="AC1434" s="24">
        <f t="shared" si="275"/>
        <v>0</v>
      </c>
      <c r="AD1434" s="24"/>
      <c r="AE1434" s="18"/>
      <c r="AF1434" s="18"/>
      <c r="AG1434" s="18"/>
      <c r="AH1434" s="18"/>
      <c r="AI1434" s="18"/>
      <c r="AJ1434" s="18"/>
      <c r="AK1434" s="18"/>
      <c r="AL1434" s="18"/>
      <c r="AM1434" s="18"/>
      <c r="AN1434" s="18"/>
    </row>
    <row r="1435" spans="1:40" x14ac:dyDescent="0.35">
      <c r="A1435" s="18"/>
      <c r="B1435" s="3" t="s">
        <v>5</v>
      </c>
      <c r="C1435" s="3">
        <v>1431</v>
      </c>
      <c r="D1435" s="3">
        <v>409</v>
      </c>
      <c r="E1435" s="11">
        <v>40.1</v>
      </c>
      <c r="F1435" s="30">
        <f t="shared" si="266"/>
        <v>11.138888888888889</v>
      </c>
      <c r="G1435" s="52">
        <f t="shared" si="276"/>
        <v>-0.73611111111111072</v>
      </c>
      <c r="H1435" s="30">
        <f t="shared" si="277"/>
        <v>11.138888888888889</v>
      </c>
      <c r="I1435" s="70"/>
      <c r="J1435" s="30">
        <v>-1088.7083333333328</v>
      </c>
      <c r="K1435" s="30">
        <f>'Car Specs and Assumptions'!$C$5*9.81*'Car Specs and Assumptions'!$F$5</f>
        <v>145.08990000000003</v>
      </c>
      <c r="L1435" s="30">
        <v>52.847509207175939</v>
      </c>
      <c r="M1435" s="30">
        <v>-1286.6457425405088</v>
      </c>
      <c r="N1435" s="31">
        <v>-14331.803965520667</v>
      </c>
      <c r="O1435" s="31">
        <f t="shared" si="267"/>
        <v>0</v>
      </c>
      <c r="P1435" s="31">
        <f>IF(F1435&gt;0,(K1435+L1435)*F1435,0)</f>
        <v>2204.8028081132657</v>
      </c>
      <c r="Q1435" s="32">
        <f>IF(J1435*-1&gt;(K1435+L1435),(((J1435*-1)-K1435-L1435))*F1435,0)</f>
        <v>9922.1983492941363</v>
      </c>
      <c r="R1435" s="31">
        <f t="shared" si="268"/>
        <v>4028507.766983239</v>
      </c>
      <c r="S1435" s="31">
        <f t="shared" si="269"/>
        <v>2416689.1893275492</v>
      </c>
      <c r="T1435" s="31">
        <f t="shared" si="270"/>
        <v>1.1191194576679437</v>
      </c>
      <c r="U1435" s="31">
        <f t="shared" si="271"/>
        <v>0.67135625679519317</v>
      </c>
      <c r="V1435" s="33">
        <v>-0.67135625679519317</v>
      </c>
      <c r="W1435" s="33">
        <f>0.5*'Car Specs and Assumptions'!$C$5*(F1435*F1435)</f>
        <v>91753.348379629635</v>
      </c>
      <c r="X1435" s="33">
        <f t="shared" si="272"/>
        <v>91.753348379629628</v>
      </c>
      <c r="Y1435" s="33">
        <f t="shared" si="273"/>
        <v>66.979944317129622</v>
      </c>
      <c r="Z1435" s="33">
        <f>(H1435*(K1435+L1435))/1000</f>
        <v>2.2048028081132656</v>
      </c>
      <c r="AA1435" s="33">
        <f t="shared" si="274"/>
        <v>64.77514150901635</v>
      </c>
      <c r="AB1435" s="18"/>
      <c r="AC1435" s="24">
        <f t="shared" si="275"/>
        <v>0</v>
      </c>
      <c r="AD1435" s="24"/>
      <c r="AE1435" s="18"/>
      <c r="AF1435" s="18"/>
      <c r="AG1435" s="18"/>
      <c r="AH1435" s="18"/>
      <c r="AI1435" s="18"/>
      <c r="AJ1435" s="18"/>
      <c r="AK1435" s="18"/>
      <c r="AL1435" s="18"/>
      <c r="AM1435" s="18"/>
      <c r="AN1435" s="18"/>
    </row>
    <row r="1436" spans="1:40" x14ac:dyDescent="0.35">
      <c r="A1436" s="18"/>
      <c r="B1436" s="3" t="s">
        <v>5</v>
      </c>
      <c r="C1436" s="3">
        <v>1432</v>
      </c>
      <c r="D1436" s="3">
        <v>410</v>
      </c>
      <c r="E1436" s="11">
        <v>36.6</v>
      </c>
      <c r="F1436" s="30">
        <f t="shared" si="266"/>
        <v>10.166666666666666</v>
      </c>
      <c r="G1436" s="52">
        <f t="shared" si="276"/>
        <v>-1.2222222222222223</v>
      </c>
      <c r="H1436" s="30">
        <f t="shared" si="277"/>
        <v>10.166666666666666</v>
      </c>
      <c r="I1436" s="70"/>
      <c r="J1436" s="30">
        <v>-1807.6666666666667</v>
      </c>
      <c r="K1436" s="30">
        <f>'Car Specs and Assumptions'!$C$5*9.81*'Car Specs and Assumptions'!$F$5</f>
        <v>145.08990000000003</v>
      </c>
      <c r="L1436" s="30">
        <v>44.024856458333332</v>
      </c>
      <c r="M1436" s="30">
        <v>-1996.7814231249999</v>
      </c>
      <c r="N1436" s="31">
        <v>-20300.611135104165</v>
      </c>
      <c r="O1436" s="31">
        <f t="shared" si="267"/>
        <v>0</v>
      </c>
      <c r="P1436" s="31">
        <f>IF(F1436&gt;0,(K1436+L1436)*F1436,0)</f>
        <v>1922.6666906597225</v>
      </c>
      <c r="Q1436" s="32">
        <f>IF(J1436*-1&gt;(K1436+L1436),(((J1436*-1)-K1436-L1436))*F1436,0)</f>
        <v>16455.277753784725</v>
      </c>
      <c r="R1436" s="31">
        <f t="shared" si="268"/>
        <v>4030430.4336738987</v>
      </c>
      <c r="S1436" s="31">
        <f t="shared" si="269"/>
        <v>2433144.467081334</v>
      </c>
      <c r="T1436" s="31">
        <f t="shared" si="270"/>
        <v>1.119653574474609</v>
      </c>
      <c r="U1436" s="31">
        <f t="shared" si="271"/>
        <v>0.67592753295519459</v>
      </c>
      <c r="V1436" s="33">
        <v>-0.67592753295519459</v>
      </c>
      <c r="W1436" s="33">
        <f>0.5*'Car Specs and Assumptions'!$C$5*(F1436*F1436)</f>
        <v>76435.541666666657</v>
      </c>
      <c r="X1436" s="33">
        <f t="shared" si="272"/>
        <v>76.435541666666651</v>
      </c>
      <c r="Y1436" s="33">
        <f t="shared" si="273"/>
        <v>55.797945416666657</v>
      </c>
      <c r="Z1436" s="33">
        <f>(H1436*(K1436+L1436))/1000</f>
        <v>1.9226666906597225</v>
      </c>
      <c r="AA1436" s="33">
        <f t="shared" si="274"/>
        <v>53.875278726006933</v>
      </c>
      <c r="AB1436" s="18"/>
      <c r="AC1436" s="24">
        <f t="shared" si="275"/>
        <v>16455.277753784725</v>
      </c>
      <c r="AD1436" s="24"/>
      <c r="AE1436" s="18"/>
      <c r="AF1436" s="18"/>
      <c r="AG1436" s="18"/>
      <c r="AH1436" s="18"/>
      <c r="AI1436" s="18"/>
      <c r="AJ1436" s="18"/>
      <c r="AK1436" s="18"/>
      <c r="AL1436" s="18"/>
      <c r="AM1436" s="18"/>
      <c r="AN1436" s="18"/>
    </row>
    <row r="1437" spans="1:40" x14ac:dyDescent="0.35">
      <c r="A1437" s="18"/>
      <c r="B1437" s="3" t="s">
        <v>5</v>
      </c>
      <c r="C1437" s="3">
        <v>1433</v>
      </c>
      <c r="D1437" s="3">
        <v>411</v>
      </c>
      <c r="E1437" s="11">
        <v>31.3</v>
      </c>
      <c r="F1437" s="30">
        <f t="shared" si="266"/>
        <v>8.6944444444444446</v>
      </c>
      <c r="G1437" s="52">
        <f t="shared" si="276"/>
        <v>-1.4722222222222219</v>
      </c>
      <c r="H1437" s="30">
        <f t="shared" si="277"/>
        <v>8.6944444444444446</v>
      </c>
      <c r="I1437" s="70"/>
      <c r="J1437" s="30">
        <v>-2177.4166666666661</v>
      </c>
      <c r="K1437" s="30">
        <f>'Car Specs and Assumptions'!$C$5*9.81*'Car Specs and Assumptions'!$F$5</f>
        <v>145.08990000000003</v>
      </c>
      <c r="L1437" s="30">
        <v>32.197670596064825</v>
      </c>
      <c r="M1437" s="30">
        <v>-2354.7042372627307</v>
      </c>
      <c r="N1437" s="31">
        <v>-20472.845173978742</v>
      </c>
      <c r="O1437" s="31">
        <f t="shared" si="267"/>
        <v>0</v>
      </c>
      <c r="P1437" s="31">
        <f>IF(F1437&gt;0,(K1437+L1437)*F1437,0)</f>
        <v>1541.4169332380084</v>
      </c>
      <c r="Q1437" s="32">
        <f>IF(J1437*-1&gt;(K1437+L1437),(((J1437*-1)-K1437-L1437))*F1437,0)</f>
        <v>17390.011307502729</v>
      </c>
      <c r="R1437" s="31">
        <f t="shared" si="268"/>
        <v>4031971.8506071367</v>
      </c>
      <c r="S1437" s="31">
        <f t="shared" si="269"/>
        <v>2450534.4783888366</v>
      </c>
      <c r="T1437" s="31">
        <f t="shared" si="270"/>
        <v>1.1200817800986627</v>
      </c>
      <c r="U1437" s="31">
        <f t="shared" si="271"/>
        <v>0.68075847809641887</v>
      </c>
      <c r="V1437" s="33">
        <v>-0.68075847809641887</v>
      </c>
      <c r="W1437" s="33">
        <f>0.5*'Car Specs and Assumptions'!$C$5*(F1437*F1437)</f>
        <v>55901.29282407408</v>
      </c>
      <c r="X1437" s="33">
        <f t="shared" si="272"/>
        <v>55.901292824074083</v>
      </c>
      <c r="Y1437" s="33">
        <f t="shared" si="273"/>
        <v>40.80794376157408</v>
      </c>
      <c r="Z1437" s="33">
        <f>(H1437*(K1437+L1437))/1000</f>
        <v>1.5414169332380083</v>
      </c>
      <c r="AA1437" s="33">
        <f t="shared" si="274"/>
        <v>39.266526828336069</v>
      </c>
      <c r="AB1437" s="18"/>
      <c r="AC1437" s="24">
        <f t="shared" si="275"/>
        <v>17390.011307502729</v>
      </c>
      <c r="AD1437" s="24">
        <f>SUM(AC1435:AC1438)</f>
        <v>48511.10605537182</v>
      </c>
      <c r="AE1437" s="18"/>
      <c r="AF1437" s="18"/>
      <c r="AG1437" s="18"/>
      <c r="AH1437" s="18"/>
      <c r="AI1437" s="18"/>
      <c r="AJ1437" s="18"/>
      <c r="AK1437" s="18"/>
      <c r="AL1437" s="18"/>
      <c r="AM1437" s="18"/>
      <c r="AN1437" s="18"/>
    </row>
    <row r="1438" spans="1:40" x14ac:dyDescent="0.35">
      <c r="A1438" s="18"/>
      <c r="B1438" s="3" t="s">
        <v>5</v>
      </c>
      <c r="C1438" s="3">
        <v>1434</v>
      </c>
      <c r="D1438" s="3">
        <v>412</v>
      </c>
      <c r="E1438" s="11">
        <v>26</v>
      </c>
      <c r="F1438" s="30">
        <f t="shared" si="266"/>
        <v>7.2222222222222223</v>
      </c>
      <c r="G1438" s="52">
        <f t="shared" si="276"/>
        <v>-1.4861111111111112</v>
      </c>
      <c r="H1438" s="30">
        <f t="shared" si="277"/>
        <v>7.2222222222222223</v>
      </c>
      <c r="I1438" s="70"/>
      <c r="J1438" s="30">
        <v>-2197.9583333333335</v>
      </c>
      <c r="K1438" s="30">
        <f>'Car Specs and Assumptions'!$C$5*9.81*'Car Specs and Assumptions'!$F$5</f>
        <v>145.08990000000003</v>
      </c>
      <c r="L1438" s="30">
        <v>22.216849537037039</v>
      </c>
      <c r="M1438" s="30">
        <v>-2365.2650828703704</v>
      </c>
      <c r="N1438" s="31">
        <v>-17082.470042952675</v>
      </c>
      <c r="O1438" s="31">
        <f t="shared" si="267"/>
        <v>0</v>
      </c>
      <c r="P1438" s="31">
        <f>IF(F1438&gt;0,(K1438+L1438)*F1438,0)</f>
        <v>1208.3265244341567</v>
      </c>
      <c r="Q1438" s="32">
        <f>IF(J1438*-1&gt;(K1438+L1438),(((J1438*-1)-K1438-L1438))*F1438,0)</f>
        <v>14665.816994084364</v>
      </c>
      <c r="R1438" s="31">
        <f t="shared" si="268"/>
        <v>4033180.1771315709</v>
      </c>
      <c r="S1438" s="31">
        <f t="shared" si="269"/>
        <v>2465200.2953829211</v>
      </c>
      <c r="T1438" s="31">
        <f t="shared" si="270"/>
        <v>1.1204174532071505</v>
      </c>
      <c r="U1438" s="31">
        <f t="shared" si="271"/>
        <v>0.68483264205737548</v>
      </c>
      <c r="V1438" s="33">
        <v>-0.68483264205737548</v>
      </c>
      <c r="W1438" s="33">
        <f>0.5*'Car Specs and Assumptions'!$C$5*(F1438*F1438)</f>
        <v>38572.685185185182</v>
      </c>
      <c r="X1438" s="33">
        <f t="shared" si="272"/>
        <v>38.572685185185179</v>
      </c>
      <c r="Y1438" s="33">
        <f t="shared" si="273"/>
        <v>28.158060185185182</v>
      </c>
      <c r="Z1438" s="33">
        <f>(H1438*(K1438+L1438))/1000</f>
        <v>1.2083265244341568</v>
      </c>
      <c r="AA1438" s="33">
        <f t="shared" si="274"/>
        <v>26.949733660751026</v>
      </c>
      <c r="AB1438" s="18"/>
      <c r="AC1438" s="24">
        <f t="shared" si="275"/>
        <v>14665.816994084364</v>
      </c>
      <c r="AD1438" s="24"/>
      <c r="AE1438" s="18"/>
      <c r="AF1438" s="18"/>
      <c r="AG1438" s="18"/>
      <c r="AH1438" s="18"/>
      <c r="AI1438" s="18"/>
      <c r="AJ1438" s="18"/>
      <c r="AK1438" s="18"/>
      <c r="AL1438" s="18"/>
      <c r="AM1438" s="18"/>
      <c r="AN1438" s="18"/>
    </row>
    <row r="1439" spans="1:40" x14ac:dyDescent="0.35">
      <c r="A1439" s="18"/>
      <c r="B1439" s="3" t="s">
        <v>5</v>
      </c>
      <c r="C1439" s="3">
        <v>1435</v>
      </c>
      <c r="D1439" s="3">
        <v>413</v>
      </c>
      <c r="E1439" s="11">
        <v>20.6</v>
      </c>
      <c r="F1439" s="30">
        <f t="shared" si="266"/>
        <v>5.7222222222222223</v>
      </c>
      <c r="G1439" s="52">
        <f t="shared" si="276"/>
        <v>-0.95833333333333304</v>
      </c>
      <c r="H1439" s="30">
        <f t="shared" si="277"/>
        <v>5.7222222222222223</v>
      </c>
      <c r="I1439" s="70"/>
      <c r="J1439" s="30">
        <v>-1417.3749999999995</v>
      </c>
      <c r="K1439" s="30">
        <f>'Car Specs and Assumptions'!$C$5*9.81*'Car Specs and Assumptions'!$F$5</f>
        <v>145.08990000000003</v>
      </c>
      <c r="L1439" s="30">
        <v>13.946660162037039</v>
      </c>
      <c r="M1439" s="30">
        <v>-1576.4115601620365</v>
      </c>
      <c r="N1439" s="31">
        <v>-9020.5772609272099</v>
      </c>
      <c r="O1439" s="31">
        <f t="shared" si="267"/>
        <v>0</v>
      </c>
      <c r="P1439" s="31">
        <f>IF(F1439&gt;0,(K1439+L1439)*F1439,0)</f>
        <v>910.04253870498985</v>
      </c>
      <c r="Q1439" s="32">
        <f>IF(J1439*-1&gt;(K1439+L1439),(((J1439*-1)-K1439-L1439))*F1439,0)</f>
        <v>7200.4921835172308</v>
      </c>
      <c r="R1439" s="31">
        <f t="shared" si="268"/>
        <v>4034090.2196702757</v>
      </c>
      <c r="S1439" s="31">
        <f t="shared" si="269"/>
        <v>2472400.7875664383</v>
      </c>
      <c r="T1439" s="31">
        <f t="shared" si="270"/>
        <v>1.1206702630244025</v>
      </c>
      <c r="U1439" s="31">
        <f t="shared" si="271"/>
        <v>0.68683293878595664</v>
      </c>
      <c r="V1439" s="33">
        <v>-0.68683293878595664</v>
      </c>
      <c r="W1439" s="33">
        <f>0.5*'Car Specs and Assumptions'!$C$5*(F1439*F1439)</f>
        <v>24214.060185185186</v>
      </c>
      <c r="X1439" s="33">
        <f t="shared" si="272"/>
        <v>24.214060185185186</v>
      </c>
      <c r="Y1439" s="33">
        <f t="shared" si="273"/>
        <v>17.676263935185187</v>
      </c>
      <c r="Z1439" s="33">
        <f>(H1439*(K1439+L1439))/1000</f>
        <v>0.91004253870498986</v>
      </c>
      <c r="AA1439" s="33">
        <f t="shared" si="274"/>
        <v>16.766221396480198</v>
      </c>
      <c r="AB1439" s="18"/>
      <c r="AC1439" s="24">
        <f t="shared" si="275"/>
        <v>0</v>
      </c>
      <c r="AD1439" s="24"/>
      <c r="AE1439" s="18"/>
      <c r="AF1439" s="18"/>
      <c r="AG1439" s="18"/>
      <c r="AH1439" s="18"/>
      <c r="AI1439" s="18"/>
      <c r="AJ1439" s="18"/>
      <c r="AK1439" s="18"/>
      <c r="AL1439" s="18"/>
      <c r="AM1439" s="18"/>
      <c r="AN1439" s="18"/>
    </row>
    <row r="1440" spans="1:40" x14ac:dyDescent="0.35">
      <c r="A1440" s="18"/>
      <c r="B1440" s="3" t="s">
        <v>5</v>
      </c>
      <c r="C1440" s="3">
        <v>1436</v>
      </c>
      <c r="D1440" s="3">
        <v>414</v>
      </c>
      <c r="E1440" s="11">
        <v>19.100000000000001</v>
      </c>
      <c r="F1440" s="30">
        <f t="shared" si="266"/>
        <v>5.3055555555555562</v>
      </c>
      <c r="G1440" s="52">
        <f t="shared" si="276"/>
        <v>-0.125</v>
      </c>
      <c r="H1440" s="30">
        <f t="shared" si="277"/>
        <v>5.3055555555555562</v>
      </c>
      <c r="I1440" s="70"/>
      <c r="J1440" s="30">
        <v>-184.875</v>
      </c>
      <c r="K1440" s="30">
        <f>'Car Specs and Assumptions'!$C$5*9.81*'Car Specs and Assumptions'!$F$5</f>
        <v>145.08990000000003</v>
      </c>
      <c r="L1440" s="30">
        <v>11.989539762731486</v>
      </c>
      <c r="M1440" s="30">
        <v>-341.95443976273157</v>
      </c>
      <c r="N1440" s="31">
        <v>-1814.2582776300483</v>
      </c>
      <c r="O1440" s="31">
        <f t="shared" si="267"/>
        <v>0</v>
      </c>
      <c r="P1440" s="31">
        <f>IF(F1440&gt;0,(K1440+L1440)*F1440,0)</f>
        <v>833.39369429671456</v>
      </c>
      <c r="Q1440" s="32">
        <f>IF(J1440*-1&gt;(K1440+L1440),(((J1440*-1)-K1440-L1440))*F1440,0)</f>
        <v>147.47088903661893</v>
      </c>
      <c r="R1440" s="31">
        <f t="shared" si="268"/>
        <v>4034923.6133645726</v>
      </c>
      <c r="S1440" s="31">
        <f t="shared" si="269"/>
        <v>2472548.2584554749</v>
      </c>
      <c r="T1440" s="31">
        <f t="shared" si="270"/>
        <v>1.1209017797926784</v>
      </c>
      <c r="U1440" s="31">
        <f t="shared" si="271"/>
        <v>0.68687390619893096</v>
      </c>
      <c r="V1440" s="33">
        <v>-0.68687390619893096</v>
      </c>
      <c r="W1440" s="33">
        <f>0.5*'Car Specs and Assumptions'!$C$5*(F1440*F1440)</f>
        <v>20816.126157407412</v>
      </c>
      <c r="X1440" s="33">
        <f t="shared" si="272"/>
        <v>20.816126157407414</v>
      </c>
      <c r="Y1440" s="33">
        <f t="shared" si="273"/>
        <v>15.195772094907412</v>
      </c>
      <c r="Z1440" s="33">
        <f>(H1440*(K1440+L1440))/1000</f>
        <v>0.8333936942967145</v>
      </c>
      <c r="AA1440" s="33">
        <f t="shared" si="274"/>
        <v>14.362378400610696</v>
      </c>
      <c r="AB1440" s="18"/>
      <c r="AC1440" s="24">
        <f t="shared" si="275"/>
        <v>0</v>
      </c>
      <c r="AD1440" s="24"/>
      <c r="AE1440" s="18"/>
      <c r="AF1440" s="18"/>
      <c r="AG1440" s="18"/>
      <c r="AH1440" s="18"/>
      <c r="AI1440" s="18"/>
      <c r="AJ1440" s="18"/>
      <c r="AK1440" s="18"/>
      <c r="AL1440" s="18"/>
      <c r="AM1440" s="18"/>
      <c r="AN1440" s="18"/>
    </row>
    <row r="1441" spans="1:40" x14ac:dyDescent="0.35">
      <c r="A1441" s="18"/>
      <c r="B1441" s="3" t="s">
        <v>5</v>
      </c>
      <c r="C1441" s="3">
        <v>1437</v>
      </c>
      <c r="D1441" s="3">
        <v>415</v>
      </c>
      <c r="E1441" s="11">
        <v>19.7</v>
      </c>
      <c r="F1441" s="30">
        <f t="shared" si="266"/>
        <v>5.4722222222222223</v>
      </c>
      <c r="G1441" s="52">
        <f t="shared" si="276"/>
        <v>0.27777777777777768</v>
      </c>
      <c r="H1441" s="30">
        <f t="shared" si="277"/>
        <v>5.4722222222222223</v>
      </c>
      <c r="I1441" s="70"/>
      <c r="J1441" s="30">
        <v>410.8333333333332</v>
      </c>
      <c r="K1441" s="30">
        <f>'Car Specs and Assumptions'!$C$5*9.81*'Car Specs and Assumptions'!$F$5</f>
        <v>145.08990000000003</v>
      </c>
      <c r="L1441" s="30">
        <v>12.754640734953707</v>
      </c>
      <c r="M1441" s="30">
        <v>252.98879259837949</v>
      </c>
      <c r="N1441" s="31">
        <v>1384.4108928300211</v>
      </c>
      <c r="O1441" s="31">
        <f t="shared" si="267"/>
        <v>1384.4108928300211</v>
      </c>
      <c r="P1441" s="31">
        <f>IF(F1441&gt;0,(K1441+L1441)*F1441,0)</f>
        <v>863.76040346627462</v>
      </c>
      <c r="Q1441" s="32">
        <f>IF(J1441*-1&gt;(K1441+L1441),(((J1441*-1)-K1441-L1441))*F1441,0)</f>
        <v>0</v>
      </c>
      <c r="R1441" s="31">
        <f t="shared" si="268"/>
        <v>4035787.373768039</v>
      </c>
      <c r="S1441" s="31">
        <f t="shared" si="269"/>
        <v>2472548.2584554749</v>
      </c>
      <c r="T1441" s="31">
        <f t="shared" si="270"/>
        <v>1.1211417324327613</v>
      </c>
      <c r="U1441" s="31">
        <f t="shared" si="271"/>
        <v>0.68687390619893096</v>
      </c>
      <c r="V1441" s="33">
        <v>-0.68687390619893096</v>
      </c>
      <c r="W1441" s="33">
        <f>0.5*'Car Specs and Assumptions'!$C$5*(F1441*F1441)</f>
        <v>22144.487268518522</v>
      </c>
      <c r="X1441" s="33">
        <f t="shared" si="272"/>
        <v>22.144487268518521</v>
      </c>
      <c r="Y1441" s="33">
        <f t="shared" si="273"/>
        <v>16.165475706018519</v>
      </c>
      <c r="Z1441" s="33">
        <f>(H1441*(K1441+L1441))/1000</f>
        <v>0.86376040346627458</v>
      </c>
      <c r="AA1441" s="33">
        <f t="shared" si="274"/>
        <v>15.301715302552244</v>
      </c>
      <c r="AB1441" s="18"/>
      <c r="AC1441" s="24">
        <f t="shared" si="275"/>
        <v>0</v>
      </c>
      <c r="AD1441" s="24"/>
      <c r="AE1441" s="18"/>
      <c r="AF1441" s="18"/>
      <c r="AG1441" s="18"/>
      <c r="AH1441" s="18"/>
      <c r="AI1441" s="18"/>
      <c r="AJ1441" s="18"/>
      <c r="AK1441" s="18"/>
      <c r="AL1441" s="18"/>
      <c r="AM1441" s="18"/>
      <c r="AN1441" s="18"/>
    </row>
    <row r="1442" spans="1:40" x14ac:dyDescent="0.35">
      <c r="A1442" s="18"/>
      <c r="B1442" s="3" t="s">
        <v>5</v>
      </c>
      <c r="C1442" s="3">
        <v>1438</v>
      </c>
      <c r="D1442" s="3">
        <v>416</v>
      </c>
      <c r="E1442" s="11">
        <v>21.1</v>
      </c>
      <c r="F1442" s="30">
        <f t="shared" si="266"/>
        <v>5.8611111111111116</v>
      </c>
      <c r="G1442" s="52">
        <f t="shared" si="276"/>
        <v>0.3194444444444442</v>
      </c>
      <c r="H1442" s="30">
        <f t="shared" si="277"/>
        <v>5.8611111111111116</v>
      </c>
      <c r="I1442" s="70"/>
      <c r="J1442" s="30">
        <v>472.45833333333297</v>
      </c>
      <c r="K1442" s="30">
        <f>'Car Specs and Assumptions'!$C$5*9.81*'Car Specs and Assumptions'!$F$5</f>
        <v>145.08990000000003</v>
      </c>
      <c r="L1442" s="30">
        <v>14.631898790509263</v>
      </c>
      <c r="M1442" s="30">
        <v>312.73653454282373</v>
      </c>
      <c r="N1442" s="31">
        <v>1832.9835774593282</v>
      </c>
      <c r="O1442" s="31">
        <f t="shared" si="267"/>
        <v>1832.9835774593282</v>
      </c>
      <c r="P1442" s="31">
        <f>IF(F1442&gt;0,(K1442+L1442)*F1442,0)</f>
        <v>936.14720957770737</v>
      </c>
      <c r="Q1442" s="32">
        <f>IF(J1442*-1&gt;(K1442+L1442),(((J1442*-1)-K1442-L1442))*F1442,0)</f>
        <v>0</v>
      </c>
      <c r="R1442" s="31">
        <f t="shared" si="268"/>
        <v>4036723.5209776168</v>
      </c>
      <c r="S1442" s="31">
        <f t="shared" si="269"/>
        <v>2472548.2584554749</v>
      </c>
      <c r="T1442" s="31">
        <f t="shared" si="270"/>
        <v>1.121401794127582</v>
      </c>
      <c r="U1442" s="31">
        <f t="shared" si="271"/>
        <v>0.68687390619893096</v>
      </c>
      <c r="V1442" s="33">
        <v>-0.68687390619893096</v>
      </c>
      <c r="W1442" s="33">
        <f>0.5*'Car Specs and Assumptions'!$C$5*(F1442*F1442)</f>
        <v>25403.765046296299</v>
      </c>
      <c r="X1442" s="33">
        <f t="shared" si="272"/>
        <v>25.4037650462963</v>
      </c>
      <c r="Y1442" s="33">
        <f t="shared" si="273"/>
        <v>18.544748483796297</v>
      </c>
      <c r="Z1442" s="33">
        <f>(H1442*(K1442+L1442))/1000</f>
        <v>0.93614720957770736</v>
      </c>
      <c r="AA1442" s="33">
        <f t="shared" si="274"/>
        <v>17.608601274218589</v>
      </c>
      <c r="AB1442" s="18"/>
      <c r="AC1442" s="24">
        <f t="shared" si="275"/>
        <v>0</v>
      </c>
      <c r="AD1442" s="24"/>
      <c r="AE1442" s="18"/>
      <c r="AF1442" s="18"/>
      <c r="AG1442" s="18"/>
      <c r="AH1442" s="18"/>
      <c r="AI1442" s="18"/>
      <c r="AJ1442" s="18"/>
      <c r="AK1442" s="18"/>
      <c r="AL1442" s="18"/>
      <c r="AM1442" s="18"/>
      <c r="AN1442" s="18"/>
    </row>
    <row r="1443" spans="1:40" x14ac:dyDescent="0.35">
      <c r="A1443" s="18"/>
      <c r="B1443" s="3" t="s">
        <v>5</v>
      </c>
      <c r="C1443" s="3">
        <v>1439</v>
      </c>
      <c r="D1443" s="3">
        <v>417</v>
      </c>
      <c r="E1443" s="11">
        <v>22</v>
      </c>
      <c r="F1443" s="30">
        <f t="shared" si="266"/>
        <v>6.1111111111111107</v>
      </c>
      <c r="G1443" s="52">
        <f t="shared" si="276"/>
        <v>0.13888888888888884</v>
      </c>
      <c r="H1443" s="30">
        <f t="shared" si="277"/>
        <v>6.1111111111111107</v>
      </c>
      <c r="I1443" s="70"/>
      <c r="J1443" s="30">
        <v>205.4166666666666</v>
      </c>
      <c r="K1443" s="30">
        <f>'Car Specs and Assumptions'!$C$5*9.81*'Car Specs and Assumptions'!$F$5</f>
        <v>145.08990000000003</v>
      </c>
      <c r="L1443" s="30">
        <v>15.906738425925926</v>
      </c>
      <c r="M1443" s="30">
        <v>44.420028240740649</v>
      </c>
      <c r="N1443" s="31">
        <v>271.45572813785952</v>
      </c>
      <c r="O1443" s="31">
        <f t="shared" si="267"/>
        <v>271.45572813785952</v>
      </c>
      <c r="P1443" s="31">
        <f>IF(F1443&gt;0,(K1443+L1443)*F1443,0)</f>
        <v>983.86834593621415</v>
      </c>
      <c r="Q1443" s="32">
        <f>IF(J1443*-1&gt;(K1443+L1443),(((J1443*-1)-K1443-L1443))*F1443,0)</f>
        <v>0</v>
      </c>
      <c r="R1443" s="31">
        <f t="shared" si="268"/>
        <v>4037707.3893235531</v>
      </c>
      <c r="S1443" s="31">
        <f t="shared" si="269"/>
        <v>2472548.2584554749</v>
      </c>
      <c r="T1443" s="31">
        <f t="shared" si="270"/>
        <v>1.1216751127540832</v>
      </c>
      <c r="U1443" s="31">
        <f t="shared" si="271"/>
        <v>0.68687390619893096</v>
      </c>
      <c r="V1443" s="33">
        <v>-0.68687390619893096</v>
      </c>
      <c r="W1443" s="33">
        <f>0.5*'Car Specs and Assumptions'!$C$5*(F1443*F1443)</f>
        <v>27617.129629629628</v>
      </c>
      <c r="X1443" s="33">
        <f t="shared" si="272"/>
        <v>27.617129629629627</v>
      </c>
      <c r="Y1443" s="33">
        <f t="shared" si="273"/>
        <v>20.160504629629628</v>
      </c>
      <c r="Z1443" s="33">
        <f>(H1443*(K1443+L1443))/1000</f>
        <v>0.98386834593621419</v>
      </c>
      <c r="AA1443" s="33">
        <f t="shared" si="274"/>
        <v>19.176636283693412</v>
      </c>
      <c r="AB1443" s="18"/>
      <c r="AC1443" s="24">
        <f t="shared" si="275"/>
        <v>0</v>
      </c>
      <c r="AD1443" s="24"/>
      <c r="AE1443" s="18"/>
      <c r="AF1443" s="18"/>
      <c r="AG1443" s="18"/>
      <c r="AH1443" s="18"/>
      <c r="AI1443" s="18"/>
      <c r="AJ1443" s="18"/>
      <c r="AK1443" s="18"/>
      <c r="AL1443" s="18"/>
      <c r="AM1443" s="18"/>
      <c r="AN1443" s="18"/>
    </row>
    <row r="1444" spans="1:40" x14ac:dyDescent="0.35">
      <c r="A1444" s="18"/>
      <c r="B1444" s="3" t="s">
        <v>5</v>
      </c>
      <c r="C1444" s="3">
        <v>1440</v>
      </c>
      <c r="D1444" s="3">
        <v>418</v>
      </c>
      <c r="E1444" s="11">
        <v>22.1</v>
      </c>
      <c r="F1444" s="30">
        <f t="shared" si="266"/>
        <v>6.1388888888888893</v>
      </c>
      <c r="G1444" s="52">
        <f t="shared" si="276"/>
        <v>-8.3333333333333481E-2</v>
      </c>
      <c r="H1444" s="30">
        <f t="shared" si="277"/>
        <v>6.1388888888888893</v>
      </c>
      <c r="I1444" s="70"/>
      <c r="J1444" s="30">
        <v>-123.25000000000021</v>
      </c>
      <c r="K1444" s="30">
        <f>'Car Specs and Assumptions'!$C$5*9.81*'Car Specs and Assumptions'!$F$5</f>
        <v>145.08990000000003</v>
      </c>
      <c r="L1444" s="30">
        <v>16.051673790509263</v>
      </c>
      <c r="M1444" s="30">
        <v>-284.39157379050948</v>
      </c>
      <c r="N1444" s="31">
        <v>-1745.8482724361834</v>
      </c>
      <c r="O1444" s="31">
        <f t="shared" si="267"/>
        <v>0</v>
      </c>
      <c r="P1444" s="31">
        <f>IF(F1444&gt;0,(K1444+L1444)*F1444,0)</f>
        <v>989.23021688062647</v>
      </c>
      <c r="Q1444" s="32">
        <f>IF(J1444*-1&gt;(K1444+L1444),(((J1444*-1)-K1444-L1444))*F1444,0)</f>
        <v>0</v>
      </c>
      <c r="R1444" s="31">
        <f t="shared" si="268"/>
        <v>4038696.6195404339</v>
      </c>
      <c r="S1444" s="31">
        <f t="shared" si="269"/>
        <v>2472548.2584554749</v>
      </c>
      <c r="T1444" s="31">
        <f t="shared" si="270"/>
        <v>1.1219499209083326</v>
      </c>
      <c r="U1444" s="31">
        <f t="shared" si="271"/>
        <v>0.68687390619893096</v>
      </c>
      <c r="V1444" s="33">
        <v>-0.68687390619893096</v>
      </c>
      <c r="W1444" s="33">
        <f>0.5*'Car Specs and Assumptions'!$C$5*(F1444*F1444)</f>
        <v>27868.765046296299</v>
      </c>
      <c r="X1444" s="33">
        <f t="shared" si="272"/>
        <v>27.8687650462963</v>
      </c>
      <c r="Y1444" s="33">
        <f t="shared" si="273"/>
        <v>20.344198483796298</v>
      </c>
      <c r="Z1444" s="33">
        <f>(H1444*(K1444+L1444))/1000</f>
        <v>0.98923021688062651</v>
      </c>
      <c r="AA1444" s="33">
        <f t="shared" si="274"/>
        <v>19.35496826691567</v>
      </c>
      <c r="AB1444" s="18"/>
      <c r="AC1444" s="24">
        <f t="shared" si="275"/>
        <v>0</v>
      </c>
      <c r="AD1444" s="24"/>
      <c r="AE1444" s="18"/>
      <c r="AF1444" s="18"/>
      <c r="AG1444" s="18"/>
      <c r="AH1444" s="18"/>
      <c r="AI1444" s="18"/>
      <c r="AJ1444" s="18"/>
      <c r="AK1444" s="18"/>
      <c r="AL1444" s="18"/>
      <c r="AM1444" s="18"/>
      <c r="AN1444" s="18"/>
    </row>
    <row r="1445" spans="1:40" x14ac:dyDescent="0.35">
      <c r="A1445" s="18"/>
      <c r="B1445" s="3" t="s">
        <v>5</v>
      </c>
      <c r="C1445" s="3">
        <v>1441</v>
      </c>
      <c r="D1445" s="3">
        <v>419</v>
      </c>
      <c r="E1445" s="11">
        <v>21.4</v>
      </c>
      <c r="F1445" s="30">
        <f t="shared" si="266"/>
        <v>5.9444444444444438</v>
      </c>
      <c r="G1445" s="52">
        <f t="shared" si="276"/>
        <v>-0.34722222222222232</v>
      </c>
      <c r="H1445" s="30">
        <f t="shared" si="277"/>
        <v>5.9444444444444438</v>
      </c>
      <c r="I1445" s="70"/>
      <c r="J1445" s="30">
        <v>-513.54166666666686</v>
      </c>
      <c r="K1445" s="30">
        <f>'Car Specs and Assumptions'!$C$5*9.81*'Car Specs and Assumptions'!$F$5</f>
        <v>145.08990000000003</v>
      </c>
      <c r="L1445" s="30">
        <v>15.050929606481478</v>
      </c>
      <c r="M1445" s="30">
        <v>-673.68249627314844</v>
      </c>
      <c r="N1445" s="31">
        <v>-4004.6681722903818</v>
      </c>
      <c r="O1445" s="31">
        <f t="shared" si="267"/>
        <v>0</v>
      </c>
      <c r="P1445" s="31">
        <f>IF(F1445&gt;0,(K1445+L1445)*F1445,0)</f>
        <v>951.94826488297326</v>
      </c>
      <c r="Q1445" s="32">
        <f>IF(J1445*-1&gt;(K1445+L1445),(((J1445*-1)-K1445-L1445))*F1445,0)</f>
        <v>2100.7716425244348</v>
      </c>
      <c r="R1445" s="31">
        <f t="shared" si="268"/>
        <v>4039648.5678053168</v>
      </c>
      <c r="S1445" s="31">
        <f t="shared" si="269"/>
        <v>2474649.0300979991</v>
      </c>
      <c r="T1445" s="31">
        <f t="shared" si="270"/>
        <v>1.1222143721363171</v>
      </c>
      <c r="U1445" s="31">
        <f t="shared" si="271"/>
        <v>0.68745750056122423</v>
      </c>
      <c r="V1445" s="33">
        <v>-0.68745750056122423</v>
      </c>
      <c r="W1445" s="33">
        <f>0.5*'Car Specs and Assumptions'!$C$5*(F1445*F1445)</f>
        <v>26131.282407407401</v>
      </c>
      <c r="X1445" s="33">
        <f t="shared" si="272"/>
        <v>26.131282407407401</v>
      </c>
      <c r="Y1445" s="33">
        <f t="shared" si="273"/>
        <v>19.075836157407402</v>
      </c>
      <c r="Z1445" s="33">
        <f>(H1445*(K1445+L1445))/1000</f>
        <v>0.95194826488297324</v>
      </c>
      <c r="AA1445" s="33">
        <f t="shared" si="274"/>
        <v>18.123887892524429</v>
      </c>
      <c r="AB1445" s="18"/>
      <c r="AC1445" s="24">
        <f t="shared" si="275"/>
        <v>0</v>
      </c>
      <c r="AD1445" s="24"/>
      <c r="AE1445" s="18"/>
      <c r="AF1445" s="18"/>
      <c r="AG1445" s="18"/>
      <c r="AH1445" s="18"/>
      <c r="AI1445" s="18"/>
      <c r="AJ1445" s="18"/>
      <c r="AK1445" s="18"/>
      <c r="AL1445" s="18"/>
      <c r="AM1445" s="18"/>
      <c r="AN1445" s="18"/>
    </row>
    <row r="1446" spans="1:40" x14ac:dyDescent="0.35">
      <c r="A1446" s="18"/>
      <c r="B1446" s="3" t="s">
        <v>5</v>
      </c>
      <c r="C1446" s="3">
        <v>1442</v>
      </c>
      <c r="D1446" s="3">
        <v>420</v>
      </c>
      <c r="E1446" s="11">
        <v>19.600000000000001</v>
      </c>
      <c r="F1446" s="30">
        <f t="shared" si="266"/>
        <v>5.4444444444444446</v>
      </c>
      <c r="G1446" s="52">
        <f t="shared" si="276"/>
        <v>-0.43055555555555536</v>
      </c>
      <c r="H1446" s="30">
        <f t="shared" si="277"/>
        <v>5.4444444444444446</v>
      </c>
      <c r="I1446" s="70"/>
      <c r="J1446" s="30">
        <v>-636.7916666666664</v>
      </c>
      <c r="K1446" s="30">
        <f>'Car Specs and Assumptions'!$C$5*9.81*'Car Specs and Assumptions'!$F$5</f>
        <v>145.08990000000003</v>
      </c>
      <c r="L1446" s="30">
        <v>12.625480648148152</v>
      </c>
      <c r="M1446" s="30">
        <v>-794.5070473148146</v>
      </c>
      <c r="N1446" s="31">
        <v>-4325.6494798251015</v>
      </c>
      <c r="O1446" s="31">
        <f t="shared" si="267"/>
        <v>0</v>
      </c>
      <c r="P1446" s="31">
        <f>IF(F1446&gt;0,(K1446+L1446)*F1446,0)</f>
        <v>858.67262797325122</v>
      </c>
      <c r="Q1446" s="32">
        <f>IF(J1446*-1&gt;(K1446+L1446),(((J1446*-1)-K1446-L1446))*F1446,0)</f>
        <v>2608.3042238785993</v>
      </c>
      <c r="R1446" s="31">
        <f t="shared" si="268"/>
        <v>4040507.2404332901</v>
      </c>
      <c r="S1446" s="31">
        <f t="shared" si="269"/>
        <v>2477257.3343218779</v>
      </c>
      <c r="T1446" s="31">
        <f t="shared" si="270"/>
        <v>1.122452911392368</v>
      </c>
      <c r="U1446" s="31">
        <f t="shared" si="271"/>
        <v>0.68818208747461773</v>
      </c>
      <c r="V1446" s="33">
        <v>-0.68818208747461773</v>
      </c>
      <c r="W1446" s="33">
        <f>0.5*'Car Specs and Assumptions'!$C$5*(F1446*F1446)</f>
        <v>21920.240740740745</v>
      </c>
      <c r="X1446" s="33">
        <f t="shared" si="272"/>
        <v>21.920240740740745</v>
      </c>
      <c r="Y1446" s="33">
        <f t="shared" si="273"/>
        <v>16.001775740740744</v>
      </c>
      <c r="Z1446" s="33">
        <f>(H1446*(K1446+L1446))/1000</f>
        <v>0.85867262797325128</v>
      </c>
      <c r="AA1446" s="33">
        <f t="shared" si="274"/>
        <v>15.143103112767493</v>
      </c>
      <c r="AB1446" s="18"/>
      <c r="AC1446" s="24">
        <f t="shared" si="275"/>
        <v>0</v>
      </c>
      <c r="AD1446" s="24"/>
      <c r="AE1446" s="18"/>
      <c r="AF1446" s="18"/>
      <c r="AG1446" s="18"/>
      <c r="AH1446" s="18"/>
      <c r="AI1446" s="18"/>
      <c r="AJ1446" s="18"/>
      <c r="AK1446" s="18"/>
      <c r="AL1446" s="18"/>
      <c r="AM1446" s="18"/>
      <c r="AN1446" s="18"/>
    </row>
    <row r="1447" spans="1:40" x14ac:dyDescent="0.35">
      <c r="A1447" s="18"/>
      <c r="B1447" s="3" t="s">
        <v>5</v>
      </c>
      <c r="C1447" s="3">
        <v>1443</v>
      </c>
      <c r="D1447" s="3">
        <v>421</v>
      </c>
      <c r="E1447" s="11">
        <v>18.3</v>
      </c>
      <c r="F1447" s="30">
        <f t="shared" si="266"/>
        <v>5.083333333333333</v>
      </c>
      <c r="G1447" s="52">
        <f t="shared" si="276"/>
        <v>-0.22222222222222232</v>
      </c>
      <c r="H1447" s="30">
        <f t="shared" si="277"/>
        <v>5.083333333333333</v>
      </c>
      <c r="I1447" s="70"/>
      <c r="J1447" s="30">
        <v>-328.6666666666668</v>
      </c>
      <c r="K1447" s="30">
        <f>'Car Specs and Assumptions'!$C$5*9.81*'Car Specs and Assumptions'!$F$5</f>
        <v>145.08990000000003</v>
      </c>
      <c r="L1447" s="30">
        <v>11.006214114583333</v>
      </c>
      <c r="M1447" s="30">
        <v>-484.76278078125011</v>
      </c>
      <c r="N1447" s="31">
        <v>-2464.2108023046881</v>
      </c>
      <c r="O1447" s="31">
        <f t="shared" si="267"/>
        <v>0</v>
      </c>
      <c r="P1447" s="31">
        <f>IF(F1447&gt;0,(K1447+L1447)*F1447,0)</f>
        <v>793.48858008246543</v>
      </c>
      <c r="Q1447" s="32">
        <f>IF(J1447*-1&gt;(K1447+L1447),(((J1447*-1)-K1447-L1447))*F1447,0)</f>
        <v>877.23364213975742</v>
      </c>
      <c r="R1447" s="31">
        <f t="shared" si="268"/>
        <v>4041300.7290133727</v>
      </c>
      <c r="S1447" s="31">
        <f t="shared" si="269"/>
        <v>2478134.5679640179</v>
      </c>
      <c r="T1447" s="31">
        <f t="shared" si="270"/>
        <v>1.1226733425199149</v>
      </c>
      <c r="U1447" s="31">
        <f t="shared" si="271"/>
        <v>0.68842578298040424</v>
      </c>
      <c r="V1447" s="33">
        <v>-0.68842578298040424</v>
      </c>
      <c r="W1447" s="33">
        <f>0.5*'Car Specs and Assumptions'!$C$5*(F1447*F1447)</f>
        <v>19108.885416666664</v>
      </c>
      <c r="X1447" s="33">
        <f t="shared" si="272"/>
        <v>19.108885416666663</v>
      </c>
      <c r="Y1447" s="33">
        <f t="shared" si="273"/>
        <v>13.949486354166664</v>
      </c>
      <c r="Z1447" s="33">
        <f>(H1447*(K1447+L1447))/1000</f>
        <v>0.79348858008246548</v>
      </c>
      <c r="AA1447" s="33">
        <f t="shared" si="274"/>
        <v>13.155997774084199</v>
      </c>
      <c r="AB1447" s="18"/>
      <c r="AC1447" s="24">
        <f t="shared" si="275"/>
        <v>0</v>
      </c>
      <c r="AD1447" s="24"/>
      <c r="AE1447" s="18"/>
      <c r="AF1447" s="18"/>
      <c r="AG1447" s="18"/>
      <c r="AH1447" s="18"/>
      <c r="AI1447" s="18"/>
      <c r="AJ1447" s="18"/>
      <c r="AK1447" s="18"/>
      <c r="AL1447" s="18"/>
      <c r="AM1447" s="18"/>
      <c r="AN1447" s="18"/>
    </row>
    <row r="1448" spans="1:40" x14ac:dyDescent="0.35">
      <c r="A1448" s="18"/>
      <c r="B1448" s="3" t="s">
        <v>5</v>
      </c>
      <c r="C1448" s="3">
        <v>1444</v>
      </c>
      <c r="D1448" s="3">
        <v>422</v>
      </c>
      <c r="E1448" s="11">
        <v>18</v>
      </c>
      <c r="F1448" s="30">
        <f t="shared" si="266"/>
        <v>5</v>
      </c>
      <c r="G1448" s="52">
        <f t="shared" si="276"/>
        <v>0</v>
      </c>
      <c r="H1448" s="30">
        <f t="shared" si="277"/>
        <v>5</v>
      </c>
      <c r="I1448" s="70"/>
      <c r="J1448" s="30">
        <v>0</v>
      </c>
      <c r="K1448" s="30">
        <f>'Car Specs and Assumptions'!$C$5*9.81*'Car Specs and Assumptions'!$F$5</f>
        <v>145.08990000000003</v>
      </c>
      <c r="L1448" s="30">
        <v>10.648312500000001</v>
      </c>
      <c r="M1448" s="30">
        <v>-155.73821250000003</v>
      </c>
      <c r="N1448" s="31">
        <v>-778.69106250000016</v>
      </c>
      <c r="O1448" s="31">
        <f t="shared" si="267"/>
        <v>0</v>
      </c>
      <c r="P1448" s="31">
        <f>IF(F1448&gt;0,(K1448+L1448)*F1448,0)</f>
        <v>778.69106250000016</v>
      </c>
      <c r="Q1448" s="32">
        <f>IF(J1448*-1&gt;(K1448+L1448),(((J1448*-1)-K1448-L1448))*F1448,0)</f>
        <v>0</v>
      </c>
      <c r="R1448" s="31">
        <f t="shared" si="268"/>
        <v>4042079.4200758724</v>
      </c>
      <c r="S1448" s="31">
        <f t="shared" si="269"/>
        <v>2478134.5679640179</v>
      </c>
      <c r="T1448" s="31">
        <f t="shared" si="270"/>
        <v>1.1228896628970775</v>
      </c>
      <c r="U1448" s="31">
        <f t="shared" si="271"/>
        <v>0.68842578298040424</v>
      </c>
      <c r="V1448" s="33">
        <v>-0.68842578298040424</v>
      </c>
      <c r="W1448" s="33">
        <f>0.5*'Car Specs and Assumptions'!$C$5*(F1448*F1448)</f>
        <v>18487.5</v>
      </c>
      <c r="X1448" s="33">
        <f t="shared" si="272"/>
        <v>18.487500000000001</v>
      </c>
      <c r="Y1448" s="33">
        <f t="shared" si="273"/>
        <v>13.495875</v>
      </c>
      <c r="Z1448" s="33">
        <f>(H1448*(K1448+L1448))/1000</f>
        <v>0.7786910625000002</v>
      </c>
      <c r="AA1448" s="33">
        <f t="shared" si="274"/>
        <v>12.7171839375</v>
      </c>
      <c r="AB1448" s="18"/>
      <c r="AC1448" s="24">
        <f t="shared" si="275"/>
        <v>0</v>
      </c>
      <c r="AD1448" s="24"/>
      <c r="AE1448" s="18"/>
      <c r="AF1448" s="18"/>
      <c r="AG1448" s="18"/>
      <c r="AH1448" s="18"/>
      <c r="AI1448" s="18"/>
      <c r="AJ1448" s="18"/>
      <c r="AK1448" s="18"/>
      <c r="AL1448" s="18"/>
      <c r="AM1448" s="18"/>
      <c r="AN1448" s="18"/>
    </row>
    <row r="1449" spans="1:40" x14ac:dyDescent="0.35">
      <c r="A1449" s="18"/>
      <c r="B1449" s="3" t="s">
        <v>5</v>
      </c>
      <c r="C1449" s="3">
        <v>1445</v>
      </c>
      <c r="D1449" s="3">
        <v>423</v>
      </c>
      <c r="E1449" s="11">
        <v>18.3</v>
      </c>
      <c r="F1449" s="30">
        <f t="shared" si="266"/>
        <v>5.083333333333333</v>
      </c>
      <c r="G1449" s="52">
        <f t="shared" si="276"/>
        <v>6.9444444444444198E-2</v>
      </c>
      <c r="H1449" s="30">
        <f t="shared" si="277"/>
        <v>5.083333333333333</v>
      </c>
      <c r="I1449" s="70"/>
      <c r="J1449" s="30">
        <v>102.70833333333297</v>
      </c>
      <c r="K1449" s="30">
        <f>'Car Specs and Assumptions'!$C$5*9.81*'Car Specs and Assumptions'!$F$5</f>
        <v>145.08990000000003</v>
      </c>
      <c r="L1449" s="30">
        <v>11.006214114583333</v>
      </c>
      <c r="M1449" s="30">
        <v>-53.387780781250385</v>
      </c>
      <c r="N1449" s="31">
        <v>-271.38788563802279</v>
      </c>
      <c r="O1449" s="31">
        <f t="shared" si="267"/>
        <v>0</v>
      </c>
      <c r="P1449" s="31">
        <f>IF(F1449&gt;0,(K1449+L1449)*F1449,0)</f>
        <v>793.48858008246543</v>
      </c>
      <c r="Q1449" s="32">
        <f>IF(J1449*-1&gt;(K1449+L1449),(((J1449*-1)-K1449-L1449))*F1449,0)</f>
        <v>0</v>
      </c>
      <c r="R1449" s="31">
        <f t="shared" si="268"/>
        <v>4042872.908655955</v>
      </c>
      <c r="S1449" s="31">
        <f t="shared" si="269"/>
        <v>2478134.5679640179</v>
      </c>
      <c r="T1449" s="31">
        <f t="shared" si="270"/>
        <v>1.1231100940246244</v>
      </c>
      <c r="U1449" s="31">
        <f t="shared" si="271"/>
        <v>0.68842578298040424</v>
      </c>
      <c r="V1449" s="33">
        <v>-0.68842578298040424</v>
      </c>
      <c r="W1449" s="33">
        <f>0.5*'Car Specs and Assumptions'!$C$5*(F1449*F1449)</f>
        <v>19108.885416666664</v>
      </c>
      <c r="X1449" s="33">
        <f t="shared" si="272"/>
        <v>19.108885416666663</v>
      </c>
      <c r="Y1449" s="33">
        <f t="shared" si="273"/>
        <v>13.949486354166664</v>
      </c>
      <c r="Z1449" s="33">
        <f>(H1449*(K1449+L1449))/1000</f>
        <v>0.79348858008246548</v>
      </c>
      <c r="AA1449" s="33">
        <f t="shared" si="274"/>
        <v>13.155997774084199</v>
      </c>
      <c r="AB1449" s="18"/>
      <c r="AC1449" s="24">
        <f t="shared" si="275"/>
        <v>0</v>
      </c>
      <c r="AD1449" s="24"/>
      <c r="AE1449" s="18"/>
      <c r="AF1449" s="18"/>
      <c r="AG1449" s="18"/>
      <c r="AH1449" s="18"/>
      <c r="AI1449" s="18"/>
      <c r="AJ1449" s="18"/>
      <c r="AK1449" s="18"/>
      <c r="AL1449" s="18"/>
      <c r="AM1449" s="18"/>
      <c r="AN1449" s="18"/>
    </row>
    <row r="1450" spans="1:40" x14ac:dyDescent="0.35">
      <c r="A1450" s="18"/>
      <c r="B1450" s="3" t="s">
        <v>5</v>
      </c>
      <c r="C1450" s="3">
        <v>1446</v>
      </c>
      <c r="D1450" s="3">
        <v>424</v>
      </c>
      <c r="E1450" s="11">
        <v>18.5</v>
      </c>
      <c r="F1450" s="30">
        <f t="shared" si="266"/>
        <v>5.1388888888888884</v>
      </c>
      <c r="G1450" s="52">
        <f t="shared" si="276"/>
        <v>-5.5555555555555802E-2</v>
      </c>
      <c r="H1450" s="30">
        <f t="shared" si="277"/>
        <v>5.1388888888888884</v>
      </c>
      <c r="I1450" s="70"/>
      <c r="J1450" s="30">
        <v>-82.166666666667027</v>
      </c>
      <c r="K1450" s="30">
        <f>'Car Specs and Assumptions'!$C$5*9.81*'Car Specs and Assumptions'!$F$5</f>
        <v>145.08990000000003</v>
      </c>
      <c r="L1450" s="30">
        <v>11.248101707175925</v>
      </c>
      <c r="M1450" s="30">
        <v>-238.50466837384297</v>
      </c>
      <c r="N1450" s="31">
        <v>-1225.6489902544706</v>
      </c>
      <c r="O1450" s="31">
        <f t="shared" si="267"/>
        <v>0</v>
      </c>
      <c r="P1450" s="31">
        <f>IF(F1450&gt;0,(K1450+L1450)*F1450,0)</f>
        <v>803.40361988409859</v>
      </c>
      <c r="Q1450" s="32">
        <f>IF(J1450*-1&gt;(K1450+L1450),(((J1450*-1)-K1450-L1450))*F1450,0)</f>
        <v>0</v>
      </c>
      <c r="R1450" s="31">
        <f t="shared" si="268"/>
        <v>4043676.312275839</v>
      </c>
      <c r="S1450" s="31">
        <f t="shared" si="269"/>
        <v>2478134.5679640179</v>
      </c>
      <c r="T1450" s="31">
        <f t="shared" si="270"/>
        <v>1.1233332795502282</v>
      </c>
      <c r="U1450" s="31">
        <f t="shared" si="271"/>
        <v>0.68842578298040424</v>
      </c>
      <c r="V1450" s="33">
        <v>-0.68842578298040424</v>
      </c>
      <c r="W1450" s="33">
        <f>0.5*'Car Specs and Assumptions'!$C$5*(F1450*F1450)</f>
        <v>19528.848379629624</v>
      </c>
      <c r="X1450" s="33">
        <f t="shared" si="272"/>
        <v>19.528848379629625</v>
      </c>
      <c r="Y1450" s="33">
        <f t="shared" si="273"/>
        <v>14.256059317129626</v>
      </c>
      <c r="Z1450" s="33">
        <f>(H1450*(K1450+L1450))/1000</f>
        <v>0.80340361988409859</v>
      </c>
      <c r="AA1450" s="33">
        <f t="shared" si="274"/>
        <v>13.452655697245527</v>
      </c>
      <c r="AB1450" s="18"/>
      <c r="AC1450" s="24">
        <f t="shared" si="275"/>
        <v>0</v>
      </c>
      <c r="AD1450" s="24"/>
      <c r="AE1450" s="18"/>
      <c r="AF1450" s="18"/>
      <c r="AG1450" s="18"/>
      <c r="AH1450" s="18"/>
      <c r="AI1450" s="18"/>
      <c r="AJ1450" s="18"/>
      <c r="AK1450" s="18"/>
      <c r="AL1450" s="18"/>
      <c r="AM1450" s="18"/>
      <c r="AN1450" s="18"/>
    </row>
    <row r="1451" spans="1:40" x14ac:dyDescent="0.35">
      <c r="A1451" s="18"/>
      <c r="B1451" s="3" t="s">
        <v>5</v>
      </c>
      <c r="C1451" s="3">
        <v>1447</v>
      </c>
      <c r="D1451" s="3">
        <v>425</v>
      </c>
      <c r="E1451" s="11">
        <v>17.899999999999999</v>
      </c>
      <c r="F1451" s="30">
        <f t="shared" si="266"/>
        <v>4.9722222222222214</v>
      </c>
      <c r="G1451" s="52">
        <f t="shared" si="276"/>
        <v>-0.48611111111111072</v>
      </c>
      <c r="H1451" s="30">
        <f t="shared" si="277"/>
        <v>4.9722222222222214</v>
      </c>
      <c r="I1451" s="70"/>
      <c r="J1451" s="30">
        <v>-718.9583333333328</v>
      </c>
      <c r="K1451" s="30">
        <f>'Car Specs and Assumptions'!$C$5*9.81*'Car Specs and Assumptions'!$F$5</f>
        <v>145.08990000000003</v>
      </c>
      <c r="L1451" s="30">
        <v>10.530326568287036</v>
      </c>
      <c r="M1451" s="30">
        <v>-874.57855990161988</v>
      </c>
      <c r="N1451" s="31">
        <v>-4348.598950621943</v>
      </c>
      <c r="O1451" s="31">
        <f t="shared" si="267"/>
        <v>0</v>
      </c>
      <c r="P1451" s="31">
        <f>IF(F1451&gt;0,(K1451+L1451)*F1451,0)</f>
        <v>773.77834877009388</v>
      </c>
      <c r="Q1451" s="32">
        <f>IF(J1451*-1&gt;(K1451+L1451),(((J1451*-1)-K1451-L1451))*F1451,0)</f>
        <v>2801.0422530817546</v>
      </c>
      <c r="R1451" s="31">
        <f t="shared" si="268"/>
        <v>4044450.090624609</v>
      </c>
      <c r="S1451" s="31">
        <f t="shared" si="269"/>
        <v>2480935.6102170995</v>
      </c>
      <c r="T1451" s="31">
        <f t="shared" si="270"/>
        <v>1.1235482351755164</v>
      </c>
      <c r="U1451" s="31">
        <f t="shared" si="271"/>
        <v>0.68920391251831026</v>
      </c>
      <c r="V1451" s="33">
        <v>-0.68920391251831026</v>
      </c>
      <c r="W1451" s="33">
        <f>0.5*'Car Specs and Assumptions'!$C$5*(F1451*F1451)</f>
        <v>18282.653935185179</v>
      </c>
      <c r="X1451" s="33">
        <f t="shared" si="272"/>
        <v>18.282653935185177</v>
      </c>
      <c r="Y1451" s="33">
        <f t="shared" si="273"/>
        <v>13.346337372685179</v>
      </c>
      <c r="Z1451" s="33">
        <f>(H1451*(K1451+L1451))/1000</f>
        <v>0.77377834877009388</v>
      </c>
      <c r="AA1451" s="33">
        <f t="shared" si="274"/>
        <v>12.572559023915085</v>
      </c>
      <c r="AB1451" s="18"/>
      <c r="AC1451" s="24">
        <f t="shared" si="275"/>
        <v>0</v>
      </c>
      <c r="AD1451" s="24"/>
      <c r="AE1451" s="18"/>
      <c r="AF1451" s="18"/>
      <c r="AG1451" s="18"/>
      <c r="AH1451" s="18"/>
      <c r="AI1451" s="18"/>
      <c r="AJ1451" s="18"/>
      <c r="AK1451" s="18"/>
      <c r="AL1451" s="18"/>
      <c r="AM1451" s="18"/>
      <c r="AN1451" s="18"/>
    </row>
    <row r="1452" spans="1:40" x14ac:dyDescent="0.35">
      <c r="A1452" s="18"/>
      <c r="B1452" s="3" t="s">
        <v>5</v>
      </c>
      <c r="C1452" s="3">
        <v>1448</v>
      </c>
      <c r="D1452" s="3">
        <v>426</v>
      </c>
      <c r="E1452" s="11">
        <v>15</v>
      </c>
      <c r="F1452" s="30">
        <f t="shared" si="266"/>
        <v>4.166666666666667</v>
      </c>
      <c r="G1452" s="52">
        <f t="shared" si="276"/>
        <v>-1.1111111111111107</v>
      </c>
      <c r="H1452" s="30">
        <f t="shared" si="277"/>
        <v>4.166666666666667</v>
      </c>
      <c r="I1452" s="70"/>
      <c r="J1452" s="30">
        <v>-1643.3333333333328</v>
      </c>
      <c r="K1452" s="30">
        <f>'Car Specs and Assumptions'!$C$5*9.81*'Car Specs and Assumptions'!$F$5</f>
        <v>145.08990000000003</v>
      </c>
      <c r="L1452" s="30">
        <v>7.3946614583333359</v>
      </c>
      <c r="M1452" s="30">
        <v>-1795.817894791666</v>
      </c>
      <c r="N1452" s="31">
        <v>-7482.5745616319427</v>
      </c>
      <c r="O1452" s="31">
        <f t="shared" si="267"/>
        <v>0</v>
      </c>
      <c r="P1452" s="31">
        <f>IF(F1452&gt;0,(K1452+L1452)*F1452,0)</f>
        <v>635.35233940972239</v>
      </c>
      <c r="Q1452" s="32">
        <f>IF(J1452*-1&gt;(K1452+L1452),(((J1452*-1)-K1452-L1452))*F1452,0)</f>
        <v>6211.8698828124989</v>
      </c>
      <c r="R1452" s="31">
        <f t="shared" si="268"/>
        <v>4045085.4429640188</v>
      </c>
      <c r="S1452" s="31">
        <f t="shared" si="269"/>
        <v>2487147.4800999123</v>
      </c>
      <c r="T1452" s="31">
        <f t="shared" si="270"/>
        <v>1.1237247360554046</v>
      </c>
      <c r="U1452" s="31">
        <f t="shared" si="271"/>
        <v>0.6909295699717557</v>
      </c>
      <c r="V1452" s="33">
        <v>-0.6909295699717557</v>
      </c>
      <c r="W1452" s="33">
        <f>0.5*'Car Specs and Assumptions'!$C$5*(F1452*F1452)</f>
        <v>12838.54166666667</v>
      </c>
      <c r="X1452" s="33">
        <f t="shared" si="272"/>
        <v>12.83854166666667</v>
      </c>
      <c r="Y1452" s="33">
        <f t="shared" si="273"/>
        <v>9.3721354166666693</v>
      </c>
      <c r="Z1452" s="33">
        <f>(H1452*(K1452+L1452))/1000</f>
        <v>0.63535233940972236</v>
      </c>
      <c r="AA1452" s="33">
        <f t="shared" si="274"/>
        <v>8.7367830772569466</v>
      </c>
      <c r="AB1452" s="18"/>
      <c r="AC1452" s="24">
        <f t="shared" si="275"/>
        <v>0</v>
      </c>
      <c r="AD1452" s="24"/>
      <c r="AE1452" s="18"/>
      <c r="AF1452" s="18"/>
      <c r="AG1452" s="18"/>
      <c r="AH1452" s="18"/>
      <c r="AI1452" s="18"/>
      <c r="AJ1452" s="18"/>
      <c r="AK1452" s="18"/>
      <c r="AL1452" s="18"/>
      <c r="AM1452" s="18"/>
      <c r="AN1452" s="18"/>
    </row>
    <row r="1453" spans="1:40" x14ac:dyDescent="0.35">
      <c r="A1453" s="18"/>
      <c r="B1453" s="3" t="s">
        <v>5</v>
      </c>
      <c r="C1453" s="3">
        <v>1449</v>
      </c>
      <c r="D1453" s="3">
        <v>427</v>
      </c>
      <c r="E1453" s="11">
        <v>9.9</v>
      </c>
      <c r="F1453" s="30">
        <f t="shared" si="266"/>
        <v>2.75</v>
      </c>
      <c r="G1453" s="52">
        <f t="shared" si="276"/>
        <v>-1.4444444444444446</v>
      </c>
      <c r="H1453" s="30">
        <f t="shared" si="277"/>
        <v>2.75</v>
      </c>
      <c r="I1453" s="70"/>
      <c r="J1453" s="30">
        <v>-2136.3333333333335</v>
      </c>
      <c r="K1453" s="30">
        <f>'Car Specs and Assumptions'!$C$5*9.81*'Car Specs and Assumptions'!$F$5</f>
        <v>145.08990000000003</v>
      </c>
      <c r="L1453" s="30">
        <v>3.2211145312500005</v>
      </c>
      <c r="M1453" s="30">
        <v>-2284.6443478645833</v>
      </c>
      <c r="N1453" s="31">
        <v>-6282.7719566276046</v>
      </c>
      <c r="O1453" s="31">
        <f t="shared" si="267"/>
        <v>0</v>
      </c>
      <c r="P1453" s="31">
        <f>IF(F1453&gt;0,(K1453+L1453)*F1453,0)</f>
        <v>407.85528996093763</v>
      </c>
      <c r="Q1453" s="32">
        <f>IF(J1453*-1&gt;(K1453+L1453),(((J1453*-1)-K1453-L1453))*F1453,0)</f>
        <v>5467.0613767057303</v>
      </c>
      <c r="R1453" s="31">
        <f t="shared" si="268"/>
        <v>4045493.2982539795</v>
      </c>
      <c r="S1453" s="31">
        <f t="shared" si="269"/>
        <v>2492614.541476618</v>
      </c>
      <c r="T1453" s="31">
        <f t="shared" si="270"/>
        <v>1.1238380382549555</v>
      </c>
      <c r="U1453" s="31">
        <f t="shared" si="271"/>
        <v>0.69244831962220454</v>
      </c>
      <c r="V1453" s="33">
        <v>-0.69244831962220454</v>
      </c>
      <c r="W1453" s="33">
        <f>0.5*'Car Specs and Assumptions'!$C$5*(F1453*F1453)</f>
        <v>5592.46875</v>
      </c>
      <c r="X1453" s="33">
        <f t="shared" si="272"/>
        <v>5.5924687500000001</v>
      </c>
      <c r="Y1453" s="33">
        <f t="shared" si="273"/>
        <v>4.0825021875000003</v>
      </c>
      <c r="Z1453" s="33">
        <f>(H1453*(K1453+L1453))/1000</f>
        <v>0.40785528996093762</v>
      </c>
      <c r="AA1453" s="33">
        <f t="shared" si="274"/>
        <v>3.6746468975390627</v>
      </c>
      <c r="AB1453" s="18"/>
      <c r="AC1453" s="24">
        <f t="shared" si="275"/>
        <v>0</v>
      </c>
      <c r="AD1453" s="24"/>
      <c r="AE1453" s="18"/>
      <c r="AF1453" s="18"/>
      <c r="AG1453" s="18"/>
      <c r="AH1453" s="18"/>
      <c r="AI1453" s="18"/>
      <c r="AJ1453" s="18"/>
      <c r="AK1453" s="18"/>
      <c r="AL1453" s="18"/>
      <c r="AM1453" s="18"/>
      <c r="AN1453" s="18"/>
    </row>
    <row r="1454" spans="1:40" x14ac:dyDescent="0.35">
      <c r="A1454" s="18"/>
      <c r="B1454" s="3" t="s">
        <v>5</v>
      </c>
      <c r="C1454" s="3">
        <v>1450</v>
      </c>
      <c r="D1454" s="3">
        <v>428</v>
      </c>
      <c r="E1454" s="11">
        <v>4.5999999999999996</v>
      </c>
      <c r="F1454" s="30">
        <f t="shared" si="266"/>
        <v>1.2777777777777777</v>
      </c>
      <c r="G1454" s="52">
        <f t="shared" si="276"/>
        <v>-1.2083333333333333</v>
      </c>
      <c r="H1454" s="30">
        <f t="shared" si="277"/>
        <v>1.2777777777777777</v>
      </c>
      <c r="I1454" s="70"/>
      <c r="J1454" s="30">
        <v>-1787.125</v>
      </c>
      <c r="K1454" s="30">
        <f>'Car Specs and Assumptions'!$C$5*9.81*'Car Specs and Assumptions'!$F$5</f>
        <v>145.08990000000003</v>
      </c>
      <c r="L1454" s="30">
        <v>0.69542682870370365</v>
      </c>
      <c r="M1454" s="30">
        <v>-1932.9103268287035</v>
      </c>
      <c r="N1454" s="31">
        <v>-2469.8298620588989</v>
      </c>
      <c r="O1454" s="31">
        <f t="shared" si="267"/>
        <v>0</v>
      </c>
      <c r="P1454" s="31">
        <f>IF(F1454&gt;0,(K1454+L1454)*F1454,0)</f>
        <v>186.2812509477881</v>
      </c>
      <c r="Q1454" s="32">
        <f>IF(J1454*-1&gt;(K1454+L1454),(((J1454*-1)-K1454-L1454))*F1454,0)</f>
        <v>2097.2673601633232</v>
      </c>
      <c r="R1454" s="31">
        <f t="shared" si="268"/>
        <v>4045679.5795049272</v>
      </c>
      <c r="S1454" s="31">
        <f t="shared" si="269"/>
        <v>2494711.8088367814</v>
      </c>
      <c r="T1454" s="31">
        <f t="shared" si="270"/>
        <v>1.1238897871864688</v>
      </c>
      <c r="U1454" s="31">
        <f t="shared" si="271"/>
        <v>0.69303094049485792</v>
      </c>
      <c r="V1454" s="33">
        <v>-0.69303094049485792</v>
      </c>
      <c r="W1454" s="33">
        <f>0.5*'Car Specs and Assumptions'!$C$5*(F1454*F1454)</f>
        <v>1207.3935185185182</v>
      </c>
      <c r="X1454" s="33">
        <f t="shared" si="272"/>
        <v>1.2073935185185183</v>
      </c>
      <c r="Y1454" s="33">
        <f t="shared" si="273"/>
        <v>0.8813972685185183</v>
      </c>
      <c r="Z1454" s="33">
        <f>(H1454*(K1454+L1454))/1000</f>
        <v>0.18628125094778811</v>
      </c>
      <c r="AA1454" s="33">
        <f t="shared" si="274"/>
        <v>0.69511601757073016</v>
      </c>
      <c r="AB1454" s="18"/>
      <c r="AC1454" s="24">
        <f t="shared" si="275"/>
        <v>0</v>
      </c>
      <c r="AD1454" s="24"/>
      <c r="AE1454" s="18"/>
      <c r="AF1454" s="18"/>
      <c r="AG1454" s="18"/>
      <c r="AH1454" s="18"/>
      <c r="AI1454" s="18"/>
      <c r="AJ1454" s="18"/>
      <c r="AK1454" s="18"/>
      <c r="AL1454" s="18"/>
      <c r="AM1454" s="18"/>
      <c r="AN1454" s="18"/>
    </row>
    <row r="1455" spans="1:40" x14ac:dyDescent="0.35">
      <c r="A1455" s="18"/>
      <c r="B1455" s="3" t="s">
        <v>5</v>
      </c>
      <c r="C1455" s="3">
        <v>1451</v>
      </c>
      <c r="D1455" s="3">
        <v>429</v>
      </c>
      <c r="E1455" s="11">
        <v>1.2</v>
      </c>
      <c r="F1455" s="30">
        <f t="shared" si="266"/>
        <v>0.33333333333333331</v>
      </c>
      <c r="G1455" s="52">
        <f t="shared" si="276"/>
        <v>-0.63888888888888884</v>
      </c>
      <c r="H1455" s="30">
        <f t="shared" si="277"/>
        <v>0.33333333333333331</v>
      </c>
      <c r="I1455" s="70"/>
      <c r="J1455" s="30">
        <v>-944.91666666666663</v>
      </c>
      <c r="K1455" s="30">
        <f>'Car Specs and Assumptions'!$C$5*9.81*'Car Specs and Assumptions'!$F$5</f>
        <v>145.08990000000003</v>
      </c>
      <c r="L1455" s="30">
        <v>4.7325833333333338E-2</v>
      </c>
      <c r="M1455" s="30">
        <v>-1090.0538925000001</v>
      </c>
      <c r="N1455" s="31">
        <v>-363.35129749999999</v>
      </c>
      <c r="O1455" s="31">
        <f t="shared" si="267"/>
        <v>0</v>
      </c>
      <c r="P1455" s="31">
        <f>IF(F1455&gt;0,(K1455+L1455)*F1455,0)</f>
        <v>48.379075277777787</v>
      </c>
      <c r="Q1455" s="32">
        <f>IF(J1455*-1&gt;(K1455+L1455),(((J1455*-1)-K1455-L1455))*F1455,0)</f>
        <v>266.59314694444436</v>
      </c>
      <c r="R1455" s="31">
        <f t="shared" si="268"/>
        <v>4045727.9585802048</v>
      </c>
      <c r="S1455" s="31">
        <f t="shared" si="269"/>
        <v>2494978.4019837258</v>
      </c>
      <c r="T1455" s="31">
        <f t="shared" si="270"/>
        <v>1.1239032268935809</v>
      </c>
      <c r="U1455" s="31">
        <f t="shared" si="271"/>
        <v>0.69310500007107911</v>
      </c>
      <c r="V1455" s="33">
        <v>-0.69310500007107911</v>
      </c>
      <c r="W1455" s="33">
        <f>0.5*'Car Specs and Assumptions'!$C$5*(F1455*F1455)</f>
        <v>82.166666666666657</v>
      </c>
      <c r="X1455" s="33">
        <f t="shared" si="272"/>
        <v>8.2166666666666652E-2</v>
      </c>
      <c r="Y1455" s="33">
        <f t="shared" si="273"/>
        <v>5.9981666666666655E-2</v>
      </c>
      <c r="Z1455" s="33">
        <f>(H1455*(K1455+L1455))/1000</f>
        <v>4.8379075277777787E-2</v>
      </c>
      <c r="AA1455" s="33">
        <f t="shared" si="274"/>
        <v>1.1602591388888868E-2</v>
      </c>
      <c r="AB1455" s="18"/>
      <c r="AC1455" s="24">
        <f t="shared" si="275"/>
        <v>0</v>
      </c>
      <c r="AD1455" s="24"/>
      <c r="AE1455" s="18"/>
      <c r="AF1455" s="18"/>
      <c r="AG1455" s="18"/>
      <c r="AH1455" s="18"/>
      <c r="AI1455" s="18"/>
      <c r="AJ1455" s="18"/>
      <c r="AK1455" s="18"/>
      <c r="AL1455" s="18"/>
      <c r="AM1455" s="18"/>
      <c r="AN1455" s="18"/>
    </row>
    <row r="1456" spans="1:40" x14ac:dyDescent="0.35">
      <c r="A1456" s="18"/>
      <c r="B1456" s="3" t="s">
        <v>5</v>
      </c>
      <c r="C1456" s="3">
        <v>1452</v>
      </c>
      <c r="D1456" s="3">
        <v>430</v>
      </c>
      <c r="E1456" s="11">
        <v>0</v>
      </c>
      <c r="F1456" s="30">
        <f t="shared" si="266"/>
        <v>0</v>
      </c>
      <c r="G1456" s="52">
        <f t="shared" si="276"/>
        <v>-0.16666666666666666</v>
      </c>
      <c r="H1456" s="30">
        <f t="shared" si="277"/>
        <v>0</v>
      </c>
      <c r="I1456" s="70"/>
      <c r="J1456" s="30">
        <v>-246.5</v>
      </c>
      <c r="K1456" s="30">
        <f>'Car Specs and Assumptions'!$C$5*9.81*'Car Specs and Assumptions'!$F$5</f>
        <v>145.08990000000003</v>
      </c>
      <c r="L1456" s="30">
        <v>0</v>
      </c>
      <c r="M1456" s="30">
        <v>-391.58990000000006</v>
      </c>
      <c r="N1456" s="31">
        <v>0</v>
      </c>
      <c r="O1456" s="31">
        <f t="shared" si="267"/>
        <v>0</v>
      </c>
      <c r="P1456" s="31">
        <f>IF(F1456&gt;0,(K1456+L1456)*F1456,0)</f>
        <v>0</v>
      </c>
      <c r="Q1456" s="32">
        <f>IF(J1456*-1&gt;(K1456+L1456),(((J1456*-1)-K1456-L1456))*F1456,0)</f>
        <v>0</v>
      </c>
      <c r="R1456" s="31">
        <f t="shared" si="268"/>
        <v>4045727.9585802048</v>
      </c>
      <c r="S1456" s="31">
        <f t="shared" si="269"/>
        <v>2494978.4019837258</v>
      </c>
      <c r="T1456" s="31">
        <f t="shared" si="270"/>
        <v>1.1239032268935809</v>
      </c>
      <c r="U1456" s="31">
        <f t="shared" si="271"/>
        <v>0.69310500007107911</v>
      </c>
      <c r="V1456" s="33">
        <v>-0.69310500007107911</v>
      </c>
      <c r="W1456" s="33">
        <f>0.5*'Car Specs and Assumptions'!$C$5*(F1456*F1456)</f>
        <v>0</v>
      </c>
      <c r="X1456" s="33">
        <f t="shared" si="272"/>
        <v>0</v>
      </c>
      <c r="Y1456" s="33">
        <f t="shared" si="273"/>
        <v>0</v>
      </c>
      <c r="Z1456" s="33">
        <f>(H1456*(K1456+L1456))/1000</f>
        <v>0</v>
      </c>
      <c r="AA1456" s="33">
        <f t="shared" si="274"/>
        <v>0</v>
      </c>
      <c r="AB1456" s="18"/>
      <c r="AC1456" s="24">
        <f t="shared" si="275"/>
        <v>0</v>
      </c>
      <c r="AD1456" s="24"/>
      <c r="AE1456" s="18"/>
      <c r="AF1456" s="18"/>
      <c r="AG1456" s="18"/>
      <c r="AH1456" s="18"/>
      <c r="AI1456" s="18"/>
      <c r="AJ1456" s="18"/>
      <c r="AK1456" s="18"/>
      <c r="AL1456" s="18"/>
      <c r="AM1456" s="18"/>
      <c r="AN1456" s="18"/>
    </row>
    <row r="1457" spans="1:40" x14ac:dyDescent="0.35">
      <c r="A1457" s="18"/>
      <c r="B1457" s="3" t="s">
        <v>5</v>
      </c>
      <c r="C1457" s="3">
        <v>1453</v>
      </c>
      <c r="D1457" s="3">
        <v>431</v>
      </c>
      <c r="E1457" s="11">
        <v>0</v>
      </c>
      <c r="F1457" s="30">
        <f t="shared" si="266"/>
        <v>0</v>
      </c>
      <c r="G1457" s="52">
        <f t="shared" si="276"/>
        <v>0</v>
      </c>
      <c r="H1457" s="30">
        <f t="shared" si="277"/>
        <v>0</v>
      </c>
      <c r="I1457" s="70"/>
      <c r="J1457" s="30">
        <v>0</v>
      </c>
      <c r="K1457" s="30">
        <f>'Car Specs and Assumptions'!$C$5*9.81*'Car Specs and Assumptions'!$F$5</f>
        <v>145.08990000000003</v>
      </c>
      <c r="L1457" s="30">
        <v>0</v>
      </c>
      <c r="M1457" s="30">
        <v>-145.08990000000003</v>
      </c>
      <c r="N1457" s="31">
        <v>0</v>
      </c>
      <c r="O1457" s="31">
        <f t="shared" si="267"/>
        <v>0</v>
      </c>
      <c r="P1457" s="31">
        <f>IF(F1457&gt;0,(K1457+L1457)*F1457,0)</f>
        <v>0</v>
      </c>
      <c r="Q1457" s="32">
        <f>IF(J1457*-1&gt;(K1457+L1457),(((J1457*-1)-K1457-L1457))*F1457,0)</f>
        <v>0</v>
      </c>
      <c r="R1457" s="31">
        <f t="shared" si="268"/>
        <v>4045727.9585802048</v>
      </c>
      <c r="S1457" s="31">
        <f t="shared" si="269"/>
        <v>2494978.4019837258</v>
      </c>
      <c r="T1457" s="31">
        <f t="shared" si="270"/>
        <v>1.1239032268935809</v>
      </c>
      <c r="U1457" s="31">
        <f t="shared" si="271"/>
        <v>0.69310500007107911</v>
      </c>
      <c r="V1457" s="33">
        <v>-0.69310500007107911</v>
      </c>
      <c r="W1457" s="33">
        <f>0.5*'Car Specs and Assumptions'!$C$5*(F1457*F1457)</f>
        <v>0</v>
      </c>
      <c r="X1457" s="33">
        <f t="shared" si="272"/>
        <v>0</v>
      </c>
      <c r="Y1457" s="33">
        <f t="shared" si="273"/>
        <v>0</v>
      </c>
      <c r="Z1457" s="33">
        <f>(H1457*(K1457+L1457))/1000</f>
        <v>0</v>
      </c>
      <c r="AA1457" s="33">
        <f t="shared" si="274"/>
        <v>0</v>
      </c>
      <c r="AB1457" s="18"/>
      <c r="AC1457" s="24">
        <f t="shared" si="275"/>
        <v>0</v>
      </c>
      <c r="AD1457" s="24"/>
      <c r="AE1457" s="18"/>
      <c r="AF1457" s="18"/>
      <c r="AG1457" s="18"/>
      <c r="AH1457" s="18"/>
      <c r="AI1457" s="18"/>
      <c r="AJ1457" s="18"/>
      <c r="AK1457" s="18"/>
      <c r="AL1457" s="18"/>
      <c r="AM1457" s="18"/>
      <c r="AN1457" s="18"/>
    </row>
    <row r="1458" spans="1:40" x14ac:dyDescent="0.35">
      <c r="A1458" s="18"/>
      <c r="B1458" s="3" t="s">
        <v>5</v>
      </c>
      <c r="C1458" s="3">
        <v>1454</v>
      </c>
      <c r="D1458" s="3">
        <v>432</v>
      </c>
      <c r="E1458" s="11">
        <v>0</v>
      </c>
      <c r="F1458" s="30">
        <f t="shared" si="266"/>
        <v>0</v>
      </c>
      <c r="G1458" s="52">
        <f t="shared" si="276"/>
        <v>0</v>
      </c>
      <c r="H1458" s="30">
        <f t="shared" si="277"/>
        <v>0</v>
      </c>
      <c r="I1458" s="70"/>
      <c r="J1458" s="30">
        <v>0</v>
      </c>
      <c r="K1458" s="30">
        <f>'Car Specs and Assumptions'!$C$5*9.81*'Car Specs and Assumptions'!$F$5</f>
        <v>145.08990000000003</v>
      </c>
      <c r="L1458" s="30">
        <v>0</v>
      </c>
      <c r="M1458" s="30">
        <v>-145.08990000000003</v>
      </c>
      <c r="N1458" s="31">
        <v>0</v>
      </c>
      <c r="O1458" s="31">
        <f t="shared" si="267"/>
        <v>0</v>
      </c>
      <c r="P1458" s="31">
        <f>IF(F1458&gt;0,(K1458+L1458)*F1458,0)</f>
        <v>0</v>
      </c>
      <c r="Q1458" s="32">
        <f>IF(J1458*-1&gt;(K1458+L1458),(((J1458*-1)-K1458-L1458))*F1458,0)</f>
        <v>0</v>
      </c>
      <c r="R1458" s="31">
        <f t="shared" si="268"/>
        <v>4045727.9585802048</v>
      </c>
      <c r="S1458" s="31">
        <f t="shared" si="269"/>
        <v>2494978.4019837258</v>
      </c>
      <c r="T1458" s="31">
        <f t="shared" si="270"/>
        <v>1.1239032268935809</v>
      </c>
      <c r="U1458" s="31">
        <f t="shared" si="271"/>
        <v>0.69310500007107911</v>
      </c>
      <c r="V1458" s="33">
        <v>-0.69310500007107911</v>
      </c>
      <c r="W1458" s="33">
        <f>0.5*'Car Specs and Assumptions'!$C$5*(F1458*F1458)</f>
        <v>0</v>
      </c>
      <c r="X1458" s="33">
        <f t="shared" si="272"/>
        <v>0</v>
      </c>
      <c r="Y1458" s="33">
        <f t="shared" si="273"/>
        <v>0</v>
      </c>
      <c r="Z1458" s="33">
        <f>(H1458*(K1458+L1458))/1000</f>
        <v>0</v>
      </c>
      <c r="AA1458" s="33">
        <f t="shared" si="274"/>
        <v>0</v>
      </c>
      <c r="AB1458" s="18"/>
      <c r="AC1458" s="24">
        <f t="shared" si="275"/>
        <v>0</v>
      </c>
      <c r="AD1458" s="24"/>
      <c r="AE1458" s="18"/>
      <c r="AF1458" s="18"/>
      <c r="AG1458" s="18"/>
      <c r="AH1458" s="18"/>
      <c r="AI1458" s="18"/>
      <c r="AJ1458" s="18"/>
      <c r="AK1458" s="18"/>
      <c r="AL1458" s="18"/>
      <c r="AM1458" s="18"/>
      <c r="AN1458" s="18"/>
    </row>
    <row r="1459" spans="1:40" x14ac:dyDescent="0.35">
      <c r="A1459" s="18"/>
      <c r="B1459" s="3" t="s">
        <v>5</v>
      </c>
      <c r="C1459" s="3">
        <v>1455</v>
      </c>
      <c r="D1459" s="3">
        <v>433</v>
      </c>
      <c r="E1459" s="11">
        <v>0</v>
      </c>
      <c r="F1459" s="30">
        <f t="shared" si="266"/>
        <v>0</v>
      </c>
      <c r="G1459" s="52">
        <f t="shared" si="276"/>
        <v>0</v>
      </c>
      <c r="H1459" s="30">
        <f t="shared" si="277"/>
        <v>0</v>
      </c>
      <c r="I1459" s="70"/>
      <c r="J1459" s="30">
        <v>0</v>
      </c>
      <c r="K1459" s="30">
        <f>'Car Specs and Assumptions'!$C$5*9.81*'Car Specs and Assumptions'!$F$5</f>
        <v>145.08990000000003</v>
      </c>
      <c r="L1459" s="30">
        <v>0</v>
      </c>
      <c r="M1459" s="30">
        <v>-145.08990000000003</v>
      </c>
      <c r="N1459" s="31">
        <v>0</v>
      </c>
      <c r="O1459" s="31">
        <f t="shared" si="267"/>
        <v>0</v>
      </c>
      <c r="P1459" s="31">
        <f>IF(F1459&gt;0,(K1459+L1459)*F1459,0)</f>
        <v>0</v>
      </c>
      <c r="Q1459" s="32">
        <f>IF(J1459*-1&gt;(K1459+L1459),(((J1459*-1)-K1459-L1459))*F1459,0)</f>
        <v>0</v>
      </c>
      <c r="R1459" s="31">
        <f t="shared" si="268"/>
        <v>4045727.9585802048</v>
      </c>
      <c r="S1459" s="31">
        <f t="shared" si="269"/>
        <v>2494978.4019837258</v>
      </c>
      <c r="T1459" s="31">
        <f t="shared" si="270"/>
        <v>1.1239032268935809</v>
      </c>
      <c r="U1459" s="31">
        <f t="shared" si="271"/>
        <v>0.69310500007107911</v>
      </c>
      <c r="V1459" s="33">
        <v>-0.69310500007107911</v>
      </c>
      <c r="W1459" s="33">
        <f>0.5*'Car Specs and Assumptions'!$C$5*(F1459*F1459)</f>
        <v>0</v>
      </c>
      <c r="X1459" s="33">
        <f t="shared" si="272"/>
        <v>0</v>
      </c>
      <c r="Y1459" s="33">
        <f t="shared" si="273"/>
        <v>0</v>
      </c>
      <c r="Z1459" s="33">
        <f>(H1459*(K1459+L1459))/1000</f>
        <v>0</v>
      </c>
      <c r="AA1459" s="33">
        <f t="shared" si="274"/>
        <v>0</v>
      </c>
      <c r="AB1459" s="18"/>
      <c r="AC1459" s="24">
        <f t="shared" si="275"/>
        <v>0</v>
      </c>
      <c r="AD1459" s="24"/>
      <c r="AE1459" s="18"/>
      <c r="AF1459" s="18"/>
      <c r="AG1459" s="18"/>
      <c r="AH1459" s="18"/>
      <c r="AI1459" s="18"/>
      <c r="AJ1459" s="18"/>
      <c r="AK1459" s="18"/>
      <c r="AL1459" s="18"/>
      <c r="AM1459" s="18"/>
      <c r="AN1459" s="18"/>
    </row>
    <row r="1460" spans="1:40" x14ac:dyDescent="0.35">
      <c r="A1460" s="18"/>
      <c r="B1460" s="3" t="s">
        <v>5</v>
      </c>
      <c r="C1460" s="3">
        <v>1456</v>
      </c>
      <c r="D1460" s="3">
        <v>434</v>
      </c>
      <c r="E1460" s="11">
        <v>0</v>
      </c>
      <c r="F1460" s="30">
        <f t="shared" si="266"/>
        <v>0</v>
      </c>
      <c r="G1460" s="52">
        <f t="shared" si="276"/>
        <v>0</v>
      </c>
      <c r="H1460" s="30">
        <f t="shared" si="277"/>
        <v>0</v>
      </c>
      <c r="I1460" s="70"/>
      <c r="J1460" s="30">
        <v>0</v>
      </c>
      <c r="K1460" s="30">
        <f>'Car Specs and Assumptions'!$C$5*9.81*'Car Specs and Assumptions'!$F$5</f>
        <v>145.08990000000003</v>
      </c>
      <c r="L1460" s="30">
        <v>0</v>
      </c>
      <c r="M1460" s="30">
        <v>-145.08990000000003</v>
      </c>
      <c r="N1460" s="31">
        <v>0</v>
      </c>
      <c r="O1460" s="31">
        <f t="shared" si="267"/>
        <v>0</v>
      </c>
      <c r="P1460" s="31">
        <f>IF(F1460&gt;0,(K1460+L1460)*F1460,0)</f>
        <v>0</v>
      </c>
      <c r="Q1460" s="32">
        <f>IF(J1460*-1&gt;(K1460+L1460),(((J1460*-1)-K1460-L1460))*F1460,0)</f>
        <v>0</v>
      </c>
      <c r="R1460" s="31">
        <f t="shared" si="268"/>
        <v>4045727.9585802048</v>
      </c>
      <c r="S1460" s="31">
        <f t="shared" si="269"/>
        <v>2494978.4019837258</v>
      </c>
      <c r="T1460" s="31">
        <f t="shared" si="270"/>
        <v>1.1239032268935809</v>
      </c>
      <c r="U1460" s="31">
        <f t="shared" si="271"/>
        <v>0.69310500007107911</v>
      </c>
      <c r="V1460" s="33">
        <v>-0.69310500007107911</v>
      </c>
      <c r="W1460" s="33">
        <f>0.5*'Car Specs and Assumptions'!$C$5*(F1460*F1460)</f>
        <v>0</v>
      </c>
      <c r="X1460" s="33">
        <f t="shared" si="272"/>
        <v>0</v>
      </c>
      <c r="Y1460" s="33">
        <f t="shared" si="273"/>
        <v>0</v>
      </c>
      <c r="Z1460" s="33">
        <f>(H1460*(K1460+L1460))/1000</f>
        <v>0</v>
      </c>
      <c r="AA1460" s="33">
        <f t="shared" si="274"/>
        <v>0</v>
      </c>
      <c r="AB1460" s="18"/>
      <c r="AC1460" s="24">
        <f t="shared" si="275"/>
        <v>0</v>
      </c>
      <c r="AD1460" s="24"/>
      <c r="AE1460" s="18"/>
      <c r="AF1460" s="18"/>
      <c r="AG1460" s="18"/>
      <c r="AH1460" s="18"/>
      <c r="AI1460" s="18"/>
      <c r="AJ1460" s="18"/>
      <c r="AK1460" s="18"/>
      <c r="AL1460" s="18"/>
      <c r="AM1460" s="18"/>
      <c r="AN1460" s="18"/>
    </row>
    <row r="1461" spans="1:40" x14ac:dyDescent="0.35">
      <c r="A1461" s="18"/>
      <c r="B1461" s="3" t="s">
        <v>5</v>
      </c>
      <c r="C1461" s="3">
        <v>1457</v>
      </c>
      <c r="D1461" s="3">
        <v>435</v>
      </c>
      <c r="E1461" s="11">
        <v>0</v>
      </c>
      <c r="F1461" s="30">
        <f t="shared" si="266"/>
        <v>0</v>
      </c>
      <c r="G1461" s="52">
        <f t="shared" si="276"/>
        <v>0</v>
      </c>
      <c r="H1461" s="30">
        <f t="shared" si="277"/>
        <v>0</v>
      </c>
      <c r="I1461" s="70"/>
      <c r="J1461" s="30">
        <v>0</v>
      </c>
      <c r="K1461" s="30">
        <f>'Car Specs and Assumptions'!$C$5*9.81*'Car Specs and Assumptions'!$F$5</f>
        <v>145.08990000000003</v>
      </c>
      <c r="L1461" s="30">
        <v>0</v>
      </c>
      <c r="M1461" s="30">
        <v>-145.08990000000003</v>
      </c>
      <c r="N1461" s="31">
        <v>0</v>
      </c>
      <c r="O1461" s="31">
        <f t="shared" si="267"/>
        <v>0</v>
      </c>
      <c r="P1461" s="31">
        <f>IF(F1461&gt;0,(K1461+L1461)*F1461,0)</f>
        <v>0</v>
      </c>
      <c r="Q1461" s="32">
        <f>IF(J1461*-1&gt;(K1461+L1461),(((J1461*-1)-K1461-L1461))*F1461,0)</f>
        <v>0</v>
      </c>
      <c r="R1461" s="31">
        <f t="shared" si="268"/>
        <v>4045727.9585802048</v>
      </c>
      <c r="S1461" s="31">
        <f t="shared" si="269"/>
        <v>2494978.4019837258</v>
      </c>
      <c r="T1461" s="31">
        <f t="shared" si="270"/>
        <v>1.1239032268935809</v>
      </c>
      <c r="U1461" s="31">
        <f t="shared" si="271"/>
        <v>0.69310500007107911</v>
      </c>
      <c r="V1461" s="33">
        <v>-0.69310500007107911</v>
      </c>
      <c r="W1461" s="33">
        <f>0.5*'Car Specs and Assumptions'!$C$5*(F1461*F1461)</f>
        <v>0</v>
      </c>
      <c r="X1461" s="33">
        <f t="shared" si="272"/>
        <v>0</v>
      </c>
      <c r="Y1461" s="33">
        <f t="shared" si="273"/>
        <v>0</v>
      </c>
      <c r="Z1461" s="33">
        <f>(H1461*(K1461+L1461))/1000</f>
        <v>0</v>
      </c>
      <c r="AA1461" s="33">
        <f t="shared" si="274"/>
        <v>0</v>
      </c>
      <c r="AB1461" s="18"/>
      <c r="AC1461" s="24">
        <f t="shared" si="275"/>
        <v>0</v>
      </c>
      <c r="AD1461" s="24"/>
      <c r="AE1461" s="18"/>
      <c r="AF1461" s="18"/>
      <c r="AG1461" s="18"/>
      <c r="AH1461" s="18"/>
      <c r="AI1461" s="18"/>
      <c r="AJ1461" s="18"/>
      <c r="AK1461" s="18"/>
      <c r="AL1461" s="18"/>
      <c r="AM1461" s="18"/>
      <c r="AN1461" s="18"/>
    </row>
    <row r="1462" spans="1:40" x14ac:dyDescent="0.35">
      <c r="A1462" s="18"/>
      <c r="B1462" s="3" t="s">
        <v>5</v>
      </c>
      <c r="C1462" s="3">
        <v>1458</v>
      </c>
      <c r="D1462" s="3">
        <v>436</v>
      </c>
      <c r="E1462" s="11">
        <v>0</v>
      </c>
      <c r="F1462" s="30">
        <f t="shared" si="266"/>
        <v>0</v>
      </c>
      <c r="G1462" s="52">
        <f t="shared" si="276"/>
        <v>0</v>
      </c>
      <c r="H1462" s="30">
        <f t="shared" si="277"/>
        <v>0</v>
      </c>
      <c r="I1462" s="70"/>
      <c r="J1462" s="30">
        <v>0</v>
      </c>
      <c r="K1462" s="30">
        <f>'Car Specs and Assumptions'!$C$5*9.81*'Car Specs and Assumptions'!$F$5</f>
        <v>145.08990000000003</v>
      </c>
      <c r="L1462" s="30">
        <v>0</v>
      </c>
      <c r="M1462" s="30">
        <v>-145.08990000000003</v>
      </c>
      <c r="N1462" s="31">
        <v>0</v>
      </c>
      <c r="O1462" s="31">
        <f t="shared" si="267"/>
        <v>0</v>
      </c>
      <c r="P1462" s="31">
        <f>IF(F1462&gt;0,(K1462+L1462)*F1462,0)</f>
        <v>0</v>
      </c>
      <c r="Q1462" s="32">
        <f>IF(J1462*-1&gt;(K1462+L1462),(((J1462*-1)-K1462-L1462))*F1462,0)</f>
        <v>0</v>
      </c>
      <c r="R1462" s="31">
        <f t="shared" si="268"/>
        <v>4045727.9585802048</v>
      </c>
      <c r="S1462" s="31">
        <f t="shared" si="269"/>
        <v>2494978.4019837258</v>
      </c>
      <c r="T1462" s="31">
        <f t="shared" si="270"/>
        <v>1.1239032268935809</v>
      </c>
      <c r="U1462" s="31">
        <f t="shared" si="271"/>
        <v>0.69310500007107911</v>
      </c>
      <c r="V1462" s="33">
        <v>-0.69310500007107911</v>
      </c>
      <c r="W1462" s="33">
        <f>0.5*'Car Specs and Assumptions'!$C$5*(F1462*F1462)</f>
        <v>0</v>
      </c>
      <c r="X1462" s="33">
        <f t="shared" si="272"/>
        <v>0</v>
      </c>
      <c r="Y1462" s="33">
        <f t="shared" si="273"/>
        <v>0</v>
      </c>
      <c r="Z1462" s="33">
        <f>(H1462*(K1462+L1462))/1000</f>
        <v>0</v>
      </c>
      <c r="AA1462" s="33">
        <f t="shared" si="274"/>
        <v>0</v>
      </c>
      <c r="AB1462" s="18"/>
      <c r="AC1462" s="24">
        <f t="shared" si="275"/>
        <v>0</v>
      </c>
      <c r="AD1462" s="24"/>
      <c r="AE1462" s="18"/>
      <c r="AF1462" s="18"/>
      <c r="AG1462" s="18"/>
      <c r="AH1462" s="18"/>
      <c r="AI1462" s="18"/>
      <c r="AJ1462" s="18"/>
      <c r="AK1462" s="18"/>
      <c r="AL1462" s="18"/>
      <c r="AM1462" s="18"/>
      <c r="AN1462" s="18"/>
    </row>
    <row r="1463" spans="1:40" x14ac:dyDescent="0.35">
      <c r="A1463" s="18"/>
      <c r="B1463" s="3" t="s">
        <v>5</v>
      </c>
      <c r="C1463" s="3">
        <v>1459</v>
      </c>
      <c r="D1463" s="3">
        <v>437</v>
      </c>
      <c r="E1463" s="11">
        <v>0</v>
      </c>
      <c r="F1463" s="30">
        <f t="shared" si="266"/>
        <v>0</v>
      </c>
      <c r="G1463" s="52">
        <f t="shared" si="276"/>
        <v>0</v>
      </c>
      <c r="H1463" s="30">
        <f t="shared" si="277"/>
        <v>0</v>
      </c>
      <c r="I1463" s="70"/>
      <c r="J1463" s="30">
        <v>0</v>
      </c>
      <c r="K1463" s="30">
        <f>'Car Specs and Assumptions'!$C$5*9.81*'Car Specs and Assumptions'!$F$5</f>
        <v>145.08990000000003</v>
      </c>
      <c r="L1463" s="30">
        <v>0</v>
      </c>
      <c r="M1463" s="30">
        <v>-145.08990000000003</v>
      </c>
      <c r="N1463" s="31">
        <v>0</v>
      </c>
      <c r="O1463" s="31">
        <f t="shared" si="267"/>
        <v>0</v>
      </c>
      <c r="P1463" s="31">
        <f>IF(F1463&gt;0,(K1463+L1463)*F1463,0)</f>
        <v>0</v>
      </c>
      <c r="Q1463" s="32">
        <f>IF(J1463*-1&gt;(K1463+L1463),(((J1463*-1)-K1463-L1463))*F1463,0)</f>
        <v>0</v>
      </c>
      <c r="R1463" s="31">
        <f t="shared" si="268"/>
        <v>4045727.9585802048</v>
      </c>
      <c r="S1463" s="31">
        <f t="shared" si="269"/>
        <v>2494978.4019837258</v>
      </c>
      <c r="T1463" s="31">
        <f t="shared" si="270"/>
        <v>1.1239032268935809</v>
      </c>
      <c r="U1463" s="31">
        <f t="shared" si="271"/>
        <v>0.69310500007107911</v>
      </c>
      <c r="V1463" s="33">
        <v>-0.69310500007107911</v>
      </c>
      <c r="W1463" s="33">
        <f>0.5*'Car Specs and Assumptions'!$C$5*(F1463*F1463)</f>
        <v>0</v>
      </c>
      <c r="X1463" s="33">
        <f t="shared" si="272"/>
        <v>0</v>
      </c>
      <c r="Y1463" s="33">
        <f t="shared" si="273"/>
        <v>0</v>
      </c>
      <c r="Z1463" s="33">
        <f>(H1463*(K1463+L1463))/1000</f>
        <v>0</v>
      </c>
      <c r="AA1463" s="33">
        <f t="shared" si="274"/>
        <v>0</v>
      </c>
      <c r="AB1463" s="18"/>
      <c r="AC1463" s="24">
        <f t="shared" si="275"/>
        <v>0</v>
      </c>
      <c r="AD1463" s="24"/>
      <c r="AE1463" s="18"/>
      <c r="AF1463" s="18"/>
      <c r="AG1463" s="18"/>
      <c r="AH1463" s="18"/>
      <c r="AI1463" s="18"/>
      <c r="AJ1463" s="18"/>
      <c r="AK1463" s="18"/>
      <c r="AL1463" s="18"/>
      <c r="AM1463" s="18"/>
      <c r="AN1463" s="18"/>
    </row>
    <row r="1464" spans="1:40" x14ac:dyDescent="0.35">
      <c r="A1464" s="18"/>
      <c r="B1464" s="3" t="s">
        <v>5</v>
      </c>
      <c r="C1464" s="3">
        <v>1460</v>
      </c>
      <c r="D1464" s="3">
        <v>438</v>
      </c>
      <c r="E1464" s="11">
        <v>0</v>
      </c>
      <c r="F1464" s="30">
        <f t="shared" si="266"/>
        <v>0</v>
      </c>
      <c r="G1464" s="52">
        <f t="shared" si="276"/>
        <v>0</v>
      </c>
      <c r="H1464" s="30">
        <f t="shared" si="277"/>
        <v>0</v>
      </c>
      <c r="I1464" s="70"/>
      <c r="J1464" s="30">
        <v>0</v>
      </c>
      <c r="K1464" s="30">
        <f>'Car Specs and Assumptions'!$C$5*9.81*'Car Specs and Assumptions'!$F$5</f>
        <v>145.08990000000003</v>
      </c>
      <c r="L1464" s="30">
        <v>0</v>
      </c>
      <c r="M1464" s="30">
        <v>-145.08990000000003</v>
      </c>
      <c r="N1464" s="31">
        <v>0</v>
      </c>
      <c r="O1464" s="31">
        <f t="shared" si="267"/>
        <v>0</v>
      </c>
      <c r="P1464" s="31">
        <f>IF(F1464&gt;0,(K1464+L1464)*F1464,0)</f>
        <v>0</v>
      </c>
      <c r="Q1464" s="32">
        <f>IF(J1464*-1&gt;(K1464+L1464),(((J1464*-1)-K1464-L1464))*F1464,0)</f>
        <v>0</v>
      </c>
      <c r="R1464" s="31">
        <f t="shared" si="268"/>
        <v>4045727.9585802048</v>
      </c>
      <c r="S1464" s="31">
        <f t="shared" si="269"/>
        <v>2494978.4019837258</v>
      </c>
      <c r="T1464" s="31">
        <f t="shared" si="270"/>
        <v>1.1239032268935809</v>
      </c>
      <c r="U1464" s="31">
        <f t="shared" si="271"/>
        <v>0.69310500007107911</v>
      </c>
      <c r="V1464" s="33">
        <v>-0.69310500007107911</v>
      </c>
      <c r="W1464" s="33">
        <f>0.5*'Car Specs and Assumptions'!$C$5*(F1464*F1464)</f>
        <v>0</v>
      </c>
      <c r="X1464" s="33">
        <f t="shared" si="272"/>
        <v>0</v>
      </c>
      <c r="Y1464" s="33">
        <f t="shared" si="273"/>
        <v>0</v>
      </c>
      <c r="Z1464" s="33">
        <f>(H1464*(K1464+L1464))/1000</f>
        <v>0</v>
      </c>
      <c r="AA1464" s="33">
        <f t="shared" si="274"/>
        <v>0</v>
      </c>
      <c r="AB1464" s="18"/>
      <c r="AC1464" s="24">
        <f t="shared" si="275"/>
        <v>0</v>
      </c>
      <c r="AD1464" s="24"/>
      <c r="AE1464" s="18"/>
      <c r="AF1464" s="18"/>
      <c r="AG1464" s="18"/>
      <c r="AH1464" s="18"/>
      <c r="AI1464" s="18"/>
      <c r="AJ1464" s="18"/>
      <c r="AK1464" s="18"/>
      <c r="AL1464" s="18"/>
      <c r="AM1464" s="18"/>
      <c r="AN1464" s="18"/>
    </row>
    <row r="1465" spans="1:40" x14ac:dyDescent="0.35">
      <c r="A1465" s="18"/>
      <c r="B1465" s="3" t="s">
        <v>5</v>
      </c>
      <c r="C1465" s="3">
        <v>1461</v>
      </c>
      <c r="D1465" s="3">
        <v>439</v>
      </c>
      <c r="E1465" s="11">
        <v>0</v>
      </c>
      <c r="F1465" s="30">
        <f t="shared" si="266"/>
        <v>0</v>
      </c>
      <c r="G1465" s="52">
        <f t="shared" si="276"/>
        <v>0</v>
      </c>
      <c r="H1465" s="30">
        <f t="shared" si="277"/>
        <v>0</v>
      </c>
      <c r="I1465" s="70"/>
      <c r="J1465" s="30">
        <v>0</v>
      </c>
      <c r="K1465" s="30">
        <f>'Car Specs and Assumptions'!$C$5*9.81*'Car Specs and Assumptions'!$F$5</f>
        <v>145.08990000000003</v>
      </c>
      <c r="L1465" s="30">
        <v>0</v>
      </c>
      <c r="M1465" s="30">
        <v>-145.08990000000003</v>
      </c>
      <c r="N1465" s="31">
        <v>0</v>
      </c>
      <c r="O1465" s="31">
        <f t="shared" si="267"/>
        <v>0</v>
      </c>
      <c r="P1465" s="31">
        <f>IF(F1465&gt;0,(K1465+L1465)*F1465,0)</f>
        <v>0</v>
      </c>
      <c r="Q1465" s="32">
        <f>IF(J1465*-1&gt;(K1465+L1465),(((J1465*-1)-K1465-L1465))*F1465,0)</f>
        <v>0</v>
      </c>
      <c r="R1465" s="31">
        <f t="shared" si="268"/>
        <v>4045727.9585802048</v>
      </c>
      <c r="S1465" s="31">
        <f t="shared" si="269"/>
        <v>2494978.4019837258</v>
      </c>
      <c r="T1465" s="31">
        <f t="shared" si="270"/>
        <v>1.1239032268935809</v>
      </c>
      <c r="U1465" s="31">
        <f t="shared" si="271"/>
        <v>0.69310500007107911</v>
      </c>
      <c r="V1465" s="33">
        <v>-0.69310500007107911</v>
      </c>
      <c r="W1465" s="33">
        <f>0.5*'Car Specs and Assumptions'!$C$5*(F1465*F1465)</f>
        <v>0</v>
      </c>
      <c r="X1465" s="33">
        <f t="shared" si="272"/>
        <v>0</v>
      </c>
      <c r="Y1465" s="33">
        <f t="shared" si="273"/>
        <v>0</v>
      </c>
      <c r="Z1465" s="33">
        <f>(H1465*(K1465+L1465))/1000</f>
        <v>0</v>
      </c>
      <c r="AA1465" s="33">
        <f t="shared" si="274"/>
        <v>0</v>
      </c>
      <c r="AB1465" s="18"/>
      <c r="AC1465" s="24">
        <f t="shared" si="275"/>
        <v>0</v>
      </c>
      <c r="AD1465" s="24"/>
      <c r="AE1465" s="18"/>
      <c r="AF1465" s="18"/>
      <c r="AG1465" s="18"/>
      <c r="AH1465" s="18"/>
      <c r="AI1465" s="18"/>
      <c r="AJ1465" s="18"/>
      <c r="AK1465" s="18"/>
      <c r="AL1465" s="18"/>
      <c r="AM1465" s="18"/>
      <c r="AN1465" s="18"/>
    </row>
    <row r="1466" spans="1:40" x14ac:dyDescent="0.35">
      <c r="A1466" s="18"/>
      <c r="B1466" s="3" t="s">
        <v>5</v>
      </c>
      <c r="C1466" s="3">
        <v>1462</v>
      </c>
      <c r="D1466" s="3">
        <v>440</v>
      </c>
      <c r="E1466" s="11">
        <v>0</v>
      </c>
      <c r="F1466" s="30">
        <f t="shared" si="266"/>
        <v>0</v>
      </c>
      <c r="G1466" s="52">
        <f t="shared" si="276"/>
        <v>0</v>
      </c>
      <c r="H1466" s="30">
        <f t="shared" si="277"/>
        <v>0</v>
      </c>
      <c r="I1466" s="70"/>
      <c r="J1466" s="30">
        <v>0</v>
      </c>
      <c r="K1466" s="30">
        <f>'Car Specs and Assumptions'!$C$5*9.81*'Car Specs and Assumptions'!$F$5</f>
        <v>145.08990000000003</v>
      </c>
      <c r="L1466" s="30">
        <v>0</v>
      </c>
      <c r="M1466" s="30">
        <v>-145.08990000000003</v>
      </c>
      <c r="N1466" s="31">
        <v>0</v>
      </c>
      <c r="O1466" s="31">
        <f t="shared" si="267"/>
        <v>0</v>
      </c>
      <c r="P1466" s="31">
        <f>IF(F1466&gt;0,(K1466+L1466)*F1466,0)</f>
        <v>0</v>
      </c>
      <c r="Q1466" s="32">
        <f>IF(J1466*-1&gt;(K1466+L1466),(((J1466*-1)-K1466-L1466))*F1466,0)</f>
        <v>0</v>
      </c>
      <c r="R1466" s="31">
        <f t="shared" si="268"/>
        <v>4045727.9585802048</v>
      </c>
      <c r="S1466" s="31">
        <f t="shared" si="269"/>
        <v>2494978.4019837258</v>
      </c>
      <c r="T1466" s="31">
        <f t="shared" si="270"/>
        <v>1.1239032268935809</v>
      </c>
      <c r="U1466" s="31">
        <f t="shared" si="271"/>
        <v>0.69310500007107911</v>
      </c>
      <c r="V1466" s="33">
        <v>-0.69310500007107911</v>
      </c>
      <c r="W1466" s="33">
        <f>0.5*'Car Specs and Assumptions'!$C$5*(F1466*F1466)</f>
        <v>0</v>
      </c>
      <c r="X1466" s="33">
        <f t="shared" si="272"/>
        <v>0</v>
      </c>
      <c r="Y1466" s="33">
        <f t="shared" si="273"/>
        <v>0</v>
      </c>
      <c r="Z1466" s="33">
        <f>(H1466*(K1466+L1466))/1000</f>
        <v>0</v>
      </c>
      <c r="AA1466" s="33">
        <f t="shared" si="274"/>
        <v>0</v>
      </c>
      <c r="AB1466" s="18"/>
      <c r="AC1466" s="24">
        <f t="shared" si="275"/>
        <v>0</v>
      </c>
      <c r="AD1466" s="24"/>
      <c r="AE1466" s="18"/>
      <c r="AF1466" s="18"/>
      <c r="AG1466" s="18"/>
      <c r="AH1466" s="18"/>
      <c r="AI1466" s="18"/>
      <c r="AJ1466" s="18"/>
      <c r="AK1466" s="18"/>
      <c r="AL1466" s="18"/>
      <c r="AM1466" s="18"/>
      <c r="AN1466" s="18"/>
    </row>
    <row r="1467" spans="1:40" x14ac:dyDescent="0.35">
      <c r="A1467" s="18"/>
      <c r="B1467" s="3" t="s">
        <v>5</v>
      </c>
      <c r="C1467" s="3">
        <v>1463</v>
      </c>
      <c r="D1467" s="3">
        <v>441</v>
      </c>
      <c r="E1467" s="11">
        <v>0</v>
      </c>
      <c r="F1467" s="30">
        <f t="shared" si="266"/>
        <v>0</v>
      </c>
      <c r="G1467" s="52">
        <f t="shared" si="276"/>
        <v>0</v>
      </c>
      <c r="H1467" s="30">
        <f t="shared" si="277"/>
        <v>0</v>
      </c>
      <c r="I1467" s="70"/>
      <c r="J1467" s="30">
        <v>0</v>
      </c>
      <c r="K1467" s="30">
        <f>'Car Specs and Assumptions'!$C$5*9.81*'Car Specs and Assumptions'!$F$5</f>
        <v>145.08990000000003</v>
      </c>
      <c r="L1467" s="30">
        <v>0</v>
      </c>
      <c r="M1467" s="30">
        <v>-145.08990000000003</v>
      </c>
      <c r="N1467" s="31">
        <v>0</v>
      </c>
      <c r="O1467" s="31">
        <f t="shared" si="267"/>
        <v>0</v>
      </c>
      <c r="P1467" s="31">
        <f>IF(F1467&gt;0,(K1467+L1467)*F1467,0)</f>
        <v>0</v>
      </c>
      <c r="Q1467" s="32">
        <f>IF(J1467*-1&gt;(K1467+L1467),(((J1467*-1)-K1467-L1467))*F1467,0)</f>
        <v>0</v>
      </c>
      <c r="R1467" s="31">
        <f t="shared" si="268"/>
        <v>4045727.9585802048</v>
      </c>
      <c r="S1467" s="31">
        <f t="shared" si="269"/>
        <v>2494978.4019837258</v>
      </c>
      <c r="T1467" s="31">
        <f t="shared" si="270"/>
        <v>1.1239032268935809</v>
      </c>
      <c r="U1467" s="31">
        <f t="shared" si="271"/>
        <v>0.69310500007107911</v>
      </c>
      <c r="V1467" s="33">
        <v>-0.69310500007107911</v>
      </c>
      <c r="W1467" s="33">
        <f>0.5*'Car Specs and Assumptions'!$C$5*(F1467*F1467)</f>
        <v>0</v>
      </c>
      <c r="X1467" s="33">
        <f t="shared" si="272"/>
        <v>0</v>
      </c>
      <c r="Y1467" s="33">
        <f t="shared" si="273"/>
        <v>0</v>
      </c>
      <c r="Z1467" s="33">
        <f>(H1467*(K1467+L1467))/1000</f>
        <v>0</v>
      </c>
      <c r="AA1467" s="33">
        <f t="shared" si="274"/>
        <v>0</v>
      </c>
      <c r="AB1467" s="18"/>
      <c r="AC1467" s="24">
        <f t="shared" si="275"/>
        <v>0</v>
      </c>
      <c r="AD1467" s="24"/>
      <c r="AE1467" s="18"/>
      <c r="AF1467" s="18"/>
      <c r="AG1467" s="18"/>
      <c r="AH1467" s="18"/>
      <c r="AI1467" s="18"/>
      <c r="AJ1467" s="18"/>
      <c r="AK1467" s="18"/>
      <c r="AL1467" s="18"/>
      <c r="AM1467" s="18"/>
      <c r="AN1467" s="18"/>
    </row>
    <row r="1468" spans="1:40" x14ac:dyDescent="0.35">
      <c r="A1468" s="18"/>
      <c r="B1468" s="3" t="s">
        <v>5</v>
      </c>
      <c r="C1468" s="3">
        <v>1464</v>
      </c>
      <c r="D1468" s="3">
        <v>442</v>
      </c>
      <c r="E1468" s="11">
        <v>0</v>
      </c>
      <c r="F1468" s="30">
        <f t="shared" si="266"/>
        <v>0</v>
      </c>
      <c r="G1468" s="52">
        <f t="shared" si="276"/>
        <v>0</v>
      </c>
      <c r="H1468" s="30">
        <f t="shared" si="277"/>
        <v>0</v>
      </c>
      <c r="I1468" s="70"/>
      <c r="J1468" s="30">
        <v>0</v>
      </c>
      <c r="K1468" s="30">
        <f>'Car Specs and Assumptions'!$C$5*9.81*'Car Specs and Assumptions'!$F$5</f>
        <v>145.08990000000003</v>
      </c>
      <c r="L1468" s="30">
        <v>0</v>
      </c>
      <c r="M1468" s="30">
        <v>-145.08990000000003</v>
      </c>
      <c r="N1468" s="31">
        <v>0</v>
      </c>
      <c r="O1468" s="31">
        <f t="shared" si="267"/>
        <v>0</v>
      </c>
      <c r="P1468" s="31">
        <f>IF(F1468&gt;0,(K1468+L1468)*F1468,0)</f>
        <v>0</v>
      </c>
      <c r="Q1468" s="32">
        <f>IF(J1468*-1&gt;(K1468+L1468),(((J1468*-1)-K1468-L1468))*F1468,0)</f>
        <v>0</v>
      </c>
      <c r="R1468" s="31">
        <f t="shared" si="268"/>
        <v>4045727.9585802048</v>
      </c>
      <c r="S1468" s="31">
        <f t="shared" si="269"/>
        <v>2494978.4019837258</v>
      </c>
      <c r="T1468" s="31">
        <f t="shared" si="270"/>
        <v>1.1239032268935809</v>
      </c>
      <c r="U1468" s="31">
        <f t="shared" si="271"/>
        <v>0.69310500007107911</v>
      </c>
      <c r="V1468" s="33">
        <v>-0.69310500007107911</v>
      </c>
      <c r="W1468" s="33">
        <f>0.5*'Car Specs and Assumptions'!$C$5*(F1468*F1468)</f>
        <v>0</v>
      </c>
      <c r="X1468" s="33">
        <f t="shared" si="272"/>
        <v>0</v>
      </c>
      <c r="Y1468" s="33">
        <f t="shared" si="273"/>
        <v>0</v>
      </c>
      <c r="Z1468" s="33">
        <f>(H1468*(K1468+L1468))/1000</f>
        <v>0</v>
      </c>
      <c r="AA1468" s="33">
        <f t="shared" si="274"/>
        <v>0</v>
      </c>
      <c r="AB1468" s="18"/>
      <c r="AC1468" s="24">
        <f t="shared" si="275"/>
        <v>0</v>
      </c>
      <c r="AD1468" s="24"/>
      <c r="AE1468" s="18"/>
      <c r="AF1468" s="18"/>
      <c r="AG1468" s="18"/>
      <c r="AH1468" s="18"/>
      <c r="AI1468" s="18"/>
      <c r="AJ1468" s="18"/>
      <c r="AK1468" s="18"/>
      <c r="AL1468" s="18"/>
      <c r="AM1468" s="18"/>
      <c r="AN1468" s="18"/>
    </row>
    <row r="1469" spans="1:40" x14ac:dyDescent="0.35">
      <c r="A1469" s="18"/>
      <c r="B1469" s="3" t="s">
        <v>5</v>
      </c>
      <c r="C1469" s="3">
        <v>1465</v>
      </c>
      <c r="D1469" s="3">
        <v>443</v>
      </c>
      <c r="E1469" s="11">
        <v>0</v>
      </c>
      <c r="F1469" s="30">
        <f t="shared" si="266"/>
        <v>0</v>
      </c>
      <c r="G1469" s="52">
        <f t="shared" si="276"/>
        <v>0</v>
      </c>
      <c r="H1469" s="30">
        <f t="shared" si="277"/>
        <v>0</v>
      </c>
      <c r="I1469" s="70"/>
      <c r="J1469" s="30">
        <v>0</v>
      </c>
      <c r="K1469" s="30">
        <f>'Car Specs and Assumptions'!$C$5*9.81*'Car Specs and Assumptions'!$F$5</f>
        <v>145.08990000000003</v>
      </c>
      <c r="L1469" s="30">
        <v>0</v>
      </c>
      <c r="M1469" s="30">
        <v>-145.08990000000003</v>
      </c>
      <c r="N1469" s="31">
        <v>0</v>
      </c>
      <c r="O1469" s="31">
        <f t="shared" si="267"/>
        <v>0</v>
      </c>
      <c r="P1469" s="31">
        <f>IF(F1469&gt;0,(K1469+L1469)*F1469,0)</f>
        <v>0</v>
      </c>
      <c r="Q1469" s="32">
        <f>IF(J1469*-1&gt;(K1469+L1469),(((J1469*-1)-K1469-L1469))*F1469,0)</f>
        <v>0</v>
      </c>
      <c r="R1469" s="31">
        <f t="shared" si="268"/>
        <v>4045727.9585802048</v>
      </c>
      <c r="S1469" s="31">
        <f t="shared" si="269"/>
        <v>2494978.4019837258</v>
      </c>
      <c r="T1469" s="31">
        <f t="shared" si="270"/>
        <v>1.1239032268935809</v>
      </c>
      <c r="U1469" s="31">
        <f t="shared" si="271"/>
        <v>0.69310500007107911</v>
      </c>
      <c r="V1469" s="33">
        <v>-0.69310500007107911</v>
      </c>
      <c r="W1469" s="33">
        <f>0.5*'Car Specs and Assumptions'!$C$5*(F1469*F1469)</f>
        <v>0</v>
      </c>
      <c r="X1469" s="33">
        <f t="shared" si="272"/>
        <v>0</v>
      </c>
      <c r="Y1469" s="33">
        <f t="shared" si="273"/>
        <v>0</v>
      </c>
      <c r="Z1469" s="33">
        <f>(H1469*(K1469+L1469))/1000</f>
        <v>0</v>
      </c>
      <c r="AA1469" s="33">
        <f t="shared" si="274"/>
        <v>0</v>
      </c>
      <c r="AB1469" s="18"/>
      <c r="AC1469" s="24">
        <f t="shared" si="275"/>
        <v>0</v>
      </c>
      <c r="AD1469" s="24"/>
      <c r="AE1469" s="18"/>
      <c r="AF1469" s="18"/>
      <c r="AG1469" s="18"/>
      <c r="AH1469" s="18"/>
      <c r="AI1469" s="18"/>
      <c r="AJ1469" s="18"/>
      <c r="AK1469" s="18"/>
      <c r="AL1469" s="18"/>
      <c r="AM1469" s="18"/>
      <c r="AN1469" s="18"/>
    </row>
    <row r="1470" spans="1:40" x14ac:dyDescent="0.35">
      <c r="A1470" s="18"/>
      <c r="B1470" s="3" t="s">
        <v>5</v>
      </c>
      <c r="C1470" s="3">
        <v>1466</v>
      </c>
      <c r="D1470" s="3">
        <v>444</v>
      </c>
      <c r="E1470" s="11">
        <v>0</v>
      </c>
      <c r="F1470" s="30">
        <f t="shared" si="266"/>
        <v>0</v>
      </c>
      <c r="G1470" s="52">
        <f t="shared" si="276"/>
        <v>0</v>
      </c>
      <c r="H1470" s="30">
        <f t="shared" si="277"/>
        <v>0</v>
      </c>
      <c r="I1470" s="70"/>
      <c r="J1470" s="30">
        <v>0</v>
      </c>
      <c r="K1470" s="30">
        <f>'Car Specs and Assumptions'!$C$5*9.81*'Car Specs and Assumptions'!$F$5</f>
        <v>145.08990000000003</v>
      </c>
      <c r="L1470" s="30">
        <v>0</v>
      </c>
      <c r="M1470" s="30">
        <v>-145.08990000000003</v>
      </c>
      <c r="N1470" s="31">
        <v>0</v>
      </c>
      <c r="O1470" s="31">
        <f t="shared" si="267"/>
        <v>0</v>
      </c>
      <c r="P1470" s="31">
        <f>IF(F1470&gt;0,(K1470+L1470)*F1470,0)</f>
        <v>0</v>
      </c>
      <c r="Q1470" s="32">
        <f>IF(J1470*-1&gt;(K1470+L1470),(((J1470*-1)-K1470-L1470))*F1470,0)</f>
        <v>0</v>
      </c>
      <c r="R1470" s="31">
        <f t="shared" si="268"/>
        <v>4045727.9585802048</v>
      </c>
      <c r="S1470" s="31">
        <f t="shared" si="269"/>
        <v>2494978.4019837258</v>
      </c>
      <c r="T1470" s="31">
        <f t="shared" si="270"/>
        <v>1.1239032268935809</v>
      </c>
      <c r="U1470" s="31">
        <f t="shared" si="271"/>
        <v>0.69310500007107911</v>
      </c>
      <c r="V1470" s="33">
        <v>-0.69310500007107911</v>
      </c>
      <c r="W1470" s="33">
        <f>0.5*'Car Specs and Assumptions'!$C$5*(F1470*F1470)</f>
        <v>0</v>
      </c>
      <c r="X1470" s="33">
        <f t="shared" si="272"/>
        <v>0</v>
      </c>
      <c r="Y1470" s="33">
        <f t="shared" si="273"/>
        <v>0</v>
      </c>
      <c r="Z1470" s="33">
        <f>(H1470*(K1470+L1470))/1000</f>
        <v>0</v>
      </c>
      <c r="AA1470" s="33">
        <f t="shared" si="274"/>
        <v>0</v>
      </c>
      <c r="AB1470" s="18"/>
      <c r="AC1470" s="24">
        <f t="shared" si="275"/>
        <v>0</v>
      </c>
      <c r="AD1470" s="24"/>
      <c r="AE1470" s="18"/>
      <c r="AF1470" s="18"/>
      <c r="AG1470" s="18"/>
      <c r="AH1470" s="18"/>
      <c r="AI1470" s="18"/>
      <c r="AJ1470" s="18"/>
      <c r="AK1470" s="18"/>
      <c r="AL1470" s="18"/>
      <c r="AM1470" s="18"/>
      <c r="AN1470" s="18"/>
    </row>
    <row r="1471" spans="1:40" x14ac:dyDescent="0.35">
      <c r="A1471" s="18"/>
      <c r="B1471" s="3" t="s">
        <v>5</v>
      </c>
      <c r="C1471" s="3">
        <v>1467</v>
      </c>
      <c r="D1471" s="3">
        <v>445</v>
      </c>
      <c r="E1471" s="11">
        <v>0</v>
      </c>
      <c r="F1471" s="30">
        <f t="shared" si="266"/>
        <v>0</v>
      </c>
      <c r="G1471" s="52">
        <f t="shared" si="276"/>
        <v>0</v>
      </c>
      <c r="H1471" s="30">
        <f t="shared" si="277"/>
        <v>0</v>
      </c>
      <c r="I1471" s="70"/>
      <c r="J1471" s="30">
        <v>0</v>
      </c>
      <c r="K1471" s="30">
        <f>'Car Specs and Assumptions'!$C$5*9.81*'Car Specs and Assumptions'!$F$5</f>
        <v>145.08990000000003</v>
      </c>
      <c r="L1471" s="30">
        <v>0</v>
      </c>
      <c r="M1471" s="30">
        <v>-145.08990000000003</v>
      </c>
      <c r="N1471" s="31">
        <v>0</v>
      </c>
      <c r="O1471" s="31">
        <f t="shared" si="267"/>
        <v>0</v>
      </c>
      <c r="P1471" s="31">
        <f>IF(F1471&gt;0,(K1471+L1471)*F1471,0)</f>
        <v>0</v>
      </c>
      <c r="Q1471" s="32">
        <f>IF(J1471*-1&gt;(K1471+L1471),(((J1471*-1)-K1471-L1471))*F1471,0)</f>
        <v>0</v>
      </c>
      <c r="R1471" s="31">
        <f t="shared" si="268"/>
        <v>4045727.9585802048</v>
      </c>
      <c r="S1471" s="31">
        <f t="shared" si="269"/>
        <v>2494978.4019837258</v>
      </c>
      <c r="T1471" s="31">
        <f t="shared" si="270"/>
        <v>1.1239032268935809</v>
      </c>
      <c r="U1471" s="31">
        <f t="shared" si="271"/>
        <v>0.69310500007107911</v>
      </c>
      <c r="V1471" s="33">
        <v>-0.69310500007107911</v>
      </c>
      <c r="W1471" s="33">
        <f>0.5*'Car Specs and Assumptions'!$C$5*(F1471*F1471)</f>
        <v>0</v>
      </c>
      <c r="X1471" s="33">
        <f t="shared" si="272"/>
        <v>0</v>
      </c>
      <c r="Y1471" s="33">
        <f t="shared" si="273"/>
        <v>0</v>
      </c>
      <c r="Z1471" s="33">
        <f>(H1471*(K1471+L1471))/1000</f>
        <v>0</v>
      </c>
      <c r="AA1471" s="33">
        <f t="shared" si="274"/>
        <v>0</v>
      </c>
      <c r="AB1471" s="18"/>
      <c r="AC1471" s="24">
        <f t="shared" si="275"/>
        <v>0</v>
      </c>
      <c r="AD1471" s="24"/>
      <c r="AE1471" s="18"/>
      <c r="AF1471" s="18"/>
      <c r="AG1471" s="18"/>
      <c r="AH1471" s="18"/>
      <c r="AI1471" s="18"/>
      <c r="AJ1471" s="18"/>
      <c r="AK1471" s="18"/>
      <c r="AL1471" s="18"/>
      <c r="AM1471" s="18"/>
      <c r="AN1471" s="18"/>
    </row>
    <row r="1472" spans="1:40" x14ac:dyDescent="0.35">
      <c r="A1472" s="18"/>
      <c r="B1472" s="3" t="s">
        <v>5</v>
      </c>
      <c r="C1472" s="3">
        <v>1468</v>
      </c>
      <c r="D1472" s="3">
        <v>446</v>
      </c>
      <c r="E1472" s="11">
        <v>0</v>
      </c>
      <c r="F1472" s="30">
        <f t="shared" si="266"/>
        <v>0</v>
      </c>
      <c r="G1472" s="52">
        <f t="shared" si="276"/>
        <v>0</v>
      </c>
      <c r="H1472" s="30">
        <f t="shared" si="277"/>
        <v>0</v>
      </c>
      <c r="I1472" s="70"/>
      <c r="J1472" s="30">
        <v>0</v>
      </c>
      <c r="K1472" s="30">
        <f>'Car Specs and Assumptions'!$C$5*9.81*'Car Specs and Assumptions'!$F$5</f>
        <v>145.08990000000003</v>
      </c>
      <c r="L1472" s="30">
        <v>0</v>
      </c>
      <c r="M1472" s="30">
        <v>-145.08990000000003</v>
      </c>
      <c r="N1472" s="31">
        <v>0</v>
      </c>
      <c r="O1472" s="31">
        <f t="shared" si="267"/>
        <v>0</v>
      </c>
      <c r="P1472" s="31">
        <f>IF(F1472&gt;0,(K1472+L1472)*F1472,0)</f>
        <v>0</v>
      </c>
      <c r="Q1472" s="32">
        <f>IF(J1472*-1&gt;(K1472+L1472),(((J1472*-1)-K1472-L1472))*F1472,0)</f>
        <v>0</v>
      </c>
      <c r="R1472" s="31">
        <f t="shared" si="268"/>
        <v>4045727.9585802048</v>
      </c>
      <c r="S1472" s="31">
        <f t="shared" si="269"/>
        <v>2494978.4019837258</v>
      </c>
      <c r="T1472" s="31">
        <f t="shared" si="270"/>
        <v>1.1239032268935809</v>
      </c>
      <c r="U1472" s="31">
        <f t="shared" si="271"/>
        <v>0.69310500007107911</v>
      </c>
      <c r="V1472" s="33">
        <v>-0.69310500007107911</v>
      </c>
      <c r="W1472" s="33">
        <f>0.5*'Car Specs and Assumptions'!$C$5*(F1472*F1472)</f>
        <v>0</v>
      </c>
      <c r="X1472" s="33">
        <f t="shared" si="272"/>
        <v>0</v>
      </c>
      <c r="Y1472" s="33">
        <f t="shared" si="273"/>
        <v>0</v>
      </c>
      <c r="Z1472" s="33">
        <f>(H1472*(K1472+L1472))/1000</f>
        <v>0</v>
      </c>
      <c r="AA1472" s="33">
        <f t="shared" si="274"/>
        <v>0</v>
      </c>
      <c r="AB1472" s="18"/>
      <c r="AC1472" s="24">
        <f t="shared" si="275"/>
        <v>0</v>
      </c>
      <c r="AD1472" s="24"/>
      <c r="AE1472" s="18"/>
      <c r="AF1472" s="18"/>
      <c r="AG1472" s="18"/>
      <c r="AH1472" s="18"/>
      <c r="AI1472" s="18"/>
      <c r="AJ1472" s="18"/>
      <c r="AK1472" s="18"/>
      <c r="AL1472" s="18"/>
      <c r="AM1472" s="18"/>
      <c r="AN1472" s="18"/>
    </row>
    <row r="1473" spans="1:40" x14ac:dyDescent="0.35">
      <c r="A1473" s="18"/>
      <c r="B1473" s="3" t="s">
        <v>5</v>
      </c>
      <c r="C1473" s="3">
        <v>1469</v>
      </c>
      <c r="D1473" s="3">
        <v>447</v>
      </c>
      <c r="E1473" s="11">
        <v>0</v>
      </c>
      <c r="F1473" s="30">
        <f t="shared" si="266"/>
        <v>0</v>
      </c>
      <c r="G1473" s="52">
        <f t="shared" si="276"/>
        <v>0</v>
      </c>
      <c r="H1473" s="30">
        <f t="shared" si="277"/>
        <v>0</v>
      </c>
      <c r="I1473" s="70"/>
      <c r="J1473" s="30">
        <v>0</v>
      </c>
      <c r="K1473" s="30">
        <f>'Car Specs and Assumptions'!$C$5*9.81*'Car Specs and Assumptions'!$F$5</f>
        <v>145.08990000000003</v>
      </c>
      <c r="L1473" s="30">
        <v>0</v>
      </c>
      <c r="M1473" s="30">
        <v>-145.08990000000003</v>
      </c>
      <c r="N1473" s="31">
        <v>0</v>
      </c>
      <c r="O1473" s="31">
        <f t="shared" si="267"/>
        <v>0</v>
      </c>
      <c r="P1473" s="31">
        <f>IF(F1473&gt;0,(K1473+L1473)*F1473,0)</f>
        <v>0</v>
      </c>
      <c r="Q1473" s="32">
        <f>IF(J1473*-1&gt;(K1473+L1473),(((J1473*-1)-K1473-L1473))*F1473,0)</f>
        <v>0</v>
      </c>
      <c r="R1473" s="31">
        <f t="shared" si="268"/>
        <v>4045727.9585802048</v>
      </c>
      <c r="S1473" s="31">
        <f t="shared" si="269"/>
        <v>2494978.4019837258</v>
      </c>
      <c r="T1473" s="31">
        <f t="shared" si="270"/>
        <v>1.1239032268935809</v>
      </c>
      <c r="U1473" s="31">
        <f t="shared" si="271"/>
        <v>0.69310500007107911</v>
      </c>
      <c r="V1473" s="33">
        <v>-0.69310500007107911</v>
      </c>
      <c r="W1473" s="33">
        <f>0.5*'Car Specs and Assumptions'!$C$5*(F1473*F1473)</f>
        <v>0</v>
      </c>
      <c r="X1473" s="33">
        <f t="shared" si="272"/>
        <v>0</v>
      </c>
      <c r="Y1473" s="33">
        <f t="shared" si="273"/>
        <v>0</v>
      </c>
      <c r="Z1473" s="33">
        <f>(H1473*(K1473+L1473))/1000</f>
        <v>0</v>
      </c>
      <c r="AA1473" s="33">
        <f t="shared" si="274"/>
        <v>0</v>
      </c>
      <c r="AB1473" s="18"/>
      <c r="AC1473" s="24">
        <f t="shared" si="275"/>
        <v>0</v>
      </c>
      <c r="AD1473" s="24"/>
      <c r="AE1473" s="18"/>
      <c r="AF1473" s="18"/>
      <c r="AG1473" s="18"/>
      <c r="AH1473" s="18"/>
      <c r="AI1473" s="18"/>
      <c r="AJ1473" s="18"/>
      <c r="AK1473" s="18"/>
      <c r="AL1473" s="18"/>
      <c r="AM1473" s="18"/>
      <c r="AN1473" s="18"/>
    </row>
    <row r="1474" spans="1:40" x14ac:dyDescent="0.35">
      <c r="A1474" s="18"/>
      <c r="B1474" s="3" t="s">
        <v>5</v>
      </c>
      <c r="C1474" s="3">
        <v>1470</v>
      </c>
      <c r="D1474" s="3">
        <v>448</v>
      </c>
      <c r="E1474" s="11">
        <v>0</v>
      </c>
      <c r="F1474" s="30">
        <f t="shared" si="266"/>
        <v>0</v>
      </c>
      <c r="G1474" s="52">
        <f t="shared" si="276"/>
        <v>0</v>
      </c>
      <c r="H1474" s="30">
        <f t="shared" si="277"/>
        <v>0</v>
      </c>
      <c r="I1474" s="70"/>
      <c r="J1474" s="30">
        <v>0</v>
      </c>
      <c r="K1474" s="30">
        <f>'Car Specs and Assumptions'!$C$5*9.81*'Car Specs and Assumptions'!$F$5</f>
        <v>145.08990000000003</v>
      </c>
      <c r="L1474" s="30">
        <v>0</v>
      </c>
      <c r="M1474" s="30">
        <v>-145.08990000000003</v>
      </c>
      <c r="N1474" s="31">
        <v>0</v>
      </c>
      <c r="O1474" s="31">
        <f t="shared" si="267"/>
        <v>0</v>
      </c>
      <c r="P1474" s="31">
        <f>IF(F1474&gt;0,(K1474+L1474)*F1474,0)</f>
        <v>0</v>
      </c>
      <c r="Q1474" s="32">
        <f>IF(J1474*-1&gt;(K1474+L1474),(((J1474*-1)-K1474-L1474))*F1474,0)</f>
        <v>0</v>
      </c>
      <c r="R1474" s="31">
        <f t="shared" si="268"/>
        <v>4045727.9585802048</v>
      </c>
      <c r="S1474" s="31">
        <f t="shared" si="269"/>
        <v>2494978.4019837258</v>
      </c>
      <c r="T1474" s="31">
        <f t="shared" si="270"/>
        <v>1.1239032268935809</v>
      </c>
      <c r="U1474" s="31">
        <f t="shared" si="271"/>
        <v>0.69310500007107911</v>
      </c>
      <c r="V1474" s="33">
        <v>-0.69310500007107911</v>
      </c>
      <c r="W1474" s="33">
        <f>0.5*'Car Specs and Assumptions'!$C$5*(F1474*F1474)</f>
        <v>0</v>
      </c>
      <c r="X1474" s="33">
        <f t="shared" si="272"/>
        <v>0</v>
      </c>
      <c r="Y1474" s="33">
        <f t="shared" si="273"/>
        <v>0</v>
      </c>
      <c r="Z1474" s="33">
        <f>(H1474*(K1474+L1474))/1000</f>
        <v>0</v>
      </c>
      <c r="AA1474" s="33">
        <f t="shared" si="274"/>
        <v>0</v>
      </c>
      <c r="AB1474" s="18"/>
      <c r="AC1474" s="24">
        <f t="shared" si="275"/>
        <v>0</v>
      </c>
      <c r="AD1474" s="24"/>
      <c r="AE1474" s="18"/>
      <c r="AF1474" s="18"/>
      <c r="AG1474" s="18"/>
      <c r="AH1474" s="18"/>
      <c r="AI1474" s="18"/>
      <c r="AJ1474" s="18"/>
      <c r="AK1474" s="18"/>
      <c r="AL1474" s="18"/>
      <c r="AM1474" s="18"/>
      <c r="AN1474" s="18"/>
    </row>
    <row r="1475" spans="1:40" x14ac:dyDescent="0.35">
      <c r="A1475" s="18"/>
      <c r="B1475" s="3" t="s">
        <v>5</v>
      </c>
      <c r="C1475" s="3">
        <v>1471</v>
      </c>
      <c r="D1475" s="3">
        <v>449</v>
      </c>
      <c r="E1475" s="11">
        <v>0</v>
      </c>
      <c r="F1475" s="30">
        <f t="shared" si="266"/>
        <v>0</v>
      </c>
      <c r="G1475" s="52">
        <f t="shared" si="276"/>
        <v>0</v>
      </c>
      <c r="H1475" s="30">
        <f t="shared" si="277"/>
        <v>0</v>
      </c>
      <c r="I1475" s="70"/>
      <c r="J1475" s="30">
        <v>0</v>
      </c>
      <c r="K1475" s="30">
        <f>'Car Specs and Assumptions'!$C$5*9.81*'Car Specs and Assumptions'!$F$5</f>
        <v>145.08990000000003</v>
      </c>
      <c r="L1475" s="30">
        <v>0</v>
      </c>
      <c r="M1475" s="30">
        <v>-145.08990000000003</v>
      </c>
      <c r="N1475" s="31">
        <v>0</v>
      </c>
      <c r="O1475" s="31">
        <f t="shared" si="267"/>
        <v>0</v>
      </c>
      <c r="P1475" s="31">
        <f>IF(F1475&gt;0,(K1475+L1475)*F1475,0)</f>
        <v>0</v>
      </c>
      <c r="Q1475" s="32">
        <f>IF(J1475*-1&gt;(K1475+L1475),(((J1475*-1)-K1475-L1475))*F1475,0)</f>
        <v>0</v>
      </c>
      <c r="R1475" s="31">
        <f t="shared" si="268"/>
        <v>4045727.9585802048</v>
      </c>
      <c r="S1475" s="31">
        <f t="shared" si="269"/>
        <v>2494978.4019837258</v>
      </c>
      <c r="T1475" s="31">
        <f t="shared" si="270"/>
        <v>1.1239032268935809</v>
      </c>
      <c r="U1475" s="31">
        <f t="shared" si="271"/>
        <v>0.69310500007107911</v>
      </c>
      <c r="V1475" s="33">
        <v>-0.69310500007107911</v>
      </c>
      <c r="W1475" s="33">
        <f>0.5*'Car Specs and Assumptions'!$C$5*(F1475*F1475)</f>
        <v>0</v>
      </c>
      <c r="X1475" s="33">
        <f t="shared" si="272"/>
        <v>0</v>
      </c>
      <c r="Y1475" s="33">
        <f t="shared" si="273"/>
        <v>0</v>
      </c>
      <c r="Z1475" s="33">
        <f>(H1475*(K1475+L1475))/1000</f>
        <v>0</v>
      </c>
      <c r="AA1475" s="33">
        <f t="shared" si="274"/>
        <v>0</v>
      </c>
      <c r="AB1475" s="18"/>
      <c r="AC1475" s="24">
        <f t="shared" si="275"/>
        <v>0</v>
      </c>
      <c r="AD1475" s="24"/>
      <c r="AE1475" s="18"/>
      <c r="AF1475" s="18"/>
      <c r="AG1475" s="18"/>
      <c r="AH1475" s="18"/>
      <c r="AI1475" s="18"/>
      <c r="AJ1475" s="18"/>
      <c r="AK1475" s="18"/>
      <c r="AL1475" s="18"/>
      <c r="AM1475" s="18"/>
      <c r="AN1475" s="18"/>
    </row>
    <row r="1476" spans="1:40" x14ac:dyDescent="0.35">
      <c r="A1476" s="18"/>
      <c r="B1476" s="3" t="s">
        <v>5</v>
      </c>
      <c r="C1476" s="3">
        <v>1472</v>
      </c>
      <c r="D1476" s="3">
        <v>450</v>
      </c>
      <c r="E1476" s="11">
        <v>0</v>
      </c>
      <c r="F1476" s="30">
        <f t="shared" si="266"/>
        <v>0</v>
      </c>
      <c r="G1476" s="52">
        <f t="shared" si="276"/>
        <v>0</v>
      </c>
      <c r="H1476" s="30">
        <f t="shared" si="277"/>
        <v>0</v>
      </c>
      <c r="I1476" s="70"/>
      <c r="J1476" s="30">
        <v>0</v>
      </c>
      <c r="K1476" s="30">
        <f>'Car Specs and Assumptions'!$C$5*9.81*'Car Specs and Assumptions'!$F$5</f>
        <v>145.08990000000003</v>
      </c>
      <c r="L1476" s="30">
        <v>0</v>
      </c>
      <c r="M1476" s="30">
        <v>-145.08990000000003</v>
      </c>
      <c r="N1476" s="31">
        <v>0</v>
      </c>
      <c r="O1476" s="31">
        <f t="shared" si="267"/>
        <v>0</v>
      </c>
      <c r="P1476" s="31">
        <f>IF(F1476&gt;0,(K1476+L1476)*F1476,0)</f>
        <v>0</v>
      </c>
      <c r="Q1476" s="32">
        <f>IF(J1476*-1&gt;(K1476+L1476),(((J1476*-1)-K1476-L1476))*F1476,0)</f>
        <v>0</v>
      </c>
      <c r="R1476" s="31">
        <f t="shared" si="268"/>
        <v>4045727.9585802048</v>
      </c>
      <c r="S1476" s="31">
        <f t="shared" si="269"/>
        <v>2494978.4019837258</v>
      </c>
      <c r="T1476" s="31">
        <f t="shared" si="270"/>
        <v>1.1239032268935809</v>
      </c>
      <c r="U1476" s="31">
        <f t="shared" si="271"/>
        <v>0.69310500007107911</v>
      </c>
      <c r="V1476" s="33">
        <v>-0.69310500007107911</v>
      </c>
      <c r="W1476" s="33">
        <f>0.5*'Car Specs and Assumptions'!$C$5*(F1476*F1476)</f>
        <v>0</v>
      </c>
      <c r="X1476" s="33">
        <f t="shared" si="272"/>
        <v>0</v>
      </c>
      <c r="Y1476" s="33">
        <f t="shared" si="273"/>
        <v>0</v>
      </c>
      <c r="Z1476" s="33">
        <f>(H1476*(K1476+L1476))/1000</f>
        <v>0</v>
      </c>
      <c r="AA1476" s="33">
        <f t="shared" si="274"/>
        <v>0</v>
      </c>
      <c r="AB1476" s="18"/>
      <c r="AC1476" s="24">
        <f t="shared" si="275"/>
        <v>0</v>
      </c>
      <c r="AD1476" s="24"/>
      <c r="AE1476" s="18"/>
      <c r="AF1476" s="18"/>
      <c r="AG1476" s="18"/>
      <c r="AH1476" s="18"/>
      <c r="AI1476" s="18"/>
      <c r="AJ1476" s="18"/>
      <c r="AK1476" s="18"/>
      <c r="AL1476" s="18"/>
      <c r="AM1476" s="18"/>
      <c r="AN1476" s="18"/>
    </row>
    <row r="1477" spans="1:40" x14ac:dyDescent="0.35">
      <c r="A1477" s="18"/>
      <c r="B1477" s="3" t="s">
        <v>5</v>
      </c>
      <c r="C1477" s="3">
        <v>1473</v>
      </c>
      <c r="D1477" s="3">
        <v>451</v>
      </c>
      <c r="E1477" s="11">
        <v>0</v>
      </c>
      <c r="F1477" s="30">
        <f t="shared" ref="F1477:F1540" si="278">E1477/3.6</f>
        <v>0</v>
      </c>
      <c r="G1477" s="52">
        <f t="shared" si="276"/>
        <v>0</v>
      </c>
      <c r="H1477" s="30">
        <f t="shared" si="277"/>
        <v>0</v>
      </c>
      <c r="I1477" s="70"/>
      <c r="J1477" s="30">
        <v>0</v>
      </c>
      <c r="K1477" s="30">
        <f>'Car Specs and Assumptions'!$C$5*9.81*'Car Specs and Assumptions'!$F$5</f>
        <v>145.08990000000003</v>
      </c>
      <c r="L1477" s="30">
        <v>0</v>
      </c>
      <c r="M1477" s="30">
        <v>-145.08990000000003</v>
      </c>
      <c r="N1477" s="31">
        <v>0</v>
      </c>
      <c r="O1477" s="31">
        <f t="shared" ref="O1477:O1540" si="279">IF(N1477&gt;0,N1477,0)</f>
        <v>0</v>
      </c>
      <c r="P1477" s="31">
        <f>IF(F1477&gt;0,(K1477+L1477)*F1477,0)</f>
        <v>0</v>
      </c>
      <c r="Q1477" s="32">
        <f>IF(J1477*-1&gt;(K1477+L1477),(((J1477*-1)-K1477-L1477))*F1477,0)</f>
        <v>0</v>
      </c>
      <c r="R1477" s="31">
        <f t="shared" ref="R1477:R1540" si="280">R1476+P1477</f>
        <v>4045727.9585802048</v>
      </c>
      <c r="S1477" s="31">
        <f t="shared" ref="S1477:S1540" si="281">S1476+Q1477</f>
        <v>2494978.4019837258</v>
      </c>
      <c r="T1477" s="31">
        <f t="shared" ref="T1477:T1540" si="282">R1477*0.0000002778</f>
        <v>1.1239032268935809</v>
      </c>
      <c r="U1477" s="31">
        <f t="shared" ref="U1477:U1540" si="283">S1477*0.0000002778</f>
        <v>0.69310500007107911</v>
      </c>
      <c r="V1477" s="33">
        <v>-0.69310500007107911</v>
      </c>
      <c r="W1477" s="33">
        <f>0.5*'Car Specs and Assumptions'!$C$5*(F1477*F1477)</f>
        <v>0</v>
      </c>
      <c r="X1477" s="33">
        <f t="shared" ref="X1477:X1540" si="284">W1477/1000</f>
        <v>0</v>
      </c>
      <c r="Y1477" s="33">
        <f t="shared" ref="Y1477:Y1540" si="285">0.73*X1477</f>
        <v>0</v>
      </c>
      <c r="Z1477" s="33">
        <f>(H1477*(K1477+L1477))/1000</f>
        <v>0</v>
      </c>
      <c r="AA1477" s="33">
        <f t="shared" ref="AA1477:AA1540" si="286">Y1477-Z1477</f>
        <v>0</v>
      </c>
      <c r="AB1477" s="18"/>
      <c r="AC1477" s="24">
        <f t="shared" ref="AC1477:AC1540" si="287">IF(Q1477&gt;10000,Q1477,0)</f>
        <v>0</v>
      </c>
      <c r="AD1477" s="24"/>
      <c r="AE1477" s="18"/>
      <c r="AF1477" s="18"/>
      <c r="AG1477" s="18"/>
      <c r="AH1477" s="18"/>
      <c r="AI1477" s="18"/>
      <c r="AJ1477" s="18"/>
      <c r="AK1477" s="18"/>
      <c r="AL1477" s="18"/>
      <c r="AM1477" s="18"/>
      <c r="AN1477" s="18"/>
    </row>
    <row r="1478" spans="1:40" x14ac:dyDescent="0.35">
      <c r="A1478" s="18"/>
      <c r="B1478" s="3" t="s">
        <v>5</v>
      </c>
      <c r="C1478" s="3">
        <v>1474</v>
      </c>
      <c r="D1478" s="3">
        <v>452</v>
      </c>
      <c r="E1478" s="11">
        <v>0</v>
      </c>
      <c r="F1478" s="30">
        <f t="shared" si="278"/>
        <v>0</v>
      </c>
      <c r="G1478" s="52">
        <f t="shared" ref="G1478:G1541" si="288">($F1479-$F1477)/2</f>
        <v>0</v>
      </c>
      <c r="H1478" s="30">
        <f t="shared" si="277"/>
        <v>0</v>
      </c>
      <c r="I1478" s="70"/>
      <c r="J1478" s="30">
        <v>0</v>
      </c>
      <c r="K1478" s="30">
        <f>'Car Specs and Assumptions'!$C$5*9.81*'Car Specs and Assumptions'!$F$5</f>
        <v>145.08990000000003</v>
      </c>
      <c r="L1478" s="30">
        <v>0</v>
      </c>
      <c r="M1478" s="30">
        <v>-145.08990000000003</v>
      </c>
      <c r="N1478" s="31">
        <v>0</v>
      </c>
      <c r="O1478" s="31">
        <f t="shared" si="279"/>
        <v>0</v>
      </c>
      <c r="P1478" s="31">
        <f>IF(F1478&gt;0,(K1478+L1478)*F1478,0)</f>
        <v>0</v>
      </c>
      <c r="Q1478" s="32">
        <f>IF(J1478*-1&gt;(K1478+L1478),(((J1478*-1)-K1478-L1478))*F1478,0)</f>
        <v>0</v>
      </c>
      <c r="R1478" s="31">
        <f t="shared" si="280"/>
        <v>4045727.9585802048</v>
      </c>
      <c r="S1478" s="31">
        <f t="shared" si="281"/>
        <v>2494978.4019837258</v>
      </c>
      <c r="T1478" s="31">
        <f t="shared" si="282"/>
        <v>1.1239032268935809</v>
      </c>
      <c r="U1478" s="31">
        <f t="shared" si="283"/>
        <v>0.69310500007107911</v>
      </c>
      <c r="V1478" s="33">
        <v>-0.69310500007107911</v>
      </c>
      <c r="W1478" s="33">
        <f>0.5*'Car Specs and Assumptions'!$C$5*(F1478*F1478)</f>
        <v>0</v>
      </c>
      <c r="X1478" s="33">
        <f t="shared" si="284"/>
        <v>0</v>
      </c>
      <c r="Y1478" s="33">
        <f t="shared" si="285"/>
        <v>0</v>
      </c>
      <c r="Z1478" s="33">
        <f>(H1478*(K1478+L1478))/1000</f>
        <v>0</v>
      </c>
      <c r="AA1478" s="33">
        <f t="shared" si="286"/>
        <v>0</v>
      </c>
      <c r="AB1478" s="18"/>
      <c r="AC1478" s="24">
        <f t="shared" si="287"/>
        <v>0</v>
      </c>
      <c r="AD1478" s="24"/>
      <c r="AE1478" s="18"/>
      <c r="AF1478" s="18"/>
      <c r="AG1478" s="18"/>
      <c r="AH1478" s="18"/>
      <c r="AI1478" s="18"/>
      <c r="AJ1478" s="18"/>
      <c r="AK1478" s="18"/>
      <c r="AL1478" s="18"/>
      <c r="AM1478" s="18"/>
      <c r="AN1478" s="18"/>
    </row>
    <row r="1479" spans="1:40" x14ac:dyDescent="0.35">
      <c r="A1479" s="18"/>
      <c r="B1479" s="3" t="s">
        <v>5</v>
      </c>
      <c r="C1479" s="3">
        <v>1475</v>
      </c>
      <c r="D1479" s="3">
        <v>453</v>
      </c>
      <c r="E1479" s="11">
        <v>0</v>
      </c>
      <c r="F1479" s="30">
        <f t="shared" si="278"/>
        <v>0</v>
      </c>
      <c r="G1479" s="52">
        <f t="shared" si="288"/>
        <v>0</v>
      </c>
      <c r="H1479" s="30">
        <f t="shared" ref="H1479:H1542" si="289">F1479*$C$5</f>
        <v>0</v>
      </c>
      <c r="I1479" s="70"/>
      <c r="J1479" s="30">
        <v>0</v>
      </c>
      <c r="K1479" s="30">
        <f>'Car Specs and Assumptions'!$C$5*9.81*'Car Specs and Assumptions'!$F$5</f>
        <v>145.08990000000003</v>
      </c>
      <c r="L1479" s="30">
        <v>0</v>
      </c>
      <c r="M1479" s="30">
        <v>-145.08990000000003</v>
      </c>
      <c r="N1479" s="31">
        <v>0</v>
      </c>
      <c r="O1479" s="31">
        <f t="shared" si="279"/>
        <v>0</v>
      </c>
      <c r="P1479" s="31">
        <f>IF(F1479&gt;0,(K1479+L1479)*F1479,0)</f>
        <v>0</v>
      </c>
      <c r="Q1479" s="32">
        <f>IF(J1479*-1&gt;(K1479+L1479),(((J1479*-1)-K1479-L1479))*F1479,0)</f>
        <v>0</v>
      </c>
      <c r="R1479" s="31">
        <f t="shared" si="280"/>
        <v>4045727.9585802048</v>
      </c>
      <c r="S1479" s="31">
        <f t="shared" si="281"/>
        <v>2494978.4019837258</v>
      </c>
      <c r="T1479" s="31">
        <f t="shared" si="282"/>
        <v>1.1239032268935809</v>
      </c>
      <c r="U1479" s="31">
        <f t="shared" si="283"/>
        <v>0.69310500007107911</v>
      </c>
      <c r="V1479" s="33">
        <v>-0.69310500007107911</v>
      </c>
      <c r="W1479" s="33">
        <f>0.5*'Car Specs and Assumptions'!$C$5*(F1479*F1479)</f>
        <v>0</v>
      </c>
      <c r="X1479" s="33">
        <f t="shared" si="284"/>
        <v>0</v>
      </c>
      <c r="Y1479" s="33">
        <f t="shared" si="285"/>
        <v>0</v>
      </c>
      <c r="Z1479" s="33">
        <f>(H1479*(K1479+L1479))/1000</f>
        <v>0</v>
      </c>
      <c r="AA1479" s="33">
        <f t="shared" si="286"/>
        <v>0</v>
      </c>
      <c r="AB1479" s="18"/>
      <c r="AC1479" s="24">
        <f t="shared" si="287"/>
        <v>0</v>
      </c>
      <c r="AD1479" s="24"/>
      <c r="AE1479" s="18"/>
      <c r="AF1479" s="18"/>
      <c r="AG1479" s="18"/>
      <c r="AH1479" s="18"/>
      <c r="AI1479" s="18"/>
      <c r="AJ1479" s="18"/>
      <c r="AK1479" s="18"/>
      <c r="AL1479" s="18"/>
      <c r="AM1479" s="18"/>
      <c r="AN1479" s="18"/>
    </row>
    <row r="1480" spans="1:40" x14ac:dyDescent="0.35">
      <c r="A1480" s="18"/>
      <c r="B1480" s="3" t="s">
        <v>5</v>
      </c>
      <c r="C1480" s="3">
        <v>1476</v>
      </c>
      <c r="D1480" s="3">
        <v>454</v>
      </c>
      <c r="E1480" s="11">
        <v>0</v>
      </c>
      <c r="F1480" s="30">
        <f t="shared" si="278"/>
        <v>0</v>
      </c>
      <c r="G1480" s="52">
        <f t="shared" si="288"/>
        <v>0</v>
      </c>
      <c r="H1480" s="30">
        <f t="shared" si="289"/>
        <v>0</v>
      </c>
      <c r="I1480" s="70"/>
      <c r="J1480" s="30">
        <v>0</v>
      </c>
      <c r="K1480" s="30">
        <f>'Car Specs and Assumptions'!$C$5*9.81*'Car Specs and Assumptions'!$F$5</f>
        <v>145.08990000000003</v>
      </c>
      <c r="L1480" s="30">
        <v>0</v>
      </c>
      <c r="M1480" s="30">
        <v>-145.08990000000003</v>
      </c>
      <c r="N1480" s="31">
        <v>0</v>
      </c>
      <c r="O1480" s="31">
        <f t="shared" si="279"/>
        <v>0</v>
      </c>
      <c r="P1480" s="31">
        <f>IF(F1480&gt;0,(K1480+L1480)*F1480,0)</f>
        <v>0</v>
      </c>
      <c r="Q1480" s="32">
        <f>IF(J1480*-1&gt;(K1480+L1480),(((J1480*-1)-K1480-L1480))*F1480,0)</f>
        <v>0</v>
      </c>
      <c r="R1480" s="31">
        <f t="shared" si="280"/>
        <v>4045727.9585802048</v>
      </c>
      <c r="S1480" s="31">
        <f t="shared" si="281"/>
        <v>2494978.4019837258</v>
      </c>
      <c r="T1480" s="31">
        <f t="shared" si="282"/>
        <v>1.1239032268935809</v>
      </c>
      <c r="U1480" s="31">
        <f t="shared" si="283"/>
        <v>0.69310500007107911</v>
      </c>
      <c r="V1480" s="33">
        <v>-0.69310500007107911</v>
      </c>
      <c r="W1480" s="33">
        <f>0.5*'Car Specs and Assumptions'!$C$5*(F1480*F1480)</f>
        <v>0</v>
      </c>
      <c r="X1480" s="33">
        <f t="shared" si="284"/>
        <v>0</v>
      </c>
      <c r="Y1480" s="33">
        <f t="shared" si="285"/>
        <v>0</v>
      </c>
      <c r="Z1480" s="33">
        <f>(H1480*(K1480+L1480))/1000</f>
        <v>0</v>
      </c>
      <c r="AA1480" s="33">
        <f t="shared" si="286"/>
        <v>0</v>
      </c>
      <c r="AB1480" s="18"/>
      <c r="AC1480" s="24">
        <f t="shared" si="287"/>
        <v>0</v>
      </c>
      <c r="AD1480" s="24"/>
      <c r="AE1480" s="18"/>
      <c r="AF1480" s="18"/>
      <c r="AG1480" s="18"/>
      <c r="AH1480" s="18"/>
      <c r="AI1480" s="18"/>
      <c r="AJ1480" s="18"/>
      <c r="AK1480" s="18"/>
      <c r="AL1480" s="18"/>
      <c r="AM1480" s="18"/>
      <c r="AN1480" s="18"/>
    </row>
    <row r="1481" spans="1:40" x14ac:dyDescent="0.35">
      <c r="A1481" s="18"/>
      <c r="B1481" s="3" t="s">
        <v>5</v>
      </c>
      <c r="C1481" s="3">
        <v>1477</v>
      </c>
      <c r="D1481" s="3">
        <v>455</v>
      </c>
      <c r="E1481" s="11">
        <v>0</v>
      </c>
      <c r="F1481" s="30">
        <f t="shared" si="278"/>
        <v>0</v>
      </c>
      <c r="G1481" s="52">
        <f t="shared" si="288"/>
        <v>0</v>
      </c>
      <c r="H1481" s="30">
        <f t="shared" si="289"/>
        <v>0</v>
      </c>
      <c r="I1481" s="70"/>
      <c r="J1481" s="30">
        <v>0</v>
      </c>
      <c r="K1481" s="30">
        <f>'Car Specs and Assumptions'!$C$5*9.81*'Car Specs and Assumptions'!$F$5</f>
        <v>145.08990000000003</v>
      </c>
      <c r="L1481" s="30">
        <v>0</v>
      </c>
      <c r="M1481" s="30">
        <v>-145.08990000000003</v>
      </c>
      <c r="N1481" s="31">
        <v>0</v>
      </c>
      <c r="O1481" s="31">
        <f t="shared" si="279"/>
        <v>0</v>
      </c>
      <c r="P1481" s="31">
        <f>IF(F1481&gt;0,(K1481+L1481)*F1481,0)</f>
        <v>0</v>
      </c>
      <c r="Q1481" s="32">
        <f>IF(J1481*-1&gt;(K1481+L1481),(((J1481*-1)-K1481-L1481))*F1481,0)</f>
        <v>0</v>
      </c>
      <c r="R1481" s="31">
        <f t="shared" si="280"/>
        <v>4045727.9585802048</v>
      </c>
      <c r="S1481" s="31">
        <f t="shared" si="281"/>
        <v>2494978.4019837258</v>
      </c>
      <c r="T1481" s="31">
        <f t="shared" si="282"/>
        <v>1.1239032268935809</v>
      </c>
      <c r="U1481" s="31">
        <f t="shared" si="283"/>
        <v>0.69310500007107911</v>
      </c>
      <c r="V1481" s="33">
        <v>-0.69310500007107911</v>
      </c>
      <c r="W1481" s="33">
        <f>0.5*'Car Specs and Assumptions'!$C$5*(F1481*F1481)</f>
        <v>0</v>
      </c>
      <c r="X1481" s="33">
        <f t="shared" si="284"/>
        <v>0</v>
      </c>
      <c r="Y1481" s="33">
        <f t="shared" si="285"/>
        <v>0</v>
      </c>
      <c r="Z1481" s="33">
        <f>(H1481*(K1481+L1481))/1000</f>
        <v>0</v>
      </c>
      <c r="AA1481" s="33">
        <f t="shared" si="286"/>
        <v>0</v>
      </c>
      <c r="AB1481" s="18"/>
      <c r="AC1481" s="24">
        <f t="shared" si="287"/>
        <v>0</v>
      </c>
      <c r="AD1481" s="24"/>
      <c r="AE1481" s="18"/>
      <c r="AF1481" s="18"/>
      <c r="AG1481" s="18"/>
      <c r="AH1481" s="18"/>
      <c r="AI1481" s="18"/>
      <c r="AJ1481" s="18"/>
      <c r="AK1481" s="18"/>
      <c r="AL1481" s="18"/>
      <c r="AM1481" s="18"/>
      <c r="AN1481" s="18"/>
    </row>
    <row r="1482" spans="1:40" x14ac:dyDescent="0.35">
      <c r="A1482" s="18"/>
      <c r="B1482" s="4" t="s">
        <v>6</v>
      </c>
      <c r="C1482" s="4">
        <v>1478</v>
      </c>
      <c r="D1482" s="4">
        <v>1</v>
      </c>
      <c r="E1482" s="15">
        <v>0</v>
      </c>
      <c r="F1482" s="34">
        <f t="shared" si="278"/>
        <v>0</v>
      </c>
      <c r="G1482" s="53">
        <f t="shared" si="288"/>
        <v>0.30555555555555558</v>
      </c>
      <c r="H1482" s="34">
        <f t="shared" si="289"/>
        <v>0</v>
      </c>
      <c r="I1482" s="70"/>
      <c r="J1482" s="34">
        <v>451.91666666666669</v>
      </c>
      <c r="K1482" s="34">
        <f>'Car Specs and Assumptions'!$C$5*9.81*'Car Specs and Assumptions'!$F$5</f>
        <v>145.08990000000003</v>
      </c>
      <c r="L1482" s="34">
        <v>0</v>
      </c>
      <c r="M1482" s="34">
        <v>306.82676666666669</v>
      </c>
      <c r="N1482" s="35">
        <v>0</v>
      </c>
      <c r="O1482" s="35">
        <f t="shared" si="279"/>
        <v>0</v>
      </c>
      <c r="P1482" s="35">
        <f>IF(F1482&gt;0,(K1482+L1482)*F1482,0)</f>
        <v>0</v>
      </c>
      <c r="Q1482" s="36">
        <f>IF(J1482*-1&gt;(K1482+L1482),(((J1482*-1)-K1482-L1482))*F1482,0)</f>
        <v>0</v>
      </c>
      <c r="R1482" s="35">
        <f t="shared" si="280"/>
        <v>4045727.9585802048</v>
      </c>
      <c r="S1482" s="35">
        <f t="shared" si="281"/>
        <v>2494978.4019837258</v>
      </c>
      <c r="T1482" s="35">
        <f t="shared" si="282"/>
        <v>1.1239032268935809</v>
      </c>
      <c r="U1482" s="35">
        <f t="shared" si="283"/>
        <v>0.69310500007107911</v>
      </c>
      <c r="V1482" s="37">
        <v>-0.69310500007107911</v>
      </c>
      <c r="W1482" s="37">
        <f>0.5*'Car Specs and Assumptions'!$C$5*(F1482*F1482)</f>
        <v>0</v>
      </c>
      <c r="X1482" s="37">
        <f t="shared" si="284"/>
        <v>0</v>
      </c>
      <c r="Y1482" s="37">
        <f t="shared" si="285"/>
        <v>0</v>
      </c>
      <c r="Z1482" s="37">
        <f>(H1482*(K1482+L1482))/1000</f>
        <v>0</v>
      </c>
      <c r="AA1482" s="37">
        <f t="shared" si="286"/>
        <v>0</v>
      </c>
      <c r="AB1482" s="18"/>
      <c r="AC1482" s="24">
        <f t="shared" si="287"/>
        <v>0</v>
      </c>
      <c r="AD1482" s="24"/>
      <c r="AE1482" s="18"/>
      <c r="AF1482" s="18"/>
      <c r="AG1482" s="18"/>
      <c r="AH1482" s="18"/>
      <c r="AI1482" s="18"/>
      <c r="AJ1482" s="18"/>
      <c r="AK1482" s="18"/>
      <c r="AL1482" s="18"/>
      <c r="AM1482" s="18"/>
      <c r="AN1482" s="18"/>
    </row>
    <row r="1483" spans="1:40" x14ac:dyDescent="0.35">
      <c r="A1483" s="18"/>
      <c r="B1483" s="4" t="s">
        <v>6</v>
      </c>
      <c r="C1483" s="4">
        <v>1479</v>
      </c>
      <c r="D1483" s="4">
        <v>2</v>
      </c>
      <c r="E1483" s="12">
        <v>2.2000000000000002</v>
      </c>
      <c r="F1483" s="34">
        <f t="shared" si="278"/>
        <v>0.61111111111111116</v>
      </c>
      <c r="G1483" s="53">
        <f t="shared" si="288"/>
        <v>0.61111111111111116</v>
      </c>
      <c r="H1483" s="34">
        <f t="shared" si="289"/>
        <v>0.61111111111111116</v>
      </c>
      <c r="I1483" s="70"/>
      <c r="J1483" s="34">
        <v>903.83333333333337</v>
      </c>
      <c r="K1483" s="34">
        <f>'Car Specs and Assumptions'!$C$5*9.81*'Car Specs and Assumptions'!$F$5</f>
        <v>145.08990000000003</v>
      </c>
      <c r="L1483" s="34">
        <v>0.15906738425925929</v>
      </c>
      <c r="M1483" s="34">
        <v>758.58436594907403</v>
      </c>
      <c r="N1483" s="35">
        <v>463.5793347466564</v>
      </c>
      <c r="O1483" s="35">
        <f t="shared" si="279"/>
        <v>463.5793347466564</v>
      </c>
      <c r="P1483" s="35">
        <f>IF(F1483&gt;0,(K1483+L1483)*F1483,0)</f>
        <v>88.763257845936238</v>
      </c>
      <c r="Q1483" s="36">
        <f>IF(J1483*-1&gt;(K1483+L1483),(((J1483*-1)-K1483-L1483))*F1483,0)</f>
        <v>0</v>
      </c>
      <c r="R1483" s="35">
        <f t="shared" si="280"/>
        <v>4045816.7218380505</v>
      </c>
      <c r="S1483" s="35">
        <f t="shared" si="281"/>
        <v>2494978.4019837258</v>
      </c>
      <c r="T1483" s="35">
        <f t="shared" si="282"/>
        <v>1.1239278853266106</v>
      </c>
      <c r="U1483" s="35">
        <f t="shared" si="283"/>
        <v>0.69310500007107911</v>
      </c>
      <c r="V1483" s="37">
        <v>-0.69310500007107911</v>
      </c>
      <c r="W1483" s="37">
        <f>0.5*'Car Specs and Assumptions'!$C$5*(F1483*F1483)</f>
        <v>276.1712962962963</v>
      </c>
      <c r="X1483" s="37">
        <f t="shared" si="284"/>
        <v>0.27617129629629633</v>
      </c>
      <c r="Y1483" s="37">
        <f t="shared" si="285"/>
        <v>0.20160504629629633</v>
      </c>
      <c r="Z1483" s="37">
        <f>(H1483*(K1483+L1483))/1000</f>
        <v>8.8763257845936236E-2</v>
      </c>
      <c r="AA1483" s="37">
        <f t="shared" si="286"/>
        <v>0.11284178845036009</v>
      </c>
      <c r="AB1483" s="18"/>
      <c r="AC1483" s="24">
        <f t="shared" si="287"/>
        <v>0</v>
      </c>
      <c r="AD1483" s="24"/>
      <c r="AE1483" s="18"/>
      <c r="AF1483" s="18"/>
      <c r="AG1483" s="18"/>
      <c r="AH1483" s="18"/>
      <c r="AI1483" s="18"/>
      <c r="AJ1483" s="18"/>
      <c r="AK1483" s="18"/>
      <c r="AL1483" s="18"/>
      <c r="AM1483" s="18"/>
      <c r="AN1483" s="18"/>
    </row>
    <row r="1484" spans="1:40" x14ac:dyDescent="0.35">
      <c r="A1484" s="18"/>
      <c r="B1484" s="4" t="s">
        <v>6</v>
      </c>
      <c r="C1484" s="4">
        <v>1480</v>
      </c>
      <c r="D1484" s="4">
        <v>3</v>
      </c>
      <c r="E1484" s="12">
        <v>4.4000000000000004</v>
      </c>
      <c r="F1484" s="34">
        <f t="shared" si="278"/>
        <v>1.2222222222222223</v>
      </c>
      <c r="G1484" s="53">
        <f t="shared" si="288"/>
        <v>0.56944444444444442</v>
      </c>
      <c r="H1484" s="34">
        <f t="shared" si="289"/>
        <v>1.2222222222222223</v>
      </c>
      <c r="I1484" s="70"/>
      <c r="J1484" s="34">
        <v>842.20833333333326</v>
      </c>
      <c r="K1484" s="34">
        <f>'Car Specs and Assumptions'!$C$5*9.81*'Car Specs and Assumptions'!$F$5</f>
        <v>145.08990000000003</v>
      </c>
      <c r="L1484" s="34">
        <v>0.63626953703703715</v>
      </c>
      <c r="M1484" s="34">
        <v>696.48216379629616</v>
      </c>
      <c r="N1484" s="35">
        <v>851.25597797325088</v>
      </c>
      <c r="O1484" s="35">
        <f t="shared" si="279"/>
        <v>851.25597797325088</v>
      </c>
      <c r="P1484" s="35">
        <f>IF(F1484&gt;0,(K1484+L1484)*F1484,0)</f>
        <v>178.10976276748977</v>
      </c>
      <c r="Q1484" s="36">
        <f>IF(J1484*-1&gt;(K1484+L1484),(((J1484*-1)-K1484-L1484))*F1484,0)</f>
        <v>0</v>
      </c>
      <c r="R1484" s="35">
        <f t="shared" si="280"/>
        <v>4045994.8316008179</v>
      </c>
      <c r="S1484" s="35">
        <f t="shared" si="281"/>
        <v>2494978.4019837258</v>
      </c>
      <c r="T1484" s="35">
        <f t="shared" si="282"/>
        <v>1.1239773642187072</v>
      </c>
      <c r="U1484" s="35">
        <f t="shared" si="283"/>
        <v>0.69310500007107911</v>
      </c>
      <c r="V1484" s="37">
        <v>-0.69310500007107911</v>
      </c>
      <c r="W1484" s="37">
        <f>0.5*'Car Specs and Assumptions'!$C$5*(F1484*F1484)</f>
        <v>1104.6851851851852</v>
      </c>
      <c r="X1484" s="37">
        <f t="shared" si="284"/>
        <v>1.1046851851851853</v>
      </c>
      <c r="Y1484" s="37">
        <f t="shared" si="285"/>
        <v>0.80642018518518532</v>
      </c>
      <c r="Z1484" s="37">
        <f>(H1484*(K1484+L1484))/1000</f>
        <v>0.17810976276748977</v>
      </c>
      <c r="AA1484" s="37">
        <f t="shared" si="286"/>
        <v>0.62831042241769552</v>
      </c>
      <c r="AB1484" s="18"/>
      <c r="AC1484" s="24">
        <f t="shared" si="287"/>
        <v>0</v>
      </c>
      <c r="AD1484" s="24"/>
      <c r="AE1484" s="18"/>
      <c r="AF1484" s="18"/>
      <c r="AG1484" s="18"/>
      <c r="AH1484" s="18"/>
      <c r="AI1484" s="18"/>
      <c r="AJ1484" s="18"/>
      <c r="AK1484" s="18"/>
      <c r="AL1484" s="18"/>
      <c r="AM1484" s="18"/>
      <c r="AN1484" s="18"/>
    </row>
    <row r="1485" spans="1:40" x14ac:dyDescent="0.35">
      <c r="A1485" s="18"/>
      <c r="B1485" s="4" t="s">
        <v>6</v>
      </c>
      <c r="C1485" s="4">
        <v>1481</v>
      </c>
      <c r="D1485" s="4">
        <v>4</v>
      </c>
      <c r="E1485" s="12">
        <v>6.3</v>
      </c>
      <c r="F1485" s="34">
        <f t="shared" si="278"/>
        <v>1.75</v>
      </c>
      <c r="G1485" s="53">
        <f t="shared" si="288"/>
        <v>0.48611111111111116</v>
      </c>
      <c r="H1485" s="34">
        <f t="shared" si="289"/>
        <v>1.75</v>
      </c>
      <c r="I1485" s="70"/>
      <c r="J1485" s="34">
        <v>718.95833333333337</v>
      </c>
      <c r="K1485" s="34">
        <f>'Car Specs and Assumptions'!$C$5*9.81*'Car Specs and Assumptions'!$F$5</f>
        <v>145.08990000000003</v>
      </c>
      <c r="L1485" s="34">
        <v>1.3044182812500003</v>
      </c>
      <c r="M1485" s="34">
        <v>572.56401505208328</v>
      </c>
      <c r="N1485" s="35">
        <v>1001.9870263411458</v>
      </c>
      <c r="O1485" s="35">
        <f t="shared" si="279"/>
        <v>1001.9870263411458</v>
      </c>
      <c r="P1485" s="35">
        <f>IF(F1485&gt;0,(K1485+L1485)*F1485,0)</f>
        <v>256.19005699218758</v>
      </c>
      <c r="Q1485" s="36">
        <f>IF(J1485*-1&gt;(K1485+L1485),(((J1485*-1)-K1485-L1485))*F1485,0)</f>
        <v>0</v>
      </c>
      <c r="R1485" s="35">
        <f t="shared" si="280"/>
        <v>4046251.0216578101</v>
      </c>
      <c r="S1485" s="35">
        <f t="shared" si="281"/>
        <v>2494978.4019837258</v>
      </c>
      <c r="T1485" s="35">
        <f t="shared" si="282"/>
        <v>1.1240485338165398</v>
      </c>
      <c r="U1485" s="35">
        <f t="shared" si="283"/>
        <v>0.69310500007107911</v>
      </c>
      <c r="V1485" s="37">
        <v>-0.69310500007107911</v>
      </c>
      <c r="W1485" s="37">
        <f>0.5*'Car Specs and Assumptions'!$C$5*(F1485*F1485)</f>
        <v>2264.71875</v>
      </c>
      <c r="X1485" s="37">
        <f t="shared" si="284"/>
        <v>2.2647187500000001</v>
      </c>
      <c r="Y1485" s="37">
        <f t="shared" si="285"/>
        <v>1.6532446875</v>
      </c>
      <c r="Z1485" s="37">
        <f>(H1485*(K1485+L1485))/1000</f>
        <v>0.25619005699218755</v>
      </c>
      <c r="AA1485" s="37">
        <f t="shared" si="286"/>
        <v>1.3970546305078124</v>
      </c>
      <c r="AB1485" s="18"/>
      <c r="AC1485" s="24">
        <f t="shared" si="287"/>
        <v>0</v>
      </c>
      <c r="AD1485" s="24"/>
      <c r="AE1485" s="18"/>
      <c r="AF1485" s="18"/>
      <c r="AG1485" s="18"/>
      <c r="AH1485" s="18"/>
      <c r="AI1485" s="18"/>
      <c r="AJ1485" s="18"/>
      <c r="AK1485" s="18"/>
      <c r="AL1485" s="18"/>
      <c r="AM1485" s="18"/>
      <c r="AN1485" s="18"/>
    </row>
    <row r="1486" spans="1:40" x14ac:dyDescent="0.35">
      <c r="A1486" s="18"/>
      <c r="B1486" s="4" t="s">
        <v>6</v>
      </c>
      <c r="C1486" s="4">
        <v>1482</v>
      </c>
      <c r="D1486" s="4">
        <v>5</v>
      </c>
      <c r="E1486" s="12">
        <v>7.9</v>
      </c>
      <c r="F1486" s="34">
        <f t="shared" si="278"/>
        <v>2.1944444444444446</v>
      </c>
      <c r="G1486" s="53">
        <f t="shared" si="288"/>
        <v>0.40277777777777768</v>
      </c>
      <c r="H1486" s="34">
        <f t="shared" si="289"/>
        <v>2.1944444444444446</v>
      </c>
      <c r="I1486" s="70"/>
      <c r="J1486" s="34">
        <v>595.70833333333314</v>
      </c>
      <c r="K1486" s="34">
        <f>'Car Specs and Assumptions'!$C$5*9.81*'Car Specs and Assumptions'!$F$5</f>
        <v>145.08990000000003</v>
      </c>
      <c r="L1486" s="34">
        <v>2.0511147627314821</v>
      </c>
      <c r="M1486" s="34">
        <v>448.56731857060163</v>
      </c>
      <c r="N1486" s="35">
        <v>984.35606019659815</v>
      </c>
      <c r="O1486" s="35">
        <f t="shared" si="279"/>
        <v>984.35606019659815</v>
      </c>
      <c r="P1486" s="35">
        <f>IF(F1486&gt;0,(K1486+L1486)*F1486,0)</f>
        <v>322.89278239599417</v>
      </c>
      <c r="Q1486" s="36">
        <f>IF(J1486*-1&gt;(K1486+L1486),(((J1486*-1)-K1486-L1486))*F1486,0)</f>
        <v>0</v>
      </c>
      <c r="R1486" s="35">
        <f t="shared" si="280"/>
        <v>4046573.9144402063</v>
      </c>
      <c r="S1486" s="35">
        <f t="shared" si="281"/>
        <v>2494978.4019837258</v>
      </c>
      <c r="T1486" s="35">
        <f t="shared" si="282"/>
        <v>1.1241382334314893</v>
      </c>
      <c r="U1486" s="35">
        <f t="shared" si="283"/>
        <v>0.69310500007107911</v>
      </c>
      <c r="V1486" s="37">
        <v>-0.69310500007107911</v>
      </c>
      <c r="W1486" s="37">
        <f>0.5*'Car Specs and Assumptions'!$C$5*(F1486*F1486)</f>
        <v>3561.1261574074078</v>
      </c>
      <c r="X1486" s="37">
        <f t="shared" si="284"/>
        <v>3.5611261574074078</v>
      </c>
      <c r="Y1486" s="37">
        <f t="shared" si="285"/>
        <v>2.5996220949074078</v>
      </c>
      <c r="Z1486" s="37">
        <f>(H1486*(K1486+L1486))/1000</f>
        <v>0.32289278239599417</v>
      </c>
      <c r="AA1486" s="37">
        <f t="shared" si="286"/>
        <v>2.2767293125114136</v>
      </c>
      <c r="AB1486" s="18"/>
      <c r="AC1486" s="24">
        <f t="shared" si="287"/>
        <v>0</v>
      </c>
      <c r="AD1486" s="24"/>
      <c r="AE1486" s="18"/>
      <c r="AF1486" s="18"/>
      <c r="AG1486" s="18"/>
      <c r="AH1486" s="18"/>
      <c r="AI1486" s="18"/>
      <c r="AJ1486" s="18"/>
      <c r="AK1486" s="18"/>
      <c r="AL1486" s="18"/>
      <c r="AM1486" s="18"/>
      <c r="AN1486" s="18"/>
    </row>
    <row r="1487" spans="1:40" x14ac:dyDescent="0.35">
      <c r="A1487" s="18"/>
      <c r="B1487" s="4" t="s">
        <v>6</v>
      </c>
      <c r="C1487" s="4">
        <v>1483</v>
      </c>
      <c r="D1487" s="4">
        <v>6</v>
      </c>
      <c r="E1487" s="12">
        <v>9.1999999999999993</v>
      </c>
      <c r="F1487" s="34">
        <f t="shared" si="278"/>
        <v>2.5555555555555554</v>
      </c>
      <c r="G1487" s="53">
        <f t="shared" si="288"/>
        <v>0.3472222222222221</v>
      </c>
      <c r="H1487" s="34">
        <f t="shared" si="289"/>
        <v>2.5555555555555554</v>
      </c>
      <c r="I1487" s="70"/>
      <c r="J1487" s="34">
        <v>513.54166666666652</v>
      </c>
      <c r="K1487" s="34">
        <f>'Car Specs and Assumptions'!$C$5*9.81*'Car Specs and Assumptions'!$F$5</f>
        <v>145.08990000000003</v>
      </c>
      <c r="L1487" s="34">
        <v>2.7817073148148146</v>
      </c>
      <c r="M1487" s="34">
        <v>365.67005935185165</v>
      </c>
      <c r="N1487" s="35">
        <v>934.49015167695416</v>
      </c>
      <c r="O1487" s="35">
        <f t="shared" si="279"/>
        <v>934.49015167695416</v>
      </c>
      <c r="P1487" s="35">
        <f>IF(F1487&gt;0,(K1487+L1487)*F1487,0)</f>
        <v>377.89410758230457</v>
      </c>
      <c r="Q1487" s="36">
        <f>IF(J1487*-1&gt;(K1487+L1487),(((J1487*-1)-K1487-L1487))*F1487,0)</f>
        <v>0</v>
      </c>
      <c r="R1487" s="35">
        <f t="shared" si="280"/>
        <v>4046951.8085477888</v>
      </c>
      <c r="S1487" s="35">
        <f t="shared" si="281"/>
        <v>2494978.4019837258</v>
      </c>
      <c r="T1487" s="35">
        <f t="shared" si="282"/>
        <v>1.1242432124145758</v>
      </c>
      <c r="U1487" s="35">
        <f t="shared" si="283"/>
        <v>0.69310500007107911</v>
      </c>
      <c r="V1487" s="37">
        <v>-0.69310500007107911</v>
      </c>
      <c r="W1487" s="37">
        <f>0.5*'Car Specs and Assumptions'!$C$5*(F1487*F1487)</f>
        <v>4829.574074074073</v>
      </c>
      <c r="X1487" s="37">
        <f t="shared" si="284"/>
        <v>4.8295740740740731</v>
      </c>
      <c r="Y1487" s="37">
        <f t="shared" si="285"/>
        <v>3.5255890740740732</v>
      </c>
      <c r="Z1487" s="37">
        <f>(H1487*(K1487+L1487))/1000</f>
        <v>0.37789410758230457</v>
      </c>
      <c r="AA1487" s="37">
        <f t="shared" si="286"/>
        <v>3.1476949664917688</v>
      </c>
      <c r="AB1487" s="18"/>
      <c r="AC1487" s="24">
        <f t="shared" si="287"/>
        <v>0</v>
      </c>
      <c r="AD1487" s="24"/>
      <c r="AE1487" s="18"/>
      <c r="AF1487" s="18"/>
      <c r="AG1487" s="18"/>
      <c r="AH1487" s="18"/>
      <c r="AI1487" s="18"/>
      <c r="AJ1487" s="18"/>
      <c r="AK1487" s="18"/>
      <c r="AL1487" s="18"/>
      <c r="AM1487" s="18"/>
      <c r="AN1487" s="18"/>
    </row>
    <row r="1488" spans="1:40" x14ac:dyDescent="0.35">
      <c r="A1488" s="18"/>
      <c r="B1488" s="4" t="s">
        <v>6</v>
      </c>
      <c r="C1488" s="4">
        <v>1484</v>
      </c>
      <c r="D1488" s="4">
        <v>7</v>
      </c>
      <c r="E1488" s="12">
        <v>10.4</v>
      </c>
      <c r="F1488" s="34">
        <f t="shared" si="278"/>
        <v>2.8888888888888888</v>
      </c>
      <c r="G1488" s="53">
        <f t="shared" si="288"/>
        <v>0.31944444444444442</v>
      </c>
      <c r="H1488" s="34">
        <f t="shared" si="289"/>
        <v>2.8888888888888888</v>
      </c>
      <c r="I1488" s="70"/>
      <c r="J1488" s="34">
        <v>472.45833333333331</v>
      </c>
      <c r="K1488" s="34">
        <f>'Car Specs and Assumptions'!$C$5*9.81*'Car Specs and Assumptions'!$F$5</f>
        <v>145.08990000000003</v>
      </c>
      <c r="L1488" s="34">
        <v>3.5546959259259263</v>
      </c>
      <c r="M1488" s="34">
        <v>323.81373740740742</v>
      </c>
      <c r="N1488" s="35">
        <v>935.46190806584366</v>
      </c>
      <c r="O1488" s="35">
        <f t="shared" si="279"/>
        <v>935.46190806584366</v>
      </c>
      <c r="P1488" s="35">
        <f>IF(F1488&gt;0,(K1488+L1488)*F1488,0)</f>
        <v>429.41772156378607</v>
      </c>
      <c r="Q1488" s="36">
        <f>IF(J1488*-1&gt;(K1488+L1488),(((J1488*-1)-K1488-L1488))*F1488,0)</f>
        <v>0</v>
      </c>
      <c r="R1488" s="35">
        <f t="shared" si="280"/>
        <v>4047381.2262693527</v>
      </c>
      <c r="S1488" s="35">
        <f t="shared" si="281"/>
        <v>2494978.4019837258</v>
      </c>
      <c r="T1488" s="35">
        <f t="shared" si="282"/>
        <v>1.1243625046576262</v>
      </c>
      <c r="U1488" s="35">
        <f t="shared" si="283"/>
        <v>0.69310500007107911</v>
      </c>
      <c r="V1488" s="37">
        <v>-0.69310500007107911</v>
      </c>
      <c r="W1488" s="37">
        <f>0.5*'Car Specs and Assumptions'!$C$5*(F1488*F1488)</f>
        <v>6171.6296296296296</v>
      </c>
      <c r="X1488" s="37">
        <f t="shared" si="284"/>
        <v>6.1716296296296296</v>
      </c>
      <c r="Y1488" s="37">
        <f t="shared" si="285"/>
        <v>4.5052896296296296</v>
      </c>
      <c r="Z1488" s="37">
        <f>(H1488*(K1488+L1488))/1000</f>
        <v>0.42941772156378605</v>
      </c>
      <c r="AA1488" s="37">
        <f t="shared" si="286"/>
        <v>4.0758719080658432</v>
      </c>
      <c r="AB1488" s="18"/>
      <c r="AC1488" s="24">
        <f t="shared" si="287"/>
        <v>0</v>
      </c>
      <c r="AD1488" s="24"/>
      <c r="AE1488" s="18"/>
      <c r="AF1488" s="18"/>
      <c r="AG1488" s="18"/>
      <c r="AH1488" s="18"/>
      <c r="AI1488" s="18"/>
      <c r="AJ1488" s="18"/>
      <c r="AK1488" s="18"/>
      <c r="AL1488" s="18"/>
      <c r="AM1488" s="18"/>
      <c r="AN1488" s="18"/>
    </row>
    <row r="1489" spans="1:40" x14ac:dyDescent="0.35">
      <c r="A1489" s="18"/>
      <c r="B1489" s="4" t="s">
        <v>6</v>
      </c>
      <c r="C1489" s="4">
        <v>1485</v>
      </c>
      <c r="D1489" s="4">
        <v>8</v>
      </c>
      <c r="E1489" s="12">
        <v>11.5</v>
      </c>
      <c r="F1489" s="34">
        <f t="shared" si="278"/>
        <v>3.1944444444444442</v>
      </c>
      <c r="G1489" s="53">
        <f t="shared" si="288"/>
        <v>0.34722222222222232</v>
      </c>
      <c r="H1489" s="34">
        <f t="shared" si="289"/>
        <v>3.1944444444444442</v>
      </c>
      <c r="I1489" s="70"/>
      <c r="J1489" s="34">
        <v>513.54166666666686</v>
      </c>
      <c r="K1489" s="34">
        <f>'Car Specs and Assumptions'!$C$5*9.81*'Car Specs and Assumptions'!$F$5</f>
        <v>145.08990000000003</v>
      </c>
      <c r="L1489" s="34">
        <v>4.3464176793981482</v>
      </c>
      <c r="M1489" s="34">
        <v>364.10534898726866</v>
      </c>
      <c r="N1489" s="35">
        <v>1163.1143092648858</v>
      </c>
      <c r="O1489" s="35">
        <f t="shared" si="279"/>
        <v>1163.1143092648858</v>
      </c>
      <c r="P1489" s="35">
        <f>IF(F1489&gt;0,(K1489+L1489)*F1489,0)</f>
        <v>477.36601480918858</v>
      </c>
      <c r="Q1489" s="36">
        <f>IF(J1489*-1&gt;(K1489+L1489),(((J1489*-1)-K1489-L1489))*F1489,0)</f>
        <v>0</v>
      </c>
      <c r="R1489" s="35">
        <f t="shared" si="280"/>
        <v>4047858.5922841621</v>
      </c>
      <c r="S1489" s="35">
        <f t="shared" si="281"/>
        <v>2494978.4019837258</v>
      </c>
      <c r="T1489" s="35">
        <f t="shared" si="282"/>
        <v>1.1244951169365403</v>
      </c>
      <c r="U1489" s="35">
        <f t="shared" si="283"/>
        <v>0.69310500007107911</v>
      </c>
      <c r="V1489" s="37">
        <v>-0.69310500007107911</v>
      </c>
      <c r="W1489" s="37">
        <f>0.5*'Car Specs and Assumptions'!$C$5*(F1489*F1489)</f>
        <v>7546.20949074074</v>
      </c>
      <c r="X1489" s="37">
        <f t="shared" si="284"/>
        <v>7.5462094907407398</v>
      </c>
      <c r="Y1489" s="37">
        <f t="shared" si="285"/>
        <v>5.5087329282407396</v>
      </c>
      <c r="Z1489" s="37">
        <f>(H1489*(K1489+L1489))/1000</f>
        <v>0.47736601480918861</v>
      </c>
      <c r="AA1489" s="37">
        <f t="shared" si="286"/>
        <v>5.0313669134315511</v>
      </c>
      <c r="AB1489" s="18"/>
      <c r="AC1489" s="24">
        <f t="shared" si="287"/>
        <v>0</v>
      </c>
      <c r="AD1489" s="24"/>
      <c r="AE1489" s="18"/>
      <c r="AF1489" s="18"/>
      <c r="AG1489" s="18"/>
      <c r="AH1489" s="18"/>
      <c r="AI1489" s="18"/>
      <c r="AJ1489" s="18"/>
      <c r="AK1489" s="18"/>
      <c r="AL1489" s="18"/>
      <c r="AM1489" s="18"/>
      <c r="AN1489" s="18"/>
    </row>
    <row r="1490" spans="1:40" x14ac:dyDescent="0.35">
      <c r="A1490" s="18"/>
      <c r="B1490" s="4" t="s">
        <v>6</v>
      </c>
      <c r="C1490" s="4">
        <v>1486</v>
      </c>
      <c r="D1490" s="4">
        <v>9</v>
      </c>
      <c r="E1490" s="12">
        <v>12.9</v>
      </c>
      <c r="F1490" s="34">
        <f t="shared" si="278"/>
        <v>3.5833333333333335</v>
      </c>
      <c r="G1490" s="53">
        <f t="shared" si="288"/>
        <v>0.44444444444444442</v>
      </c>
      <c r="H1490" s="34">
        <f t="shared" si="289"/>
        <v>3.5833333333333335</v>
      </c>
      <c r="I1490" s="70"/>
      <c r="J1490" s="34">
        <v>657.33333333333326</v>
      </c>
      <c r="K1490" s="34">
        <f>'Car Specs and Assumptions'!$C$5*9.81*'Car Specs and Assumptions'!$F$5</f>
        <v>145.08990000000003</v>
      </c>
      <c r="L1490" s="34">
        <v>5.4690916145833341</v>
      </c>
      <c r="M1490" s="34">
        <v>506.77434171874984</v>
      </c>
      <c r="N1490" s="35">
        <v>1815.9413911588535</v>
      </c>
      <c r="O1490" s="35">
        <f t="shared" si="279"/>
        <v>1815.9413911588535</v>
      </c>
      <c r="P1490" s="35">
        <f>IF(F1490&gt;0,(K1490+L1490)*F1490,0)</f>
        <v>539.50305328559045</v>
      </c>
      <c r="Q1490" s="36">
        <f>IF(J1490*-1&gt;(K1490+L1490),(((J1490*-1)-K1490-L1490))*F1490,0)</f>
        <v>0</v>
      </c>
      <c r="R1490" s="35">
        <f t="shared" si="280"/>
        <v>4048398.0953374477</v>
      </c>
      <c r="S1490" s="35">
        <f t="shared" si="281"/>
        <v>2494978.4019837258</v>
      </c>
      <c r="T1490" s="35">
        <f t="shared" si="282"/>
        <v>1.1246449908847431</v>
      </c>
      <c r="U1490" s="35">
        <f t="shared" si="283"/>
        <v>0.69310500007107911</v>
      </c>
      <c r="V1490" s="37">
        <v>-0.69310500007107911</v>
      </c>
      <c r="W1490" s="37">
        <f>0.5*'Car Specs and Assumptions'!$C$5*(F1490*F1490)</f>
        <v>9495.3854166666679</v>
      </c>
      <c r="X1490" s="37">
        <f t="shared" si="284"/>
        <v>9.495385416666668</v>
      </c>
      <c r="Y1490" s="37">
        <f t="shared" si="285"/>
        <v>6.9316313541666679</v>
      </c>
      <c r="Z1490" s="37">
        <f>(H1490*(K1490+L1490))/1000</f>
        <v>0.53950305328559045</v>
      </c>
      <c r="AA1490" s="37">
        <f t="shared" si="286"/>
        <v>6.3921283008810779</v>
      </c>
      <c r="AB1490" s="18"/>
      <c r="AC1490" s="24">
        <f t="shared" si="287"/>
        <v>0</v>
      </c>
      <c r="AD1490" s="24"/>
      <c r="AE1490" s="18"/>
      <c r="AF1490" s="18"/>
      <c r="AG1490" s="18"/>
      <c r="AH1490" s="18"/>
      <c r="AI1490" s="18"/>
      <c r="AJ1490" s="18"/>
      <c r="AK1490" s="18"/>
      <c r="AL1490" s="18"/>
      <c r="AM1490" s="18"/>
      <c r="AN1490" s="18"/>
    </row>
    <row r="1491" spans="1:40" x14ac:dyDescent="0.35">
      <c r="A1491" s="18"/>
      <c r="B1491" s="4" t="s">
        <v>6</v>
      </c>
      <c r="C1491" s="4">
        <v>1487</v>
      </c>
      <c r="D1491" s="4">
        <v>10</v>
      </c>
      <c r="E1491" s="12">
        <v>14.7</v>
      </c>
      <c r="F1491" s="34">
        <f t="shared" si="278"/>
        <v>4.083333333333333</v>
      </c>
      <c r="G1491" s="53">
        <f t="shared" si="288"/>
        <v>0.56944444444444442</v>
      </c>
      <c r="H1491" s="34">
        <f t="shared" si="289"/>
        <v>4.083333333333333</v>
      </c>
      <c r="I1491" s="70"/>
      <c r="J1491" s="34">
        <v>842.20833333333326</v>
      </c>
      <c r="K1491" s="34">
        <f>'Car Specs and Assumptions'!$C$5*9.81*'Car Specs and Assumptions'!$F$5</f>
        <v>145.08990000000003</v>
      </c>
      <c r="L1491" s="34">
        <v>7.1018328645833328</v>
      </c>
      <c r="M1491" s="34">
        <v>690.01660046874986</v>
      </c>
      <c r="N1491" s="35">
        <v>2817.567785247395</v>
      </c>
      <c r="O1491" s="35">
        <f t="shared" si="279"/>
        <v>2817.567785247395</v>
      </c>
      <c r="P1491" s="35">
        <f>IF(F1491&gt;0,(K1491+L1491)*F1491,0)</f>
        <v>621.44957586371538</v>
      </c>
      <c r="Q1491" s="36">
        <f>IF(J1491*-1&gt;(K1491+L1491),(((J1491*-1)-K1491-L1491))*F1491,0)</f>
        <v>0</v>
      </c>
      <c r="R1491" s="35">
        <f t="shared" si="280"/>
        <v>4049019.5449133115</v>
      </c>
      <c r="S1491" s="35">
        <f t="shared" si="281"/>
        <v>2494978.4019837258</v>
      </c>
      <c r="T1491" s="35">
        <f t="shared" si="282"/>
        <v>1.1248176295769179</v>
      </c>
      <c r="U1491" s="35">
        <f t="shared" si="283"/>
        <v>0.69310500007107911</v>
      </c>
      <c r="V1491" s="37">
        <v>-0.69310500007107911</v>
      </c>
      <c r="W1491" s="37">
        <f>0.5*'Car Specs and Assumptions'!$C$5*(F1491*F1491)</f>
        <v>12330.135416666664</v>
      </c>
      <c r="X1491" s="37">
        <f t="shared" si="284"/>
        <v>12.330135416666664</v>
      </c>
      <c r="Y1491" s="37">
        <f t="shared" si="285"/>
        <v>9.0009988541666655</v>
      </c>
      <c r="Z1491" s="37">
        <f>(H1491*(K1491+L1491))/1000</f>
        <v>0.62144957586371541</v>
      </c>
      <c r="AA1491" s="37">
        <f t="shared" si="286"/>
        <v>8.3795492783029495</v>
      </c>
      <c r="AB1491" s="18"/>
      <c r="AC1491" s="24">
        <f t="shared" si="287"/>
        <v>0</v>
      </c>
      <c r="AD1491" s="24"/>
      <c r="AE1491" s="18"/>
      <c r="AF1491" s="18"/>
      <c r="AG1491" s="18"/>
      <c r="AH1491" s="18"/>
      <c r="AI1491" s="18"/>
      <c r="AJ1491" s="18"/>
      <c r="AK1491" s="18"/>
      <c r="AL1491" s="18"/>
      <c r="AM1491" s="18"/>
      <c r="AN1491" s="18"/>
    </row>
    <row r="1492" spans="1:40" x14ac:dyDescent="0.35">
      <c r="A1492" s="18"/>
      <c r="B1492" s="4" t="s">
        <v>6</v>
      </c>
      <c r="C1492" s="4">
        <v>1488</v>
      </c>
      <c r="D1492" s="4">
        <v>11</v>
      </c>
      <c r="E1492" s="12">
        <v>17</v>
      </c>
      <c r="F1492" s="34">
        <f t="shared" si="278"/>
        <v>4.7222222222222223</v>
      </c>
      <c r="G1492" s="53">
        <f t="shared" si="288"/>
        <v>0.70833333333333348</v>
      </c>
      <c r="H1492" s="34">
        <f t="shared" si="289"/>
        <v>4.7222222222222223</v>
      </c>
      <c r="I1492" s="70"/>
      <c r="J1492" s="34">
        <v>1047.6250000000002</v>
      </c>
      <c r="K1492" s="34">
        <f>'Car Specs and Assumptions'!$C$5*9.81*'Car Specs and Assumptions'!$F$5</f>
        <v>145.08990000000003</v>
      </c>
      <c r="L1492" s="34">
        <v>9.498031828703704</v>
      </c>
      <c r="M1492" s="34">
        <v>893.03706817129648</v>
      </c>
      <c r="N1492" s="35">
        <v>4217.119488586678</v>
      </c>
      <c r="O1492" s="35">
        <f t="shared" si="279"/>
        <v>4217.119488586678</v>
      </c>
      <c r="P1492" s="35">
        <f>IF(F1492&gt;0,(K1492+L1492)*F1492,0)</f>
        <v>729.99856696887878</v>
      </c>
      <c r="Q1492" s="36">
        <f>IF(J1492*-1&gt;(K1492+L1492),(((J1492*-1)-K1492-L1492))*F1492,0)</f>
        <v>0</v>
      </c>
      <c r="R1492" s="35">
        <f t="shared" si="280"/>
        <v>4049749.5434802803</v>
      </c>
      <c r="S1492" s="35">
        <f t="shared" si="281"/>
        <v>2494978.4019837258</v>
      </c>
      <c r="T1492" s="35">
        <f t="shared" si="282"/>
        <v>1.1250204231788219</v>
      </c>
      <c r="U1492" s="35">
        <f t="shared" si="283"/>
        <v>0.69310500007107911</v>
      </c>
      <c r="V1492" s="37">
        <v>-0.69310500007107911</v>
      </c>
      <c r="W1492" s="37">
        <f>0.5*'Car Specs and Assumptions'!$C$5*(F1492*F1492)</f>
        <v>16490.393518518518</v>
      </c>
      <c r="X1492" s="37">
        <f t="shared" si="284"/>
        <v>16.49039351851852</v>
      </c>
      <c r="Y1492" s="37">
        <f t="shared" si="285"/>
        <v>12.037987268518519</v>
      </c>
      <c r="Z1492" s="37">
        <f>(H1492*(K1492+L1492))/1000</f>
        <v>0.72999856696887877</v>
      </c>
      <c r="AA1492" s="37">
        <f t="shared" si="286"/>
        <v>11.30798870154964</v>
      </c>
      <c r="AB1492" s="18"/>
      <c r="AC1492" s="24">
        <f t="shared" si="287"/>
        <v>0</v>
      </c>
      <c r="AD1492" s="24"/>
      <c r="AE1492" s="18"/>
      <c r="AF1492" s="18"/>
      <c r="AG1492" s="18"/>
      <c r="AH1492" s="18"/>
      <c r="AI1492" s="18"/>
      <c r="AJ1492" s="18"/>
      <c r="AK1492" s="18"/>
      <c r="AL1492" s="18"/>
      <c r="AM1492" s="18"/>
      <c r="AN1492" s="18"/>
    </row>
    <row r="1493" spans="1:40" x14ac:dyDescent="0.35">
      <c r="A1493" s="18"/>
      <c r="B1493" s="4" t="s">
        <v>6</v>
      </c>
      <c r="C1493" s="4">
        <v>1489</v>
      </c>
      <c r="D1493" s="4">
        <v>12</v>
      </c>
      <c r="E1493" s="12">
        <v>19.8</v>
      </c>
      <c r="F1493" s="34">
        <f t="shared" si="278"/>
        <v>5.5</v>
      </c>
      <c r="G1493" s="53">
        <f t="shared" si="288"/>
        <v>0.84722222222222232</v>
      </c>
      <c r="H1493" s="34">
        <f t="shared" si="289"/>
        <v>5.5</v>
      </c>
      <c r="I1493" s="70"/>
      <c r="J1493" s="34">
        <v>1253.0416666666667</v>
      </c>
      <c r="K1493" s="34">
        <f>'Car Specs and Assumptions'!$C$5*9.81*'Car Specs and Assumptions'!$F$5</f>
        <v>145.08990000000003</v>
      </c>
      <c r="L1493" s="34">
        <v>12.884458125000002</v>
      </c>
      <c r="M1493" s="34">
        <v>1095.0673085416668</v>
      </c>
      <c r="N1493" s="35">
        <v>6022.8701969791673</v>
      </c>
      <c r="O1493" s="35">
        <f t="shared" si="279"/>
        <v>6022.8701969791673</v>
      </c>
      <c r="P1493" s="35">
        <f>IF(F1493&gt;0,(K1493+L1493)*F1493,0)</f>
        <v>868.85896968750023</v>
      </c>
      <c r="Q1493" s="36">
        <f>IF(J1493*-1&gt;(K1493+L1493),(((J1493*-1)-K1493-L1493))*F1493,0)</f>
        <v>0</v>
      </c>
      <c r="R1493" s="35">
        <f t="shared" si="280"/>
        <v>4050618.4024499678</v>
      </c>
      <c r="S1493" s="35">
        <f t="shared" si="281"/>
        <v>2494978.4019837258</v>
      </c>
      <c r="T1493" s="35">
        <f t="shared" si="282"/>
        <v>1.1252617922006012</v>
      </c>
      <c r="U1493" s="35">
        <f t="shared" si="283"/>
        <v>0.69310500007107911</v>
      </c>
      <c r="V1493" s="37">
        <v>-0.69310500007107911</v>
      </c>
      <c r="W1493" s="37">
        <f>0.5*'Car Specs and Assumptions'!$C$5*(F1493*F1493)</f>
        <v>22369.875</v>
      </c>
      <c r="X1493" s="37">
        <f t="shared" si="284"/>
        <v>22.369875</v>
      </c>
      <c r="Y1493" s="37">
        <f t="shared" si="285"/>
        <v>16.330008750000001</v>
      </c>
      <c r="Z1493" s="37">
        <f>(H1493*(K1493+L1493))/1000</f>
        <v>0.8688589696875002</v>
      </c>
      <c r="AA1493" s="37">
        <f t="shared" si="286"/>
        <v>15.461149780312502</v>
      </c>
      <c r="AB1493" s="18"/>
      <c r="AC1493" s="24">
        <f t="shared" si="287"/>
        <v>0</v>
      </c>
      <c r="AD1493" s="24"/>
      <c r="AE1493" s="18"/>
      <c r="AF1493" s="18"/>
      <c r="AG1493" s="18"/>
      <c r="AH1493" s="18"/>
      <c r="AI1493" s="18"/>
      <c r="AJ1493" s="18"/>
      <c r="AK1493" s="18"/>
      <c r="AL1493" s="18"/>
      <c r="AM1493" s="18"/>
      <c r="AN1493" s="18"/>
    </row>
    <row r="1494" spans="1:40" x14ac:dyDescent="0.35">
      <c r="A1494" s="18"/>
      <c r="B1494" s="4" t="s">
        <v>6</v>
      </c>
      <c r="C1494" s="4">
        <v>1490</v>
      </c>
      <c r="D1494" s="4">
        <v>13</v>
      </c>
      <c r="E1494" s="12">
        <v>23.1</v>
      </c>
      <c r="F1494" s="34">
        <f t="shared" si="278"/>
        <v>6.416666666666667</v>
      </c>
      <c r="G1494" s="53">
        <f t="shared" si="288"/>
        <v>0.95833333333333304</v>
      </c>
      <c r="H1494" s="34">
        <f t="shared" si="289"/>
        <v>6.416666666666667</v>
      </c>
      <c r="I1494" s="70"/>
      <c r="J1494" s="34">
        <v>1417.3749999999995</v>
      </c>
      <c r="K1494" s="34">
        <f>'Car Specs and Assumptions'!$C$5*9.81*'Car Specs and Assumptions'!$F$5</f>
        <v>145.08990000000003</v>
      </c>
      <c r="L1494" s="34">
        <v>17.537179114583335</v>
      </c>
      <c r="M1494" s="34">
        <v>1254.7479208854163</v>
      </c>
      <c r="N1494" s="35">
        <v>8051.2991590147549</v>
      </c>
      <c r="O1494" s="35">
        <f t="shared" si="279"/>
        <v>8051.2991590147549</v>
      </c>
      <c r="P1494" s="35">
        <f>IF(F1494&gt;0,(K1494+L1494)*F1494,0)</f>
        <v>1043.5237576519098</v>
      </c>
      <c r="Q1494" s="36">
        <f>IF(J1494*-1&gt;(K1494+L1494),(((J1494*-1)-K1494-L1494))*F1494,0)</f>
        <v>0</v>
      </c>
      <c r="R1494" s="35">
        <f t="shared" si="280"/>
        <v>4051661.9262076197</v>
      </c>
      <c r="S1494" s="35">
        <f t="shared" si="281"/>
        <v>2494978.4019837258</v>
      </c>
      <c r="T1494" s="35">
        <f t="shared" si="282"/>
        <v>1.1255516831004768</v>
      </c>
      <c r="U1494" s="35">
        <f t="shared" si="283"/>
        <v>0.69310500007107911</v>
      </c>
      <c r="V1494" s="37">
        <v>-0.69310500007107911</v>
      </c>
      <c r="W1494" s="37">
        <f>0.5*'Car Specs and Assumptions'!$C$5*(F1494*F1494)</f>
        <v>30447.885416666668</v>
      </c>
      <c r="X1494" s="37">
        <f t="shared" si="284"/>
        <v>30.447885416666669</v>
      </c>
      <c r="Y1494" s="37">
        <f t="shared" si="285"/>
        <v>22.226956354166667</v>
      </c>
      <c r="Z1494" s="37">
        <f>(H1494*(K1494+L1494))/1000</f>
        <v>1.0435237576519099</v>
      </c>
      <c r="AA1494" s="37">
        <f t="shared" si="286"/>
        <v>21.183432596514756</v>
      </c>
      <c r="AB1494" s="18"/>
      <c r="AC1494" s="24">
        <f t="shared" si="287"/>
        <v>0</v>
      </c>
      <c r="AD1494" s="24"/>
      <c r="AE1494" s="18"/>
      <c r="AF1494" s="18"/>
      <c r="AG1494" s="18"/>
      <c r="AH1494" s="18"/>
      <c r="AI1494" s="18"/>
      <c r="AJ1494" s="18"/>
      <c r="AK1494" s="18"/>
      <c r="AL1494" s="18"/>
      <c r="AM1494" s="18"/>
      <c r="AN1494" s="18"/>
    </row>
    <row r="1495" spans="1:40" x14ac:dyDescent="0.35">
      <c r="A1495" s="18"/>
      <c r="B1495" s="4" t="s">
        <v>6</v>
      </c>
      <c r="C1495" s="4">
        <v>1491</v>
      </c>
      <c r="D1495" s="4">
        <v>14</v>
      </c>
      <c r="E1495" s="12">
        <v>26.7</v>
      </c>
      <c r="F1495" s="34">
        <f t="shared" si="278"/>
        <v>7.4166666666666661</v>
      </c>
      <c r="G1495" s="53">
        <f t="shared" si="288"/>
        <v>1.0277777777777772</v>
      </c>
      <c r="H1495" s="34">
        <f t="shared" si="289"/>
        <v>7.4166666666666661</v>
      </c>
      <c r="I1495" s="70"/>
      <c r="J1495" s="34">
        <v>1520.0833333333326</v>
      </c>
      <c r="K1495" s="34">
        <f>'Car Specs and Assumptions'!$C$5*9.81*'Car Specs and Assumptions'!$F$5</f>
        <v>145.08990000000003</v>
      </c>
      <c r="L1495" s="34">
        <v>23.429245364583331</v>
      </c>
      <c r="M1495" s="34">
        <v>1351.5641879687494</v>
      </c>
      <c r="N1495" s="35">
        <v>10024.101060768224</v>
      </c>
      <c r="O1495" s="35">
        <f t="shared" si="279"/>
        <v>10024.101060768224</v>
      </c>
      <c r="P1495" s="35">
        <f>IF(F1495&gt;0,(K1495+L1495)*F1495,0)</f>
        <v>1249.8503281206597</v>
      </c>
      <c r="Q1495" s="36">
        <f>IF(J1495*-1&gt;(K1495+L1495),(((J1495*-1)-K1495-L1495))*F1495,0)</f>
        <v>0</v>
      </c>
      <c r="R1495" s="35">
        <f t="shared" si="280"/>
        <v>4052911.7765357406</v>
      </c>
      <c r="S1495" s="35">
        <f t="shared" si="281"/>
        <v>2494978.4019837258</v>
      </c>
      <c r="T1495" s="35">
        <f t="shared" si="282"/>
        <v>1.1258988915216288</v>
      </c>
      <c r="U1495" s="35">
        <f t="shared" si="283"/>
        <v>0.69310500007107911</v>
      </c>
      <c r="V1495" s="37">
        <v>-0.69310500007107911</v>
      </c>
      <c r="W1495" s="37">
        <f>0.5*'Car Specs and Assumptions'!$C$5*(F1495*F1495)</f>
        <v>40677.635416666657</v>
      </c>
      <c r="X1495" s="37">
        <f t="shared" si="284"/>
        <v>40.677635416666654</v>
      </c>
      <c r="Y1495" s="37">
        <f t="shared" si="285"/>
        <v>29.694673854166656</v>
      </c>
      <c r="Z1495" s="37">
        <f>(H1495*(K1495+L1495))/1000</f>
        <v>1.2498503281206597</v>
      </c>
      <c r="AA1495" s="37">
        <f t="shared" si="286"/>
        <v>28.444823526045997</v>
      </c>
      <c r="AB1495" s="18"/>
      <c r="AC1495" s="24">
        <f t="shared" si="287"/>
        <v>0</v>
      </c>
      <c r="AD1495" s="24"/>
      <c r="AE1495" s="18"/>
      <c r="AF1495" s="18"/>
      <c r="AG1495" s="18"/>
      <c r="AH1495" s="18"/>
      <c r="AI1495" s="18"/>
      <c r="AJ1495" s="18"/>
      <c r="AK1495" s="18"/>
      <c r="AL1495" s="18"/>
      <c r="AM1495" s="18"/>
      <c r="AN1495" s="18"/>
    </row>
    <row r="1496" spans="1:40" x14ac:dyDescent="0.35">
      <c r="A1496" s="18"/>
      <c r="B1496" s="4" t="s">
        <v>6</v>
      </c>
      <c r="C1496" s="4">
        <v>1492</v>
      </c>
      <c r="D1496" s="4">
        <v>15</v>
      </c>
      <c r="E1496" s="12">
        <v>30.5</v>
      </c>
      <c r="F1496" s="34">
        <f t="shared" si="278"/>
        <v>8.4722222222222214</v>
      </c>
      <c r="G1496" s="53">
        <f t="shared" si="288"/>
        <v>1.0277777777777786</v>
      </c>
      <c r="H1496" s="34">
        <f t="shared" si="289"/>
        <v>8.4722222222222214</v>
      </c>
      <c r="I1496" s="70"/>
      <c r="J1496" s="34">
        <v>1520.0833333333344</v>
      </c>
      <c r="K1496" s="34">
        <f>'Car Specs and Assumptions'!$C$5*9.81*'Car Specs and Assumptions'!$F$5</f>
        <v>145.08990000000003</v>
      </c>
      <c r="L1496" s="34">
        <v>30.5728169849537</v>
      </c>
      <c r="M1496" s="34">
        <v>1344.4206163483807</v>
      </c>
      <c r="N1496" s="35">
        <v>11390.230221840446</v>
      </c>
      <c r="O1496" s="35">
        <f t="shared" si="279"/>
        <v>11390.230221840446</v>
      </c>
      <c r="P1496" s="35">
        <f>IF(F1496&gt;0,(K1496+L1496)*F1496,0)</f>
        <v>1488.2535744558579</v>
      </c>
      <c r="Q1496" s="36">
        <f>IF(J1496*-1&gt;(K1496+L1496),(((J1496*-1)-K1496-L1496))*F1496,0)</f>
        <v>0</v>
      </c>
      <c r="R1496" s="35">
        <f t="shared" si="280"/>
        <v>4054400.0301101967</v>
      </c>
      <c r="S1496" s="35">
        <f t="shared" si="281"/>
        <v>2494978.4019837258</v>
      </c>
      <c r="T1496" s="35">
        <f t="shared" si="282"/>
        <v>1.1263123283646126</v>
      </c>
      <c r="U1496" s="35">
        <f t="shared" si="283"/>
        <v>0.69310500007107911</v>
      </c>
      <c r="V1496" s="37">
        <v>-0.69310500007107911</v>
      </c>
      <c r="W1496" s="37">
        <f>0.5*'Car Specs and Assumptions'!$C$5*(F1496*F1496)</f>
        <v>53080.237268518511</v>
      </c>
      <c r="X1496" s="37">
        <f t="shared" si="284"/>
        <v>53.080237268518509</v>
      </c>
      <c r="Y1496" s="37">
        <f t="shared" si="285"/>
        <v>38.748573206018513</v>
      </c>
      <c r="Z1496" s="37">
        <f>(H1496*(K1496+L1496))/1000</f>
        <v>1.4882535744558578</v>
      </c>
      <c r="AA1496" s="37">
        <f t="shared" si="286"/>
        <v>37.260319631562652</v>
      </c>
      <c r="AB1496" s="18"/>
      <c r="AC1496" s="24">
        <f t="shared" si="287"/>
        <v>0</v>
      </c>
      <c r="AD1496" s="24"/>
      <c r="AE1496" s="18"/>
      <c r="AF1496" s="18"/>
      <c r="AG1496" s="18"/>
      <c r="AH1496" s="18"/>
      <c r="AI1496" s="18"/>
      <c r="AJ1496" s="18"/>
      <c r="AK1496" s="18"/>
      <c r="AL1496" s="18"/>
      <c r="AM1496" s="18"/>
      <c r="AN1496" s="18"/>
    </row>
    <row r="1497" spans="1:40" x14ac:dyDescent="0.35">
      <c r="A1497" s="18"/>
      <c r="B1497" s="4" t="s">
        <v>6</v>
      </c>
      <c r="C1497" s="4">
        <v>1493</v>
      </c>
      <c r="D1497" s="4">
        <v>16</v>
      </c>
      <c r="E1497" s="12">
        <v>34.1</v>
      </c>
      <c r="F1497" s="34">
        <f t="shared" si="278"/>
        <v>9.4722222222222232</v>
      </c>
      <c r="G1497" s="53">
        <f t="shared" si="288"/>
        <v>0.97222222222222232</v>
      </c>
      <c r="H1497" s="34">
        <f t="shared" si="289"/>
        <v>9.4722222222222232</v>
      </c>
      <c r="I1497" s="70"/>
      <c r="J1497" s="34">
        <v>1437.9166666666667</v>
      </c>
      <c r="K1497" s="34">
        <f>'Car Specs and Assumptions'!$C$5*9.81*'Car Specs and Assumptions'!$F$5</f>
        <v>145.08990000000003</v>
      </c>
      <c r="L1497" s="34">
        <v>38.215939068287049</v>
      </c>
      <c r="M1497" s="34">
        <v>1254.6108275983797</v>
      </c>
      <c r="N1497" s="35">
        <v>11883.952561417987</v>
      </c>
      <c r="O1497" s="35">
        <f t="shared" si="279"/>
        <v>11883.952561417987</v>
      </c>
      <c r="P1497" s="35">
        <f>IF(F1497&gt;0,(K1497+L1497)*F1497,0)</f>
        <v>1736.3136422857194</v>
      </c>
      <c r="Q1497" s="36">
        <f>IF(J1497*-1&gt;(K1497+L1497),(((J1497*-1)-K1497-L1497))*F1497,0)</f>
        <v>0</v>
      </c>
      <c r="R1497" s="35">
        <f t="shared" si="280"/>
        <v>4056136.3437524824</v>
      </c>
      <c r="S1497" s="35">
        <f t="shared" si="281"/>
        <v>2494978.4019837258</v>
      </c>
      <c r="T1497" s="35">
        <f t="shared" si="282"/>
        <v>1.1267946762944396</v>
      </c>
      <c r="U1497" s="35">
        <f t="shared" si="283"/>
        <v>0.69310500007107911</v>
      </c>
      <c r="V1497" s="37">
        <v>-0.69310500007107911</v>
      </c>
      <c r="W1497" s="37">
        <f>0.5*'Car Specs and Assumptions'!$C$5*(F1497*F1497)</f>
        <v>66350.153935185197</v>
      </c>
      <c r="X1497" s="37">
        <f t="shared" si="284"/>
        <v>66.35015393518519</v>
      </c>
      <c r="Y1497" s="37">
        <f t="shared" si="285"/>
        <v>48.435612372685185</v>
      </c>
      <c r="Z1497" s="37">
        <f>(H1497*(K1497+L1497))/1000</f>
        <v>1.7363136422857195</v>
      </c>
      <c r="AA1497" s="37">
        <f t="shared" si="286"/>
        <v>46.699298730399462</v>
      </c>
      <c r="AB1497" s="18"/>
      <c r="AC1497" s="24">
        <f t="shared" si="287"/>
        <v>0</v>
      </c>
      <c r="AD1497" s="24"/>
      <c r="AE1497" s="18"/>
      <c r="AF1497" s="18"/>
      <c r="AG1497" s="18"/>
      <c r="AH1497" s="18"/>
      <c r="AI1497" s="18"/>
      <c r="AJ1497" s="18"/>
      <c r="AK1497" s="18"/>
      <c r="AL1497" s="18"/>
      <c r="AM1497" s="18"/>
      <c r="AN1497" s="18"/>
    </row>
    <row r="1498" spans="1:40" x14ac:dyDescent="0.35">
      <c r="A1498" s="18"/>
      <c r="B1498" s="4" t="s">
        <v>6</v>
      </c>
      <c r="C1498" s="4">
        <v>1494</v>
      </c>
      <c r="D1498" s="4">
        <v>17</v>
      </c>
      <c r="E1498" s="12">
        <v>37.5</v>
      </c>
      <c r="F1498" s="34">
        <f t="shared" si="278"/>
        <v>10.416666666666666</v>
      </c>
      <c r="G1498" s="53">
        <f t="shared" si="288"/>
        <v>0.90277777777777768</v>
      </c>
      <c r="H1498" s="34">
        <f t="shared" si="289"/>
        <v>10.416666666666666</v>
      </c>
      <c r="I1498" s="70"/>
      <c r="J1498" s="34">
        <v>1335.2083333333333</v>
      </c>
      <c r="K1498" s="34">
        <f>'Car Specs and Assumptions'!$C$5*9.81*'Car Specs and Assumptions'!$F$5</f>
        <v>145.08990000000003</v>
      </c>
      <c r="L1498" s="34">
        <v>46.216634114583329</v>
      </c>
      <c r="M1498" s="34">
        <v>1143.9017992187501</v>
      </c>
      <c r="N1498" s="35">
        <v>11915.643741861979</v>
      </c>
      <c r="O1498" s="35">
        <f t="shared" si="279"/>
        <v>11915.643741861979</v>
      </c>
      <c r="P1498" s="35">
        <f>IF(F1498&gt;0,(K1498+L1498)*F1498,0)</f>
        <v>1992.77639702691</v>
      </c>
      <c r="Q1498" s="36">
        <f>IF(J1498*-1&gt;(K1498+L1498),(((J1498*-1)-K1498-L1498))*F1498,0)</f>
        <v>0</v>
      </c>
      <c r="R1498" s="35">
        <f t="shared" si="280"/>
        <v>4058129.1201495095</v>
      </c>
      <c r="S1498" s="35">
        <f t="shared" si="281"/>
        <v>2494978.4019837258</v>
      </c>
      <c r="T1498" s="35">
        <f t="shared" si="282"/>
        <v>1.1273482695775339</v>
      </c>
      <c r="U1498" s="35">
        <f t="shared" si="283"/>
        <v>0.69310500007107911</v>
      </c>
      <c r="V1498" s="37">
        <v>-0.69310500007107911</v>
      </c>
      <c r="W1498" s="37">
        <f>0.5*'Car Specs and Assumptions'!$C$5*(F1498*F1498)</f>
        <v>80240.885416666657</v>
      </c>
      <c r="X1498" s="37">
        <f t="shared" si="284"/>
        <v>80.240885416666657</v>
      </c>
      <c r="Y1498" s="37">
        <f t="shared" si="285"/>
        <v>58.575846354166657</v>
      </c>
      <c r="Z1498" s="37">
        <f>(H1498*(K1498+L1498))/1000</f>
        <v>1.9927763970269099</v>
      </c>
      <c r="AA1498" s="37">
        <f t="shared" si="286"/>
        <v>56.583069957139749</v>
      </c>
      <c r="AB1498" s="18"/>
      <c r="AC1498" s="24">
        <f t="shared" si="287"/>
        <v>0</v>
      </c>
      <c r="AD1498" s="24"/>
      <c r="AE1498" s="18"/>
      <c r="AF1498" s="18"/>
      <c r="AG1498" s="18"/>
      <c r="AH1498" s="18"/>
      <c r="AI1498" s="18"/>
      <c r="AJ1498" s="18"/>
      <c r="AK1498" s="18"/>
      <c r="AL1498" s="18"/>
      <c r="AM1498" s="18"/>
      <c r="AN1498" s="18"/>
    </row>
    <row r="1499" spans="1:40" x14ac:dyDescent="0.35">
      <c r="A1499" s="18"/>
      <c r="B1499" s="4" t="s">
        <v>6</v>
      </c>
      <c r="C1499" s="4">
        <v>1495</v>
      </c>
      <c r="D1499" s="4">
        <v>18</v>
      </c>
      <c r="E1499" s="12">
        <v>40.6</v>
      </c>
      <c r="F1499" s="34">
        <f t="shared" si="278"/>
        <v>11.277777777777779</v>
      </c>
      <c r="G1499" s="53">
        <f t="shared" si="288"/>
        <v>0.80555555555555536</v>
      </c>
      <c r="H1499" s="34">
        <f t="shared" si="289"/>
        <v>11.277777777777779</v>
      </c>
      <c r="I1499" s="70"/>
      <c r="J1499" s="34">
        <v>1191.4166666666663</v>
      </c>
      <c r="K1499" s="34">
        <f>'Car Specs and Assumptions'!$C$5*9.81*'Car Specs and Assumptions'!$F$5</f>
        <v>145.08990000000003</v>
      </c>
      <c r="L1499" s="34">
        <v>54.173618495370384</v>
      </c>
      <c r="M1499" s="34">
        <v>992.15314817129592</v>
      </c>
      <c r="N1499" s="35">
        <v>11189.282726598505</v>
      </c>
      <c r="O1499" s="35">
        <f t="shared" si="279"/>
        <v>11189.282726598505</v>
      </c>
      <c r="P1499" s="35">
        <f>IF(F1499&gt;0,(K1499+L1499)*F1499,0)</f>
        <v>2247.2496808088999</v>
      </c>
      <c r="Q1499" s="36">
        <f>IF(J1499*-1&gt;(K1499+L1499),(((J1499*-1)-K1499-L1499))*F1499,0)</f>
        <v>0</v>
      </c>
      <c r="R1499" s="35">
        <f t="shared" si="280"/>
        <v>4060376.3698303183</v>
      </c>
      <c r="S1499" s="35">
        <f t="shared" si="281"/>
        <v>2494978.4019837258</v>
      </c>
      <c r="T1499" s="35">
        <f t="shared" si="282"/>
        <v>1.1279725555388624</v>
      </c>
      <c r="U1499" s="35">
        <f t="shared" si="283"/>
        <v>0.69310500007107911</v>
      </c>
      <c r="V1499" s="37">
        <v>-0.69310500007107911</v>
      </c>
      <c r="W1499" s="37">
        <f>0.5*'Car Specs and Assumptions'!$C$5*(F1499*F1499)</f>
        <v>94055.726851851869</v>
      </c>
      <c r="X1499" s="37">
        <f t="shared" si="284"/>
        <v>94.055726851851873</v>
      </c>
      <c r="Y1499" s="37">
        <f t="shared" si="285"/>
        <v>68.660680601851865</v>
      </c>
      <c r="Z1499" s="37">
        <f>(H1499*(K1499+L1499))/1000</f>
        <v>2.2472496808089</v>
      </c>
      <c r="AA1499" s="37">
        <f t="shared" si="286"/>
        <v>66.413430921042959</v>
      </c>
      <c r="AB1499" s="18"/>
      <c r="AC1499" s="24">
        <f t="shared" si="287"/>
        <v>0</v>
      </c>
      <c r="AD1499" s="24"/>
      <c r="AE1499" s="18"/>
      <c r="AF1499" s="18"/>
      <c r="AG1499" s="18"/>
      <c r="AH1499" s="18"/>
      <c r="AI1499" s="18"/>
      <c r="AJ1499" s="18"/>
      <c r="AK1499" s="18"/>
      <c r="AL1499" s="18"/>
      <c r="AM1499" s="18"/>
      <c r="AN1499" s="18"/>
    </row>
    <row r="1500" spans="1:40" x14ac:dyDescent="0.35">
      <c r="A1500" s="18"/>
      <c r="B1500" s="4" t="s">
        <v>6</v>
      </c>
      <c r="C1500" s="4">
        <v>1496</v>
      </c>
      <c r="D1500" s="4">
        <v>19</v>
      </c>
      <c r="E1500" s="12">
        <v>43.3</v>
      </c>
      <c r="F1500" s="34">
        <f t="shared" si="278"/>
        <v>12.027777777777777</v>
      </c>
      <c r="G1500" s="53">
        <f t="shared" si="288"/>
        <v>0.70833333333333304</v>
      </c>
      <c r="H1500" s="34">
        <f t="shared" si="289"/>
        <v>12.027777777777777</v>
      </c>
      <c r="I1500" s="70"/>
      <c r="J1500" s="34">
        <v>1047.6249999999995</v>
      </c>
      <c r="K1500" s="34">
        <f>'Car Specs and Assumptions'!$C$5*9.81*'Car Specs and Assumptions'!$F$5</f>
        <v>145.08990000000003</v>
      </c>
      <c r="L1500" s="34">
        <v>61.618563651620363</v>
      </c>
      <c r="M1500" s="34">
        <v>840.91653634837917</v>
      </c>
      <c r="N1500" s="35">
        <v>10114.357228856894</v>
      </c>
      <c r="O1500" s="35">
        <f t="shared" si="279"/>
        <v>10114.357228856894</v>
      </c>
      <c r="P1500" s="35">
        <f>IF(F1500&gt;0,(K1500+L1500)*F1500,0)</f>
        <v>2486.243465587545</v>
      </c>
      <c r="Q1500" s="36">
        <f>IF(J1500*-1&gt;(K1500+L1500),(((J1500*-1)-K1500-L1500))*F1500,0)</f>
        <v>0</v>
      </c>
      <c r="R1500" s="35">
        <f t="shared" si="280"/>
        <v>4062862.6132959058</v>
      </c>
      <c r="S1500" s="35">
        <f t="shared" si="281"/>
        <v>2494978.4019837258</v>
      </c>
      <c r="T1500" s="35">
        <f t="shared" si="282"/>
        <v>1.1286632339736027</v>
      </c>
      <c r="U1500" s="35">
        <f t="shared" si="283"/>
        <v>0.69310500007107911</v>
      </c>
      <c r="V1500" s="37">
        <v>-0.69310500007107911</v>
      </c>
      <c r="W1500" s="37">
        <f>0.5*'Car Specs and Assumptions'!$C$5*(F1500*F1500)</f>
        <v>106981.57060185182</v>
      </c>
      <c r="X1500" s="37">
        <f t="shared" si="284"/>
        <v>106.98157060185183</v>
      </c>
      <c r="Y1500" s="37">
        <f t="shared" si="285"/>
        <v>78.096546539351834</v>
      </c>
      <c r="Z1500" s="37">
        <f>(H1500*(K1500+L1500))/1000</f>
        <v>2.4862434655875449</v>
      </c>
      <c r="AA1500" s="37">
        <f t="shared" si="286"/>
        <v>75.610303073764285</v>
      </c>
      <c r="AB1500" s="18"/>
      <c r="AC1500" s="24">
        <f t="shared" si="287"/>
        <v>0</v>
      </c>
      <c r="AD1500" s="24"/>
      <c r="AE1500" s="18"/>
      <c r="AF1500" s="18"/>
      <c r="AG1500" s="18"/>
      <c r="AH1500" s="18"/>
      <c r="AI1500" s="18"/>
      <c r="AJ1500" s="18"/>
      <c r="AK1500" s="18"/>
      <c r="AL1500" s="18"/>
      <c r="AM1500" s="18"/>
      <c r="AN1500" s="18"/>
    </row>
    <row r="1501" spans="1:40" x14ac:dyDescent="0.35">
      <c r="A1501" s="18"/>
      <c r="B1501" s="4" t="s">
        <v>6</v>
      </c>
      <c r="C1501" s="4">
        <v>1497</v>
      </c>
      <c r="D1501" s="4">
        <v>20</v>
      </c>
      <c r="E1501" s="12">
        <v>45.7</v>
      </c>
      <c r="F1501" s="34">
        <f t="shared" si="278"/>
        <v>12.694444444444445</v>
      </c>
      <c r="G1501" s="53">
        <f t="shared" si="288"/>
        <v>0.6111111111111116</v>
      </c>
      <c r="H1501" s="34">
        <f t="shared" si="289"/>
        <v>12.694444444444445</v>
      </c>
      <c r="I1501" s="70"/>
      <c r="J1501" s="34">
        <v>903.83333333333405</v>
      </c>
      <c r="K1501" s="34">
        <f>'Car Specs and Assumptions'!$C$5*9.81*'Car Specs and Assumptions'!$F$5</f>
        <v>145.08990000000003</v>
      </c>
      <c r="L1501" s="34">
        <v>68.638562262731497</v>
      </c>
      <c r="M1501" s="34">
        <v>690.10487107060248</v>
      </c>
      <c r="N1501" s="35">
        <v>8760.4979466462592</v>
      </c>
      <c r="O1501" s="35">
        <f t="shared" si="279"/>
        <v>8760.4979466462592</v>
      </c>
      <c r="P1501" s="35">
        <f>IF(F1501&gt;0,(K1501+L1501)*F1501,0)</f>
        <v>2713.164090390786</v>
      </c>
      <c r="Q1501" s="36">
        <f>IF(J1501*-1&gt;(K1501+L1501),(((J1501*-1)-K1501-L1501))*F1501,0)</f>
        <v>0</v>
      </c>
      <c r="R1501" s="35">
        <f t="shared" si="280"/>
        <v>4065575.7773862965</v>
      </c>
      <c r="S1501" s="35">
        <f t="shared" si="281"/>
        <v>2494978.4019837258</v>
      </c>
      <c r="T1501" s="35">
        <f t="shared" si="282"/>
        <v>1.1294169509579133</v>
      </c>
      <c r="U1501" s="35">
        <f t="shared" si="283"/>
        <v>0.69310500007107911</v>
      </c>
      <c r="V1501" s="37">
        <v>-0.69310500007107911</v>
      </c>
      <c r="W1501" s="37">
        <f>0.5*'Car Specs and Assumptions'!$C$5*(F1501*F1501)</f>
        <v>119169.62615740742</v>
      </c>
      <c r="X1501" s="37">
        <f t="shared" si="284"/>
        <v>119.16962615740742</v>
      </c>
      <c r="Y1501" s="37">
        <f t="shared" si="285"/>
        <v>86.993827094907417</v>
      </c>
      <c r="Z1501" s="37">
        <f>(H1501*(K1501+L1501))/1000</f>
        <v>2.7131640903907859</v>
      </c>
      <c r="AA1501" s="37">
        <f t="shared" si="286"/>
        <v>84.280663004516626</v>
      </c>
      <c r="AB1501" s="18"/>
      <c r="AC1501" s="24">
        <f t="shared" si="287"/>
        <v>0</v>
      </c>
      <c r="AD1501" s="24"/>
      <c r="AE1501" s="18"/>
      <c r="AF1501" s="18"/>
      <c r="AG1501" s="18"/>
      <c r="AH1501" s="18"/>
      <c r="AI1501" s="18"/>
      <c r="AJ1501" s="18"/>
      <c r="AK1501" s="18"/>
      <c r="AL1501" s="18"/>
      <c r="AM1501" s="18"/>
      <c r="AN1501" s="18"/>
    </row>
    <row r="1502" spans="1:40" x14ac:dyDescent="0.35">
      <c r="A1502" s="18"/>
      <c r="B1502" s="4" t="s">
        <v>6</v>
      </c>
      <c r="C1502" s="4">
        <v>1498</v>
      </c>
      <c r="D1502" s="4">
        <v>21</v>
      </c>
      <c r="E1502" s="12">
        <v>47.7</v>
      </c>
      <c r="F1502" s="34">
        <f t="shared" si="278"/>
        <v>13.25</v>
      </c>
      <c r="G1502" s="53">
        <f t="shared" si="288"/>
        <v>0.49999999999999911</v>
      </c>
      <c r="H1502" s="34">
        <f t="shared" si="289"/>
        <v>13.25</v>
      </c>
      <c r="I1502" s="70"/>
      <c r="J1502" s="34">
        <v>739.49999999999864</v>
      </c>
      <c r="K1502" s="34">
        <f>'Car Specs and Assumptions'!$C$5*9.81*'Car Specs and Assumptions'!$F$5</f>
        <v>145.08990000000003</v>
      </c>
      <c r="L1502" s="34">
        <v>74.777774531250003</v>
      </c>
      <c r="M1502" s="34">
        <v>519.6323254687486</v>
      </c>
      <c r="N1502" s="35">
        <v>6885.128312460919</v>
      </c>
      <c r="O1502" s="35">
        <f t="shared" si="279"/>
        <v>6885.128312460919</v>
      </c>
      <c r="P1502" s="35">
        <f>IF(F1502&gt;0,(K1502+L1502)*F1502,0)</f>
        <v>2913.2466875390628</v>
      </c>
      <c r="Q1502" s="36">
        <f>IF(J1502*-1&gt;(K1502+L1502),(((J1502*-1)-K1502-L1502))*F1502,0)</f>
        <v>0</v>
      </c>
      <c r="R1502" s="35">
        <f t="shared" si="280"/>
        <v>4068489.0240738355</v>
      </c>
      <c r="S1502" s="35">
        <f t="shared" si="281"/>
        <v>2494978.4019837258</v>
      </c>
      <c r="T1502" s="35">
        <f t="shared" si="282"/>
        <v>1.1302262508877114</v>
      </c>
      <c r="U1502" s="35">
        <f t="shared" si="283"/>
        <v>0.69310500007107911</v>
      </c>
      <c r="V1502" s="37">
        <v>-0.69310500007107911</v>
      </c>
      <c r="W1502" s="37">
        <f>0.5*'Car Specs and Assumptions'!$C$5*(F1502*F1502)</f>
        <v>129828.46875</v>
      </c>
      <c r="X1502" s="37">
        <f t="shared" si="284"/>
        <v>129.82846875000001</v>
      </c>
      <c r="Y1502" s="37">
        <f t="shared" si="285"/>
        <v>94.774782187500008</v>
      </c>
      <c r="Z1502" s="37">
        <f>(H1502*(K1502+L1502))/1000</f>
        <v>2.913246687539063</v>
      </c>
      <c r="AA1502" s="37">
        <f t="shared" si="286"/>
        <v>91.861535499960951</v>
      </c>
      <c r="AB1502" s="18"/>
      <c r="AC1502" s="24">
        <f t="shared" si="287"/>
        <v>0</v>
      </c>
      <c r="AD1502" s="24"/>
      <c r="AE1502" s="18"/>
      <c r="AF1502" s="18"/>
      <c r="AG1502" s="18"/>
      <c r="AH1502" s="18"/>
      <c r="AI1502" s="18"/>
      <c r="AJ1502" s="18"/>
      <c r="AK1502" s="18"/>
      <c r="AL1502" s="18"/>
      <c r="AM1502" s="18"/>
      <c r="AN1502" s="18"/>
    </row>
    <row r="1503" spans="1:40" x14ac:dyDescent="0.35">
      <c r="A1503" s="18"/>
      <c r="B1503" s="4" t="s">
        <v>6</v>
      </c>
      <c r="C1503" s="4">
        <v>1499</v>
      </c>
      <c r="D1503" s="4">
        <v>22</v>
      </c>
      <c r="E1503" s="12">
        <v>49.3</v>
      </c>
      <c r="F1503" s="34">
        <f t="shared" si="278"/>
        <v>13.694444444444443</v>
      </c>
      <c r="G1503" s="53">
        <f t="shared" si="288"/>
        <v>0.3888888888888884</v>
      </c>
      <c r="H1503" s="34">
        <f t="shared" si="289"/>
        <v>13.694444444444443</v>
      </c>
      <c r="I1503" s="70"/>
      <c r="J1503" s="34">
        <v>575.16666666666595</v>
      </c>
      <c r="K1503" s="34">
        <f>'Car Specs and Assumptions'!$C$5*9.81*'Car Specs and Assumptions'!$F$5</f>
        <v>145.08990000000003</v>
      </c>
      <c r="L1503" s="34">
        <v>79.878447679398136</v>
      </c>
      <c r="M1503" s="34">
        <v>350.19831898726773</v>
      </c>
      <c r="N1503" s="35">
        <v>4795.771423908971</v>
      </c>
      <c r="O1503" s="35">
        <f t="shared" si="279"/>
        <v>4795.771423908971</v>
      </c>
      <c r="P1503" s="35">
        <f>IF(F1503&gt;0,(K1503+L1503)*F1503,0)</f>
        <v>3080.8165390539803</v>
      </c>
      <c r="Q1503" s="36">
        <f>IF(J1503*-1&gt;(K1503+L1503),(((J1503*-1)-K1503-L1503))*F1503,0)</f>
        <v>0</v>
      </c>
      <c r="R1503" s="35">
        <f t="shared" si="280"/>
        <v>4071569.8406128893</v>
      </c>
      <c r="S1503" s="35">
        <f t="shared" si="281"/>
        <v>2494978.4019837258</v>
      </c>
      <c r="T1503" s="35">
        <f t="shared" si="282"/>
        <v>1.1310821017222608</v>
      </c>
      <c r="U1503" s="35">
        <f t="shared" si="283"/>
        <v>0.69310500007107911</v>
      </c>
      <c r="V1503" s="37">
        <v>-0.69310500007107911</v>
      </c>
      <c r="W1503" s="37">
        <f>0.5*'Car Specs and Assumptions'!$C$5*(F1503*F1503)</f>
        <v>138684.2094907407</v>
      </c>
      <c r="X1503" s="37">
        <f t="shared" si="284"/>
        <v>138.6842094907407</v>
      </c>
      <c r="Y1503" s="37">
        <f t="shared" si="285"/>
        <v>101.2394729282407</v>
      </c>
      <c r="Z1503" s="37">
        <f>(H1503*(K1503+L1503))/1000</f>
        <v>3.0808165390539801</v>
      </c>
      <c r="AA1503" s="37">
        <f t="shared" si="286"/>
        <v>98.158656389186717</v>
      </c>
      <c r="AB1503" s="18"/>
      <c r="AC1503" s="24">
        <f t="shared" si="287"/>
        <v>0</v>
      </c>
      <c r="AD1503" s="24"/>
      <c r="AE1503" s="18"/>
      <c r="AF1503" s="18"/>
      <c r="AG1503" s="18"/>
      <c r="AH1503" s="18"/>
      <c r="AI1503" s="18"/>
      <c r="AJ1503" s="18"/>
      <c r="AK1503" s="18"/>
      <c r="AL1503" s="18"/>
      <c r="AM1503" s="18"/>
      <c r="AN1503" s="18"/>
    </row>
    <row r="1504" spans="1:40" x14ac:dyDescent="0.35">
      <c r="A1504" s="18"/>
      <c r="B1504" s="4" t="s">
        <v>6</v>
      </c>
      <c r="C1504" s="4">
        <v>1500</v>
      </c>
      <c r="D1504" s="4">
        <v>23</v>
      </c>
      <c r="E1504" s="12">
        <v>50.5</v>
      </c>
      <c r="F1504" s="34">
        <f t="shared" si="278"/>
        <v>14.027777777777777</v>
      </c>
      <c r="G1504" s="53">
        <f t="shared" si="288"/>
        <v>0.27777777777777768</v>
      </c>
      <c r="H1504" s="34">
        <f t="shared" si="289"/>
        <v>14.027777777777777</v>
      </c>
      <c r="I1504" s="70"/>
      <c r="J1504" s="34">
        <v>410.8333333333332</v>
      </c>
      <c r="K1504" s="34">
        <f>'Car Specs and Assumptions'!$C$5*9.81*'Car Specs and Assumptions'!$F$5</f>
        <v>145.08990000000003</v>
      </c>
      <c r="L1504" s="34">
        <v>83.814379484953704</v>
      </c>
      <c r="M1504" s="34">
        <v>181.92905384837951</v>
      </c>
      <c r="N1504" s="35">
        <v>2552.0603387064348</v>
      </c>
      <c r="O1504" s="35">
        <f t="shared" si="279"/>
        <v>2552.0603387064348</v>
      </c>
      <c r="P1504" s="35">
        <f>IF(F1504&gt;0,(K1504+L1504)*F1504,0)</f>
        <v>3211.0183649972678</v>
      </c>
      <c r="Q1504" s="36">
        <f>IF(J1504*-1&gt;(K1504+L1504),(((J1504*-1)-K1504-L1504))*F1504,0)</f>
        <v>0</v>
      </c>
      <c r="R1504" s="35">
        <f t="shared" si="280"/>
        <v>4074780.8589778864</v>
      </c>
      <c r="S1504" s="35">
        <f t="shared" si="281"/>
        <v>2494978.4019837258</v>
      </c>
      <c r="T1504" s="35">
        <f t="shared" si="282"/>
        <v>1.1319741226240569</v>
      </c>
      <c r="U1504" s="35">
        <f t="shared" si="283"/>
        <v>0.69310500007107911</v>
      </c>
      <c r="V1504" s="37">
        <v>-0.69310500007107911</v>
      </c>
      <c r="W1504" s="37">
        <f>0.5*'Car Specs and Assumptions'!$C$5*(F1504*F1504)</f>
        <v>145517.73726851851</v>
      </c>
      <c r="X1504" s="37">
        <f t="shared" si="284"/>
        <v>145.51773726851852</v>
      </c>
      <c r="Y1504" s="37">
        <f t="shared" si="285"/>
        <v>106.22794820601851</v>
      </c>
      <c r="Z1504" s="37">
        <f>(H1504*(K1504+L1504))/1000</f>
        <v>3.2110183649972677</v>
      </c>
      <c r="AA1504" s="37">
        <f t="shared" si="286"/>
        <v>103.01692984102124</v>
      </c>
      <c r="AB1504" s="18"/>
      <c r="AC1504" s="24">
        <f t="shared" si="287"/>
        <v>0</v>
      </c>
      <c r="AD1504" s="24"/>
      <c r="AE1504" s="18"/>
      <c r="AF1504" s="18"/>
      <c r="AG1504" s="18"/>
      <c r="AH1504" s="18"/>
      <c r="AI1504" s="18"/>
      <c r="AJ1504" s="18"/>
      <c r="AK1504" s="18"/>
      <c r="AL1504" s="18"/>
      <c r="AM1504" s="18"/>
      <c r="AN1504" s="18"/>
    </row>
    <row r="1505" spans="1:40" x14ac:dyDescent="0.35">
      <c r="A1505" s="18"/>
      <c r="B1505" s="4" t="s">
        <v>6</v>
      </c>
      <c r="C1505" s="4">
        <v>1501</v>
      </c>
      <c r="D1505" s="4">
        <v>24</v>
      </c>
      <c r="E1505" s="12">
        <v>51.3</v>
      </c>
      <c r="F1505" s="34">
        <f t="shared" si="278"/>
        <v>14.249999999999998</v>
      </c>
      <c r="G1505" s="53">
        <f t="shared" si="288"/>
        <v>0.22222222222222232</v>
      </c>
      <c r="H1505" s="34">
        <f t="shared" si="289"/>
        <v>14.249999999999998</v>
      </c>
      <c r="I1505" s="70"/>
      <c r="J1505" s="34">
        <v>328.6666666666668</v>
      </c>
      <c r="K1505" s="34">
        <f>'Car Specs and Assumptions'!$C$5*9.81*'Car Specs and Assumptions'!$F$5</f>
        <v>145.08990000000003</v>
      </c>
      <c r="L1505" s="34">
        <v>86.490918281249989</v>
      </c>
      <c r="M1505" s="34">
        <v>97.085848385416782</v>
      </c>
      <c r="N1505" s="35">
        <v>1383.4733394921889</v>
      </c>
      <c r="O1505" s="35">
        <f t="shared" si="279"/>
        <v>1383.4733394921889</v>
      </c>
      <c r="P1505" s="35">
        <f>IF(F1505&gt;0,(K1505+L1505)*F1505,0)</f>
        <v>3300.0266605078123</v>
      </c>
      <c r="Q1505" s="36">
        <f>IF(J1505*-1&gt;(K1505+L1505),(((J1505*-1)-K1505-L1505))*F1505,0)</f>
        <v>0</v>
      </c>
      <c r="R1505" s="35">
        <f t="shared" si="280"/>
        <v>4078080.8856383944</v>
      </c>
      <c r="S1505" s="35">
        <f t="shared" si="281"/>
        <v>2494978.4019837258</v>
      </c>
      <c r="T1505" s="35">
        <f t="shared" si="282"/>
        <v>1.1328908700303459</v>
      </c>
      <c r="U1505" s="35">
        <f t="shared" si="283"/>
        <v>0.69310500007107911</v>
      </c>
      <c r="V1505" s="37">
        <v>-0.69310500007107911</v>
      </c>
      <c r="W1505" s="37">
        <f>0.5*'Car Specs and Assumptions'!$C$5*(F1505*F1505)</f>
        <v>150164.71874999997</v>
      </c>
      <c r="X1505" s="37">
        <f t="shared" si="284"/>
        <v>150.16471874999996</v>
      </c>
      <c r="Y1505" s="37">
        <f t="shared" si="285"/>
        <v>109.62024468749998</v>
      </c>
      <c r="Z1505" s="37">
        <f>(H1505*(K1505+L1505))/1000</f>
        <v>3.3000266605078123</v>
      </c>
      <c r="AA1505" s="37">
        <f t="shared" si="286"/>
        <v>106.32021802699217</v>
      </c>
      <c r="AB1505" s="18"/>
      <c r="AC1505" s="24">
        <f t="shared" si="287"/>
        <v>0</v>
      </c>
      <c r="AD1505" s="24"/>
      <c r="AE1505" s="18"/>
      <c r="AF1505" s="18"/>
      <c r="AG1505" s="18"/>
      <c r="AH1505" s="18"/>
      <c r="AI1505" s="18"/>
      <c r="AJ1505" s="18"/>
      <c r="AK1505" s="18"/>
      <c r="AL1505" s="18"/>
      <c r="AM1505" s="18"/>
      <c r="AN1505" s="18"/>
    </row>
    <row r="1506" spans="1:40" x14ac:dyDescent="0.35">
      <c r="A1506" s="18"/>
      <c r="B1506" s="4" t="s">
        <v>6</v>
      </c>
      <c r="C1506" s="4">
        <v>1502</v>
      </c>
      <c r="D1506" s="4">
        <v>25</v>
      </c>
      <c r="E1506" s="12">
        <v>52.1</v>
      </c>
      <c r="F1506" s="34">
        <f t="shared" si="278"/>
        <v>14.472222222222221</v>
      </c>
      <c r="G1506" s="53">
        <f t="shared" si="288"/>
        <v>0.19444444444444553</v>
      </c>
      <c r="H1506" s="34">
        <f t="shared" si="289"/>
        <v>14.472222222222221</v>
      </c>
      <c r="I1506" s="70"/>
      <c r="J1506" s="34">
        <v>287.58333333333496</v>
      </c>
      <c r="K1506" s="34">
        <f>'Car Specs and Assumptions'!$C$5*9.81*'Car Specs and Assumptions'!$F$5</f>
        <v>145.08990000000003</v>
      </c>
      <c r="L1506" s="34">
        <v>89.209524484953704</v>
      </c>
      <c r="M1506" s="34">
        <v>53.28390884838123</v>
      </c>
      <c r="N1506" s="35">
        <v>771.13656972240608</v>
      </c>
      <c r="O1506" s="35">
        <f t="shared" si="279"/>
        <v>771.13656972240608</v>
      </c>
      <c r="P1506" s="35">
        <f>IF(F1506&gt;0,(K1506+L1506)*F1506,0)</f>
        <v>3390.8333376850246</v>
      </c>
      <c r="Q1506" s="36">
        <f>IF(J1506*-1&gt;(K1506+L1506),(((J1506*-1)-K1506-L1506))*F1506,0)</f>
        <v>0</v>
      </c>
      <c r="R1506" s="35">
        <f t="shared" si="280"/>
        <v>4081471.7189760795</v>
      </c>
      <c r="S1506" s="35">
        <f t="shared" si="281"/>
        <v>2494978.4019837258</v>
      </c>
      <c r="T1506" s="35">
        <f t="shared" si="282"/>
        <v>1.133832843531555</v>
      </c>
      <c r="U1506" s="35">
        <f t="shared" si="283"/>
        <v>0.69310500007107911</v>
      </c>
      <c r="V1506" s="37">
        <v>-0.69310500007107911</v>
      </c>
      <c r="W1506" s="37">
        <f>0.5*'Car Specs and Assumptions'!$C$5*(F1506*F1506)</f>
        <v>154884.73726851848</v>
      </c>
      <c r="X1506" s="37">
        <f t="shared" si="284"/>
        <v>154.88473726851848</v>
      </c>
      <c r="Y1506" s="37">
        <f t="shared" si="285"/>
        <v>113.06585820601849</v>
      </c>
      <c r="Z1506" s="37">
        <f>(H1506*(K1506+L1506))/1000</f>
        <v>3.3908333376850246</v>
      </c>
      <c r="AA1506" s="37">
        <f t="shared" si="286"/>
        <v>109.67502486833347</v>
      </c>
      <c r="AB1506" s="18"/>
      <c r="AC1506" s="24">
        <f t="shared" si="287"/>
        <v>0</v>
      </c>
      <c r="AD1506" s="24"/>
      <c r="AE1506" s="18"/>
      <c r="AF1506" s="18"/>
      <c r="AG1506" s="18"/>
      <c r="AH1506" s="18"/>
      <c r="AI1506" s="18"/>
      <c r="AJ1506" s="18"/>
      <c r="AK1506" s="18"/>
      <c r="AL1506" s="18"/>
      <c r="AM1506" s="18"/>
      <c r="AN1506" s="18"/>
    </row>
    <row r="1507" spans="1:40" x14ac:dyDescent="0.35">
      <c r="A1507" s="18"/>
      <c r="B1507" s="4" t="s">
        <v>6</v>
      </c>
      <c r="C1507" s="4">
        <v>1503</v>
      </c>
      <c r="D1507" s="4">
        <v>26</v>
      </c>
      <c r="E1507" s="12">
        <v>52.7</v>
      </c>
      <c r="F1507" s="34">
        <f t="shared" si="278"/>
        <v>14.638888888888889</v>
      </c>
      <c r="G1507" s="53">
        <f t="shared" si="288"/>
        <v>0.18055555555555536</v>
      </c>
      <c r="H1507" s="34">
        <f t="shared" si="289"/>
        <v>14.638888888888889</v>
      </c>
      <c r="I1507" s="70"/>
      <c r="J1507" s="34">
        <v>267.0416666666664</v>
      </c>
      <c r="K1507" s="34">
        <f>'Car Specs and Assumptions'!$C$5*9.81*'Car Specs and Assumptions'!$F$5</f>
        <v>145.08990000000003</v>
      </c>
      <c r="L1507" s="34">
        <v>91.276085873842604</v>
      </c>
      <c r="M1507" s="34">
        <v>30.675680792823769</v>
      </c>
      <c r="N1507" s="35">
        <v>449.05788271717017</v>
      </c>
      <c r="O1507" s="35">
        <f t="shared" si="279"/>
        <v>449.05788271717017</v>
      </c>
      <c r="P1507" s="35">
        <f>IF(F1507&gt;0,(K1507+L1507)*F1507,0)</f>
        <v>3460.1354043198635</v>
      </c>
      <c r="Q1507" s="36">
        <f>IF(J1507*-1&gt;(K1507+L1507),(((J1507*-1)-K1507-L1507))*F1507,0)</f>
        <v>0</v>
      </c>
      <c r="R1507" s="35">
        <f t="shared" si="280"/>
        <v>4084931.8543803995</v>
      </c>
      <c r="S1507" s="35">
        <f t="shared" si="281"/>
        <v>2494978.4019837258</v>
      </c>
      <c r="T1507" s="35">
        <f t="shared" si="282"/>
        <v>1.134794069146875</v>
      </c>
      <c r="U1507" s="35">
        <f t="shared" si="283"/>
        <v>0.69310500007107911</v>
      </c>
      <c r="V1507" s="37">
        <v>-0.69310500007107911</v>
      </c>
      <c r="W1507" s="37">
        <f>0.5*'Car Specs and Assumptions'!$C$5*(F1507*F1507)</f>
        <v>158472.68171296298</v>
      </c>
      <c r="X1507" s="37">
        <f t="shared" si="284"/>
        <v>158.47268171296298</v>
      </c>
      <c r="Y1507" s="37">
        <f t="shared" si="285"/>
        <v>115.68505765046298</v>
      </c>
      <c r="Z1507" s="37">
        <f>(H1507*(K1507+L1507))/1000</f>
        <v>3.4601354043198636</v>
      </c>
      <c r="AA1507" s="37">
        <f t="shared" si="286"/>
        <v>112.22492224614312</v>
      </c>
      <c r="AB1507" s="18"/>
      <c r="AC1507" s="24">
        <f t="shared" si="287"/>
        <v>0</v>
      </c>
      <c r="AD1507" s="24"/>
      <c r="AE1507" s="18"/>
      <c r="AF1507" s="18"/>
      <c r="AG1507" s="18"/>
      <c r="AH1507" s="18"/>
      <c r="AI1507" s="18"/>
      <c r="AJ1507" s="18"/>
      <c r="AK1507" s="18"/>
      <c r="AL1507" s="18"/>
      <c r="AM1507" s="18"/>
      <c r="AN1507" s="18"/>
    </row>
    <row r="1508" spans="1:40" x14ac:dyDescent="0.35">
      <c r="A1508" s="18"/>
      <c r="B1508" s="4" t="s">
        <v>6</v>
      </c>
      <c r="C1508" s="4">
        <v>1504</v>
      </c>
      <c r="D1508" s="4">
        <v>27</v>
      </c>
      <c r="E1508" s="12">
        <v>53.4</v>
      </c>
      <c r="F1508" s="34">
        <f t="shared" si="278"/>
        <v>14.833333333333332</v>
      </c>
      <c r="G1508" s="53">
        <f t="shared" si="288"/>
        <v>0.18055555555555536</v>
      </c>
      <c r="H1508" s="34">
        <f t="shared" si="289"/>
        <v>14.833333333333332</v>
      </c>
      <c r="I1508" s="70"/>
      <c r="J1508" s="34">
        <v>267.0416666666664</v>
      </c>
      <c r="K1508" s="34">
        <f>'Car Specs and Assumptions'!$C$5*9.81*'Car Specs and Assumptions'!$F$5</f>
        <v>145.08990000000003</v>
      </c>
      <c r="L1508" s="34">
        <v>93.716981458333322</v>
      </c>
      <c r="M1508" s="34">
        <v>28.234785208333051</v>
      </c>
      <c r="N1508" s="35">
        <v>418.81598059027357</v>
      </c>
      <c r="O1508" s="35">
        <f t="shared" si="279"/>
        <v>418.81598059027357</v>
      </c>
      <c r="P1508" s="35">
        <f>IF(F1508&gt;0,(K1508+L1508)*F1508,0)</f>
        <v>3542.3020749652778</v>
      </c>
      <c r="Q1508" s="36">
        <f>IF(J1508*-1&gt;(K1508+L1508),(((J1508*-1)-K1508-L1508))*F1508,0)</f>
        <v>0</v>
      </c>
      <c r="R1508" s="35">
        <f t="shared" si="280"/>
        <v>4088474.1564553645</v>
      </c>
      <c r="S1508" s="35">
        <f t="shared" si="281"/>
        <v>2494978.4019837258</v>
      </c>
      <c r="T1508" s="35">
        <f t="shared" si="282"/>
        <v>1.1357781206633004</v>
      </c>
      <c r="U1508" s="35">
        <f t="shared" si="283"/>
        <v>0.69310500007107911</v>
      </c>
      <c r="V1508" s="37">
        <v>-0.69310500007107911</v>
      </c>
      <c r="W1508" s="37">
        <f>0.5*'Car Specs and Assumptions'!$C$5*(F1508*F1508)</f>
        <v>162710.54166666663</v>
      </c>
      <c r="X1508" s="37">
        <f t="shared" si="284"/>
        <v>162.71054166666661</v>
      </c>
      <c r="Y1508" s="37">
        <f t="shared" si="285"/>
        <v>118.77869541666662</v>
      </c>
      <c r="Z1508" s="37">
        <f>(H1508*(K1508+L1508))/1000</f>
        <v>3.5423020749652778</v>
      </c>
      <c r="AA1508" s="37">
        <f t="shared" si="286"/>
        <v>115.23639334170134</v>
      </c>
      <c r="AB1508" s="18"/>
      <c r="AC1508" s="24">
        <f t="shared" si="287"/>
        <v>0</v>
      </c>
      <c r="AD1508" s="24"/>
      <c r="AE1508" s="18"/>
      <c r="AF1508" s="18"/>
      <c r="AG1508" s="18"/>
      <c r="AH1508" s="18"/>
      <c r="AI1508" s="18"/>
      <c r="AJ1508" s="18"/>
      <c r="AK1508" s="18"/>
      <c r="AL1508" s="18"/>
      <c r="AM1508" s="18"/>
      <c r="AN1508" s="18"/>
    </row>
    <row r="1509" spans="1:40" x14ac:dyDescent="0.35">
      <c r="A1509" s="18"/>
      <c r="B1509" s="4" t="s">
        <v>6</v>
      </c>
      <c r="C1509" s="4">
        <v>1505</v>
      </c>
      <c r="D1509" s="4">
        <v>28</v>
      </c>
      <c r="E1509" s="12">
        <v>54</v>
      </c>
      <c r="F1509" s="34">
        <f t="shared" si="278"/>
        <v>15</v>
      </c>
      <c r="G1509" s="53">
        <f t="shared" si="288"/>
        <v>0.15277777777777857</v>
      </c>
      <c r="H1509" s="34">
        <f t="shared" si="289"/>
        <v>15</v>
      </c>
      <c r="I1509" s="70"/>
      <c r="J1509" s="34">
        <v>225.95833333333451</v>
      </c>
      <c r="K1509" s="34">
        <f>'Car Specs and Assumptions'!$C$5*9.81*'Car Specs and Assumptions'!$F$5</f>
        <v>145.08990000000003</v>
      </c>
      <c r="L1509" s="34">
        <v>95.834812500000012</v>
      </c>
      <c r="M1509" s="34">
        <v>-14.966379166665533</v>
      </c>
      <c r="N1509" s="35">
        <v>-224.49568749998298</v>
      </c>
      <c r="O1509" s="35">
        <f t="shared" si="279"/>
        <v>0</v>
      </c>
      <c r="P1509" s="35">
        <f>IF(F1509&gt;0,(K1509+L1509)*F1509,0)</f>
        <v>3613.8706875000007</v>
      </c>
      <c r="Q1509" s="36">
        <f>IF(J1509*-1&gt;(K1509+L1509),(((J1509*-1)-K1509-L1509))*F1509,0)</f>
        <v>0</v>
      </c>
      <c r="R1509" s="35">
        <f t="shared" si="280"/>
        <v>4092088.0271428647</v>
      </c>
      <c r="S1509" s="35">
        <f t="shared" si="281"/>
        <v>2494978.4019837258</v>
      </c>
      <c r="T1509" s="35">
        <f t="shared" si="282"/>
        <v>1.1367820539402878</v>
      </c>
      <c r="U1509" s="35">
        <f t="shared" si="283"/>
        <v>0.69310500007107911</v>
      </c>
      <c r="V1509" s="37">
        <v>-0.69310500007107911</v>
      </c>
      <c r="W1509" s="37">
        <f>0.5*'Car Specs and Assumptions'!$C$5*(F1509*F1509)</f>
        <v>166387.5</v>
      </c>
      <c r="X1509" s="37">
        <f t="shared" si="284"/>
        <v>166.38749999999999</v>
      </c>
      <c r="Y1509" s="37">
        <f t="shared" si="285"/>
        <v>121.46287499999998</v>
      </c>
      <c r="Z1509" s="37">
        <f>(H1509*(K1509+L1509))/1000</f>
        <v>3.6138706875000008</v>
      </c>
      <c r="AA1509" s="37">
        <f t="shared" si="286"/>
        <v>117.84900431249999</v>
      </c>
      <c r="AB1509" s="18"/>
      <c r="AC1509" s="24">
        <f t="shared" si="287"/>
        <v>0</v>
      </c>
      <c r="AD1509" s="24"/>
      <c r="AE1509" s="18"/>
      <c r="AF1509" s="18"/>
      <c r="AG1509" s="18"/>
      <c r="AH1509" s="18"/>
      <c r="AI1509" s="18"/>
      <c r="AJ1509" s="18"/>
      <c r="AK1509" s="18"/>
      <c r="AL1509" s="18"/>
      <c r="AM1509" s="18"/>
      <c r="AN1509" s="18"/>
    </row>
    <row r="1510" spans="1:40" x14ac:dyDescent="0.35">
      <c r="A1510" s="18"/>
      <c r="B1510" s="4" t="s">
        <v>6</v>
      </c>
      <c r="C1510" s="4">
        <v>1506</v>
      </c>
      <c r="D1510" s="4">
        <v>29</v>
      </c>
      <c r="E1510" s="12">
        <v>54.5</v>
      </c>
      <c r="F1510" s="34">
        <f t="shared" si="278"/>
        <v>15.138888888888889</v>
      </c>
      <c r="G1510" s="53">
        <f t="shared" si="288"/>
        <v>0.1388888888888884</v>
      </c>
      <c r="H1510" s="34">
        <f t="shared" si="289"/>
        <v>15.138888888888889</v>
      </c>
      <c r="I1510" s="70"/>
      <c r="J1510" s="34">
        <v>205.41666666666595</v>
      </c>
      <c r="K1510" s="34">
        <f>'Car Specs and Assumptions'!$C$5*9.81*'Car Specs and Assumptions'!$F$5</f>
        <v>145.08990000000003</v>
      </c>
      <c r="L1510" s="34">
        <v>97.617747540509271</v>
      </c>
      <c r="M1510" s="34">
        <v>-37.290980873843353</v>
      </c>
      <c r="N1510" s="35">
        <v>-564.54401600679523</v>
      </c>
      <c r="O1510" s="35">
        <f t="shared" si="279"/>
        <v>0</v>
      </c>
      <c r="P1510" s="35">
        <f>IF(F1510&gt;0,(K1510+L1510)*F1510,0)</f>
        <v>3674.3241085993768</v>
      </c>
      <c r="Q1510" s="36">
        <f>IF(J1510*-1&gt;(K1510+L1510),(((J1510*-1)-K1510-L1510))*F1510,0)</f>
        <v>0</v>
      </c>
      <c r="R1510" s="35">
        <f t="shared" si="280"/>
        <v>4095762.3512514639</v>
      </c>
      <c r="S1510" s="35">
        <f t="shared" si="281"/>
        <v>2494978.4019837258</v>
      </c>
      <c r="T1510" s="35">
        <f t="shared" si="282"/>
        <v>1.1378027811776568</v>
      </c>
      <c r="U1510" s="35">
        <f t="shared" si="283"/>
        <v>0.69310500007107911</v>
      </c>
      <c r="V1510" s="37">
        <v>-0.69310500007107911</v>
      </c>
      <c r="W1510" s="37">
        <f>0.5*'Car Specs and Assumptions'!$C$5*(F1510*F1510)</f>
        <v>169483.01504629629</v>
      </c>
      <c r="X1510" s="37">
        <f t="shared" si="284"/>
        <v>169.48301504629629</v>
      </c>
      <c r="Y1510" s="37">
        <f t="shared" si="285"/>
        <v>123.72260098379628</v>
      </c>
      <c r="Z1510" s="37">
        <f>(H1510*(K1510+L1510))/1000</f>
        <v>3.674324108599377</v>
      </c>
      <c r="AA1510" s="37">
        <f t="shared" si="286"/>
        <v>120.0482768751969</v>
      </c>
      <c r="AB1510" s="18"/>
      <c r="AC1510" s="24">
        <f t="shared" si="287"/>
        <v>0</v>
      </c>
      <c r="AD1510" s="24"/>
      <c r="AE1510" s="18"/>
      <c r="AF1510" s="18"/>
      <c r="AG1510" s="18"/>
      <c r="AH1510" s="18"/>
      <c r="AI1510" s="18"/>
      <c r="AJ1510" s="18"/>
      <c r="AK1510" s="18"/>
      <c r="AL1510" s="18"/>
      <c r="AM1510" s="18"/>
      <c r="AN1510" s="18"/>
    </row>
    <row r="1511" spans="1:40" x14ac:dyDescent="0.35">
      <c r="A1511" s="18"/>
      <c r="B1511" s="4" t="s">
        <v>6</v>
      </c>
      <c r="C1511" s="4">
        <v>1507</v>
      </c>
      <c r="D1511" s="4">
        <v>30</v>
      </c>
      <c r="E1511" s="12">
        <v>55</v>
      </c>
      <c r="F1511" s="34">
        <f t="shared" si="278"/>
        <v>15.277777777777777</v>
      </c>
      <c r="G1511" s="53">
        <f t="shared" si="288"/>
        <v>0.15277777777777768</v>
      </c>
      <c r="H1511" s="34">
        <f t="shared" si="289"/>
        <v>15.277777777777777</v>
      </c>
      <c r="I1511" s="70"/>
      <c r="J1511" s="34">
        <v>225.9583333333332</v>
      </c>
      <c r="K1511" s="34">
        <f>'Car Specs and Assumptions'!$C$5*9.81*'Car Specs and Assumptions'!$F$5</f>
        <v>145.08990000000003</v>
      </c>
      <c r="L1511" s="34">
        <v>99.417115162037035</v>
      </c>
      <c r="M1511" s="34">
        <v>-18.548681828703863</v>
      </c>
      <c r="N1511" s="35">
        <v>-283.38263904964231</v>
      </c>
      <c r="O1511" s="35">
        <f t="shared" si="279"/>
        <v>0</v>
      </c>
      <c r="P1511" s="35">
        <f>IF(F1511&gt;0,(K1511+L1511)*F1511,0)</f>
        <v>3735.5238427533441</v>
      </c>
      <c r="Q1511" s="36">
        <f>IF(J1511*-1&gt;(K1511+L1511),(((J1511*-1)-K1511-L1511))*F1511,0)</f>
        <v>0</v>
      </c>
      <c r="R1511" s="35">
        <f t="shared" si="280"/>
        <v>4099497.8750942172</v>
      </c>
      <c r="S1511" s="35">
        <f t="shared" si="281"/>
        <v>2494978.4019837258</v>
      </c>
      <c r="T1511" s="35">
        <f t="shared" si="282"/>
        <v>1.1388405097011736</v>
      </c>
      <c r="U1511" s="35">
        <f t="shared" si="283"/>
        <v>0.69310500007107911</v>
      </c>
      <c r="V1511" s="37">
        <v>-0.69310500007107911</v>
      </c>
      <c r="W1511" s="37">
        <f>0.5*'Car Specs and Assumptions'!$C$5*(F1511*F1511)</f>
        <v>172607.06018518517</v>
      </c>
      <c r="X1511" s="37">
        <f t="shared" si="284"/>
        <v>172.60706018518516</v>
      </c>
      <c r="Y1511" s="37">
        <f t="shared" si="285"/>
        <v>126.00315393518517</v>
      </c>
      <c r="Z1511" s="37">
        <f>(H1511*(K1511+L1511))/1000</f>
        <v>3.7355238427533441</v>
      </c>
      <c r="AA1511" s="37">
        <f t="shared" si="286"/>
        <v>122.26763009243183</v>
      </c>
      <c r="AB1511" s="18"/>
      <c r="AC1511" s="24">
        <f t="shared" si="287"/>
        <v>0</v>
      </c>
      <c r="AD1511" s="24"/>
      <c r="AE1511" s="18"/>
      <c r="AF1511" s="18"/>
      <c r="AG1511" s="18"/>
      <c r="AH1511" s="18"/>
      <c r="AI1511" s="18"/>
      <c r="AJ1511" s="18"/>
      <c r="AK1511" s="18"/>
      <c r="AL1511" s="18"/>
      <c r="AM1511" s="18"/>
      <c r="AN1511" s="18"/>
    </row>
    <row r="1512" spans="1:40" x14ac:dyDescent="0.35">
      <c r="A1512" s="18"/>
      <c r="B1512" s="4" t="s">
        <v>6</v>
      </c>
      <c r="C1512" s="4">
        <v>1508</v>
      </c>
      <c r="D1512" s="4">
        <v>31</v>
      </c>
      <c r="E1512" s="12">
        <v>55.6</v>
      </c>
      <c r="F1512" s="34">
        <f t="shared" si="278"/>
        <v>15.444444444444445</v>
      </c>
      <c r="G1512" s="53">
        <f t="shared" si="288"/>
        <v>0.18055555555555536</v>
      </c>
      <c r="H1512" s="34">
        <f t="shared" si="289"/>
        <v>15.444444444444445</v>
      </c>
      <c r="I1512" s="70"/>
      <c r="J1512" s="34">
        <v>267.0416666666664</v>
      </c>
      <c r="K1512" s="34">
        <f>'Car Specs and Assumptions'!$C$5*9.81*'Car Specs and Assumptions'!$F$5</f>
        <v>145.08990000000003</v>
      </c>
      <c r="L1512" s="34">
        <v>101.59804731481482</v>
      </c>
      <c r="M1512" s="34">
        <v>20.353719351851552</v>
      </c>
      <c r="N1512" s="35">
        <v>314.3518877674851</v>
      </c>
      <c r="O1512" s="35">
        <f t="shared" si="279"/>
        <v>314.3518877674851</v>
      </c>
      <c r="P1512" s="35">
        <f>IF(F1512&gt;0,(K1512+L1512)*F1512,0)</f>
        <v>3809.958297417696</v>
      </c>
      <c r="Q1512" s="36">
        <f>IF(J1512*-1&gt;(K1512+L1512),(((J1512*-1)-K1512-L1512))*F1512,0)</f>
        <v>0</v>
      </c>
      <c r="R1512" s="35">
        <f t="shared" si="280"/>
        <v>4103307.8333916347</v>
      </c>
      <c r="S1512" s="35">
        <f t="shared" si="281"/>
        <v>2494978.4019837258</v>
      </c>
      <c r="T1512" s="35">
        <f t="shared" si="282"/>
        <v>1.1398989161161961</v>
      </c>
      <c r="U1512" s="35">
        <f t="shared" si="283"/>
        <v>0.69310500007107911</v>
      </c>
      <c r="V1512" s="37">
        <v>-0.69310500007107911</v>
      </c>
      <c r="W1512" s="37">
        <f>0.5*'Car Specs and Assumptions'!$C$5*(F1512*F1512)</f>
        <v>176393.57407407407</v>
      </c>
      <c r="X1512" s="37">
        <f t="shared" si="284"/>
        <v>176.39357407407408</v>
      </c>
      <c r="Y1512" s="37">
        <f t="shared" si="285"/>
        <v>128.76730907407406</v>
      </c>
      <c r="Z1512" s="37">
        <f>(H1512*(K1512+L1512))/1000</f>
        <v>3.8099582974176962</v>
      </c>
      <c r="AA1512" s="37">
        <f t="shared" si="286"/>
        <v>124.95735077665637</v>
      </c>
      <c r="AB1512" s="18"/>
      <c r="AC1512" s="24">
        <f t="shared" si="287"/>
        <v>0</v>
      </c>
      <c r="AD1512" s="24"/>
      <c r="AE1512" s="18"/>
      <c r="AF1512" s="18"/>
      <c r="AG1512" s="18"/>
      <c r="AH1512" s="18"/>
      <c r="AI1512" s="18"/>
      <c r="AJ1512" s="18"/>
      <c r="AK1512" s="18"/>
      <c r="AL1512" s="18"/>
      <c r="AM1512" s="18"/>
      <c r="AN1512" s="18"/>
    </row>
    <row r="1513" spans="1:40" x14ac:dyDescent="0.35">
      <c r="A1513" s="18"/>
      <c r="B1513" s="4" t="s">
        <v>6</v>
      </c>
      <c r="C1513" s="4">
        <v>1509</v>
      </c>
      <c r="D1513" s="4">
        <v>32</v>
      </c>
      <c r="E1513" s="12">
        <v>56.3</v>
      </c>
      <c r="F1513" s="34">
        <f t="shared" si="278"/>
        <v>15.638888888888888</v>
      </c>
      <c r="G1513" s="53">
        <f t="shared" si="288"/>
        <v>0.22222222222222232</v>
      </c>
      <c r="H1513" s="34">
        <f t="shared" si="289"/>
        <v>15.638888888888888</v>
      </c>
      <c r="I1513" s="70"/>
      <c r="J1513" s="34">
        <v>328.6666666666668</v>
      </c>
      <c r="K1513" s="34">
        <f>'Car Specs and Assumptions'!$C$5*9.81*'Car Specs and Assumptions'!$F$5</f>
        <v>145.08990000000003</v>
      </c>
      <c r="L1513" s="34">
        <v>104.17237545717592</v>
      </c>
      <c r="M1513" s="34">
        <v>79.404391209490853</v>
      </c>
      <c r="N1513" s="35">
        <v>1241.7964514150929</v>
      </c>
      <c r="O1513" s="35">
        <f t="shared" si="279"/>
        <v>1241.7964514150929</v>
      </c>
      <c r="P1513" s="35">
        <f>IF(F1513&gt;0,(K1513+L1513)*F1513,0)</f>
        <v>3898.18503006639</v>
      </c>
      <c r="Q1513" s="36">
        <f>IF(J1513*-1&gt;(K1513+L1513),(((J1513*-1)-K1513-L1513))*F1513,0)</f>
        <v>0</v>
      </c>
      <c r="R1513" s="35">
        <f t="shared" si="280"/>
        <v>4107206.0184217012</v>
      </c>
      <c r="S1513" s="35">
        <f t="shared" si="281"/>
        <v>2494978.4019837258</v>
      </c>
      <c r="T1513" s="35">
        <f t="shared" si="282"/>
        <v>1.1409818319175487</v>
      </c>
      <c r="U1513" s="35">
        <f t="shared" si="283"/>
        <v>0.69310500007107911</v>
      </c>
      <c r="V1513" s="37">
        <v>-0.69310500007107911</v>
      </c>
      <c r="W1513" s="37">
        <f>0.5*'Car Specs and Assumptions'!$C$5*(F1513*F1513)</f>
        <v>180863.09837962961</v>
      </c>
      <c r="X1513" s="37">
        <f t="shared" si="284"/>
        <v>180.86309837962961</v>
      </c>
      <c r="Y1513" s="37">
        <f t="shared" si="285"/>
        <v>132.03006181712962</v>
      </c>
      <c r="Z1513" s="37">
        <f>(H1513*(K1513+L1513))/1000</f>
        <v>3.8981850300663901</v>
      </c>
      <c r="AA1513" s="37">
        <f t="shared" si="286"/>
        <v>128.13187678706322</v>
      </c>
      <c r="AB1513" s="18"/>
      <c r="AC1513" s="24">
        <f t="shared" si="287"/>
        <v>0</v>
      </c>
      <c r="AD1513" s="24"/>
      <c r="AE1513" s="18"/>
      <c r="AF1513" s="18"/>
      <c r="AG1513" s="18"/>
      <c r="AH1513" s="18"/>
      <c r="AI1513" s="18"/>
      <c r="AJ1513" s="18"/>
      <c r="AK1513" s="18"/>
      <c r="AL1513" s="18"/>
      <c r="AM1513" s="18"/>
      <c r="AN1513" s="18"/>
    </row>
    <row r="1514" spans="1:40" x14ac:dyDescent="0.35">
      <c r="A1514" s="18"/>
      <c r="B1514" s="4" t="s">
        <v>6</v>
      </c>
      <c r="C1514" s="4">
        <v>1510</v>
      </c>
      <c r="D1514" s="4">
        <v>33</v>
      </c>
      <c r="E1514" s="12">
        <v>57.2</v>
      </c>
      <c r="F1514" s="34">
        <f t="shared" si="278"/>
        <v>15.888888888888889</v>
      </c>
      <c r="G1514" s="53">
        <f t="shared" si="288"/>
        <v>0.30555555555555625</v>
      </c>
      <c r="H1514" s="34">
        <f t="shared" si="289"/>
        <v>15.888888888888889</v>
      </c>
      <c r="I1514" s="70"/>
      <c r="J1514" s="34">
        <v>451.91666666666771</v>
      </c>
      <c r="K1514" s="34">
        <f>'Car Specs and Assumptions'!$C$5*9.81*'Car Specs and Assumptions'!$F$5</f>
        <v>145.08990000000003</v>
      </c>
      <c r="L1514" s="34">
        <v>107.52955175925928</v>
      </c>
      <c r="M1514" s="34">
        <v>199.29721490740843</v>
      </c>
      <c r="N1514" s="35">
        <v>3166.6113035288231</v>
      </c>
      <c r="O1514" s="35">
        <f t="shared" si="279"/>
        <v>3166.6113035288231</v>
      </c>
      <c r="P1514" s="35">
        <f>IF(F1514&gt;0,(K1514+L1514)*F1514,0)</f>
        <v>4013.8424001748981</v>
      </c>
      <c r="Q1514" s="36">
        <f>IF(J1514*-1&gt;(K1514+L1514),(((J1514*-1)-K1514-L1514))*F1514,0)</f>
        <v>0</v>
      </c>
      <c r="R1514" s="35">
        <f t="shared" si="280"/>
        <v>4111219.8608218762</v>
      </c>
      <c r="S1514" s="35">
        <f t="shared" si="281"/>
        <v>2494978.4019837258</v>
      </c>
      <c r="T1514" s="35">
        <f t="shared" si="282"/>
        <v>1.1420968773363174</v>
      </c>
      <c r="U1514" s="35">
        <f t="shared" si="283"/>
        <v>0.69310500007107911</v>
      </c>
      <c r="V1514" s="37">
        <v>-0.69310500007107911</v>
      </c>
      <c r="W1514" s="37">
        <f>0.5*'Car Specs and Assumptions'!$C$5*(F1514*F1514)</f>
        <v>186691.79629629632</v>
      </c>
      <c r="X1514" s="37">
        <f t="shared" si="284"/>
        <v>186.69179629629633</v>
      </c>
      <c r="Y1514" s="37">
        <f t="shared" si="285"/>
        <v>136.28501129629632</v>
      </c>
      <c r="Z1514" s="37">
        <f>(H1514*(K1514+L1514))/1000</f>
        <v>4.013842400174898</v>
      </c>
      <c r="AA1514" s="37">
        <f t="shared" si="286"/>
        <v>132.27116889612142</v>
      </c>
      <c r="AB1514" s="18"/>
      <c r="AC1514" s="24">
        <f t="shared" si="287"/>
        <v>0</v>
      </c>
      <c r="AD1514" s="24"/>
      <c r="AE1514" s="18"/>
      <c r="AF1514" s="18"/>
      <c r="AG1514" s="18"/>
      <c r="AH1514" s="18"/>
      <c r="AI1514" s="18"/>
      <c r="AJ1514" s="18"/>
      <c r="AK1514" s="18"/>
      <c r="AL1514" s="18"/>
      <c r="AM1514" s="18"/>
      <c r="AN1514" s="18"/>
    </row>
    <row r="1515" spans="1:40" x14ac:dyDescent="0.35">
      <c r="A1515" s="18"/>
      <c r="B1515" s="4" t="s">
        <v>6</v>
      </c>
      <c r="C1515" s="4">
        <v>1511</v>
      </c>
      <c r="D1515" s="4">
        <v>34</v>
      </c>
      <c r="E1515" s="12">
        <v>58.5</v>
      </c>
      <c r="F1515" s="34">
        <f t="shared" si="278"/>
        <v>16.25</v>
      </c>
      <c r="G1515" s="53">
        <f t="shared" si="288"/>
        <v>0.41666666666666607</v>
      </c>
      <c r="H1515" s="34">
        <f t="shared" si="289"/>
        <v>16.25</v>
      </c>
      <c r="I1515" s="70"/>
      <c r="J1515" s="34">
        <v>616.24999999999909</v>
      </c>
      <c r="K1515" s="34">
        <f>'Car Specs and Assumptions'!$C$5*9.81*'Car Specs and Assumptions'!$F$5</f>
        <v>145.08990000000003</v>
      </c>
      <c r="L1515" s="34">
        <v>112.47280078125002</v>
      </c>
      <c r="M1515" s="34">
        <v>358.68729921874899</v>
      </c>
      <c r="N1515" s="35">
        <v>5828.6686123046711</v>
      </c>
      <c r="O1515" s="35">
        <f t="shared" si="279"/>
        <v>5828.6686123046711</v>
      </c>
      <c r="P1515" s="35">
        <f>IF(F1515&gt;0,(K1515+L1515)*F1515,0)</f>
        <v>4185.3938876953134</v>
      </c>
      <c r="Q1515" s="36">
        <f>IF(J1515*-1&gt;(K1515+L1515),(((J1515*-1)-K1515-L1515))*F1515,0)</f>
        <v>0</v>
      </c>
      <c r="R1515" s="35">
        <f t="shared" si="280"/>
        <v>4115405.2547095716</v>
      </c>
      <c r="S1515" s="35">
        <f t="shared" si="281"/>
        <v>2494978.4019837258</v>
      </c>
      <c r="T1515" s="35">
        <f t="shared" si="282"/>
        <v>1.1432595797583189</v>
      </c>
      <c r="U1515" s="35">
        <f t="shared" si="283"/>
        <v>0.69310500007107911</v>
      </c>
      <c r="V1515" s="37">
        <v>-0.69310500007107911</v>
      </c>
      <c r="W1515" s="37">
        <f>0.5*'Car Specs and Assumptions'!$C$5*(F1515*F1515)</f>
        <v>195274.21875</v>
      </c>
      <c r="X1515" s="37">
        <f t="shared" si="284"/>
        <v>195.27421874999999</v>
      </c>
      <c r="Y1515" s="37">
        <f t="shared" si="285"/>
        <v>142.55017968749999</v>
      </c>
      <c r="Z1515" s="37">
        <f>(H1515*(K1515+L1515))/1000</f>
        <v>4.1853938876953132</v>
      </c>
      <c r="AA1515" s="37">
        <f t="shared" si="286"/>
        <v>138.36478579980468</v>
      </c>
      <c r="AB1515" s="18"/>
      <c r="AC1515" s="24">
        <f t="shared" si="287"/>
        <v>0</v>
      </c>
      <c r="AD1515" s="24"/>
      <c r="AE1515" s="18"/>
      <c r="AF1515" s="18"/>
      <c r="AG1515" s="18"/>
      <c r="AH1515" s="18"/>
      <c r="AI1515" s="18"/>
      <c r="AJ1515" s="18"/>
      <c r="AK1515" s="18"/>
      <c r="AL1515" s="18"/>
      <c r="AM1515" s="18"/>
      <c r="AN1515" s="18"/>
    </row>
    <row r="1516" spans="1:40" x14ac:dyDescent="0.35">
      <c r="A1516" s="18"/>
      <c r="B1516" s="4" t="s">
        <v>6</v>
      </c>
      <c r="C1516" s="4">
        <v>1512</v>
      </c>
      <c r="D1516" s="4">
        <v>35</v>
      </c>
      <c r="E1516" s="12">
        <v>60.2</v>
      </c>
      <c r="F1516" s="34">
        <f t="shared" si="278"/>
        <v>16.722222222222221</v>
      </c>
      <c r="G1516" s="53">
        <f t="shared" si="288"/>
        <v>0.52777777777777679</v>
      </c>
      <c r="H1516" s="34">
        <f t="shared" si="289"/>
        <v>16.722222222222221</v>
      </c>
      <c r="I1516" s="70"/>
      <c r="J1516" s="34">
        <v>780.58333333333189</v>
      </c>
      <c r="K1516" s="34">
        <f>'Car Specs and Assumptions'!$C$5*9.81*'Car Specs and Assumptions'!$F$5</f>
        <v>145.08990000000003</v>
      </c>
      <c r="L1516" s="34">
        <v>119.1046618287037</v>
      </c>
      <c r="M1516" s="34">
        <v>516.38877150462815</v>
      </c>
      <c r="N1516" s="35">
        <v>8635.1677901607254</v>
      </c>
      <c r="O1516" s="35">
        <f t="shared" si="279"/>
        <v>8635.1677901607254</v>
      </c>
      <c r="P1516" s="35">
        <f>IF(F1516&gt;0,(K1516+L1516)*F1516,0)</f>
        <v>4417.9201728022126</v>
      </c>
      <c r="Q1516" s="36">
        <f>IF(J1516*-1&gt;(K1516+L1516),(((J1516*-1)-K1516-L1516))*F1516,0)</f>
        <v>0</v>
      </c>
      <c r="R1516" s="35">
        <f t="shared" si="280"/>
        <v>4119823.1748823738</v>
      </c>
      <c r="S1516" s="35">
        <f t="shared" si="281"/>
        <v>2494978.4019837258</v>
      </c>
      <c r="T1516" s="35">
        <f t="shared" si="282"/>
        <v>1.1444868779823234</v>
      </c>
      <c r="U1516" s="35">
        <f t="shared" si="283"/>
        <v>0.69310500007107911</v>
      </c>
      <c r="V1516" s="37">
        <v>-0.69310500007107911</v>
      </c>
      <c r="W1516" s="37">
        <f>0.5*'Car Specs and Assumptions'!$C$5*(F1516*F1516)</f>
        <v>206788.39351851848</v>
      </c>
      <c r="X1516" s="37">
        <f t="shared" si="284"/>
        <v>206.78839351851849</v>
      </c>
      <c r="Y1516" s="37">
        <f t="shared" si="285"/>
        <v>150.95552726851849</v>
      </c>
      <c r="Z1516" s="37">
        <f>(H1516*(K1516+L1516))/1000</f>
        <v>4.4179201728022131</v>
      </c>
      <c r="AA1516" s="37">
        <f t="shared" si="286"/>
        <v>146.53760709571628</v>
      </c>
      <c r="AB1516" s="18"/>
      <c r="AC1516" s="24">
        <f t="shared" si="287"/>
        <v>0</v>
      </c>
      <c r="AD1516" s="24"/>
      <c r="AE1516" s="18"/>
      <c r="AF1516" s="18"/>
      <c r="AG1516" s="18"/>
      <c r="AH1516" s="18"/>
      <c r="AI1516" s="18"/>
      <c r="AJ1516" s="18"/>
      <c r="AK1516" s="18"/>
      <c r="AL1516" s="18"/>
      <c r="AM1516" s="18"/>
      <c r="AN1516" s="18"/>
    </row>
    <row r="1517" spans="1:40" x14ac:dyDescent="0.35">
      <c r="A1517" s="18"/>
      <c r="B1517" s="4" t="s">
        <v>6</v>
      </c>
      <c r="C1517" s="4">
        <v>1513</v>
      </c>
      <c r="D1517" s="4">
        <v>36</v>
      </c>
      <c r="E1517" s="12">
        <v>62.3</v>
      </c>
      <c r="F1517" s="34">
        <f t="shared" si="278"/>
        <v>17.305555555555554</v>
      </c>
      <c r="G1517" s="53">
        <f t="shared" si="288"/>
        <v>0.625</v>
      </c>
      <c r="H1517" s="34">
        <f t="shared" si="289"/>
        <v>17.305555555555554</v>
      </c>
      <c r="I1517" s="70"/>
      <c r="J1517" s="34">
        <v>924.375</v>
      </c>
      <c r="K1517" s="34">
        <f>'Car Specs and Assumptions'!$C$5*9.81*'Car Specs and Assumptions'!$F$5</f>
        <v>145.08990000000003</v>
      </c>
      <c r="L1517" s="34">
        <v>127.55922476273147</v>
      </c>
      <c r="M1517" s="34">
        <v>651.7258752372685</v>
      </c>
      <c r="N1517" s="35">
        <v>11278.478340911617</v>
      </c>
      <c r="O1517" s="35">
        <f t="shared" si="279"/>
        <v>11278.478340911617</v>
      </c>
      <c r="P1517" s="35">
        <f>IF(F1517&gt;0,(K1517+L1517)*F1517,0)</f>
        <v>4718.3445757550471</v>
      </c>
      <c r="Q1517" s="36">
        <f>IF(J1517*-1&gt;(K1517+L1517),(((J1517*-1)-K1517-L1517))*F1517,0)</f>
        <v>0</v>
      </c>
      <c r="R1517" s="35">
        <f t="shared" si="280"/>
        <v>4124541.5194581286</v>
      </c>
      <c r="S1517" s="35">
        <f t="shared" si="281"/>
        <v>2494978.4019837258</v>
      </c>
      <c r="T1517" s="35">
        <f t="shared" si="282"/>
        <v>1.1457976341054681</v>
      </c>
      <c r="U1517" s="35">
        <f t="shared" si="283"/>
        <v>0.69310500007107911</v>
      </c>
      <c r="V1517" s="37">
        <v>-0.69310500007107911</v>
      </c>
      <c r="W1517" s="37">
        <f>0.5*'Car Specs and Assumptions'!$C$5*(F1517*F1517)</f>
        <v>221467.12615740736</v>
      </c>
      <c r="X1517" s="37">
        <f t="shared" si="284"/>
        <v>221.46712615740736</v>
      </c>
      <c r="Y1517" s="37">
        <f t="shared" si="285"/>
        <v>161.67100209490738</v>
      </c>
      <c r="Z1517" s="37">
        <f>(H1517*(K1517+L1517))/1000</f>
        <v>4.7183445757550473</v>
      </c>
      <c r="AA1517" s="37">
        <f t="shared" si="286"/>
        <v>156.95265751915232</v>
      </c>
      <c r="AB1517" s="18"/>
      <c r="AC1517" s="24">
        <f t="shared" si="287"/>
        <v>0</v>
      </c>
      <c r="AD1517" s="24"/>
      <c r="AE1517" s="18"/>
      <c r="AF1517" s="18"/>
      <c r="AG1517" s="18"/>
      <c r="AH1517" s="18"/>
      <c r="AI1517" s="18"/>
      <c r="AJ1517" s="18"/>
      <c r="AK1517" s="18"/>
      <c r="AL1517" s="18"/>
      <c r="AM1517" s="18"/>
      <c r="AN1517" s="18"/>
    </row>
    <row r="1518" spans="1:40" x14ac:dyDescent="0.35">
      <c r="A1518" s="18"/>
      <c r="B1518" s="4" t="s">
        <v>6</v>
      </c>
      <c r="C1518" s="4">
        <v>1514</v>
      </c>
      <c r="D1518" s="4">
        <v>37</v>
      </c>
      <c r="E1518" s="12">
        <v>64.7</v>
      </c>
      <c r="F1518" s="34">
        <f t="shared" si="278"/>
        <v>17.972222222222221</v>
      </c>
      <c r="G1518" s="53">
        <f t="shared" si="288"/>
        <v>0.66666666666666607</v>
      </c>
      <c r="H1518" s="34">
        <f t="shared" si="289"/>
        <v>17.972222222222221</v>
      </c>
      <c r="I1518" s="70"/>
      <c r="J1518" s="34">
        <v>985.99999999999909</v>
      </c>
      <c r="K1518" s="34">
        <f>'Car Specs and Assumptions'!$C$5*9.81*'Car Specs and Assumptions'!$F$5</f>
        <v>145.08990000000003</v>
      </c>
      <c r="L1518" s="34">
        <v>137.57652615162036</v>
      </c>
      <c r="M1518" s="34">
        <v>703.33357384837871</v>
      </c>
      <c r="N1518" s="35">
        <v>12640.467285552806</v>
      </c>
      <c r="O1518" s="35">
        <f t="shared" si="279"/>
        <v>12640.467285552806</v>
      </c>
      <c r="P1518" s="35">
        <f>IF(F1518&gt;0,(K1518+L1518)*F1518,0)</f>
        <v>5080.143825558288</v>
      </c>
      <c r="Q1518" s="36">
        <f>IF(J1518*-1&gt;(K1518+L1518),(((J1518*-1)-K1518-L1518))*F1518,0)</f>
        <v>0</v>
      </c>
      <c r="R1518" s="35">
        <f t="shared" si="280"/>
        <v>4129621.6632836871</v>
      </c>
      <c r="S1518" s="35">
        <f t="shared" si="281"/>
        <v>2494978.4019837258</v>
      </c>
      <c r="T1518" s="35">
        <f t="shared" si="282"/>
        <v>1.1472088980602084</v>
      </c>
      <c r="U1518" s="35">
        <f t="shared" si="283"/>
        <v>0.69310500007107911</v>
      </c>
      <c r="V1518" s="37">
        <v>-0.69310500007107911</v>
      </c>
      <c r="W1518" s="37">
        <f>0.5*'Car Specs and Assumptions'!$C$5*(F1518*F1518)</f>
        <v>238859.07060185182</v>
      </c>
      <c r="X1518" s="37">
        <f t="shared" si="284"/>
        <v>238.85907060185181</v>
      </c>
      <c r="Y1518" s="37">
        <f t="shared" si="285"/>
        <v>174.36712153935181</v>
      </c>
      <c r="Z1518" s="37">
        <f>(H1518*(K1518+L1518))/1000</f>
        <v>5.080143825558288</v>
      </c>
      <c r="AA1518" s="37">
        <f t="shared" si="286"/>
        <v>169.28697771379353</v>
      </c>
      <c r="AB1518" s="18"/>
      <c r="AC1518" s="24">
        <f t="shared" si="287"/>
        <v>0</v>
      </c>
      <c r="AD1518" s="24"/>
      <c r="AE1518" s="18"/>
      <c r="AF1518" s="18"/>
      <c r="AG1518" s="18"/>
      <c r="AH1518" s="18"/>
      <c r="AI1518" s="18"/>
      <c r="AJ1518" s="18"/>
      <c r="AK1518" s="18"/>
      <c r="AL1518" s="18"/>
      <c r="AM1518" s="18"/>
      <c r="AN1518" s="18"/>
    </row>
    <row r="1519" spans="1:40" x14ac:dyDescent="0.35">
      <c r="A1519" s="18"/>
      <c r="B1519" s="4" t="s">
        <v>6</v>
      </c>
      <c r="C1519" s="4">
        <v>1515</v>
      </c>
      <c r="D1519" s="4">
        <v>38</v>
      </c>
      <c r="E1519" s="12">
        <v>67.099999999999994</v>
      </c>
      <c r="F1519" s="34">
        <f t="shared" si="278"/>
        <v>18.638888888888886</v>
      </c>
      <c r="G1519" s="53">
        <f t="shared" si="288"/>
        <v>0.625</v>
      </c>
      <c r="H1519" s="34">
        <f t="shared" si="289"/>
        <v>18.638888888888886</v>
      </c>
      <c r="I1519" s="70"/>
      <c r="J1519" s="34">
        <v>924.375</v>
      </c>
      <c r="K1519" s="34">
        <f>'Car Specs and Assumptions'!$C$5*9.81*'Car Specs and Assumptions'!$F$5</f>
        <v>145.08990000000003</v>
      </c>
      <c r="L1519" s="34">
        <v>147.97243420717589</v>
      </c>
      <c r="M1519" s="34">
        <v>631.31266579282408</v>
      </c>
      <c r="N1519" s="35">
        <v>11766.966631860691</v>
      </c>
      <c r="O1519" s="35">
        <f t="shared" si="279"/>
        <v>11766.966631860691</v>
      </c>
      <c r="P1519" s="35">
        <f>IF(F1519&gt;0,(K1519+L1519)*F1519,0)</f>
        <v>5462.3562848059728</v>
      </c>
      <c r="Q1519" s="36">
        <f>IF(J1519*-1&gt;(K1519+L1519),(((J1519*-1)-K1519-L1519))*F1519,0)</f>
        <v>0</v>
      </c>
      <c r="R1519" s="35">
        <f t="shared" si="280"/>
        <v>4135084.0195684931</v>
      </c>
      <c r="S1519" s="35">
        <f t="shared" si="281"/>
        <v>2494978.4019837258</v>
      </c>
      <c r="T1519" s="35">
        <f t="shared" si="282"/>
        <v>1.1487263406361274</v>
      </c>
      <c r="U1519" s="35">
        <f t="shared" si="283"/>
        <v>0.69310500007107911</v>
      </c>
      <c r="V1519" s="37">
        <v>-0.69310500007107911</v>
      </c>
      <c r="W1519" s="37">
        <f>0.5*'Car Specs and Assumptions'!$C$5*(F1519*F1519)</f>
        <v>256908.34837962955</v>
      </c>
      <c r="X1519" s="37">
        <f t="shared" si="284"/>
        <v>256.90834837962956</v>
      </c>
      <c r="Y1519" s="37">
        <f t="shared" si="285"/>
        <v>187.54309431712957</v>
      </c>
      <c r="Z1519" s="37">
        <f>(H1519*(K1519+L1519))/1000</f>
        <v>5.4623562848059724</v>
      </c>
      <c r="AA1519" s="37">
        <f t="shared" si="286"/>
        <v>182.08073803232361</v>
      </c>
      <c r="AB1519" s="18"/>
      <c r="AC1519" s="24">
        <f t="shared" si="287"/>
        <v>0</v>
      </c>
      <c r="AD1519" s="24"/>
      <c r="AE1519" s="18"/>
      <c r="AF1519" s="18"/>
      <c r="AG1519" s="18"/>
      <c r="AH1519" s="18"/>
      <c r="AI1519" s="18"/>
      <c r="AJ1519" s="18"/>
      <c r="AK1519" s="18"/>
      <c r="AL1519" s="18"/>
      <c r="AM1519" s="18"/>
      <c r="AN1519" s="18"/>
    </row>
    <row r="1520" spans="1:40" x14ac:dyDescent="0.35">
      <c r="A1520" s="18"/>
      <c r="B1520" s="4" t="s">
        <v>6</v>
      </c>
      <c r="C1520" s="4">
        <v>1516</v>
      </c>
      <c r="D1520" s="4">
        <v>39</v>
      </c>
      <c r="E1520" s="12">
        <v>69.2</v>
      </c>
      <c r="F1520" s="34">
        <f t="shared" si="278"/>
        <v>19.222222222222221</v>
      </c>
      <c r="G1520" s="53">
        <f t="shared" si="288"/>
        <v>0.50000000000000178</v>
      </c>
      <c r="H1520" s="34">
        <f t="shared" si="289"/>
        <v>19.222222222222221</v>
      </c>
      <c r="I1520" s="70"/>
      <c r="J1520" s="34">
        <v>739.50000000000261</v>
      </c>
      <c r="K1520" s="34">
        <f>'Car Specs and Assumptions'!$C$5*9.81*'Car Specs and Assumptions'!$F$5</f>
        <v>145.08990000000003</v>
      </c>
      <c r="L1520" s="34">
        <v>157.37942953703705</v>
      </c>
      <c r="M1520" s="34">
        <v>437.03067046296553</v>
      </c>
      <c r="N1520" s="35">
        <v>8400.7006655658934</v>
      </c>
      <c r="O1520" s="35">
        <f t="shared" si="279"/>
        <v>8400.7006655658934</v>
      </c>
      <c r="P1520" s="35">
        <f>IF(F1520&gt;0,(K1520+L1520)*F1520,0)</f>
        <v>5814.1326677674906</v>
      </c>
      <c r="Q1520" s="36">
        <f>IF(J1520*-1&gt;(K1520+L1520),(((J1520*-1)-K1520-L1520))*F1520,0)</f>
        <v>0</v>
      </c>
      <c r="R1520" s="35">
        <f t="shared" si="280"/>
        <v>4140898.1522362605</v>
      </c>
      <c r="S1520" s="35">
        <f t="shared" si="281"/>
        <v>2494978.4019837258</v>
      </c>
      <c r="T1520" s="35">
        <f t="shared" si="282"/>
        <v>1.1503415066912333</v>
      </c>
      <c r="U1520" s="35">
        <f t="shared" si="283"/>
        <v>0.69310500007107911</v>
      </c>
      <c r="V1520" s="37">
        <v>-0.69310500007107911</v>
      </c>
      <c r="W1520" s="37">
        <f>0.5*'Car Specs and Assumptions'!$C$5*(F1520*F1520)</f>
        <v>273240.68518518517</v>
      </c>
      <c r="X1520" s="37">
        <f t="shared" si="284"/>
        <v>273.24068518518516</v>
      </c>
      <c r="Y1520" s="37">
        <f t="shared" si="285"/>
        <v>199.46570018518517</v>
      </c>
      <c r="Z1520" s="37">
        <f>(H1520*(K1520+L1520))/1000</f>
        <v>5.8141326677674909</v>
      </c>
      <c r="AA1520" s="37">
        <f t="shared" si="286"/>
        <v>193.65156751741767</v>
      </c>
      <c r="AB1520" s="18"/>
      <c r="AC1520" s="24">
        <f t="shared" si="287"/>
        <v>0</v>
      </c>
      <c r="AD1520" s="24"/>
      <c r="AE1520" s="18"/>
      <c r="AF1520" s="18"/>
      <c r="AG1520" s="18"/>
      <c r="AH1520" s="18"/>
      <c r="AI1520" s="18"/>
      <c r="AJ1520" s="18"/>
      <c r="AK1520" s="18"/>
      <c r="AL1520" s="18"/>
      <c r="AM1520" s="18"/>
      <c r="AN1520" s="18"/>
    </row>
    <row r="1521" spans="1:40" x14ac:dyDescent="0.35">
      <c r="A1521" s="18"/>
      <c r="B1521" s="4" t="s">
        <v>6</v>
      </c>
      <c r="C1521" s="4">
        <v>1517</v>
      </c>
      <c r="D1521" s="4">
        <v>40</v>
      </c>
      <c r="E1521" s="12">
        <v>70.7</v>
      </c>
      <c r="F1521" s="34">
        <f t="shared" si="278"/>
        <v>19.638888888888889</v>
      </c>
      <c r="G1521" s="53">
        <f t="shared" si="288"/>
        <v>0.37500000000000178</v>
      </c>
      <c r="H1521" s="34">
        <f t="shared" si="289"/>
        <v>19.638888888888889</v>
      </c>
      <c r="I1521" s="70"/>
      <c r="J1521" s="34">
        <v>554.62500000000261</v>
      </c>
      <c r="K1521" s="34">
        <f>'Car Specs and Assumptions'!$C$5*9.81*'Car Specs and Assumptions'!$F$5</f>
        <v>145.08990000000003</v>
      </c>
      <c r="L1521" s="34">
        <v>164.27618379050929</v>
      </c>
      <c r="M1521" s="34">
        <v>245.25891620949326</v>
      </c>
      <c r="N1521" s="35">
        <v>4816.6126044475486</v>
      </c>
      <c r="O1521" s="35">
        <f t="shared" si="279"/>
        <v>4816.6126044475486</v>
      </c>
      <c r="P1521" s="35">
        <f>IF(F1521&gt;0,(K1521+L1521)*F1521,0)</f>
        <v>6075.6061455525023</v>
      </c>
      <c r="Q1521" s="36">
        <f>IF(J1521*-1&gt;(K1521+L1521),(((J1521*-1)-K1521-L1521))*F1521,0)</f>
        <v>0</v>
      </c>
      <c r="R1521" s="35">
        <f t="shared" si="280"/>
        <v>4146973.7583818128</v>
      </c>
      <c r="S1521" s="35">
        <f t="shared" si="281"/>
        <v>2494978.4019837258</v>
      </c>
      <c r="T1521" s="35">
        <f t="shared" si="282"/>
        <v>1.1520293100784678</v>
      </c>
      <c r="U1521" s="35">
        <f t="shared" si="283"/>
        <v>0.69310500007107911</v>
      </c>
      <c r="V1521" s="37">
        <v>-0.69310500007107911</v>
      </c>
      <c r="W1521" s="37">
        <f>0.5*'Car Specs and Assumptions'!$C$5*(F1521*F1521)</f>
        <v>285214.76504629635</v>
      </c>
      <c r="X1521" s="37">
        <f t="shared" si="284"/>
        <v>285.21476504629635</v>
      </c>
      <c r="Y1521" s="37">
        <f t="shared" si="285"/>
        <v>208.20677848379634</v>
      </c>
      <c r="Z1521" s="37">
        <f>(H1521*(K1521+L1521))/1000</f>
        <v>6.0756061455525021</v>
      </c>
      <c r="AA1521" s="37">
        <f t="shared" si="286"/>
        <v>202.13117233824383</v>
      </c>
      <c r="AB1521" s="18"/>
      <c r="AC1521" s="24">
        <f t="shared" si="287"/>
        <v>0</v>
      </c>
      <c r="AD1521" s="24"/>
      <c r="AE1521" s="18"/>
      <c r="AF1521" s="18"/>
      <c r="AG1521" s="18"/>
      <c r="AH1521" s="18"/>
      <c r="AI1521" s="18"/>
      <c r="AJ1521" s="18"/>
      <c r="AK1521" s="18"/>
      <c r="AL1521" s="18"/>
      <c r="AM1521" s="18"/>
      <c r="AN1521" s="18"/>
    </row>
    <row r="1522" spans="1:40" x14ac:dyDescent="0.35">
      <c r="A1522" s="18"/>
      <c r="B1522" s="4" t="s">
        <v>6</v>
      </c>
      <c r="C1522" s="4">
        <v>1518</v>
      </c>
      <c r="D1522" s="4">
        <v>41</v>
      </c>
      <c r="E1522" s="12">
        <v>71.900000000000006</v>
      </c>
      <c r="F1522" s="34">
        <f t="shared" si="278"/>
        <v>19.972222222222225</v>
      </c>
      <c r="G1522" s="53">
        <f t="shared" si="288"/>
        <v>0.27777777777777857</v>
      </c>
      <c r="H1522" s="34">
        <f t="shared" si="289"/>
        <v>19.972222222222225</v>
      </c>
      <c r="I1522" s="70"/>
      <c r="J1522" s="34">
        <v>410.83333333333451</v>
      </c>
      <c r="K1522" s="34">
        <f>'Car Specs and Assumptions'!$C$5*9.81*'Car Specs and Assumptions'!$F$5</f>
        <v>145.08990000000003</v>
      </c>
      <c r="L1522" s="34">
        <v>169.90007031828711</v>
      </c>
      <c r="M1522" s="34">
        <v>95.843363015047345</v>
      </c>
      <c r="N1522" s="35">
        <v>1914.2049446616402</v>
      </c>
      <c r="O1522" s="35">
        <f t="shared" si="279"/>
        <v>1914.2049446616402</v>
      </c>
      <c r="P1522" s="35">
        <f>IF(F1522&gt;0,(K1522+L1522)*F1522,0)</f>
        <v>6291.049684968013</v>
      </c>
      <c r="Q1522" s="36">
        <f>IF(J1522*-1&gt;(K1522+L1522),(((J1522*-1)-K1522-L1522))*F1522,0)</f>
        <v>0</v>
      </c>
      <c r="R1522" s="35">
        <f t="shared" si="280"/>
        <v>4153264.8080667807</v>
      </c>
      <c r="S1522" s="35">
        <f t="shared" si="281"/>
        <v>2494978.4019837258</v>
      </c>
      <c r="T1522" s="35">
        <f t="shared" si="282"/>
        <v>1.1537769636809516</v>
      </c>
      <c r="U1522" s="35">
        <f t="shared" si="283"/>
        <v>0.69310500007107911</v>
      </c>
      <c r="V1522" s="37">
        <v>-0.69310500007107911</v>
      </c>
      <c r="W1522" s="37">
        <f>0.5*'Car Specs and Assumptions'!$C$5*(F1522*F1522)</f>
        <v>294978.90393518523</v>
      </c>
      <c r="X1522" s="37">
        <f t="shared" si="284"/>
        <v>294.9789039351852</v>
      </c>
      <c r="Y1522" s="37">
        <f t="shared" si="285"/>
        <v>215.3345998726852</v>
      </c>
      <c r="Z1522" s="37">
        <f>(H1522*(K1522+L1522))/1000</f>
        <v>6.2910496849680131</v>
      </c>
      <c r="AA1522" s="37">
        <f t="shared" si="286"/>
        <v>209.04355018771719</v>
      </c>
      <c r="AB1522" s="18"/>
      <c r="AC1522" s="24">
        <f t="shared" si="287"/>
        <v>0</v>
      </c>
      <c r="AD1522" s="24"/>
      <c r="AE1522" s="18"/>
      <c r="AF1522" s="18"/>
      <c r="AG1522" s="18"/>
      <c r="AH1522" s="18"/>
      <c r="AI1522" s="18"/>
      <c r="AJ1522" s="18"/>
      <c r="AK1522" s="18"/>
      <c r="AL1522" s="18"/>
      <c r="AM1522" s="18"/>
      <c r="AN1522" s="18"/>
    </row>
    <row r="1523" spans="1:40" x14ac:dyDescent="0.35">
      <c r="A1523" s="18"/>
      <c r="B1523" s="4" t="s">
        <v>6</v>
      </c>
      <c r="C1523" s="4">
        <v>1519</v>
      </c>
      <c r="D1523" s="4">
        <v>42</v>
      </c>
      <c r="E1523" s="12">
        <v>72.7</v>
      </c>
      <c r="F1523" s="34">
        <f t="shared" si="278"/>
        <v>20.194444444444446</v>
      </c>
      <c r="G1523" s="53">
        <f t="shared" si="288"/>
        <v>0.20833333333333215</v>
      </c>
      <c r="H1523" s="34">
        <f t="shared" si="289"/>
        <v>20.194444444444446</v>
      </c>
      <c r="I1523" s="70"/>
      <c r="J1523" s="34">
        <v>308.12499999999824</v>
      </c>
      <c r="K1523" s="34">
        <f>'Car Specs and Assumptions'!$C$5*9.81*'Car Specs and Assumptions'!$F$5</f>
        <v>145.08990000000003</v>
      </c>
      <c r="L1523" s="34">
        <v>173.70191226273153</v>
      </c>
      <c r="M1523" s="34">
        <v>-10.666812262733316</v>
      </c>
      <c r="N1523" s="35">
        <v>-215.41034763908672</v>
      </c>
      <c r="O1523" s="35">
        <f t="shared" si="279"/>
        <v>0</v>
      </c>
      <c r="P1523" s="35">
        <f>IF(F1523&gt;0,(K1523+L1523)*F1523,0)</f>
        <v>6437.8235420834972</v>
      </c>
      <c r="Q1523" s="36">
        <f>IF(J1523*-1&gt;(K1523+L1523),(((J1523*-1)-K1523-L1523))*F1523,0)</f>
        <v>0</v>
      </c>
      <c r="R1523" s="35">
        <f t="shared" si="280"/>
        <v>4159702.6316088643</v>
      </c>
      <c r="S1523" s="35">
        <f t="shared" si="281"/>
        <v>2494978.4019837258</v>
      </c>
      <c r="T1523" s="35">
        <f t="shared" si="282"/>
        <v>1.1555653910609425</v>
      </c>
      <c r="U1523" s="35">
        <f t="shared" si="283"/>
        <v>0.69310500007107911</v>
      </c>
      <c r="V1523" s="37">
        <v>-0.69310500007107911</v>
      </c>
      <c r="W1523" s="37">
        <f>0.5*'Car Specs and Assumptions'!$C$5*(F1523*F1523)</f>
        <v>301579.62615740747</v>
      </c>
      <c r="X1523" s="37">
        <f t="shared" si="284"/>
        <v>301.57962615740746</v>
      </c>
      <c r="Y1523" s="37">
        <f t="shared" si="285"/>
        <v>220.15312709490743</v>
      </c>
      <c r="Z1523" s="37">
        <f>(H1523*(K1523+L1523))/1000</f>
        <v>6.4378235420834971</v>
      </c>
      <c r="AA1523" s="37">
        <f t="shared" si="286"/>
        <v>213.71530355282394</v>
      </c>
      <c r="AB1523" s="18"/>
      <c r="AC1523" s="24">
        <f t="shared" si="287"/>
        <v>0</v>
      </c>
      <c r="AD1523" s="24"/>
      <c r="AE1523" s="18"/>
      <c r="AF1523" s="18"/>
      <c r="AG1523" s="18"/>
      <c r="AH1523" s="18"/>
      <c r="AI1523" s="18"/>
      <c r="AJ1523" s="18"/>
      <c r="AK1523" s="18"/>
      <c r="AL1523" s="18"/>
      <c r="AM1523" s="18"/>
      <c r="AN1523" s="18"/>
    </row>
    <row r="1524" spans="1:40" x14ac:dyDescent="0.35">
      <c r="A1524" s="18"/>
      <c r="B1524" s="4" t="s">
        <v>6</v>
      </c>
      <c r="C1524" s="4">
        <v>1520</v>
      </c>
      <c r="D1524" s="4">
        <v>43</v>
      </c>
      <c r="E1524" s="12">
        <v>73.400000000000006</v>
      </c>
      <c r="F1524" s="34">
        <f t="shared" si="278"/>
        <v>20.388888888888889</v>
      </c>
      <c r="G1524" s="53">
        <f t="shared" si="288"/>
        <v>0.15277777777777679</v>
      </c>
      <c r="H1524" s="34">
        <f t="shared" si="289"/>
        <v>20.388888888888889</v>
      </c>
      <c r="I1524" s="70"/>
      <c r="J1524" s="34">
        <v>225.95833333333186</v>
      </c>
      <c r="K1524" s="34">
        <f>'Car Specs and Assumptions'!$C$5*9.81*'Car Specs and Assumptions'!$F$5</f>
        <v>145.08990000000003</v>
      </c>
      <c r="L1524" s="34">
        <v>177.06303238425929</v>
      </c>
      <c r="M1524" s="34">
        <v>-96.194599050927451</v>
      </c>
      <c r="N1524" s="35">
        <v>-1961.3009917605764</v>
      </c>
      <c r="O1524" s="35">
        <f t="shared" si="279"/>
        <v>0</v>
      </c>
      <c r="P1524" s="35">
        <f>IF(F1524&gt;0,(K1524+L1524)*F1524,0)</f>
        <v>6568.3403436123981</v>
      </c>
      <c r="Q1524" s="36">
        <f>IF(J1524*-1&gt;(K1524+L1524),(((J1524*-1)-K1524-L1524))*F1524,0)</f>
        <v>0</v>
      </c>
      <c r="R1524" s="35">
        <f t="shared" si="280"/>
        <v>4166270.9719524765</v>
      </c>
      <c r="S1524" s="35">
        <f t="shared" si="281"/>
        <v>2494978.4019837258</v>
      </c>
      <c r="T1524" s="35">
        <f t="shared" si="282"/>
        <v>1.1573900760083979</v>
      </c>
      <c r="U1524" s="35">
        <f t="shared" si="283"/>
        <v>0.69310500007107911</v>
      </c>
      <c r="V1524" s="37">
        <v>-0.69310500007107911</v>
      </c>
      <c r="W1524" s="37">
        <f>0.5*'Car Specs and Assumptions'!$C$5*(F1524*F1524)</f>
        <v>307415.17129629629</v>
      </c>
      <c r="X1524" s="37">
        <f t="shared" si="284"/>
        <v>307.41517129629631</v>
      </c>
      <c r="Y1524" s="37">
        <f t="shared" si="285"/>
        <v>224.41307504629629</v>
      </c>
      <c r="Z1524" s="37">
        <f>(H1524*(K1524+L1524))/1000</f>
        <v>6.5683403436123982</v>
      </c>
      <c r="AA1524" s="37">
        <f t="shared" si="286"/>
        <v>217.84473470268389</v>
      </c>
      <c r="AB1524" s="18"/>
      <c r="AC1524" s="24">
        <f t="shared" si="287"/>
        <v>0</v>
      </c>
      <c r="AD1524" s="24"/>
      <c r="AE1524" s="18"/>
      <c r="AF1524" s="18"/>
      <c r="AG1524" s="18"/>
      <c r="AH1524" s="18"/>
      <c r="AI1524" s="18"/>
      <c r="AJ1524" s="18"/>
      <c r="AK1524" s="18"/>
      <c r="AL1524" s="18"/>
      <c r="AM1524" s="18"/>
      <c r="AN1524" s="18"/>
    </row>
    <row r="1525" spans="1:40" x14ac:dyDescent="0.35">
      <c r="A1525" s="18"/>
      <c r="B1525" s="4" t="s">
        <v>6</v>
      </c>
      <c r="C1525" s="4">
        <v>1521</v>
      </c>
      <c r="D1525" s="4">
        <v>44</v>
      </c>
      <c r="E1525" s="12">
        <v>73.8</v>
      </c>
      <c r="F1525" s="34">
        <f t="shared" si="278"/>
        <v>20.5</v>
      </c>
      <c r="G1525" s="53">
        <f t="shared" si="288"/>
        <v>9.7222222222221433E-2</v>
      </c>
      <c r="H1525" s="34">
        <f t="shared" si="289"/>
        <v>20.5</v>
      </c>
      <c r="I1525" s="70"/>
      <c r="J1525" s="34">
        <v>143.79166666666549</v>
      </c>
      <c r="K1525" s="34">
        <f>'Car Specs and Assumptions'!$C$5*9.81*'Car Specs and Assumptions'!$F$5</f>
        <v>145.08990000000003</v>
      </c>
      <c r="L1525" s="34">
        <v>178.99813312500001</v>
      </c>
      <c r="M1525" s="34">
        <v>-180.29636645833455</v>
      </c>
      <c r="N1525" s="35">
        <v>-3696.0755123958584</v>
      </c>
      <c r="O1525" s="35">
        <f t="shared" si="279"/>
        <v>0</v>
      </c>
      <c r="P1525" s="35">
        <f>IF(F1525&gt;0,(K1525+L1525)*F1525,0)</f>
        <v>6643.8046790625012</v>
      </c>
      <c r="Q1525" s="36">
        <f>IF(J1525*-1&gt;(K1525+L1525),(((J1525*-1)-K1525-L1525))*F1525,0)</f>
        <v>0</v>
      </c>
      <c r="R1525" s="35">
        <f t="shared" si="280"/>
        <v>4172914.7766315392</v>
      </c>
      <c r="S1525" s="35">
        <f t="shared" si="281"/>
        <v>2494978.4019837258</v>
      </c>
      <c r="T1525" s="35">
        <f t="shared" si="282"/>
        <v>1.1592357249482417</v>
      </c>
      <c r="U1525" s="35">
        <f t="shared" si="283"/>
        <v>0.69310500007107911</v>
      </c>
      <c r="V1525" s="37">
        <v>-0.69310500007107911</v>
      </c>
      <c r="W1525" s="37">
        <f>0.5*'Car Specs and Assumptions'!$C$5*(F1525*F1525)</f>
        <v>310774.875</v>
      </c>
      <c r="X1525" s="37">
        <f t="shared" si="284"/>
        <v>310.77487500000001</v>
      </c>
      <c r="Y1525" s="37">
        <f t="shared" si="285"/>
        <v>226.86565874999999</v>
      </c>
      <c r="Z1525" s="37">
        <f>(H1525*(K1525+L1525))/1000</f>
        <v>6.6438046790625016</v>
      </c>
      <c r="AA1525" s="37">
        <f t="shared" si="286"/>
        <v>220.2218540709375</v>
      </c>
      <c r="AB1525" s="18"/>
      <c r="AC1525" s="24">
        <f t="shared" si="287"/>
        <v>0</v>
      </c>
      <c r="AD1525" s="24"/>
      <c r="AE1525" s="18"/>
      <c r="AF1525" s="18"/>
      <c r="AG1525" s="18"/>
      <c r="AH1525" s="18"/>
      <c r="AI1525" s="18"/>
      <c r="AJ1525" s="18"/>
      <c r="AK1525" s="18"/>
      <c r="AL1525" s="18"/>
      <c r="AM1525" s="18"/>
      <c r="AN1525" s="18"/>
    </row>
    <row r="1526" spans="1:40" x14ac:dyDescent="0.35">
      <c r="A1526" s="18"/>
      <c r="B1526" s="4" t="s">
        <v>6</v>
      </c>
      <c r="C1526" s="4">
        <v>1522</v>
      </c>
      <c r="D1526" s="4">
        <v>45</v>
      </c>
      <c r="E1526" s="12">
        <v>74.099999999999994</v>
      </c>
      <c r="F1526" s="34">
        <f t="shared" si="278"/>
        <v>20.583333333333332</v>
      </c>
      <c r="G1526" s="53">
        <f t="shared" si="288"/>
        <v>2.7777777777776791E-2</v>
      </c>
      <c r="H1526" s="34">
        <f t="shared" si="289"/>
        <v>20.583333333333332</v>
      </c>
      <c r="I1526" s="70"/>
      <c r="J1526" s="34">
        <v>41.083333333331872</v>
      </c>
      <c r="K1526" s="34">
        <f>'Car Specs and Assumptions'!$C$5*9.81*'Car Specs and Assumptions'!$F$5</f>
        <v>145.08990000000003</v>
      </c>
      <c r="L1526" s="34">
        <v>180.45636036458333</v>
      </c>
      <c r="M1526" s="34">
        <v>-284.46292703125152</v>
      </c>
      <c r="N1526" s="35">
        <v>-5855.1952480599266</v>
      </c>
      <c r="O1526" s="35">
        <f t="shared" si="279"/>
        <v>0</v>
      </c>
      <c r="P1526" s="35">
        <f>IF(F1526&gt;0,(K1526+L1526)*F1526,0)</f>
        <v>6700.82719250434</v>
      </c>
      <c r="Q1526" s="36">
        <f>IF(J1526*-1&gt;(K1526+L1526),(((J1526*-1)-K1526-L1526))*F1526,0)</f>
        <v>0</v>
      </c>
      <c r="R1526" s="35">
        <f t="shared" si="280"/>
        <v>4179615.6038240436</v>
      </c>
      <c r="S1526" s="35">
        <f t="shared" si="281"/>
        <v>2494978.4019837258</v>
      </c>
      <c r="T1526" s="35">
        <f t="shared" si="282"/>
        <v>1.1610972147423193</v>
      </c>
      <c r="U1526" s="35">
        <f t="shared" si="283"/>
        <v>0.69310500007107911</v>
      </c>
      <c r="V1526" s="37">
        <v>-0.69310500007107911</v>
      </c>
      <c r="W1526" s="37">
        <f>0.5*'Car Specs and Assumptions'!$C$5*(F1526*F1526)</f>
        <v>313306.63541666663</v>
      </c>
      <c r="X1526" s="37">
        <f t="shared" si="284"/>
        <v>313.30663541666661</v>
      </c>
      <c r="Y1526" s="37">
        <f t="shared" si="285"/>
        <v>228.71384385416661</v>
      </c>
      <c r="Z1526" s="37">
        <f>(H1526*(K1526+L1526))/1000</f>
        <v>6.7008271925043399</v>
      </c>
      <c r="AA1526" s="37">
        <f t="shared" si="286"/>
        <v>222.01301666166228</v>
      </c>
      <c r="AB1526" s="18"/>
      <c r="AC1526" s="24">
        <f t="shared" si="287"/>
        <v>0</v>
      </c>
      <c r="AD1526" s="24"/>
      <c r="AE1526" s="18"/>
      <c r="AF1526" s="18"/>
      <c r="AG1526" s="18"/>
      <c r="AH1526" s="18"/>
      <c r="AI1526" s="18"/>
      <c r="AJ1526" s="18"/>
      <c r="AK1526" s="18"/>
      <c r="AL1526" s="18"/>
      <c r="AM1526" s="18"/>
      <c r="AN1526" s="18"/>
    </row>
    <row r="1527" spans="1:40" x14ac:dyDescent="0.35">
      <c r="A1527" s="18"/>
      <c r="B1527" s="4" t="s">
        <v>6</v>
      </c>
      <c r="C1527" s="4">
        <v>1523</v>
      </c>
      <c r="D1527" s="4">
        <v>46</v>
      </c>
      <c r="E1527" s="12">
        <v>74</v>
      </c>
      <c r="F1527" s="34">
        <f t="shared" si="278"/>
        <v>20.555555555555554</v>
      </c>
      <c r="G1527" s="53">
        <f t="shared" si="288"/>
        <v>-6.9444444444444642E-2</v>
      </c>
      <c r="H1527" s="34">
        <f t="shared" si="289"/>
        <v>20.555555555555554</v>
      </c>
      <c r="I1527" s="70"/>
      <c r="J1527" s="34">
        <v>-102.70833333333363</v>
      </c>
      <c r="K1527" s="34">
        <f>'Car Specs and Assumptions'!$C$5*9.81*'Car Specs and Assumptions'!$F$5</f>
        <v>145.08990000000003</v>
      </c>
      <c r="L1527" s="34">
        <v>179.9696273148148</v>
      </c>
      <c r="M1527" s="34">
        <v>-427.76786064814848</v>
      </c>
      <c r="N1527" s="35">
        <v>-8793.0060244341621</v>
      </c>
      <c r="O1527" s="35">
        <f t="shared" si="279"/>
        <v>0</v>
      </c>
      <c r="P1527" s="35">
        <f>IF(F1527&gt;0,(K1527+L1527)*F1527,0)</f>
        <v>6681.7791725823045</v>
      </c>
      <c r="Q1527" s="36">
        <f>IF(J1527*-1&gt;(K1527+L1527),(((J1527*-1)-K1527-L1527))*F1527,0)</f>
        <v>0</v>
      </c>
      <c r="R1527" s="35">
        <f t="shared" si="280"/>
        <v>4186297.3829966257</v>
      </c>
      <c r="S1527" s="35">
        <f t="shared" si="281"/>
        <v>2494978.4019837258</v>
      </c>
      <c r="T1527" s="35">
        <f t="shared" si="282"/>
        <v>1.1629534129964627</v>
      </c>
      <c r="U1527" s="35">
        <f t="shared" si="283"/>
        <v>0.69310500007107911</v>
      </c>
      <c r="V1527" s="37">
        <v>-0.69310500007107911</v>
      </c>
      <c r="W1527" s="37">
        <f>0.5*'Car Specs and Assumptions'!$C$5*(F1527*F1527)</f>
        <v>312461.57407407399</v>
      </c>
      <c r="X1527" s="37">
        <f t="shared" si="284"/>
        <v>312.46157407407401</v>
      </c>
      <c r="Y1527" s="37">
        <f t="shared" si="285"/>
        <v>228.09694907407402</v>
      </c>
      <c r="Z1527" s="37">
        <f>(H1527*(K1527+L1527))/1000</f>
        <v>6.6817791725823046</v>
      </c>
      <c r="AA1527" s="37">
        <f t="shared" si="286"/>
        <v>221.41516990149171</v>
      </c>
      <c r="AB1527" s="18"/>
      <c r="AC1527" s="24">
        <f t="shared" si="287"/>
        <v>0</v>
      </c>
      <c r="AD1527" s="24"/>
      <c r="AE1527" s="18"/>
      <c r="AF1527" s="18"/>
      <c r="AG1527" s="18"/>
      <c r="AH1527" s="18"/>
      <c r="AI1527" s="18"/>
      <c r="AJ1527" s="18"/>
      <c r="AK1527" s="18"/>
      <c r="AL1527" s="18"/>
      <c r="AM1527" s="18"/>
      <c r="AN1527" s="18"/>
    </row>
    <row r="1528" spans="1:40" x14ac:dyDescent="0.35">
      <c r="A1528" s="18"/>
      <c r="B1528" s="4" t="s">
        <v>6</v>
      </c>
      <c r="C1528" s="4">
        <v>1524</v>
      </c>
      <c r="D1528" s="4">
        <v>47</v>
      </c>
      <c r="E1528" s="12">
        <v>73.599999999999994</v>
      </c>
      <c r="F1528" s="34">
        <f t="shared" si="278"/>
        <v>20.444444444444443</v>
      </c>
      <c r="G1528" s="53">
        <f t="shared" si="288"/>
        <v>-0.20833333333333215</v>
      </c>
      <c r="H1528" s="34">
        <f t="shared" si="289"/>
        <v>20.444444444444443</v>
      </c>
      <c r="I1528" s="70"/>
      <c r="J1528" s="34">
        <v>-308.12499999999824</v>
      </c>
      <c r="K1528" s="34">
        <f>'Car Specs and Assumptions'!$C$5*9.81*'Car Specs and Assumptions'!$F$5</f>
        <v>145.08990000000003</v>
      </c>
      <c r="L1528" s="34">
        <v>178.02926814814813</v>
      </c>
      <c r="M1528" s="34">
        <v>-631.2441681481464</v>
      </c>
      <c r="N1528" s="35">
        <v>-12905.436326584326</v>
      </c>
      <c r="O1528" s="35">
        <f t="shared" si="279"/>
        <v>0</v>
      </c>
      <c r="P1528" s="35">
        <f>IF(F1528&gt;0,(K1528+L1528)*F1528,0)</f>
        <v>6605.9918821399178</v>
      </c>
      <c r="Q1528" s="36">
        <f>IF(J1528*-1&gt;(K1528+L1528),(((J1528*-1)-K1528-L1528))*F1528,0)</f>
        <v>0</v>
      </c>
      <c r="R1528" s="35">
        <f t="shared" si="280"/>
        <v>4192903.3748787655</v>
      </c>
      <c r="S1528" s="35">
        <f t="shared" si="281"/>
        <v>2494978.4019837258</v>
      </c>
      <c r="T1528" s="35">
        <f t="shared" si="282"/>
        <v>1.164788557541321</v>
      </c>
      <c r="U1528" s="35">
        <f t="shared" si="283"/>
        <v>0.69310500007107911</v>
      </c>
      <c r="V1528" s="37">
        <v>-0.69310500007107911</v>
      </c>
      <c r="W1528" s="37">
        <f>0.5*'Car Specs and Assumptions'!$C$5*(F1528*F1528)</f>
        <v>309092.74074074067</v>
      </c>
      <c r="X1528" s="37">
        <f t="shared" si="284"/>
        <v>309.09274074074068</v>
      </c>
      <c r="Y1528" s="37">
        <f t="shared" si="285"/>
        <v>225.63770074074068</v>
      </c>
      <c r="Z1528" s="37">
        <f>(H1528*(K1528+L1528))/1000</f>
        <v>6.6059918821399179</v>
      </c>
      <c r="AA1528" s="37">
        <f t="shared" si="286"/>
        <v>219.03170885860078</v>
      </c>
      <c r="AB1528" s="18"/>
      <c r="AC1528" s="24">
        <f t="shared" si="287"/>
        <v>0</v>
      </c>
      <c r="AD1528" s="24"/>
      <c r="AE1528" s="18"/>
      <c r="AF1528" s="18"/>
      <c r="AG1528" s="18"/>
      <c r="AH1528" s="18"/>
      <c r="AI1528" s="18"/>
      <c r="AJ1528" s="18"/>
      <c r="AK1528" s="18"/>
      <c r="AL1528" s="18"/>
      <c r="AM1528" s="18"/>
      <c r="AN1528" s="18"/>
    </row>
    <row r="1529" spans="1:40" x14ac:dyDescent="0.35">
      <c r="A1529" s="18"/>
      <c r="B1529" s="4" t="s">
        <v>6</v>
      </c>
      <c r="C1529" s="4">
        <v>1525</v>
      </c>
      <c r="D1529" s="4">
        <v>48</v>
      </c>
      <c r="E1529" s="12">
        <v>72.5</v>
      </c>
      <c r="F1529" s="34">
        <f t="shared" si="278"/>
        <v>20.138888888888889</v>
      </c>
      <c r="G1529" s="53">
        <f t="shared" si="288"/>
        <v>-0.38888888888888928</v>
      </c>
      <c r="H1529" s="34">
        <f t="shared" si="289"/>
        <v>20.138888888888889</v>
      </c>
      <c r="I1529" s="70"/>
      <c r="J1529" s="34">
        <v>-575.1666666666672</v>
      </c>
      <c r="K1529" s="34">
        <f>'Car Specs and Assumptions'!$C$5*9.81*'Car Specs and Assumptions'!$F$5</f>
        <v>145.08990000000003</v>
      </c>
      <c r="L1529" s="34">
        <v>172.74750795717594</v>
      </c>
      <c r="M1529" s="34">
        <v>-893.00407462384317</v>
      </c>
      <c r="N1529" s="35">
        <v>-17984.109836174619</v>
      </c>
      <c r="O1529" s="35">
        <f t="shared" si="279"/>
        <v>0</v>
      </c>
      <c r="P1529" s="35">
        <f>IF(F1529&gt;0,(K1529+L1529)*F1529,0)</f>
        <v>6400.8922435820159</v>
      </c>
      <c r="Q1529" s="36">
        <f>IF(J1529*-1&gt;(K1529+L1529),(((J1529*-1)-K1529-L1529))*F1529,0)</f>
        <v>5182.3253490105872</v>
      </c>
      <c r="R1529" s="35">
        <f t="shared" si="280"/>
        <v>4199304.2671223478</v>
      </c>
      <c r="S1529" s="35">
        <f t="shared" si="281"/>
        <v>2500160.7273327364</v>
      </c>
      <c r="T1529" s="35">
        <f t="shared" si="282"/>
        <v>1.1665667254065883</v>
      </c>
      <c r="U1529" s="35">
        <f t="shared" si="283"/>
        <v>0.69454465005303423</v>
      </c>
      <c r="V1529" s="37">
        <v>-0.69454465005303423</v>
      </c>
      <c r="W1529" s="37">
        <f>0.5*'Car Specs and Assumptions'!$C$5*(F1529*F1529)</f>
        <v>299922.59837962966</v>
      </c>
      <c r="X1529" s="37">
        <f t="shared" si="284"/>
        <v>299.92259837962968</v>
      </c>
      <c r="Y1529" s="37">
        <f t="shared" si="285"/>
        <v>218.94349681712967</v>
      </c>
      <c r="Z1529" s="37">
        <f>(H1529*(K1529+L1529))/1000</f>
        <v>6.4008922435820157</v>
      </c>
      <c r="AA1529" s="37">
        <f t="shared" si="286"/>
        <v>212.54260457354766</v>
      </c>
      <c r="AB1529" s="18"/>
      <c r="AC1529" s="24">
        <f t="shared" si="287"/>
        <v>0</v>
      </c>
      <c r="AD1529" s="24"/>
      <c r="AE1529" s="18"/>
      <c r="AF1529" s="18"/>
      <c r="AG1529" s="18"/>
      <c r="AH1529" s="18"/>
      <c r="AI1529" s="18"/>
      <c r="AJ1529" s="18"/>
      <c r="AK1529" s="18"/>
      <c r="AL1529" s="18"/>
      <c r="AM1529" s="18"/>
      <c r="AN1529" s="18"/>
    </row>
    <row r="1530" spans="1:40" x14ac:dyDescent="0.35">
      <c r="A1530" s="18"/>
      <c r="B1530" s="4" t="s">
        <v>6</v>
      </c>
      <c r="C1530" s="4">
        <v>1526</v>
      </c>
      <c r="D1530" s="4">
        <v>49</v>
      </c>
      <c r="E1530" s="12">
        <v>70.8</v>
      </c>
      <c r="F1530" s="34">
        <f t="shared" si="278"/>
        <v>19.666666666666664</v>
      </c>
      <c r="G1530" s="53">
        <f t="shared" si="288"/>
        <v>-0.54166666666666785</v>
      </c>
      <c r="H1530" s="34">
        <f t="shared" si="289"/>
        <v>19.666666666666664</v>
      </c>
      <c r="I1530" s="70"/>
      <c r="J1530" s="34">
        <v>-801.12500000000171</v>
      </c>
      <c r="K1530" s="34">
        <f>'Car Specs and Assumptions'!$C$5*9.81*'Car Specs and Assumptions'!$F$5</f>
        <v>145.08990000000003</v>
      </c>
      <c r="L1530" s="34">
        <v>164.74122583333329</v>
      </c>
      <c r="M1530" s="34">
        <v>-1110.9561258333351</v>
      </c>
      <c r="N1530" s="35">
        <v>-21848.803808055589</v>
      </c>
      <c r="O1530" s="35">
        <f t="shared" si="279"/>
        <v>0</v>
      </c>
      <c r="P1530" s="35">
        <f>IF(F1530&gt;0,(K1530+L1530)*F1530,0)</f>
        <v>6093.3454747222213</v>
      </c>
      <c r="Q1530" s="36">
        <f>IF(J1530*-1&gt;(K1530+L1530),(((J1530*-1)-K1530-L1530))*F1530,0)</f>
        <v>9662.1128586111445</v>
      </c>
      <c r="R1530" s="35">
        <f t="shared" si="280"/>
        <v>4205397.6125970697</v>
      </c>
      <c r="S1530" s="35">
        <f t="shared" si="281"/>
        <v>2509822.8401913475</v>
      </c>
      <c r="T1530" s="35">
        <f t="shared" si="282"/>
        <v>1.168259456779466</v>
      </c>
      <c r="U1530" s="35">
        <f t="shared" si="283"/>
        <v>0.69722878500515639</v>
      </c>
      <c r="V1530" s="37">
        <v>-0.69722878500515639</v>
      </c>
      <c r="W1530" s="37">
        <f>0.5*'Car Specs and Assumptions'!$C$5*(F1530*F1530)</f>
        <v>286022.16666666657</v>
      </c>
      <c r="X1530" s="37">
        <f t="shared" si="284"/>
        <v>286.02216666666658</v>
      </c>
      <c r="Y1530" s="37">
        <f t="shared" si="285"/>
        <v>208.7961816666666</v>
      </c>
      <c r="Z1530" s="37">
        <f>(H1530*(K1530+L1530))/1000</f>
        <v>6.0933454747222209</v>
      </c>
      <c r="AA1530" s="37">
        <f t="shared" si="286"/>
        <v>202.70283619194439</v>
      </c>
      <c r="AB1530" s="18"/>
      <c r="AC1530" s="24">
        <f t="shared" si="287"/>
        <v>0</v>
      </c>
      <c r="AD1530" s="24"/>
      <c r="AE1530" s="18"/>
      <c r="AF1530" s="18"/>
      <c r="AG1530" s="18"/>
      <c r="AH1530" s="18"/>
      <c r="AI1530" s="18"/>
      <c r="AJ1530" s="18"/>
      <c r="AK1530" s="18"/>
      <c r="AL1530" s="18"/>
      <c r="AM1530" s="18"/>
      <c r="AN1530" s="18"/>
    </row>
    <row r="1531" spans="1:40" x14ac:dyDescent="0.35">
      <c r="A1531" s="18"/>
      <c r="B1531" s="4" t="s">
        <v>6</v>
      </c>
      <c r="C1531" s="4">
        <v>1527</v>
      </c>
      <c r="D1531" s="4">
        <v>50</v>
      </c>
      <c r="E1531" s="12">
        <v>68.599999999999994</v>
      </c>
      <c r="F1531" s="34">
        <f t="shared" si="278"/>
        <v>19.055555555555554</v>
      </c>
      <c r="G1531" s="53">
        <f t="shared" si="288"/>
        <v>-0.63888888888888751</v>
      </c>
      <c r="H1531" s="34">
        <f t="shared" si="289"/>
        <v>19.055555555555554</v>
      </c>
      <c r="I1531" s="70"/>
      <c r="J1531" s="34">
        <v>-944.91666666666458</v>
      </c>
      <c r="K1531" s="34">
        <f>'Car Specs and Assumptions'!$C$5*9.81*'Car Specs and Assumptions'!$F$5</f>
        <v>145.08990000000003</v>
      </c>
      <c r="L1531" s="34">
        <v>154.66213793981481</v>
      </c>
      <c r="M1531" s="34">
        <v>-1244.6687046064794</v>
      </c>
      <c r="N1531" s="35">
        <v>-23717.853648890134</v>
      </c>
      <c r="O1531" s="35">
        <f t="shared" si="279"/>
        <v>0</v>
      </c>
      <c r="P1531" s="35">
        <f>IF(F1531&gt;0,(K1531+L1531)*F1531,0)</f>
        <v>5711.9416118531381</v>
      </c>
      <c r="Q1531" s="36">
        <f>IF(J1531*-1&gt;(K1531+L1531),(((J1531*-1)-K1531-L1531))*F1531,0)</f>
        <v>12293.970425183858</v>
      </c>
      <c r="R1531" s="35">
        <f t="shared" si="280"/>
        <v>4211109.5542089231</v>
      </c>
      <c r="S1531" s="35">
        <f t="shared" si="281"/>
        <v>2522116.8106165314</v>
      </c>
      <c r="T1531" s="35">
        <f t="shared" si="282"/>
        <v>1.1698462341592388</v>
      </c>
      <c r="U1531" s="35">
        <f t="shared" si="283"/>
        <v>0.70064404998927243</v>
      </c>
      <c r="V1531" s="37">
        <v>-0.70064404998927243</v>
      </c>
      <c r="W1531" s="37">
        <f>0.5*'Car Specs and Assumptions'!$C$5*(F1531*F1531)</f>
        <v>268522.94907407404</v>
      </c>
      <c r="X1531" s="37">
        <f t="shared" si="284"/>
        <v>268.52294907407406</v>
      </c>
      <c r="Y1531" s="37">
        <f t="shared" si="285"/>
        <v>196.02175282407407</v>
      </c>
      <c r="Z1531" s="37">
        <f>(H1531*(K1531+L1531))/1000</f>
        <v>5.7119416118531383</v>
      </c>
      <c r="AA1531" s="37">
        <f t="shared" si="286"/>
        <v>190.30981121222092</v>
      </c>
      <c r="AB1531" s="18"/>
      <c r="AC1531" s="24">
        <f t="shared" si="287"/>
        <v>12293.970425183858</v>
      </c>
      <c r="AD1531" s="24"/>
      <c r="AE1531" s="18"/>
      <c r="AF1531" s="18"/>
      <c r="AG1531" s="18"/>
      <c r="AH1531" s="18"/>
      <c r="AI1531" s="18"/>
      <c r="AJ1531" s="18"/>
      <c r="AK1531" s="18"/>
      <c r="AL1531" s="18"/>
      <c r="AM1531" s="18"/>
      <c r="AN1531" s="18"/>
    </row>
    <row r="1532" spans="1:40" x14ac:dyDescent="0.35">
      <c r="A1532" s="18"/>
      <c r="B1532" s="4" t="s">
        <v>6</v>
      </c>
      <c r="C1532" s="4">
        <v>1528</v>
      </c>
      <c r="D1532" s="4">
        <v>51</v>
      </c>
      <c r="E1532" s="12">
        <v>66.2</v>
      </c>
      <c r="F1532" s="34">
        <f t="shared" si="278"/>
        <v>18.388888888888889</v>
      </c>
      <c r="G1532" s="53">
        <f t="shared" si="288"/>
        <v>-0.63888888888888751</v>
      </c>
      <c r="H1532" s="34">
        <f t="shared" si="289"/>
        <v>18.388888888888889</v>
      </c>
      <c r="I1532" s="70"/>
      <c r="J1532" s="34">
        <v>-944.91666666666458</v>
      </c>
      <c r="K1532" s="34">
        <f>'Car Specs and Assumptions'!$C$5*9.81*'Car Specs and Assumptions'!$F$5</f>
        <v>145.08990000000003</v>
      </c>
      <c r="L1532" s="34">
        <v>144.02960071759261</v>
      </c>
      <c r="M1532" s="34">
        <v>-1234.0361673842572</v>
      </c>
      <c r="N1532" s="35">
        <v>-22692.553966899395</v>
      </c>
      <c r="O1532" s="35">
        <f t="shared" si="279"/>
        <v>0</v>
      </c>
      <c r="P1532" s="35">
        <f>IF(F1532&gt;0,(K1532+L1532)*F1532,0)</f>
        <v>5316.586374306843</v>
      </c>
      <c r="Q1532" s="36">
        <f>IF(J1532*-1&gt;(K1532+L1532),(((J1532*-1)-K1532-L1532))*F1532,0)</f>
        <v>12059.381218285711</v>
      </c>
      <c r="R1532" s="35">
        <f t="shared" si="280"/>
        <v>4216426.1405832302</v>
      </c>
      <c r="S1532" s="35">
        <f t="shared" si="281"/>
        <v>2534176.1918348172</v>
      </c>
      <c r="T1532" s="35">
        <f t="shared" si="282"/>
        <v>1.1713231818540213</v>
      </c>
      <c r="U1532" s="35">
        <f t="shared" si="283"/>
        <v>0.70399414609171229</v>
      </c>
      <c r="V1532" s="37">
        <v>-0.70399414609171229</v>
      </c>
      <c r="W1532" s="37">
        <f>0.5*'Car Specs and Assumptions'!$C$5*(F1532*F1532)</f>
        <v>250062.83796296298</v>
      </c>
      <c r="X1532" s="37">
        <f t="shared" si="284"/>
        <v>250.06283796296299</v>
      </c>
      <c r="Y1532" s="37">
        <f t="shared" si="285"/>
        <v>182.54587171296296</v>
      </c>
      <c r="Z1532" s="37">
        <f>(H1532*(K1532+L1532))/1000</f>
        <v>5.3165863743068433</v>
      </c>
      <c r="AA1532" s="37">
        <f t="shared" si="286"/>
        <v>177.22928533865613</v>
      </c>
      <c r="AB1532" s="18"/>
      <c r="AC1532" s="24">
        <f t="shared" si="287"/>
        <v>12059.381218285711</v>
      </c>
      <c r="AD1532" s="24">
        <f>SUM(AC1530:AC1533)</f>
        <v>24353.35164346957</v>
      </c>
      <c r="AE1532" s="18"/>
      <c r="AF1532" s="18"/>
      <c r="AG1532" s="18"/>
      <c r="AH1532" s="18"/>
      <c r="AI1532" s="18"/>
      <c r="AJ1532" s="18"/>
      <c r="AK1532" s="18"/>
      <c r="AL1532" s="18"/>
      <c r="AM1532" s="18"/>
      <c r="AN1532" s="18"/>
    </row>
    <row r="1533" spans="1:40" x14ac:dyDescent="0.35">
      <c r="A1533" s="18"/>
      <c r="B1533" s="4" t="s">
        <v>6</v>
      </c>
      <c r="C1533" s="4">
        <v>1529</v>
      </c>
      <c r="D1533" s="4">
        <v>52</v>
      </c>
      <c r="E1533" s="12">
        <v>64</v>
      </c>
      <c r="F1533" s="34">
        <f t="shared" si="278"/>
        <v>17.777777777777779</v>
      </c>
      <c r="G1533" s="53">
        <f t="shared" si="288"/>
        <v>-0.55555555555555536</v>
      </c>
      <c r="H1533" s="34">
        <f t="shared" si="289"/>
        <v>17.777777777777779</v>
      </c>
      <c r="I1533" s="70"/>
      <c r="J1533" s="34">
        <v>-821.6666666666664</v>
      </c>
      <c r="K1533" s="34">
        <f>'Car Specs and Assumptions'!$C$5*9.81*'Car Specs and Assumptions'!$F$5</f>
        <v>145.08990000000003</v>
      </c>
      <c r="L1533" s="34">
        <v>134.61570370370373</v>
      </c>
      <c r="M1533" s="34">
        <v>-1101.3722703703702</v>
      </c>
      <c r="N1533" s="35">
        <v>-19579.951473251025</v>
      </c>
      <c r="O1533" s="35">
        <f t="shared" si="279"/>
        <v>0</v>
      </c>
      <c r="P1533" s="35">
        <f>IF(F1533&gt;0,(K1533+L1533)*F1533,0)</f>
        <v>4972.5440658436228</v>
      </c>
      <c r="Q1533" s="36">
        <f>IF(J1533*-1&gt;(K1533+L1533),(((J1533*-1)-K1533-L1533))*F1533,0)</f>
        <v>9634.8633415637796</v>
      </c>
      <c r="R1533" s="35">
        <f t="shared" si="280"/>
        <v>4221398.6846490735</v>
      </c>
      <c r="S1533" s="35">
        <f t="shared" si="281"/>
        <v>2543811.055176381</v>
      </c>
      <c r="T1533" s="35">
        <f t="shared" si="282"/>
        <v>1.1727045545955126</v>
      </c>
      <c r="U1533" s="35">
        <f t="shared" si="283"/>
        <v>0.70667071112799873</v>
      </c>
      <c r="V1533" s="37">
        <v>-0.70667071112799873</v>
      </c>
      <c r="W1533" s="37">
        <f>0.5*'Car Specs and Assumptions'!$C$5*(F1533*F1533)</f>
        <v>233718.51851851854</v>
      </c>
      <c r="X1533" s="37">
        <f t="shared" si="284"/>
        <v>233.71851851851855</v>
      </c>
      <c r="Y1533" s="37">
        <f t="shared" si="285"/>
        <v>170.61451851851854</v>
      </c>
      <c r="Z1533" s="37">
        <f>(H1533*(K1533+L1533))/1000</f>
        <v>4.9725440658436231</v>
      </c>
      <c r="AA1533" s="37">
        <f t="shared" si="286"/>
        <v>165.6419744526749</v>
      </c>
      <c r="AB1533" s="18"/>
      <c r="AC1533" s="24">
        <f t="shared" si="287"/>
        <v>0</v>
      </c>
      <c r="AD1533" s="24"/>
      <c r="AE1533" s="18"/>
      <c r="AF1533" s="18"/>
      <c r="AG1533" s="18"/>
      <c r="AH1533" s="18"/>
      <c r="AI1533" s="18"/>
      <c r="AJ1533" s="18"/>
      <c r="AK1533" s="18"/>
      <c r="AL1533" s="18"/>
      <c r="AM1533" s="18"/>
      <c r="AN1533" s="18"/>
    </row>
    <row r="1534" spans="1:40" x14ac:dyDescent="0.35">
      <c r="A1534" s="18"/>
      <c r="B1534" s="4" t="s">
        <v>6</v>
      </c>
      <c r="C1534" s="4">
        <v>1530</v>
      </c>
      <c r="D1534" s="4">
        <v>53</v>
      </c>
      <c r="E1534" s="12">
        <v>62.2</v>
      </c>
      <c r="F1534" s="34">
        <f t="shared" si="278"/>
        <v>17.277777777777779</v>
      </c>
      <c r="G1534" s="53">
        <f t="shared" si="288"/>
        <v>-0.43055555555555713</v>
      </c>
      <c r="H1534" s="34">
        <f t="shared" si="289"/>
        <v>17.277777777777779</v>
      </c>
      <c r="I1534" s="70"/>
      <c r="J1534" s="34">
        <v>-636.79166666666902</v>
      </c>
      <c r="K1534" s="34">
        <f>'Car Specs and Assumptions'!$C$5*9.81*'Car Specs and Assumptions'!$F$5</f>
        <v>145.08990000000003</v>
      </c>
      <c r="L1534" s="34">
        <v>127.1500534953704</v>
      </c>
      <c r="M1534" s="34">
        <v>-909.03162016203942</v>
      </c>
      <c r="N1534" s="35">
        <v>-15706.046326133015</v>
      </c>
      <c r="O1534" s="35">
        <f t="shared" si="279"/>
        <v>0</v>
      </c>
      <c r="P1534" s="35">
        <f>IF(F1534&gt;0,(K1534+L1534)*F1534,0)</f>
        <v>4703.7014187255663</v>
      </c>
      <c r="Q1534" s="36">
        <f>IF(J1534*-1&gt;(K1534+L1534),(((J1534*-1)-K1534-L1534))*F1534,0)</f>
        <v>6298.6434886818806</v>
      </c>
      <c r="R1534" s="35">
        <f t="shared" si="280"/>
        <v>4226102.3860677993</v>
      </c>
      <c r="S1534" s="35">
        <f t="shared" si="281"/>
        <v>2550109.6986650629</v>
      </c>
      <c r="T1534" s="35">
        <f t="shared" si="282"/>
        <v>1.1740112428496348</v>
      </c>
      <c r="U1534" s="35">
        <f t="shared" si="283"/>
        <v>0.70842047428915456</v>
      </c>
      <c r="V1534" s="37">
        <v>-0.70842047428915456</v>
      </c>
      <c r="W1534" s="37">
        <f>0.5*'Car Specs and Assumptions'!$C$5*(F1534*F1534)</f>
        <v>220756.72685185188</v>
      </c>
      <c r="X1534" s="37">
        <f t="shared" si="284"/>
        <v>220.75672685185188</v>
      </c>
      <c r="Y1534" s="37">
        <f t="shared" si="285"/>
        <v>161.15241060185187</v>
      </c>
      <c r="Z1534" s="37">
        <f>(H1534*(K1534+L1534))/1000</f>
        <v>4.7037014187255659</v>
      </c>
      <c r="AA1534" s="37">
        <f t="shared" si="286"/>
        <v>156.44870918312631</v>
      </c>
      <c r="AB1534" s="18"/>
      <c r="AC1534" s="24">
        <f t="shared" si="287"/>
        <v>0</v>
      </c>
      <c r="AD1534" s="24"/>
      <c r="AE1534" s="18"/>
      <c r="AF1534" s="18"/>
      <c r="AG1534" s="18"/>
      <c r="AH1534" s="18"/>
      <c r="AI1534" s="18"/>
      <c r="AJ1534" s="18"/>
      <c r="AK1534" s="18"/>
      <c r="AL1534" s="18"/>
      <c r="AM1534" s="18"/>
      <c r="AN1534" s="18"/>
    </row>
    <row r="1535" spans="1:40" x14ac:dyDescent="0.35">
      <c r="A1535" s="18"/>
      <c r="B1535" s="4" t="s">
        <v>6</v>
      </c>
      <c r="C1535" s="4">
        <v>1531</v>
      </c>
      <c r="D1535" s="4">
        <v>54</v>
      </c>
      <c r="E1535" s="12">
        <v>60.9</v>
      </c>
      <c r="F1535" s="34">
        <f t="shared" si="278"/>
        <v>16.916666666666664</v>
      </c>
      <c r="G1535" s="53">
        <f t="shared" si="288"/>
        <v>-0.27777777777777857</v>
      </c>
      <c r="H1535" s="34">
        <f t="shared" si="289"/>
        <v>16.916666666666664</v>
      </c>
      <c r="I1535" s="70"/>
      <c r="J1535" s="34">
        <v>-410.83333333333451</v>
      </c>
      <c r="K1535" s="34">
        <f>'Car Specs and Assumptions'!$C$5*9.81*'Car Specs and Assumptions'!$F$5</f>
        <v>145.08990000000003</v>
      </c>
      <c r="L1535" s="34">
        <v>121.89064161458332</v>
      </c>
      <c r="M1535" s="34">
        <v>-677.81387494791784</v>
      </c>
      <c r="N1535" s="35">
        <v>-11466.351384535608</v>
      </c>
      <c r="O1535" s="35">
        <f t="shared" si="279"/>
        <v>0</v>
      </c>
      <c r="P1535" s="35">
        <f>IF(F1535&gt;0,(K1535+L1535)*F1535,0)</f>
        <v>4516.4208289800345</v>
      </c>
      <c r="Q1535" s="36">
        <f>IF(J1535*-1&gt;(K1535+L1535),(((J1535*-1)-K1535-L1535))*F1535,0)</f>
        <v>2433.5097265755394</v>
      </c>
      <c r="R1535" s="35">
        <f t="shared" si="280"/>
        <v>4230618.8068967797</v>
      </c>
      <c r="S1535" s="35">
        <f t="shared" si="281"/>
        <v>2552543.2083916385</v>
      </c>
      <c r="T1535" s="35">
        <f t="shared" si="282"/>
        <v>1.1752659045559255</v>
      </c>
      <c r="U1535" s="35">
        <f t="shared" si="283"/>
        <v>0.70909650329119722</v>
      </c>
      <c r="V1535" s="37">
        <v>-0.70909650329119722</v>
      </c>
      <c r="W1535" s="37">
        <f>0.5*'Car Specs and Assumptions'!$C$5*(F1535*F1535)</f>
        <v>211625.3854166666</v>
      </c>
      <c r="X1535" s="37">
        <f t="shared" si="284"/>
        <v>211.6253854166666</v>
      </c>
      <c r="Y1535" s="37">
        <f t="shared" si="285"/>
        <v>154.48653135416663</v>
      </c>
      <c r="Z1535" s="37">
        <f>(H1535*(K1535+L1535))/1000</f>
        <v>4.5164208289800341</v>
      </c>
      <c r="AA1535" s="37">
        <f t="shared" si="286"/>
        <v>149.97011052518658</v>
      </c>
      <c r="AB1535" s="18"/>
      <c r="AC1535" s="24">
        <f t="shared" si="287"/>
        <v>0</v>
      </c>
      <c r="AD1535" s="24"/>
      <c r="AE1535" s="18"/>
      <c r="AF1535" s="18"/>
      <c r="AG1535" s="18"/>
      <c r="AH1535" s="18"/>
      <c r="AI1535" s="18"/>
      <c r="AJ1535" s="18"/>
      <c r="AK1535" s="18"/>
      <c r="AL1535" s="18"/>
      <c r="AM1535" s="18"/>
      <c r="AN1535" s="18"/>
    </row>
    <row r="1536" spans="1:40" x14ac:dyDescent="0.35">
      <c r="A1536" s="18"/>
      <c r="B1536" s="4" t="s">
        <v>6</v>
      </c>
      <c r="C1536" s="4">
        <v>1532</v>
      </c>
      <c r="D1536" s="4">
        <v>55</v>
      </c>
      <c r="E1536" s="12">
        <v>60.2</v>
      </c>
      <c r="F1536" s="34">
        <f t="shared" si="278"/>
        <v>16.722222222222221</v>
      </c>
      <c r="G1536" s="53">
        <f t="shared" si="288"/>
        <v>-0.12499999999999822</v>
      </c>
      <c r="H1536" s="34">
        <f t="shared" si="289"/>
        <v>16.722222222222221</v>
      </c>
      <c r="I1536" s="70"/>
      <c r="J1536" s="34">
        <v>-184.87499999999739</v>
      </c>
      <c r="K1536" s="34">
        <f>'Car Specs and Assumptions'!$C$5*9.81*'Car Specs and Assumptions'!$F$5</f>
        <v>145.08990000000003</v>
      </c>
      <c r="L1536" s="34">
        <v>119.1046618287037</v>
      </c>
      <c r="M1536" s="34">
        <v>-449.06956182870113</v>
      </c>
      <c r="N1536" s="35">
        <v>-7509.441006135502</v>
      </c>
      <c r="O1536" s="35">
        <f t="shared" si="279"/>
        <v>0</v>
      </c>
      <c r="P1536" s="35">
        <f>IF(F1536&gt;0,(K1536+L1536)*F1536,0)</f>
        <v>4417.9201728022126</v>
      </c>
      <c r="Q1536" s="36">
        <f>IF(J1536*-1&gt;(K1536+L1536),(((J1536*-1)-K1536-L1536))*F1536,0)</f>
        <v>0</v>
      </c>
      <c r="R1536" s="35">
        <f t="shared" si="280"/>
        <v>4235036.7270695819</v>
      </c>
      <c r="S1536" s="35">
        <f t="shared" si="281"/>
        <v>2552543.2083916385</v>
      </c>
      <c r="T1536" s="35">
        <f t="shared" si="282"/>
        <v>1.17649320277993</v>
      </c>
      <c r="U1536" s="35">
        <f t="shared" si="283"/>
        <v>0.70909650329119722</v>
      </c>
      <c r="V1536" s="37">
        <v>-0.70909650329119722</v>
      </c>
      <c r="W1536" s="37">
        <f>0.5*'Car Specs and Assumptions'!$C$5*(F1536*F1536)</f>
        <v>206788.39351851848</v>
      </c>
      <c r="X1536" s="37">
        <f t="shared" si="284"/>
        <v>206.78839351851849</v>
      </c>
      <c r="Y1536" s="37">
        <f t="shared" si="285"/>
        <v>150.95552726851849</v>
      </c>
      <c r="Z1536" s="37">
        <f>(H1536*(K1536+L1536))/1000</f>
        <v>4.4179201728022131</v>
      </c>
      <c r="AA1536" s="37">
        <f t="shared" si="286"/>
        <v>146.53760709571628</v>
      </c>
      <c r="AB1536" s="18"/>
      <c r="AC1536" s="24">
        <f t="shared" si="287"/>
        <v>0</v>
      </c>
      <c r="AD1536" s="24"/>
      <c r="AE1536" s="18"/>
      <c r="AF1536" s="18"/>
      <c r="AG1536" s="18"/>
      <c r="AH1536" s="18"/>
      <c r="AI1536" s="18"/>
      <c r="AJ1536" s="18"/>
      <c r="AK1536" s="18"/>
      <c r="AL1536" s="18"/>
      <c r="AM1536" s="18"/>
      <c r="AN1536" s="18"/>
    </row>
    <row r="1537" spans="1:40" x14ac:dyDescent="0.35">
      <c r="A1537" s="18"/>
      <c r="B1537" s="4" t="s">
        <v>6</v>
      </c>
      <c r="C1537" s="4">
        <v>1533</v>
      </c>
      <c r="D1537" s="4">
        <v>56</v>
      </c>
      <c r="E1537" s="12">
        <v>60</v>
      </c>
      <c r="F1537" s="34">
        <f t="shared" si="278"/>
        <v>16.666666666666668</v>
      </c>
      <c r="G1537" s="53">
        <f t="shared" si="288"/>
        <v>2.7777777777778567E-2</v>
      </c>
      <c r="H1537" s="34">
        <f t="shared" si="289"/>
        <v>16.666666666666668</v>
      </c>
      <c r="I1537" s="70"/>
      <c r="J1537" s="34">
        <v>41.083333333334501</v>
      </c>
      <c r="K1537" s="34">
        <f>'Car Specs and Assumptions'!$C$5*9.81*'Car Specs and Assumptions'!$F$5</f>
        <v>145.08990000000003</v>
      </c>
      <c r="L1537" s="34">
        <v>118.31458333333337</v>
      </c>
      <c r="M1537" s="34">
        <v>-222.32114999999891</v>
      </c>
      <c r="N1537" s="35">
        <v>-3705.3524999999822</v>
      </c>
      <c r="O1537" s="35">
        <f t="shared" si="279"/>
        <v>0</v>
      </c>
      <c r="P1537" s="35">
        <f>IF(F1537&gt;0,(K1537+L1537)*F1537,0)</f>
        <v>4390.0747222222235</v>
      </c>
      <c r="Q1537" s="36">
        <f>IF(J1537*-1&gt;(K1537+L1537),(((J1537*-1)-K1537-L1537))*F1537,0)</f>
        <v>0</v>
      </c>
      <c r="R1537" s="35">
        <f t="shared" si="280"/>
        <v>4239426.8017918039</v>
      </c>
      <c r="S1537" s="35">
        <f t="shared" si="281"/>
        <v>2552543.2083916385</v>
      </c>
      <c r="T1537" s="35">
        <f t="shared" si="282"/>
        <v>1.1777127655377633</v>
      </c>
      <c r="U1537" s="35">
        <f t="shared" si="283"/>
        <v>0.70909650329119722</v>
      </c>
      <c r="V1537" s="37">
        <v>-0.70909650329119722</v>
      </c>
      <c r="W1537" s="37">
        <f>0.5*'Car Specs and Assumptions'!$C$5*(F1537*F1537)</f>
        <v>205416.66666666672</v>
      </c>
      <c r="X1537" s="37">
        <f t="shared" si="284"/>
        <v>205.41666666666671</v>
      </c>
      <c r="Y1537" s="37">
        <f t="shared" si="285"/>
        <v>149.95416666666671</v>
      </c>
      <c r="Z1537" s="37">
        <f>(H1537*(K1537+L1537))/1000</f>
        <v>4.3900747222222236</v>
      </c>
      <c r="AA1537" s="37">
        <f t="shared" si="286"/>
        <v>145.5640919444445</v>
      </c>
      <c r="AB1537" s="18"/>
      <c r="AC1537" s="24">
        <f t="shared" si="287"/>
        <v>0</v>
      </c>
      <c r="AD1537" s="24"/>
      <c r="AE1537" s="18"/>
      <c r="AF1537" s="18"/>
      <c r="AG1537" s="18"/>
      <c r="AH1537" s="18"/>
      <c r="AI1537" s="18"/>
      <c r="AJ1537" s="18"/>
      <c r="AK1537" s="18"/>
      <c r="AL1537" s="18"/>
      <c r="AM1537" s="18"/>
      <c r="AN1537" s="18"/>
    </row>
    <row r="1538" spans="1:40" x14ac:dyDescent="0.35">
      <c r="A1538" s="18"/>
      <c r="B1538" s="4" t="s">
        <v>6</v>
      </c>
      <c r="C1538" s="4">
        <v>1534</v>
      </c>
      <c r="D1538" s="4">
        <v>57</v>
      </c>
      <c r="E1538" s="12">
        <v>60.4</v>
      </c>
      <c r="F1538" s="34">
        <f t="shared" si="278"/>
        <v>16.777777777777779</v>
      </c>
      <c r="G1538" s="53">
        <f t="shared" si="288"/>
        <v>0.19444444444444287</v>
      </c>
      <c r="H1538" s="34">
        <f t="shared" si="289"/>
        <v>16.777777777777779</v>
      </c>
      <c r="I1538" s="70"/>
      <c r="J1538" s="34">
        <v>287.58333333333098</v>
      </c>
      <c r="K1538" s="34">
        <f>'Car Specs and Assumptions'!$C$5*9.81*'Car Specs and Assumptions'!$F$5</f>
        <v>145.08990000000003</v>
      </c>
      <c r="L1538" s="34">
        <v>119.89736953703708</v>
      </c>
      <c r="M1538" s="34">
        <v>22.596063796293876</v>
      </c>
      <c r="N1538" s="35">
        <v>379.1117370267084</v>
      </c>
      <c r="O1538" s="35">
        <f t="shared" si="279"/>
        <v>379.1117370267084</v>
      </c>
      <c r="P1538" s="35">
        <f>IF(F1538&gt;0,(K1538+L1538)*F1538,0)</f>
        <v>4445.8975222325116</v>
      </c>
      <c r="Q1538" s="36">
        <f>IF(J1538*-1&gt;(K1538+L1538),(((J1538*-1)-K1538-L1538))*F1538,0)</f>
        <v>0</v>
      </c>
      <c r="R1538" s="35">
        <f t="shared" si="280"/>
        <v>4243872.6993140364</v>
      </c>
      <c r="S1538" s="35">
        <f t="shared" si="281"/>
        <v>2552543.2083916385</v>
      </c>
      <c r="T1538" s="35">
        <f t="shared" si="282"/>
        <v>1.1789478358694394</v>
      </c>
      <c r="U1538" s="35">
        <f t="shared" si="283"/>
        <v>0.70909650329119722</v>
      </c>
      <c r="V1538" s="37">
        <v>-0.70909650329119722</v>
      </c>
      <c r="W1538" s="37">
        <f>0.5*'Car Specs and Assumptions'!$C$5*(F1538*F1538)</f>
        <v>208164.68518518523</v>
      </c>
      <c r="X1538" s="37">
        <f t="shared" si="284"/>
        <v>208.16468518518522</v>
      </c>
      <c r="Y1538" s="37">
        <f t="shared" si="285"/>
        <v>151.96022018518522</v>
      </c>
      <c r="Z1538" s="37">
        <f>(H1538*(K1538+L1538))/1000</f>
        <v>4.4458975222325119</v>
      </c>
      <c r="AA1538" s="37">
        <f t="shared" si="286"/>
        <v>147.51432266295271</v>
      </c>
      <c r="AB1538" s="18"/>
      <c r="AC1538" s="24">
        <f t="shared" si="287"/>
        <v>0</v>
      </c>
      <c r="AD1538" s="24"/>
      <c r="AE1538" s="18"/>
      <c r="AF1538" s="18"/>
      <c r="AG1538" s="18"/>
      <c r="AH1538" s="18"/>
      <c r="AI1538" s="18"/>
      <c r="AJ1538" s="18"/>
      <c r="AK1538" s="18"/>
      <c r="AL1538" s="18"/>
      <c r="AM1538" s="18"/>
      <c r="AN1538" s="18"/>
    </row>
    <row r="1539" spans="1:40" x14ac:dyDescent="0.35">
      <c r="A1539" s="18"/>
      <c r="B1539" s="4" t="s">
        <v>6</v>
      </c>
      <c r="C1539" s="4">
        <v>1535</v>
      </c>
      <c r="D1539" s="4">
        <v>58</v>
      </c>
      <c r="E1539" s="12">
        <v>61.4</v>
      </c>
      <c r="F1539" s="34">
        <f t="shared" si="278"/>
        <v>17.055555555555554</v>
      </c>
      <c r="G1539" s="53">
        <f t="shared" si="288"/>
        <v>0.38888888888888928</v>
      </c>
      <c r="H1539" s="34">
        <f t="shared" si="289"/>
        <v>17.055555555555554</v>
      </c>
      <c r="I1539" s="70"/>
      <c r="J1539" s="34">
        <v>575.1666666666672</v>
      </c>
      <c r="K1539" s="34">
        <f>'Car Specs and Assumptions'!$C$5*9.81*'Car Specs and Assumptions'!$F$5</f>
        <v>145.08990000000003</v>
      </c>
      <c r="L1539" s="34">
        <v>123.90034627314813</v>
      </c>
      <c r="M1539" s="34">
        <v>306.17642039351904</v>
      </c>
      <c r="N1539" s="35">
        <v>5222.0089478227965</v>
      </c>
      <c r="O1539" s="35">
        <f t="shared" si="279"/>
        <v>5222.0089478227965</v>
      </c>
      <c r="P1539" s="35">
        <f>IF(F1539&gt;0,(K1539+L1539)*F1539,0)</f>
        <v>4587.7780892142482</v>
      </c>
      <c r="Q1539" s="36">
        <f>IF(J1539*-1&gt;(K1539+L1539),(((J1539*-1)-K1539-L1539))*F1539,0)</f>
        <v>0</v>
      </c>
      <c r="R1539" s="35">
        <f t="shared" si="280"/>
        <v>4248460.4774032505</v>
      </c>
      <c r="S1539" s="35">
        <f t="shared" si="281"/>
        <v>2552543.2083916385</v>
      </c>
      <c r="T1539" s="35">
        <f t="shared" si="282"/>
        <v>1.180222320622623</v>
      </c>
      <c r="U1539" s="35">
        <f t="shared" si="283"/>
        <v>0.70909650329119722</v>
      </c>
      <c r="V1539" s="37">
        <v>-0.70909650329119722</v>
      </c>
      <c r="W1539" s="37">
        <f>0.5*'Car Specs and Assumptions'!$C$5*(F1539*F1539)</f>
        <v>215114.6157407407</v>
      </c>
      <c r="X1539" s="37">
        <f t="shared" si="284"/>
        <v>215.1146157407407</v>
      </c>
      <c r="Y1539" s="37">
        <f t="shared" si="285"/>
        <v>157.03366949074072</v>
      </c>
      <c r="Z1539" s="37">
        <f>(H1539*(K1539+L1539))/1000</f>
        <v>4.5877780892142486</v>
      </c>
      <c r="AA1539" s="37">
        <f t="shared" si="286"/>
        <v>152.44589140152647</v>
      </c>
      <c r="AB1539" s="18"/>
      <c r="AC1539" s="24">
        <f t="shared" si="287"/>
        <v>0</v>
      </c>
      <c r="AD1539" s="24"/>
      <c r="AE1539" s="18"/>
      <c r="AF1539" s="18"/>
      <c r="AG1539" s="18"/>
      <c r="AH1539" s="18"/>
      <c r="AI1539" s="18"/>
      <c r="AJ1539" s="18"/>
      <c r="AK1539" s="18"/>
      <c r="AL1539" s="18"/>
      <c r="AM1539" s="18"/>
      <c r="AN1539" s="18"/>
    </row>
    <row r="1540" spans="1:40" x14ac:dyDescent="0.35">
      <c r="A1540" s="18"/>
      <c r="B1540" s="4" t="s">
        <v>6</v>
      </c>
      <c r="C1540" s="4">
        <v>1536</v>
      </c>
      <c r="D1540" s="4">
        <v>59</v>
      </c>
      <c r="E1540" s="12">
        <v>63.2</v>
      </c>
      <c r="F1540" s="34">
        <f t="shared" si="278"/>
        <v>17.555555555555557</v>
      </c>
      <c r="G1540" s="53">
        <f t="shared" si="288"/>
        <v>0.58333333333333393</v>
      </c>
      <c r="H1540" s="34">
        <f t="shared" si="289"/>
        <v>17.555555555555557</v>
      </c>
      <c r="I1540" s="70"/>
      <c r="J1540" s="34">
        <v>862.75000000000091</v>
      </c>
      <c r="K1540" s="34">
        <f>'Car Specs and Assumptions'!$C$5*9.81*'Car Specs and Assumptions'!$F$5</f>
        <v>145.08990000000003</v>
      </c>
      <c r="L1540" s="34">
        <v>131.27134481481485</v>
      </c>
      <c r="M1540" s="34">
        <v>586.38875518518603</v>
      </c>
      <c r="N1540" s="35">
        <v>10294.3803688066</v>
      </c>
      <c r="O1540" s="35">
        <f t="shared" si="279"/>
        <v>10294.3803688066</v>
      </c>
      <c r="P1540" s="35">
        <f>IF(F1540&gt;0,(K1540+L1540)*F1540,0)</f>
        <v>4851.6751867489729</v>
      </c>
      <c r="Q1540" s="36">
        <f>IF(J1540*-1&gt;(K1540+L1540),(((J1540*-1)-K1540-L1540))*F1540,0)</f>
        <v>0</v>
      </c>
      <c r="R1540" s="35">
        <f t="shared" si="280"/>
        <v>4253312.1525899991</v>
      </c>
      <c r="S1540" s="35">
        <f t="shared" si="281"/>
        <v>2552543.2083916385</v>
      </c>
      <c r="T1540" s="35">
        <f t="shared" si="282"/>
        <v>1.1815701159895018</v>
      </c>
      <c r="U1540" s="35">
        <f t="shared" si="283"/>
        <v>0.70909650329119722</v>
      </c>
      <c r="V1540" s="37">
        <v>-0.70909650329119722</v>
      </c>
      <c r="W1540" s="37">
        <f>0.5*'Car Specs and Assumptions'!$C$5*(F1540*F1540)</f>
        <v>227912.0740740741</v>
      </c>
      <c r="X1540" s="37">
        <f t="shared" si="284"/>
        <v>227.9120740740741</v>
      </c>
      <c r="Y1540" s="37">
        <f t="shared" si="285"/>
        <v>166.3758140740741</v>
      </c>
      <c r="Z1540" s="37">
        <f>(H1540*(K1540+L1540))/1000</f>
        <v>4.8516751867489729</v>
      </c>
      <c r="AA1540" s="37">
        <f t="shared" si="286"/>
        <v>161.52413888732514</v>
      </c>
      <c r="AB1540" s="18"/>
      <c r="AC1540" s="24">
        <f t="shared" si="287"/>
        <v>0</v>
      </c>
      <c r="AD1540" s="24"/>
      <c r="AE1540" s="18"/>
      <c r="AF1540" s="18"/>
      <c r="AG1540" s="18"/>
      <c r="AH1540" s="18"/>
      <c r="AI1540" s="18"/>
      <c r="AJ1540" s="18"/>
      <c r="AK1540" s="18"/>
      <c r="AL1540" s="18"/>
      <c r="AM1540" s="18"/>
      <c r="AN1540" s="18"/>
    </row>
    <row r="1541" spans="1:40" x14ac:dyDescent="0.35">
      <c r="A1541" s="18"/>
      <c r="B1541" s="4" t="s">
        <v>6</v>
      </c>
      <c r="C1541" s="4">
        <v>1537</v>
      </c>
      <c r="D1541" s="4">
        <v>60</v>
      </c>
      <c r="E1541" s="12">
        <v>65.599999999999994</v>
      </c>
      <c r="F1541" s="34">
        <f t="shared" ref="F1541:F1604" si="290">E1541/3.6</f>
        <v>18.222222222222221</v>
      </c>
      <c r="G1541" s="53">
        <f t="shared" si="288"/>
        <v>0.72222222222222143</v>
      </c>
      <c r="H1541" s="34">
        <f t="shared" si="289"/>
        <v>18.222222222222221</v>
      </c>
      <c r="I1541" s="70"/>
      <c r="J1541" s="34">
        <v>1068.1666666666656</v>
      </c>
      <c r="K1541" s="34">
        <f>'Car Specs and Assumptions'!$C$5*9.81*'Car Specs and Assumptions'!$F$5</f>
        <v>145.08990000000003</v>
      </c>
      <c r="L1541" s="34">
        <v>141.4306237037037</v>
      </c>
      <c r="M1541" s="34">
        <v>781.6461429629619</v>
      </c>
      <c r="N1541" s="35">
        <v>14243.329716213972</v>
      </c>
      <c r="O1541" s="35">
        <f t="shared" ref="O1541:O1604" si="291">IF(N1541&gt;0,N1541,0)</f>
        <v>14243.329716213972</v>
      </c>
      <c r="P1541" s="35">
        <f>IF(F1541&gt;0,(K1541+L1541)*F1541,0)</f>
        <v>5221.040654156378</v>
      </c>
      <c r="Q1541" s="36">
        <f>IF(J1541*-1&gt;(K1541+L1541),(((J1541*-1)-K1541-L1541))*F1541,0)</f>
        <v>0</v>
      </c>
      <c r="R1541" s="35">
        <f t="shared" ref="R1541:R1604" si="292">R1540+P1541</f>
        <v>4258533.1932441555</v>
      </c>
      <c r="S1541" s="35">
        <f t="shared" ref="S1541:S1604" si="293">S1540+Q1541</f>
        <v>2552543.2083916385</v>
      </c>
      <c r="T1541" s="35">
        <f t="shared" ref="T1541:T1604" si="294">R1541*0.0000002778</f>
        <v>1.1830205210832265</v>
      </c>
      <c r="U1541" s="35">
        <f t="shared" ref="U1541:U1604" si="295">S1541*0.0000002778</f>
        <v>0.70909650329119722</v>
      </c>
      <c r="V1541" s="37">
        <v>-0.70909650329119722</v>
      </c>
      <c r="W1541" s="37">
        <f>0.5*'Car Specs and Assumptions'!$C$5*(F1541*F1541)</f>
        <v>245550.51851851851</v>
      </c>
      <c r="X1541" s="37">
        <f t="shared" ref="X1541:X1604" si="296">W1541/1000</f>
        <v>245.55051851851852</v>
      </c>
      <c r="Y1541" s="37">
        <f t="shared" ref="Y1541:Y1604" si="297">0.73*X1541</f>
        <v>179.25187851851851</v>
      </c>
      <c r="Z1541" s="37">
        <f>(H1541*(K1541+L1541))/1000</f>
        <v>5.2210406541563783</v>
      </c>
      <c r="AA1541" s="37">
        <f t="shared" ref="AA1541:AA1604" si="298">Y1541-Z1541</f>
        <v>174.03083786436213</v>
      </c>
      <c r="AB1541" s="18"/>
      <c r="AC1541" s="24">
        <f t="shared" ref="AC1541:AC1604" si="299">IF(Q1541&gt;10000,Q1541,0)</f>
        <v>0</v>
      </c>
      <c r="AD1541" s="24"/>
      <c r="AE1541" s="18"/>
      <c r="AF1541" s="18"/>
      <c r="AG1541" s="18"/>
      <c r="AH1541" s="18"/>
      <c r="AI1541" s="18"/>
      <c r="AJ1541" s="18"/>
      <c r="AK1541" s="18"/>
      <c r="AL1541" s="18"/>
      <c r="AM1541" s="18"/>
      <c r="AN1541" s="18"/>
    </row>
    <row r="1542" spans="1:40" x14ac:dyDescent="0.35">
      <c r="A1542" s="18"/>
      <c r="B1542" s="4" t="s">
        <v>6</v>
      </c>
      <c r="C1542" s="4">
        <v>1538</v>
      </c>
      <c r="D1542" s="4">
        <v>61</v>
      </c>
      <c r="E1542" s="12">
        <v>68.400000000000006</v>
      </c>
      <c r="F1542" s="34">
        <f t="shared" si="290"/>
        <v>19</v>
      </c>
      <c r="G1542" s="53">
        <f t="shared" ref="G1542:G1605" si="300">($F1543-$F1541)/2</f>
        <v>0.83333333333333215</v>
      </c>
      <c r="H1542" s="34">
        <f t="shared" si="289"/>
        <v>19</v>
      </c>
      <c r="I1542" s="70"/>
      <c r="J1542" s="34">
        <v>1232.4999999999982</v>
      </c>
      <c r="K1542" s="34">
        <f>'Car Specs and Assumptions'!$C$5*9.81*'Car Specs and Assumptions'!$F$5</f>
        <v>145.08990000000003</v>
      </c>
      <c r="L1542" s="34">
        <v>153.76163250000002</v>
      </c>
      <c r="M1542" s="34">
        <v>933.64846749999822</v>
      </c>
      <c r="N1542" s="35">
        <v>17739.320882499967</v>
      </c>
      <c r="O1542" s="35">
        <f t="shared" si="291"/>
        <v>17739.320882499967</v>
      </c>
      <c r="P1542" s="35">
        <f>IF(F1542&gt;0,(K1542+L1542)*F1542,0)</f>
        <v>5678.1791175000017</v>
      </c>
      <c r="Q1542" s="36">
        <f>IF(J1542*-1&gt;(K1542+L1542),(((J1542*-1)-K1542-L1542))*F1542,0)</f>
        <v>0</v>
      </c>
      <c r="R1542" s="35">
        <f t="shared" si="292"/>
        <v>4264211.3723616553</v>
      </c>
      <c r="S1542" s="35">
        <f t="shared" si="293"/>
        <v>2552543.2083916385</v>
      </c>
      <c r="T1542" s="35">
        <f t="shared" si="294"/>
        <v>1.1845979192420679</v>
      </c>
      <c r="U1542" s="35">
        <f t="shared" si="295"/>
        <v>0.70909650329119722</v>
      </c>
      <c r="V1542" s="37">
        <v>-0.70909650329119722</v>
      </c>
      <c r="W1542" s="37">
        <f>0.5*'Car Specs and Assumptions'!$C$5*(F1542*F1542)</f>
        <v>266959.5</v>
      </c>
      <c r="X1542" s="37">
        <f t="shared" si="296"/>
        <v>266.95949999999999</v>
      </c>
      <c r="Y1542" s="37">
        <f t="shared" si="297"/>
        <v>194.88043499999998</v>
      </c>
      <c r="Z1542" s="37">
        <f>(H1542*(K1542+L1542))/1000</f>
        <v>5.6781791175000018</v>
      </c>
      <c r="AA1542" s="37">
        <f t="shared" si="298"/>
        <v>189.20225588249997</v>
      </c>
      <c r="AB1542" s="18"/>
      <c r="AC1542" s="24">
        <f t="shared" si="299"/>
        <v>0</v>
      </c>
      <c r="AD1542" s="24"/>
      <c r="AE1542" s="18"/>
      <c r="AF1542" s="18"/>
      <c r="AG1542" s="18"/>
      <c r="AH1542" s="18"/>
      <c r="AI1542" s="18"/>
      <c r="AJ1542" s="18"/>
      <c r="AK1542" s="18"/>
      <c r="AL1542" s="18"/>
      <c r="AM1542" s="18"/>
      <c r="AN1542" s="18"/>
    </row>
    <row r="1543" spans="1:40" x14ac:dyDescent="0.35">
      <c r="A1543" s="18"/>
      <c r="B1543" s="4" t="s">
        <v>6</v>
      </c>
      <c r="C1543" s="4">
        <v>1539</v>
      </c>
      <c r="D1543" s="4">
        <v>62</v>
      </c>
      <c r="E1543" s="12">
        <v>71.599999999999994</v>
      </c>
      <c r="F1543" s="34">
        <f t="shared" si="290"/>
        <v>19.888888888888886</v>
      </c>
      <c r="G1543" s="53">
        <f t="shared" si="300"/>
        <v>0.90277777777777857</v>
      </c>
      <c r="H1543" s="34">
        <f t="shared" ref="H1543:H1606" si="301">F1543*$C$5</f>
        <v>19.888888888888886</v>
      </c>
      <c r="I1543" s="70"/>
      <c r="J1543" s="34">
        <v>1335.2083333333344</v>
      </c>
      <c r="K1543" s="34">
        <f>'Car Specs and Assumptions'!$C$5*9.81*'Car Specs and Assumptions'!$F$5</f>
        <v>145.08990000000003</v>
      </c>
      <c r="L1543" s="34">
        <v>168.48522509259257</v>
      </c>
      <c r="M1543" s="34">
        <v>1021.6332082407419</v>
      </c>
      <c r="N1543" s="35">
        <v>20319.149363899196</v>
      </c>
      <c r="O1543" s="35">
        <f t="shared" si="291"/>
        <v>20319.149363899196</v>
      </c>
      <c r="P1543" s="35">
        <f>IF(F1543&gt;0,(K1543+L1543)*F1543,0)</f>
        <v>6236.6608212860074</v>
      </c>
      <c r="Q1543" s="36">
        <f>IF(J1543*-1&gt;(K1543+L1543),(((J1543*-1)-K1543-L1543))*F1543,0)</f>
        <v>0</v>
      </c>
      <c r="R1543" s="35">
        <f t="shared" si="292"/>
        <v>4270448.0331829414</v>
      </c>
      <c r="S1543" s="35">
        <f t="shared" si="293"/>
        <v>2552543.2083916385</v>
      </c>
      <c r="T1543" s="35">
        <f t="shared" si="294"/>
        <v>1.1863304636182213</v>
      </c>
      <c r="U1543" s="35">
        <f t="shared" si="295"/>
        <v>0.70909650329119722</v>
      </c>
      <c r="V1543" s="37">
        <v>-0.70909650329119722</v>
      </c>
      <c r="W1543" s="37">
        <f>0.5*'Car Specs and Assumptions'!$C$5*(F1543*F1543)</f>
        <v>292522.46296296286</v>
      </c>
      <c r="X1543" s="37">
        <f t="shared" si="296"/>
        <v>292.52246296296283</v>
      </c>
      <c r="Y1543" s="37">
        <f t="shared" si="297"/>
        <v>213.54139796296286</v>
      </c>
      <c r="Z1543" s="37">
        <f>(H1543*(K1543+L1543))/1000</f>
        <v>6.2366608212860077</v>
      </c>
      <c r="AA1543" s="37">
        <f t="shared" si="298"/>
        <v>207.30473714167687</v>
      </c>
      <c r="AB1543" s="18"/>
      <c r="AC1543" s="24">
        <f t="shared" si="299"/>
        <v>0</v>
      </c>
      <c r="AD1543" s="24"/>
      <c r="AE1543" s="18"/>
      <c r="AF1543" s="18"/>
      <c r="AG1543" s="18"/>
      <c r="AH1543" s="18"/>
      <c r="AI1543" s="18"/>
      <c r="AJ1543" s="18"/>
      <c r="AK1543" s="18"/>
      <c r="AL1543" s="18"/>
      <c r="AM1543" s="18"/>
      <c r="AN1543" s="18"/>
    </row>
    <row r="1544" spans="1:40" x14ac:dyDescent="0.35">
      <c r="A1544" s="18"/>
      <c r="B1544" s="4" t="s">
        <v>6</v>
      </c>
      <c r="C1544" s="4">
        <v>1540</v>
      </c>
      <c r="D1544" s="4">
        <v>63</v>
      </c>
      <c r="E1544" s="12">
        <v>74.900000000000006</v>
      </c>
      <c r="F1544" s="34">
        <f t="shared" si="290"/>
        <v>20.805555555555557</v>
      </c>
      <c r="G1544" s="53">
        <f t="shared" si="300"/>
        <v>0.94444444444444642</v>
      </c>
      <c r="H1544" s="34">
        <f t="shared" si="301"/>
        <v>20.805555555555557</v>
      </c>
      <c r="I1544" s="70"/>
      <c r="J1544" s="34">
        <v>1396.8333333333362</v>
      </c>
      <c r="K1544" s="34">
        <f>'Car Specs and Assumptions'!$C$5*9.81*'Car Specs and Assumptions'!$F$5</f>
        <v>145.08990000000003</v>
      </c>
      <c r="L1544" s="34">
        <v>184.37388767939819</v>
      </c>
      <c r="M1544" s="34">
        <v>1067.3695456539381</v>
      </c>
      <c r="N1544" s="35">
        <v>22207.216380411101</v>
      </c>
      <c r="O1544" s="35">
        <f t="shared" si="291"/>
        <v>22207.216380411101</v>
      </c>
      <c r="P1544" s="35">
        <f>IF(F1544&gt;0,(K1544+L1544)*F1544,0)</f>
        <v>6854.6771381074805</v>
      </c>
      <c r="Q1544" s="36">
        <f>IF(J1544*-1&gt;(K1544+L1544),(((J1544*-1)-K1544-L1544))*F1544,0)</f>
        <v>0</v>
      </c>
      <c r="R1544" s="35">
        <f t="shared" si="292"/>
        <v>4277302.7103210492</v>
      </c>
      <c r="S1544" s="35">
        <f t="shared" si="293"/>
        <v>2552543.2083916385</v>
      </c>
      <c r="T1544" s="35">
        <f t="shared" si="294"/>
        <v>1.1882346929271874</v>
      </c>
      <c r="U1544" s="35">
        <f t="shared" si="295"/>
        <v>0.70909650329119722</v>
      </c>
      <c r="V1544" s="37">
        <v>-0.70909650329119722</v>
      </c>
      <c r="W1544" s="37">
        <f>0.5*'Car Specs and Assumptions'!$C$5*(F1544*F1544)</f>
        <v>320108.20949074079</v>
      </c>
      <c r="X1544" s="37">
        <f t="shared" si="296"/>
        <v>320.10820949074076</v>
      </c>
      <c r="Y1544" s="37">
        <f t="shared" si="297"/>
        <v>233.67899292824075</v>
      </c>
      <c r="Z1544" s="37">
        <f>(H1544*(K1544+L1544))/1000</f>
        <v>6.8546771381074807</v>
      </c>
      <c r="AA1544" s="37">
        <f t="shared" si="298"/>
        <v>226.82431579013326</v>
      </c>
      <c r="AB1544" s="18"/>
      <c r="AC1544" s="24">
        <f t="shared" si="299"/>
        <v>0</v>
      </c>
      <c r="AD1544" s="24"/>
      <c r="AE1544" s="18"/>
      <c r="AF1544" s="18"/>
      <c r="AG1544" s="18"/>
      <c r="AH1544" s="18"/>
      <c r="AI1544" s="18"/>
      <c r="AJ1544" s="18"/>
      <c r="AK1544" s="18"/>
      <c r="AL1544" s="18"/>
      <c r="AM1544" s="18"/>
      <c r="AN1544" s="18"/>
    </row>
    <row r="1545" spans="1:40" x14ac:dyDescent="0.35">
      <c r="A1545" s="18"/>
      <c r="B1545" s="4" t="s">
        <v>6</v>
      </c>
      <c r="C1545" s="4">
        <v>1541</v>
      </c>
      <c r="D1545" s="4">
        <v>64</v>
      </c>
      <c r="E1545" s="12">
        <v>78.400000000000006</v>
      </c>
      <c r="F1545" s="34">
        <f t="shared" si="290"/>
        <v>21.777777777777779</v>
      </c>
      <c r="G1545" s="53">
        <f t="shared" si="300"/>
        <v>0.95833333333333215</v>
      </c>
      <c r="H1545" s="34">
        <f t="shared" si="301"/>
        <v>21.777777777777779</v>
      </c>
      <c r="I1545" s="70"/>
      <c r="J1545" s="34">
        <v>1417.3749999999982</v>
      </c>
      <c r="K1545" s="34">
        <f>'Car Specs and Assumptions'!$C$5*9.81*'Car Specs and Assumptions'!$F$5</f>
        <v>145.08990000000003</v>
      </c>
      <c r="L1545" s="34">
        <v>202.00769037037043</v>
      </c>
      <c r="M1545" s="34">
        <v>1070.2774096296278</v>
      </c>
      <c r="N1545" s="35">
        <v>23308.263587489673</v>
      </c>
      <c r="O1545" s="35">
        <f t="shared" si="291"/>
        <v>23308.263587489673</v>
      </c>
      <c r="P1545" s="35">
        <f>IF(F1545&gt;0,(K1545+L1545)*F1545,0)</f>
        <v>7559.0141902880678</v>
      </c>
      <c r="Q1545" s="36">
        <f>IF(J1545*-1&gt;(K1545+L1545),(((J1545*-1)-K1545-L1545))*F1545,0)</f>
        <v>0</v>
      </c>
      <c r="R1545" s="35">
        <f t="shared" si="292"/>
        <v>4284861.7245113375</v>
      </c>
      <c r="S1545" s="35">
        <f t="shared" si="293"/>
        <v>2552543.2083916385</v>
      </c>
      <c r="T1545" s="35">
        <f t="shared" si="294"/>
        <v>1.1903345870692497</v>
      </c>
      <c r="U1545" s="35">
        <f t="shared" si="295"/>
        <v>0.70909650329119722</v>
      </c>
      <c r="V1545" s="37">
        <v>-0.70909650329119722</v>
      </c>
      <c r="W1545" s="37">
        <f>0.5*'Car Specs and Assumptions'!$C$5*(F1545*F1545)</f>
        <v>350723.85185185191</v>
      </c>
      <c r="X1545" s="37">
        <f t="shared" si="296"/>
        <v>350.72385185185192</v>
      </c>
      <c r="Y1545" s="37">
        <f t="shared" si="297"/>
        <v>256.0284118518519</v>
      </c>
      <c r="Z1545" s="37">
        <f>(H1545*(K1545+L1545))/1000</f>
        <v>7.5590141902880674</v>
      </c>
      <c r="AA1545" s="37">
        <f t="shared" si="298"/>
        <v>248.46939766156385</v>
      </c>
      <c r="AB1545" s="18"/>
      <c r="AC1545" s="24">
        <f t="shared" si="299"/>
        <v>0</v>
      </c>
      <c r="AD1545" s="24"/>
      <c r="AE1545" s="18"/>
      <c r="AF1545" s="18"/>
      <c r="AG1545" s="18"/>
      <c r="AH1545" s="18"/>
      <c r="AI1545" s="18"/>
      <c r="AJ1545" s="18"/>
      <c r="AK1545" s="18"/>
      <c r="AL1545" s="18"/>
      <c r="AM1545" s="18"/>
      <c r="AN1545" s="18"/>
    </row>
    <row r="1546" spans="1:40" x14ac:dyDescent="0.35">
      <c r="A1546" s="18"/>
      <c r="B1546" s="4" t="s">
        <v>6</v>
      </c>
      <c r="C1546" s="4">
        <v>1542</v>
      </c>
      <c r="D1546" s="4">
        <v>65</v>
      </c>
      <c r="E1546" s="12">
        <v>81.8</v>
      </c>
      <c r="F1546" s="34">
        <f t="shared" si="290"/>
        <v>22.722222222222221</v>
      </c>
      <c r="G1546" s="53">
        <f t="shared" si="300"/>
        <v>0.90277777777777857</v>
      </c>
      <c r="H1546" s="34">
        <f t="shared" si="301"/>
        <v>22.722222222222221</v>
      </c>
      <c r="I1546" s="70"/>
      <c r="J1546" s="34">
        <v>1335.2083333333344</v>
      </c>
      <c r="K1546" s="34">
        <f>'Car Specs and Assumptions'!$C$5*9.81*'Car Specs and Assumptions'!$F$5</f>
        <v>145.08990000000003</v>
      </c>
      <c r="L1546" s="34">
        <v>219.90868682870371</v>
      </c>
      <c r="M1546" s="34">
        <v>970.20974650463074</v>
      </c>
      <c r="N1546" s="35">
        <v>22045.321462244108</v>
      </c>
      <c r="O1546" s="35">
        <f t="shared" si="291"/>
        <v>22045.321462244108</v>
      </c>
      <c r="P1546" s="35">
        <f>IF(F1546&gt;0,(K1546+L1546)*F1546,0)</f>
        <v>8293.5790007188789</v>
      </c>
      <c r="Q1546" s="36">
        <f>IF(J1546*-1&gt;(K1546+L1546),(((J1546*-1)-K1546-L1546))*F1546,0)</f>
        <v>0</v>
      </c>
      <c r="R1546" s="35">
        <f t="shared" si="292"/>
        <v>4293155.3035120564</v>
      </c>
      <c r="S1546" s="35">
        <f t="shared" si="293"/>
        <v>2552543.2083916385</v>
      </c>
      <c r="T1546" s="35">
        <f t="shared" si="294"/>
        <v>1.1926385433156492</v>
      </c>
      <c r="U1546" s="35">
        <f t="shared" si="295"/>
        <v>0.70909650329119722</v>
      </c>
      <c r="V1546" s="37">
        <v>-0.70909650329119722</v>
      </c>
      <c r="W1546" s="37">
        <f>0.5*'Car Specs and Assumptions'!$C$5*(F1546*F1546)</f>
        <v>381803.39351851848</v>
      </c>
      <c r="X1546" s="37">
        <f t="shared" si="296"/>
        <v>381.80339351851848</v>
      </c>
      <c r="Y1546" s="37">
        <f t="shared" si="297"/>
        <v>278.71647726851847</v>
      </c>
      <c r="Z1546" s="37">
        <f>(H1546*(K1546+L1546))/1000</f>
        <v>8.2935790007188785</v>
      </c>
      <c r="AA1546" s="37">
        <f t="shared" si="298"/>
        <v>270.42289826779961</v>
      </c>
      <c r="AB1546" s="18"/>
      <c r="AC1546" s="24">
        <f t="shared" si="299"/>
        <v>0</v>
      </c>
      <c r="AD1546" s="24"/>
      <c r="AE1546" s="18"/>
      <c r="AF1546" s="18"/>
      <c r="AG1546" s="18"/>
      <c r="AH1546" s="18"/>
      <c r="AI1546" s="18"/>
      <c r="AJ1546" s="18"/>
      <c r="AK1546" s="18"/>
      <c r="AL1546" s="18"/>
      <c r="AM1546" s="18"/>
      <c r="AN1546" s="18"/>
    </row>
    <row r="1547" spans="1:40" x14ac:dyDescent="0.35">
      <c r="A1547" s="18"/>
      <c r="B1547" s="4" t="s">
        <v>6</v>
      </c>
      <c r="C1547" s="4">
        <v>1543</v>
      </c>
      <c r="D1547" s="4">
        <v>66</v>
      </c>
      <c r="E1547" s="12">
        <v>84.9</v>
      </c>
      <c r="F1547" s="34">
        <f t="shared" si="290"/>
        <v>23.583333333333336</v>
      </c>
      <c r="G1547" s="53">
        <f t="shared" si="300"/>
        <v>0.77777777777777857</v>
      </c>
      <c r="H1547" s="34">
        <f t="shared" si="301"/>
        <v>23.583333333333336</v>
      </c>
      <c r="I1547" s="70"/>
      <c r="J1547" s="34">
        <v>1150.3333333333344</v>
      </c>
      <c r="K1547" s="34">
        <f>'Car Specs and Assumptions'!$C$5*9.81*'Car Specs and Assumptions'!$F$5</f>
        <v>145.08990000000003</v>
      </c>
      <c r="L1547" s="34">
        <v>236.8924166145834</v>
      </c>
      <c r="M1547" s="34">
        <v>768.351016718751</v>
      </c>
      <c r="N1547" s="35">
        <v>18120.278144283879</v>
      </c>
      <c r="O1547" s="35">
        <f t="shared" si="291"/>
        <v>18120.278144283879</v>
      </c>
      <c r="P1547" s="35">
        <f>IF(F1547&gt;0,(K1547+L1547)*F1547,0)</f>
        <v>9008.4163001605921</v>
      </c>
      <c r="Q1547" s="36">
        <f>IF(J1547*-1&gt;(K1547+L1547),(((J1547*-1)-K1547-L1547))*F1547,0)</f>
        <v>0</v>
      </c>
      <c r="R1547" s="35">
        <f t="shared" si="292"/>
        <v>4302163.7198122172</v>
      </c>
      <c r="S1547" s="35">
        <f t="shared" si="293"/>
        <v>2552543.2083916385</v>
      </c>
      <c r="T1547" s="35">
        <f t="shared" si="294"/>
        <v>1.1951410813638339</v>
      </c>
      <c r="U1547" s="35">
        <f t="shared" si="295"/>
        <v>0.70909650329119722</v>
      </c>
      <c r="V1547" s="37">
        <v>-0.70909650329119722</v>
      </c>
      <c r="W1547" s="37">
        <f>0.5*'Car Specs and Assumptions'!$C$5*(F1547*F1547)</f>
        <v>411290.38541666674</v>
      </c>
      <c r="X1547" s="37">
        <f t="shared" si="296"/>
        <v>411.29038541666677</v>
      </c>
      <c r="Y1547" s="37">
        <f t="shared" si="297"/>
        <v>300.24198135416674</v>
      </c>
      <c r="Z1547" s="37">
        <f>(H1547*(K1547+L1547))/1000</f>
        <v>9.0084163001605919</v>
      </c>
      <c r="AA1547" s="37">
        <f t="shared" si="298"/>
        <v>291.23356505400614</v>
      </c>
      <c r="AB1547" s="18"/>
      <c r="AC1547" s="24">
        <f t="shared" si="299"/>
        <v>0</v>
      </c>
      <c r="AD1547" s="24"/>
      <c r="AE1547" s="18"/>
      <c r="AF1547" s="18"/>
      <c r="AG1547" s="18"/>
      <c r="AH1547" s="18"/>
      <c r="AI1547" s="18"/>
      <c r="AJ1547" s="18"/>
      <c r="AK1547" s="18"/>
      <c r="AL1547" s="18"/>
      <c r="AM1547" s="18"/>
      <c r="AN1547" s="18"/>
    </row>
    <row r="1548" spans="1:40" x14ac:dyDescent="0.35">
      <c r="A1548" s="18"/>
      <c r="B1548" s="4" t="s">
        <v>6</v>
      </c>
      <c r="C1548" s="4">
        <v>1544</v>
      </c>
      <c r="D1548" s="4">
        <v>67</v>
      </c>
      <c r="E1548" s="12">
        <v>87.4</v>
      </c>
      <c r="F1548" s="34">
        <f t="shared" si="290"/>
        <v>24.277777777777779</v>
      </c>
      <c r="G1548" s="53">
        <f t="shared" si="300"/>
        <v>0.56944444444444287</v>
      </c>
      <c r="H1548" s="34">
        <f t="shared" si="301"/>
        <v>24.277777777777779</v>
      </c>
      <c r="I1548" s="70"/>
      <c r="J1548" s="34">
        <v>842.20833333333098</v>
      </c>
      <c r="K1548" s="34">
        <f>'Car Specs and Assumptions'!$C$5*9.81*'Car Specs and Assumptions'!$F$5</f>
        <v>145.08990000000003</v>
      </c>
      <c r="L1548" s="34">
        <v>251.04908516203707</v>
      </c>
      <c r="M1548" s="34">
        <v>446.06934817129388</v>
      </c>
      <c r="N1548" s="35">
        <v>10829.572508380857</v>
      </c>
      <c r="O1548" s="35">
        <f t="shared" si="291"/>
        <v>10829.572508380857</v>
      </c>
      <c r="P1548" s="35">
        <f>IF(F1548&gt;0,(K1548+L1548)*F1548,0)</f>
        <v>9617.3742508783453</v>
      </c>
      <c r="Q1548" s="36">
        <f>IF(J1548*-1&gt;(K1548+L1548),(((J1548*-1)-K1548-L1548))*F1548,0)</f>
        <v>0</v>
      </c>
      <c r="R1548" s="35">
        <f t="shared" si="292"/>
        <v>4311781.0940630957</v>
      </c>
      <c r="S1548" s="35">
        <f t="shared" si="293"/>
        <v>2552543.2083916385</v>
      </c>
      <c r="T1548" s="35">
        <f t="shared" si="294"/>
        <v>1.1978127879307281</v>
      </c>
      <c r="U1548" s="35">
        <f t="shared" si="295"/>
        <v>0.70909650329119722</v>
      </c>
      <c r="V1548" s="37">
        <v>-0.70909650329119722</v>
      </c>
      <c r="W1548" s="37">
        <f>0.5*'Car Specs and Assumptions'!$C$5*(F1548*F1548)</f>
        <v>435869.06018518517</v>
      </c>
      <c r="X1548" s="37">
        <f t="shared" si="296"/>
        <v>435.86906018518516</v>
      </c>
      <c r="Y1548" s="37">
        <f t="shared" si="297"/>
        <v>318.18441393518515</v>
      </c>
      <c r="Z1548" s="37">
        <f>(H1548*(K1548+L1548))/1000</f>
        <v>9.6173742508783455</v>
      </c>
      <c r="AA1548" s="37">
        <f t="shared" si="298"/>
        <v>308.56703968430679</v>
      </c>
      <c r="AB1548" s="18"/>
      <c r="AC1548" s="24">
        <f t="shared" si="299"/>
        <v>0</v>
      </c>
      <c r="AD1548" s="24"/>
      <c r="AE1548" s="18"/>
      <c r="AF1548" s="18"/>
      <c r="AG1548" s="18"/>
      <c r="AH1548" s="18"/>
      <c r="AI1548" s="18"/>
      <c r="AJ1548" s="18"/>
      <c r="AK1548" s="18"/>
      <c r="AL1548" s="18"/>
      <c r="AM1548" s="18"/>
      <c r="AN1548" s="18"/>
    </row>
    <row r="1549" spans="1:40" x14ac:dyDescent="0.35">
      <c r="A1549" s="18"/>
      <c r="B1549" s="4" t="s">
        <v>6</v>
      </c>
      <c r="C1549" s="4">
        <v>1545</v>
      </c>
      <c r="D1549" s="4">
        <v>68</v>
      </c>
      <c r="E1549" s="12">
        <v>89</v>
      </c>
      <c r="F1549" s="34">
        <f t="shared" si="290"/>
        <v>24.722222222222221</v>
      </c>
      <c r="G1549" s="53">
        <f t="shared" si="300"/>
        <v>0.36111111111111072</v>
      </c>
      <c r="H1549" s="34">
        <f t="shared" si="301"/>
        <v>24.722222222222221</v>
      </c>
      <c r="I1549" s="70"/>
      <c r="J1549" s="34">
        <v>534.0833333333328</v>
      </c>
      <c r="K1549" s="34">
        <f>'Car Specs and Assumptions'!$C$5*9.81*'Car Specs and Assumptions'!$F$5</f>
        <v>145.08990000000003</v>
      </c>
      <c r="L1549" s="34">
        <v>260.32494849537039</v>
      </c>
      <c r="M1549" s="34">
        <v>128.66848483796235</v>
      </c>
      <c r="N1549" s="35">
        <v>3180.9708751607359</v>
      </c>
      <c r="O1549" s="35">
        <f t="shared" si="291"/>
        <v>3180.9708751607359</v>
      </c>
      <c r="P1549" s="35">
        <f>IF(F1549&gt;0,(K1549+L1549)*F1549,0)</f>
        <v>10022.755976691102</v>
      </c>
      <c r="Q1549" s="36">
        <f>IF(J1549*-1&gt;(K1549+L1549),(((J1549*-1)-K1549-L1549))*F1549,0)</f>
        <v>0</v>
      </c>
      <c r="R1549" s="35">
        <f t="shared" si="292"/>
        <v>4321803.8500397867</v>
      </c>
      <c r="S1549" s="35">
        <f t="shared" si="293"/>
        <v>2552543.2083916385</v>
      </c>
      <c r="T1549" s="35">
        <f t="shared" si="294"/>
        <v>1.2005971095410528</v>
      </c>
      <c r="U1549" s="35">
        <f t="shared" si="295"/>
        <v>0.70909650329119722</v>
      </c>
      <c r="V1549" s="37">
        <v>-0.70909650329119722</v>
      </c>
      <c r="W1549" s="37">
        <f>0.5*'Car Specs and Assumptions'!$C$5*(F1549*F1549)</f>
        <v>451973.7268518518</v>
      </c>
      <c r="X1549" s="37">
        <f t="shared" si="296"/>
        <v>451.97372685185178</v>
      </c>
      <c r="Y1549" s="37">
        <f t="shared" si="297"/>
        <v>329.94082060185178</v>
      </c>
      <c r="Z1549" s="37">
        <f>(H1549*(K1549+L1549))/1000</f>
        <v>10.022755976691101</v>
      </c>
      <c r="AA1549" s="37">
        <f t="shared" si="298"/>
        <v>319.9180646251607</v>
      </c>
      <c r="AB1549" s="18"/>
      <c r="AC1549" s="24">
        <f t="shared" si="299"/>
        <v>0</v>
      </c>
      <c r="AD1549" s="24"/>
      <c r="AE1549" s="18"/>
      <c r="AF1549" s="18"/>
      <c r="AG1549" s="18"/>
      <c r="AH1549" s="18"/>
      <c r="AI1549" s="18"/>
      <c r="AJ1549" s="18"/>
      <c r="AK1549" s="18"/>
      <c r="AL1549" s="18"/>
      <c r="AM1549" s="18"/>
      <c r="AN1549" s="18"/>
    </row>
    <row r="1550" spans="1:40" x14ac:dyDescent="0.35">
      <c r="A1550" s="18"/>
      <c r="B1550" s="4" t="s">
        <v>6</v>
      </c>
      <c r="C1550" s="4">
        <v>1546</v>
      </c>
      <c r="D1550" s="4">
        <v>69</v>
      </c>
      <c r="E1550" s="12">
        <v>90</v>
      </c>
      <c r="F1550" s="34">
        <f t="shared" si="290"/>
        <v>25</v>
      </c>
      <c r="G1550" s="53">
        <f t="shared" si="300"/>
        <v>0.22222222222222143</v>
      </c>
      <c r="H1550" s="34">
        <f t="shared" si="301"/>
        <v>25</v>
      </c>
      <c r="I1550" s="70"/>
      <c r="J1550" s="34">
        <v>328.66666666666549</v>
      </c>
      <c r="K1550" s="34">
        <f>'Car Specs and Assumptions'!$C$5*9.81*'Car Specs and Assumptions'!$F$5</f>
        <v>145.08990000000003</v>
      </c>
      <c r="L1550" s="34">
        <v>266.20781250000005</v>
      </c>
      <c r="M1550" s="34">
        <v>-82.631045833334582</v>
      </c>
      <c r="N1550" s="35">
        <v>-2065.7761458333644</v>
      </c>
      <c r="O1550" s="35">
        <f t="shared" si="291"/>
        <v>0</v>
      </c>
      <c r="P1550" s="35">
        <f>IF(F1550&gt;0,(K1550+L1550)*F1550,0)</f>
        <v>10282.442812500003</v>
      </c>
      <c r="Q1550" s="36">
        <f>IF(J1550*-1&gt;(K1550+L1550),(((J1550*-1)-K1550-L1550))*F1550,0)</f>
        <v>0</v>
      </c>
      <c r="R1550" s="35">
        <f t="shared" si="292"/>
        <v>4332086.2928522862</v>
      </c>
      <c r="S1550" s="35">
        <f t="shared" si="293"/>
        <v>2552543.2083916385</v>
      </c>
      <c r="T1550" s="35">
        <f t="shared" si="294"/>
        <v>1.2034535721543651</v>
      </c>
      <c r="U1550" s="35">
        <f t="shared" si="295"/>
        <v>0.70909650329119722</v>
      </c>
      <c r="V1550" s="37">
        <v>-0.70909650329119722</v>
      </c>
      <c r="W1550" s="37">
        <f>0.5*'Car Specs and Assumptions'!$C$5*(F1550*F1550)</f>
        <v>462187.5</v>
      </c>
      <c r="X1550" s="37">
        <f t="shared" si="296"/>
        <v>462.1875</v>
      </c>
      <c r="Y1550" s="37">
        <f t="shared" si="297"/>
        <v>337.39687499999997</v>
      </c>
      <c r="Z1550" s="37">
        <f>(H1550*(K1550+L1550))/1000</f>
        <v>10.282442812500003</v>
      </c>
      <c r="AA1550" s="37">
        <f t="shared" si="298"/>
        <v>327.11443218749997</v>
      </c>
      <c r="AB1550" s="18"/>
      <c r="AC1550" s="24">
        <f t="shared" si="299"/>
        <v>0</v>
      </c>
      <c r="AD1550" s="24"/>
      <c r="AE1550" s="18"/>
      <c r="AF1550" s="18"/>
      <c r="AG1550" s="18"/>
      <c r="AH1550" s="18"/>
      <c r="AI1550" s="18"/>
      <c r="AJ1550" s="18"/>
      <c r="AK1550" s="18"/>
      <c r="AL1550" s="18"/>
      <c r="AM1550" s="18"/>
      <c r="AN1550" s="18"/>
    </row>
    <row r="1551" spans="1:40" x14ac:dyDescent="0.35">
      <c r="A1551" s="18"/>
      <c r="B1551" s="4" t="s">
        <v>6</v>
      </c>
      <c r="C1551" s="4">
        <v>1547</v>
      </c>
      <c r="D1551" s="4">
        <v>70</v>
      </c>
      <c r="E1551" s="12">
        <v>90.6</v>
      </c>
      <c r="F1551" s="34">
        <f t="shared" si="290"/>
        <v>25.166666666666664</v>
      </c>
      <c r="G1551" s="53">
        <f t="shared" si="300"/>
        <v>0.13888888888888928</v>
      </c>
      <c r="H1551" s="34">
        <f t="shared" si="301"/>
        <v>25.166666666666664</v>
      </c>
      <c r="I1551" s="70"/>
      <c r="J1551" s="34">
        <v>205.41666666666725</v>
      </c>
      <c r="K1551" s="34">
        <f>'Car Specs and Assumptions'!$C$5*9.81*'Car Specs and Assumptions'!$F$5</f>
        <v>145.08990000000003</v>
      </c>
      <c r="L1551" s="34">
        <v>269.76908145833329</v>
      </c>
      <c r="M1551" s="34">
        <v>-209.44231479166606</v>
      </c>
      <c r="N1551" s="35">
        <v>-5270.9649222569287</v>
      </c>
      <c r="O1551" s="35">
        <f t="shared" si="291"/>
        <v>0</v>
      </c>
      <c r="P1551" s="35">
        <f>IF(F1551&gt;0,(K1551+L1551)*F1551,0)</f>
        <v>10440.617700034722</v>
      </c>
      <c r="Q1551" s="36">
        <f>IF(J1551*-1&gt;(K1551+L1551),(((J1551*-1)-K1551-L1551))*F1551,0)</f>
        <v>0</v>
      </c>
      <c r="R1551" s="35">
        <f t="shared" si="292"/>
        <v>4342526.910552321</v>
      </c>
      <c r="S1551" s="35">
        <f t="shared" si="293"/>
        <v>2552543.2083916385</v>
      </c>
      <c r="T1551" s="35">
        <f t="shared" si="294"/>
        <v>1.2063539757514348</v>
      </c>
      <c r="U1551" s="35">
        <f t="shared" si="295"/>
        <v>0.70909650329119722</v>
      </c>
      <c r="V1551" s="37">
        <v>-0.70909650329119722</v>
      </c>
      <c r="W1551" s="37">
        <f>0.5*'Car Specs and Assumptions'!$C$5*(F1551*F1551)</f>
        <v>468370.54166666657</v>
      </c>
      <c r="X1551" s="37">
        <f t="shared" si="296"/>
        <v>468.37054166666655</v>
      </c>
      <c r="Y1551" s="37">
        <f t="shared" si="297"/>
        <v>341.91049541666655</v>
      </c>
      <c r="Z1551" s="37">
        <f>(H1551*(K1551+L1551))/1000</f>
        <v>10.440617700034721</v>
      </c>
      <c r="AA1551" s="37">
        <f t="shared" si="298"/>
        <v>331.4698777166318</v>
      </c>
      <c r="AB1551" s="18"/>
      <c r="AC1551" s="24">
        <f t="shared" si="299"/>
        <v>0</v>
      </c>
      <c r="AD1551" s="24"/>
      <c r="AE1551" s="18"/>
      <c r="AF1551" s="18"/>
      <c r="AG1551" s="18"/>
      <c r="AH1551" s="18"/>
      <c r="AI1551" s="18"/>
      <c r="AJ1551" s="18"/>
      <c r="AK1551" s="18"/>
      <c r="AL1551" s="18"/>
      <c r="AM1551" s="18"/>
      <c r="AN1551" s="18"/>
    </row>
    <row r="1552" spans="1:40" x14ac:dyDescent="0.35">
      <c r="A1552" s="18"/>
      <c r="B1552" s="4" t="s">
        <v>6</v>
      </c>
      <c r="C1552" s="4">
        <v>1548</v>
      </c>
      <c r="D1552" s="4">
        <v>71</v>
      </c>
      <c r="E1552" s="12">
        <v>91</v>
      </c>
      <c r="F1552" s="34">
        <f t="shared" si="290"/>
        <v>25.277777777777779</v>
      </c>
      <c r="G1552" s="53">
        <f t="shared" si="300"/>
        <v>0.125</v>
      </c>
      <c r="H1552" s="34">
        <f t="shared" si="301"/>
        <v>25.277777777777779</v>
      </c>
      <c r="I1552" s="70"/>
      <c r="J1552" s="34">
        <v>184.875</v>
      </c>
      <c r="K1552" s="34">
        <f>'Car Specs and Assumptions'!$C$5*9.81*'Car Specs and Assumptions'!$F$5</f>
        <v>145.08990000000003</v>
      </c>
      <c r="L1552" s="34">
        <v>272.15640682870372</v>
      </c>
      <c r="M1552" s="34">
        <v>-232.37130682870375</v>
      </c>
      <c r="N1552" s="35">
        <v>-5873.8302559477897</v>
      </c>
      <c r="O1552" s="35">
        <f t="shared" si="291"/>
        <v>0</v>
      </c>
      <c r="P1552" s="35">
        <f>IF(F1552&gt;0,(K1552+L1552)*F1552,0)</f>
        <v>10547.059422614455</v>
      </c>
      <c r="Q1552" s="36">
        <f>IF(J1552*-1&gt;(K1552+L1552),(((J1552*-1)-K1552-L1552))*F1552,0)</f>
        <v>0</v>
      </c>
      <c r="R1552" s="35">
        <f t="shared" si="292"/>
        <v>4353073.9699749351</v>
      </c>
      <c r="S1552" s="35">
        <f t="shared" si="293"/>
        <v>2552543.2083916385</v>
      </c>
      <c r="T1552" s="35">
        <f t="shared" si="294"/>
        <v>1.209283948859037</v>
      </c>
      <c r="U1552" s="35">
        <f t="shared" si="295"/>
        <v>0.70909650329119722</v>
      </c>
      <c r="V1552" s="37">
        <v>-0.70909650329119722</v>
      </c>
      <c r="W1552" s="37">
        <f>0.5*'Car Specs and Assumptions'!$C$5*(F1552*F1552)</f>
        <v>472515.39351851854</v>
      </c>
      <c r="X1552" s="37">
        <f t="shared" si="296"/>
        <v>472.51539351851852</v>
      </c>
      <c r="Y1552" s="37">
        <f t="shared" si="297"/>
        <v>344.93623726851854</v>
      </c>
      <c r="Z1552" s="37">
        <f>(H1552*(K1552+L1552))/1000</f>
        <v>10.547059422614455</v>
      </c>
      <c r="AA1552" s="37">
        <f t="shared" si="298"/>
        <v>334.3891778459041</v>
      </c>
      <c r="AB1552" s="18"/>
      <c r="AC1552" s="24">
        <f t="shared" si="299"/>
        <v>0</v>
      </c>
      <c r="AD1552" s="24"/>
      <c r="AE1552" s="18"/>
      <c r="AF1552" s="18"/>
      <c r="AG1552" s="18"/>
      <c r="AH1552" s="18"/>
      <c r="AI1552" s="18"/>
      <c r="AJ1552" s="18"/>
      <c r="AK1552" s="18"/>
      <c r="AL1552" s="18"/>
      <c r="AM1552" s="18"/>
      <c r="AN1552" s="18"/>
    </row>
    <row r="1553" spans="1:40" x14ac:dyDescent="0.35">
      <c r="A1553" s="18"/>
      <c r="B1553" s="4" t="s">
        <v>6</v>
      </c>
      <c r="C1553" s="4">
        <v>1549</v>
      </c>
      <c r="D1553" s="4">
        <v>72</v>
      </c>
      <c r="E1553" s="12">
        <v>91.5</v>
      </c>
      <c r="F1553" s="34">
        <f t="shared" si="290"/>
        <v>25.416666666666664</v>
      </c>
      <c r="G1553" s="53">
        <f t="shared" si="300"/>
        <v>0.13888888888888751</v>
      </c>
      <c r="H1553" s="34">
        <f t="shared" si="301"/>
        <v>25.416666666666664</v>
      </c>
      <c r="I1553" s="70"/>
      <c r="J1553" s="34">
        <v>205.41666666666461</v>
      </c>
      <c r="K1553" s="34">
        <f>'Car Specs and Assumptions'!$C$5*9.81*'Car Specs and Assumptions'!$F$5</f>
        <v>145.08990000000003</v>
      </c>
      <c r="L1553" s="34">
        <v>275.15535286458334</v>
      </c>
      <c r="M1553" s="34">
        <v>-214.82858619791875</v>
      </c>
      <c r="N1553" s="35">
        <v>-5460.226565863768</v>
      </c>
      <c r="O1553" s="35">
        <f t="shared" si="291"/>
        <v>0</v>
      </c>
      <c r="P1553" s="35">
        <f>IF(F1553&gt;0,(K1553+L1553)*F1553,0)</f>
        <v>10681.233510308159</v>
      </c>
      <c r="Q1553" s="36">
        <f>IF(J1553*-1&gt;(K1553+L1553),(((J1553*-1)-K1553-L1553))*F1553,0)</f>
        <v>0</v>
      </c>
      <c r="R1553" s="35">
        <f t="shared" si="292"/>
        <v>4363755.203485243</v>
      </c>
      <c r="S1553" s="35">
        <f t="shared" si="293"/>
        <v>2552543.2083916385</v>
      </c>
      <c r="T1553" s="35">
        <f t="shared" si="294"/>
        <v>1.2122511955282005</v>
      </c>
      <c r="U1553" s="35">
        <f t="shared" si="295"/>
        <v>0.70909650329119722</v>
      </c>
      <c r="V1553" s="37">
        <v>-0.70909650329119722</v>
      </c>
      <c r="W1553" s="37">
        <f>0.5*'Car Specs and Assumptions'!$C$5*(F1553*F1553)</f>
        <v>477722.13541666657</v>
      </c>
      <c r="X1553" s="37">
        <f t="shared" si="296"/>
        <v>477.72213541666656</v>
      </c>
      <c r="Y1553" s="37">
        <f t="shared" si="297"/>
        <v>348.73715885416658</v>
      </c>
      <c r="Z1553" s="37">
        <f>(H1553*(K1553+L1553))/1000</f>
        <v>10.681233510308159</v>
      </c>
      <c r="AA1553" s="37">
        <f t="shared" si="298"/>
        <v>338.05592534385841</v>
      </c>
      <c r="AB1553" s="18"/>
      <c r="AC1553" s="24">
        <f t="shared" si="299"/>
        <v>0</v>
      </c>
      <c r="AD1553" s="24"/>
      <c r="AE1553" s="18"/>
      <c r="AF1553" s="18"/>
      <c r="AG1553" s="18"/>
      <c r="AH1553" s="18"/>
      <c r="AI1553" s="18"/>
      <c r="AJ1553" s="18"/>
      <c r="AK1553" s="18"/>
      <c r="AL1553" s="18"/>
      <c r="AM1553" s="18"/>
      <c r="AN1553" s="18"/>
    </row>
    <row r="1554" spans="1:40" x14ac:dyDescent="0.35">
      <c r="A1554" s="18"/>
      <c r="B1554" s="4" t="s">
        <v>6</v>
      </c>
      <c r="C1554" s="4">
        <v>1550</v>
      </c>
      <c r="D1554" s="4">
        <v>73</v>
      </c>
      <c r="E1554" s="12">
        <v>92</v>
      </c>
      <c r="F1554" s="34">
        <f t="shared" si="290"/>
        <v>25.555555555555554</v>
      </c>
      <c r="G1554" s="53">
        <f t="shared" si="300"/>
        <v>0.16666666666666785</v>
      </c>
      <c r="H1554" s="34">
        <f t="shared" si="301"/>
        <v>25.555555555555554</v>
      </c>
      <c r="I1554" s="70"/>
      <c r="J1554" s="34">
        <v>246.50000000000176</v>
      </c>
      <c r="K1554" s="34">
        <f>'Car Specs and Assumptions'!$C$5*9.81*'Car Specs and Assumptions'!$F$5</f>
        <v>145.08990000000003</v>
      </c>
      <c r="L1554" s="34">
        <v>278.17073148148148</v>
      </c>
      <c r="M1554" s="34">
        <v>-176.76063148147975</v>
      </c>
      <c r="N1554" s="35">
        <v>-4517.2161378600376</v>
      </c>
      <c r="O1554" s="35">
        <f t="shared" si="291"/>
        <v>0</v>
      </c>
      <c r="P1554" s="35">
        <f>IF(F1554&gt;0,(K1554+L1554)*F1554,0)</f>
        <v>10816.660582304527</v>
      </c>
      <c r="Q1554" s="36">
        <f>IF(J1554*-1&gt;(K1554+L1554),(((J1554*-1)-K1554-L1554))*F1554,0)</f>
        <v>0</v>
      </c>
      <c r="R1554" s="35">
        <f t="shared" si="292"/>
        <v>4374571.864067548</v>
      </c>
      <c r="S1554" s="35">
        <f t="shared" si="293"/>
        <v>2552543.2083916385</v>
      </c>
      <c r="T1554" s="35">
        <f t="shared" si="294"/>
        <v>1.2152560638379648</v>
      </c>
      <c r="U1554" s="35">
        <f t="shared" si="295"/>
        <v>0.70909650329119722</v>
      </c>
      <c r="V1554" s="37">
        <v>-0.70909650329119722</v>
      </c>
      <c r="W1554" s="37">
        <f>0.5*'Car Specs and Assumptions'!$C$5*(F1554*F1554)</f>
        <v>482957.40740740736</v>
      </c>
      <c r="X1554" s="37">
        <f t="shared" si="296"/>
        <v>482.95740740740735</v>
      </c>
      <c r="Y1554" s="37">
        <f t="shared" si="297"/>
        <v>352.55890740740733</v>
      </c>
      <c r="Z1554" s="37">
        <f>(H1554*(K1554+L1554))/1000</f>
        <v>10.816660582304527</v>
      </c>
      <c r="AA1554" s="37">
        <f t="shared" si="298"/>
        <v>341.74224682510282</v>
      </c>
      <c r="AB1554" s="18"/>
      <c r="AC1554" s="24">
        <f t="shared" si="299"/>
        <v>0</v>
      </c>
      <c r="AD1554" s="24"/>
      <c r="AE1554" s="18"/>
      <c r="AF1554" s="18"/>
      <c r="AG1554" s="18"/>
      <c r="AH1554" s="18"/>
      <c r="AI1554" s="18"/>
      <c r="AJ1554" s="18"/>
      <c r="AK1554" s="18"/>
      <c r="AL1554" s="18"/>
      <c r="AM1554" s="18"/>
      <c r="AN1554" s="18"/>
    </row>
    <row r="1555" spans="1:40" x14ac:dyDescent="0.35">
      <c r="A1555" s="18"/>
      <c r="B1555" s="4" t="s">
        <v>6</v>
      </c>
      <c r="C1555" s="4">
        <v>1551</v>
      </c>
      <c r="D1555" s="4">
        <v>74</v>
      </c>
      <c r="E1555" s="12">
        <v>92.7</v>
      </c>
      <c r="F1555" s="34">
        <f t="shared" si="290"/>
        <v>25.75</v>
      </c>
      <c r="G1555" s="53">
        <f t="shared" si="300"/>
        <v>0.19444444444444642</v>
      </c>
      <c r="H1555" s="34">
        <f t="shared" si="301"/>
        <v>25.75</v>
      </c>
      <c r="I1555" s="70"/>
      <c r="J1555" s="34">
        <v>287.58333333333627</v>
      </c>
      <c r="K1555" s="34">
        <f>'Car Specs and Assumptions'!$C$5*9.81*'Car Specs and Assumptions'!$F$5</f>
        <v>145.08990000000003</v>
      </c>
      <c r="L1555" s="34">
        <v>282.41986828125005</v>
      </c>
      <c r="M1555" s="34">
        <v>-139.9264349479138</v>
      </c>
      <c r="N1555" s="35">
        <v>-3603.1056999087805</v>
      </c>
      <c r="O1555" s="35">
        <f t="shared" si="291"/>
        <v>0</v>
      </c>
      <c r="P1555" s="35">
        <f>IF(F1555&gt;0,(K1555+L1555)*F1555,0)</f>
        <v>11008.37653324219</v>
      </c>
      <c r="Q1555" s="36">
        <f>IF(J1555*-1&gt;(K1555+L1555),(((J1555*-1)-K1555-L1555))*F1555,0)</f>
        <v>0</v>
      </c>
      <c r="R1555" s="35">
        <f t="shared" si="292"/>
        <v>4385580.2406007899</v>
      </c>
      <c r="S1555" s="35">
        <f t="shared" si="293"/>
        <v>2552543.2083916385</v>
      </c>
      <c r="T1555" s="35">
        <f t="shared" si="294"/>
        <v>1.2183141908388995</v>
      </c>
      <c r="U1555" s="35">
        <f t="shared" si="295"/>
        <v>0.70909650329119722</v>
      </c>
      <c r="V1555" s="37">
        <v>-0.70909650329119722</v>
      </c>
      <c r="W1555" s="37">
        <f>0.5*'Car Specs and Assumptions'!$C$5*(F1555*F1555)</f>
        <v>490334.71875</v>
      </c>
      <c r="X1555" s="37">
        <f t="shared" si="296"/>
        <v>490.33471874999998</v>
      </c>
      <c r="Y1555" s="37">
        <f t="shared" si="297"/>
        <v>357.94434468749995</v>
      </c>
      <c r="Z1555" s="37">
        <f>(H1555*(K1555+L1555))/1000</f>
        <v>11.00837653324219</v>
      </c>
      <c r="AA1555" s="37">
        <f t="shared" si="298"/>
        <v>346.93596815425775</v>
      </c>
      <c r="AB1555" s="18"/>
      <c r="AC1555" s="24">
        <f t="shared" si="299"/>
        <v>0</v>
      </c>
      <c r="AD1555" s="24"/>
      <c r="AE1555" s="18"/>
      <c r="AF1555" s="18"/>
      <c r="AG1555" s="18"/>
      <c r="AH1555" s="18"/>
      <c r="AI1555" s="18"/>
      <c r="AJ1555" s="18"/>
      <c r="AK1555" s="18"/>
      <c r="AL1555" s="18"/>
      <c r="AM1555" s="18"/>
      <c r="AN1555" s="18"/>
    </row>
    <row r="1556" spans="1:40" x14ac:dyDescent="0.35">
      <c r="A1556" s="18"/>
      <c r="B1556" s="4" t="s">
        <v>6</v>
      </c>
      <c r="C1556" s="4">
        <v>1552</v>
      </c>
      <c r="D1556" s="4">
        <v>75</v>
      </c>
      <c r="E1556" s="12">
        <v>93.4</v>
      </c>
      <c r="F1556" s="34">
        <f t="shared" si="290"/>
        <v>25.944444444444446</v>
      </c>
      <c r="G1556" s="53">
        <f t="shared" si="300"/>
        <v>0.20833333333333393</v>
      </c>
      <c r="H1556" s="34">
        <f t="shared" si="301"/>
        <v>25.944444444444446</v>
      </c>
      <c r="I1556" s="70"/>
      <c r="J1556" s="34">
        <v>308.12500000000085</v>
      </c>
      <c r="K1556" s="34">
        <f>'Car Specs and Assumptions'!$C$5*9.81*'Car Specs and Assumptions'!$F$5</f>
        <v>145.08990000000003</v>
      </c>
      <c r="L1556" s="34">
        <v>286.70121293981492</v>
      </c>
      <c r="M1556" s="34">
        <v>-123.6661129398141</v>
      </c>
      <c r="N1556" s="35">
        <v>-3208.4485968273993</v>
      </c>
      <c r="O1556" s="35">
        <f t="shared" si="291"/>
        <v>0</v>
      </c>
      <c r="P1556" s="35">
        <f>IF(F1556&gt;0,(K1556+L1556)*F1556,0)</f>
        <v>11202.580541271867</v>
      </c>
      <c r="Q1556" s="36">
        <f>IF(J1556*-1&gt;(K1556+L1556),(((J1556*-1)-K1556-L1556))*F1556,0)</f>
        <v>0</v>
      </c>
      <c r="R1556" s="35">
        <f t="shared" si="292"/>
        <v>4396782.8211420616</v>
      </c>
      <c r="S1556" s="35">
        <f t="shared" si="293"/>
        <v>2552543.2083916385</v>
      </c>
      <c r="T1556" s="35">
        <f t="shared" si="294"/>
        <v>1.2214262677132648</v>
      </c>
      <c r="U1556" s="35">
        <f t="shared" si="295"/>
        <v>0.70909650329119722</v>
      </c>
      <c r="V1556" s="37">
        <v>-0.70909650329119722</v>
      </c>
      <c r="W1556" s="37">
        <f>0.5*'Car Specs and Assumptions'!$C$5*(F1556*F1556)</f>
        <v>497767.94907407416</v>
      </c>
      <c r="X1556" s="37">
        <f t="shared" si="296"/>
        <v>497.76794907407418</v>
      </c>
      <c r="Y1556" s="37">
        <f t="shared" si="297"/>
        <v>363.37060282407413</v>
      </c>
      <c r="Z1556" s="37">
        <f>(H1556*(K1556+L1556))/1000</f>
        <v>11.202580541271868</v>
      </c>
      <c r="AA1556" s="37">
        <f t="shared" si="298"/>
        <v>352.16802228280227</v>
      </c>
      <c r="AB1556" s="18"/>
      <c r="AC1556" s="24">
        <f t="shared" si="299"/>
        <v>0</v>
      </c>
      <c r="AD1556" s="24"/>
      <c r="AE1556" s="18"/>
      <c r="AF1556" s="18"/>
      <c r="AG1556" s="18"/>
      <c r="AH1556" s="18"/>
      <c r="AI1556" s="18"/>
      <c r="AJ1556" s="18"/>
      <c r="AK1556" s="18"/>
      <c r="AL1556" s="18"/>
      <c r="AM1556" s="18"/>
      <c r="AN1556" s="18"/>
    </row>
    <row r="1557" spans="1:40" x14ac:dyDescent="0.35">
      <c r="A1557" s="18"/>
      <c r="B1557" s="4" t="s">
        <v>6</v>
      </c>
      <c r="C1557" s="4">
        <v>1553</v>
      </c>
      <c r="D1557" s="4">
        <v>76</v>
      </c>
      <c r="E1557" s="12">
        <v>94.2</v>
      </c>
      <c r="F1557" s="34">
        <f t="shared" si="290"/>
        <v>26.166666666666668</v>
      </c>
      <c r="G1557" s="53">
        <f t="shared" si="300"/>
        <v>0.20833333333333215</v>
      </c>
      <c r="H1557" s="34">
        <f t="shared" si="301"/>
        <v>26.166666666666668</v>
      </c>
      <c r="I1557" s="70"/>
      <c r="J1557" s="34">
        <v>308.12499999999824</v>
      </c>
      <c r="K1557" s="34">
        <f>'Car Specs and Assumptions'!$C$5*9.81*'Car Specs and Assumptions'!$F$5</f>
        <v>145.08990000000003</v>
      </c>
      <c r="L1557" s="34">
        <v>291.63361645833339</v>
      </c>
      <c r="M1557" s="34">
        <v>-128.59851645833518</v>
      </c>
      <c r="N1557" s="35">
        <v>-3364.9945139931042</v>
      </c>
      <c r="O1557" s="35">
        <f t="shared" si="291"/>
        <v>0</v>
      </c>
      <c r="P1557" s="35">
        <f>IF(F1557&gt;0,(K1557+L1557)*F1557,0)</f>
        <v>11427.598680659725</v>
      </c>
      <c r="Q1557" s="36">
        <f>IF(J1557*-1&gt;(K1557+L1557),(((J1557*-1)-K1557-L1557))*F1557,0)</f>
        <v>0</v>
      </c>
      <c r="R1557" s="35">
        <f t="shared" si="292"/>
        <v>4408210.4198227217</v>
      </c>
      <c r="S1557" s="35">
        <f t="shared" si="293"/>
        <v>2552543.2083916385</v>
      </c>
      <c r="T1557" s="35">
        <f t="shared" si="294"/>
        <v>1.2246008546267522</v>
      </c>
      <c r="U1557" s="35">
        <f t="shared" si="295"/>
        <v>0.70909650329119722</v>
      </c>
      <c r="V1557" s="37">
        <v>-0.70909650329119722</v>
      </c>
      <c r="W1557" s="37">
        <f>0.5*'Car Specs and Assumptions'!$C$5*(F1557*F1557)</f>
        <v>506331.54166666669</v>
      </c>
      <c r="X1557" s="37">
        <f t="shared" si="296"/>
        <v>506.33154166666668</v>
      </c>
      <c r="Y1557" s="37">
        <f t="shared" si="297"/>
        <v>369.62202541666665</v>
      </c>
      <c r="Z1557" s="37">
        <f>(H1557*(K1557+L1557))/1000</f>
        <v>11.427598680659726</v>
      </c>
      <c r="AA1557" s="37">
        <f t="shared" si="298"/>
        <v>358.1944267360069</v>
      </c>
      <c r="AB1557" s="18"/>
      <c r="AC1557" s="24">
        <f t="shared" si="299"/>
        <v>0</v>
      </c>
      <c r="AD1557" s="24"/>
      <c r="AE1557" s="18"/>
      <c r="AF1557" s="18"/>
      <c r="AG1557" s="18"/>
      <c r="AH1557" s="18"/>
      <c r="AI1557" s="18"/>
      <c r="AJ1557" s="18"/>
      <c r="AK1557" s="18"/>
      <c r="AL1557" s="18"/>
      <c r="AM1557" s="18"/>
      <c r="AN1557" s="18"/>
    </row>
    <row r="1558" spans="1:40" x14ac:dyDescent="0.35">
      <c r="A1558" s="18"/>
      <c r="B1558" s="4" t="s">
        <v>6</v>
      </c>
      <c r="C1558" s="4">
        <v>1554</v>
      </c>
      <c r="D1558" s="4">
        <v>77</v>
      </c>
      <c r="E1558" s="12">
        <v>94.9</v>
      </c>
      <c r="F1558" s="34">
        <f t="shared" si="290"/>
        <v>26.361111111111111</v>
      </c>
      <c r="G1558" s="53">
        <f t="shared" si="300"/>
        <v>0.20833333333333215</v>
      </c>
      <c r="H1558" s="34">
        <f t="shared" si="301"/>
        <v>26.361111111111111</v>
      </c>
      <c r="I1558" s="70"/>
      <c r="J1558" s="34">
        <v>308.12499999999824</v>
      </c>
      <c r="K1558" s="34">
        <f>'Car Specs and Assumptions'!$C$5*9.81*'Car Specs and Assumptions'!$F$5</f>
        <v>145.08990000000003</v>
      </c>
      <c r="L1558" s="34">
        <v>295.98397795717591</v>
      </c>
      <c r="M1558" s="34">
        <v>-132.9488779571777</v>
      </c>
      <c r="N1558" s="35">
        <v>-3504.6801439267119</v>
      </c>
      <c r="O1558" s="35">
        <f t="shared" si="291"/>
        <v>0</v>
      </c>
      <c r="P1558" s="35">
        <f>IF(F1558&gt;0,(K1558+L1558)*F1558,0)</f>
        <v>11627.197505037775</v>
      </c>
      <c r="Q1558" s="36">
        <f>IF(J1558*-1&gt;(K1558+L1558),(((J1558*-1)-K1558-L1558))*F1558,0)</f>
        <v>0</v>
      </c>
      <c r="R1558" s="35">
        <f t="shared" si="292"/>
        <v>4419837.61732776</v>
      </c>
      <c r="S1558" s="35">
        <f t="shared" si="293"/>
        <v>2552543.2083916385</v>
      </c>
      <c r="T1558" s="35">
        <f t="shared" si="294"/>
        <v>1.2278308900936519</v>
      </c>
      <c r="U1558" s="35">
        <f t="shared" si="295"/>
        <v>0.70909650329119722</v>
      </c>
      <c r="V1558" s="37">
        <v>-0.70909650329119722</v>
      </c>
      <c r="W1558" s="37">
        <f>0.5*'Car Specs and Assumptions'!$C$5*(F1558*F1558)</f>
        <v>513884.59837962961</v>
      </c>
      <c r="X1558" s="37">
        <f t="shared" si="296"/>
        <v>513.88459837962955</v>
      </c>
      <c r="Y1558" s="37">
        <f t="shared" si="297"/>
        <v>375.13575681712956</v>
      </c>
      <c r="Z1558" s="37">
        <f>(H1558*(K1558+L1558))/1000</f>
        <v>11.627197505037776</v>
      </c>
      <c r="AA1558" s="37">
        <f t="shared" si="298"/>
        <v>363.50855931209179</v>
      </c>
      <c r="AB1558" s="18"/>
      <c r="AC1558" s="24">
        <f t="shared" si="299"/>
        <v>0</v>
      </c>
      <c r="AD1558" s="24"/>
      <c r="AE1558" s="18"/>
      <c r="AF1558" s="18"/>
      <c r="AG1558" s="18"/>
      <c r="AH1558" s="18"/>
      <c r="AI1558" s="18"/>
      <c r="AJ1558" s="18"/>
      <c r="AK1558" s="18"/>
      <c r="AL1558" s="18"/>
      <c r="AM1558" s="18"/>
      <c r="AN1558" s="18"/>
    </row>
    <row r="1559" spans="1:40" x14ac:dyDescent="0.35">
      <c r="A1559" s="18"/>
      <c r="B1559" s="4" t="s">
        <v>6</v>
      </c>
      <c r="C1559" s="4">
        <v>1555</v>
      </c>
      <c r="D1559" s="4">
        <v>78</v>
      </c>
      <c r="E1559" s="12">
        <v>95.7</v>
      </c>
      <c r="F1559" s="34">
        <f t="shared" si="290"/>
        <v>26.583333333333332</v>
      </c>
      <c r="G1559" s="53">
        <f t="shared" si="300"/>
        <v>0.23611111111111072</v>
      </c>
      <c r="H1559" s="34">
        <f t="shared" si="301"/>
        <v>26.583333333333332</v>
      </c>
      <c r="I1559" s="70"/>
      <c r="J1559" s="34">
        <v>349.20833333333275</v>
      </c>
      <c r="K1559" s="34">
        <f>'Car Specs and Assumptions'!$C$5*9.81*'Car Specs and Assumptions'!$F$5</f>
        <v>145.08990000000003</v>
      </c>
      <c r="L1559" s="34">
        <v>300.99525786458338</v>
      </c>
      <c r="M1559" s="34">
        <v>-96.876824531250662</v>
      </c>
      <c r="N1559" s="35">
        <v>-2575.3089187890801</v>
      </c>
      <c r="O1559" s="35">
        <f t="shared" si="291"/>
        <v>0</v>
      </c>
      <c r="P1559" s="35">
        <f>IF(F1559&gt;0,(K1559+L1559)*F1559,0)</f>
        <v>11858.430446566841</v>
      </c>
      <c r="Q1559" s="36">
        <f>IF(J1559*-1&gt;(K1559+L1559),(((J1559*-1)-K1559-L1559))*F1559,0)</f>
        <v>0</v>
      </c>
      <c r="R1559" s="35">
        <f t="shared" si="292"/>
        <v>4431696.047774327</v>
      </c>
      <c r="S1559" s="35">
        <f t="shared" si="293"/>
        <v>2552543.2083916385</v>
      </c>
      <c r="T1559" s="35">
        <f t="shared" si="294"/>
        <v>1.2311251620717081</v>
      </c>
      <c r="U1559" s="35">
        <f t="shared" si="295"/>
        <v>0.70909650329119722</v>
      </c>
      <c r="V1559" s="37">
        <v>-0.70909650329119722</v>
      </c>
      <c r="W1559" s="37">
        <f>0.5*'Car Specs and Assumptions'!$C$5*(F1559*F1559)</f>
        <v>522585.13541666663</v>
      </c>
      <c r="X1559" s="37">
        <f t="shared" si="296"/>
        <v>522.58513541666662</v>
      </c>
      <c r="Y1559" s="37">
        <f t="shared" si="297"/>
        <v>381.48714885416661</v>
      </c>
      <c r="Z1559" s="37">
        <f>(H1559*(K1559+L1559))/1000</f>
        <v>11.858430446566841</v>
      </c>
      <c r="AA1559" s="37">
        <f t="shared" si="298"/>
        <v>369.62871840759976</v>
      </c>
      <c r="AB1559" s="18"/>
      <c r="AC1559" s="24">
        <f t="shared" si="299"/>
        <v>0</v>
      </c>
      <c r="AD1559" s="24"/>
      <c r="AE1559" s="18"/>
      <c r="AF1559" s="18"/>
      <c r="AG1559" s="18"/>
      <c r="AH1559" s="18"/>
      <c r="AI1559" s="18"/>
      <c r="AJ1559" s="18"/>
      <c r="AK1559" s="18"/>
      <c r="AL1559" s="18"/>
      <c r="AM1559" s="18"/>
      <c r="AN1559" s="18"/>
    </row>
    <row r="1560" spans="1:40" x14ac:dyDescent="0.35">
      <c r="A1560" s="18"/>
      <c r="B1560" s="4" t="s">
        <v>6</v>
      </c>
      <c r="C1560" s="4">
        <v>1556</v>
      </c>
      <c r="D1560" s="4">
        <v>79</v>
      </c>
      <c r="E1560" s="12">
        <v>96.6</v>
      </c>
      <c r="F1560" s="34">
        <f t="shared" si="290"/>
        <v>26.833333333333332</v>
      </c>
      <c r="G1560" s="53">
        <f t="shared" si="300"/>
        <v>0.27777777777777857</v>
      </c>
      <c r="H1560" s="34">
        <f t="shared" si="301"/>
        <v>26.833333333333332</v>
      </c>
      <c r="I1560" s="70"/>
      <c r="J1560" s="34">
        <v>410.83333333333451</v>
      </c>
      <c r="K1560" s="34">
        <f>'Car Specs and Assumptions'!$C$5*9.81*'Car Specs and Assumptions'!$F$5</f>
        <v>145.08990000000003</v>
      </c>
      <c r="L1560" s="34">
        <v>306.68323145833335</v>
      </c>
      <c r="M1560" s="34">
        <v>-40.939798124998902</v>
      </c>
      <c r="N1560" s="35">
        <v>-1098.5512496874705</v>
      </c>
      <c r="O1560" s="35">
        <f t="shared" si="291"/>
        <v>0</v>
      </c>
      <c r="P1560" s="35">
        <f>IF(F1560&gt;0,(K1560+L1560)*F1560,0)</f>
        <v>12122.579027465279</v>
      </c>
      <c r="Q1560" s="36">
        <f>IF(J1560*-1&gt;(K1560+L1560),(((J1560*-1)-K1560-L1560))*F1560,0)</f>
        <v>0</v>
      </c>
      <c r="R1560" s="35">
        <f t="shared" si="292"/>
        <v>4443818.6268017925</v>
      </c>
      <c r="S1560" s="35">
        <f t="shared" si="293"/>
        <v>2552543.2083916385</v>
      </c>
      <c r="T1560" s="35">
        <f t="shared" si="294"/>
        <v>1.2344928145255381</v>
      </c>
      <c r="U1560" s="35">
        <f t="shared" si="295"/>
        <v>0.70909650329119722</v>
      </c>
      <c r="V1560" s="37">
        <v>-0.70909650329119722</v>
      </c>
      <c r="W1560" s="37">
        <f>0.5*'Car Specs and Assumptions'!$C$5*(F1560*F1560)</f>
        <v>532460.54166666663</v>
      </c>
      <c r="X1560" s="37">
        <f t="shared" si="296"/>
        <v>532.46054166666659</v>
      </c>
      <c r="Y1560" s="37">
        <f t="shared" si="297"/>
        <v>388.69619541666663</v>
      </c>
      <c r="Z1560" s="37">
        <f>(H1560*(K1560+L1560))/1000</f>
        <v>12.12257902746528</v>
      </c>
      <c r="AA1560" s="37">
        <f t="shared" si="298"/>
        <v>376.57361638920133</v>
      </c>
      <c r="AB1560" s="18"/>
      <c r="AC1560" s="24">
        <f t="shared" si="299"/>
        <v>0</v>
      </c>
      <c r="AD1560" s="24"/>
      <c r="AE1560" s="18"/>
      <c r="AF1560" s="18"/>
      <c r="AG1560" s="18"/>
      <c r="AH1560" s="18"/>
      <c r="AI1560" s="18"/>
      <c r="AJ1560" s="18"/>
      <c r="AK1560" s="18"/>
      <c r="AL1560" s="18"/>
      <c r="AM1560" s="18"/>
      <c r="AN1560" s="18"/>
    </row>
    <row r="1561" spans="1:40" x14ac:dyDescent="0.35">
      <c r="A1561" s="18"/>
      <c r="B1561" s="4" t="s">
        <v>6</v>
      </c>
      <c r="C1561" s="4">
        <v>1557</v>
      </c>
      <c r="D1561" s="4">
        <v>80</v>
      </c>
      <c r="E1561" s="12">
        <v>97.7</v>
      </c>
      <c r="F1561" s="34">
        <f t="shared" si="290"/>
        <v>27.138888888888889</v>
      </c>
      <c r="G1561" s="53">
        <f t="shared" si="300"/>
        <v>0.31944444444444464</v>
      </c>
      <c r="H1561" s="34">
        <f t="shared" si="301"/>
        <v>27.138888888888889</v>
      </c>
      <c r="I1561" s="70"/>
      <c r="J1561" s="34">
        <v>472.4583333333336</v>
      </c>
      <c r="K1561" s="34">
        <f>'Car Specs and Assumptions'!$C$5*9.81*'Car Specs and Assumptions'!$F$5</f>
        <v>145.08990000000003</v>
      </c>
      <c r="L1561" s="34">
        <v>313.70750254050932</v>
      </c>
      <c r="M1561" s="34">
        <v>13.660930792824217</v>
      </c>
      <c r="N1561" s="35">
        <v>370.74248290525725</v>
      </c>
      <c r="O1561" s="35">
        <f t="shared" si="291"/>
        <v>370.74248290525725</v>
      </c>
      <c r="P1561" s="35">
        <f>IF(F1561&gt;0,(K1561+L1561)*F1561,0)</f>
        <v>12451.251730057711</v>
      </c>
      <c r="Q1561" s="36">
        <f>IF(J1561*-1&gt;(K1561+L1561),(((J1561*-1)-K1561-L1561))*F1561,0)</f>
        <v>0</v>
      </c>
      <c r="R1561" s="35">
        <f t="shared" si="292"/>
        <v>4456269.8785318499</v>
      </c>
      <c r="S1561" s="35">
        <f t="shared" si="293"/>
        <v>2552543.2083916385</v>
      </c>
      <c r="T1561" s="35">
        <f t="shared" si="294"/>
        <v>1.2379517722561479</v>
      </c>
      <c r="U1561" s="35">
        <f t="shared" si="295"/>
        <v>0.70909650329119722</v>
      </c>
      <c r="V1561" s="37">
        <v>-0.70909650329119722</v>
      </c>
      <c r="W1561" s="37">
        <f>0.5*'Car Specs and Assumptions'!$C$5*(F1561*F1561)</f>
        <v>544656.01504629629</v>
      </c>
      <c r="X1561" s="37">
        <f t="shared" si="296"/>
        <v>544.65601504629626</v>
      </c>
      <c r="Y1561" s="37">
        <f t="shared" si="297"/>
        <v>397.59889098379625</v>
      </c>
      <c r="Z1561" s="37">
        <f>(H1561*(K1561+L1561))/1000</f>
        <v>12.451251730057711</v>
      </c>
      <c r="AA1561" s="37">
        <f t="shared" si="298"/>
        <v>385.14763925373853</v>
      </c>
      <c r="AB1561" s="18"/>
      <c r="AC1561" s="24">
        <f t="shared" si="299"/>
        <v>0</v>
      </c>
      <c r="AD1561" s="24"/>
      <c r="AE1561" s="18"/>
      <c r="AF1561" s="18"/>
      <c r="AG1561" s="18"/>
      <c r="AH1561" s="18"/>
      <c r="AI1561" s="18"/>
      <c r="AJ1561" s="18"/>
      <c r="AK1561" s="18"/>
      <c r="AL1561" s="18"/>
      <c r="AM1561" s="18"/>
      <c r="AN1561" s="18"/>
    </row>
    <row r="1562" spans="1:40" x14ac:dyDescent="0.35">
      <c r="A1562" s="18"/>
      <c r="B1562" s="4" t="s">
        <v>6</v>
      </c>
      <c r="C1562" s="4">
        <v>1558</v>
      </c>
      <c r="D1562" s="4">
        <v>81</v>
      </c>
      <c r="E1562" s="12">
        <v>98.9</v>
      </c>
      <c r="F1562" s="34">
        <f t="shared" si="290"/>
        <v>27.472222222222221</v>
      </c>
      <c r="G1562" s="53">
        <f t="shared" si="300"/>
        <v>0.375</v>
      </c>
      <c r="H1562" s="34">
        <f t="shared" si="301"/>
        <v>27.472222222222221</v>
      </c>
      <c r="I1562" s="70"/>
      <c r="J1562" s="34">
        <v>554.625</v>
      </c>
      <c r="K1562" s="34">
        <f>'Car Specs and Assumptions'!$C$5*9.81*'Car Specs and Assumptions'!$F$5</f>
        <v>145.08990000000003</v>
      </c>
      <c r="L1562" s="34">
        <v>321.46105156828702</v>
      </c>
      <c r="M1562" s="34">
        <v>88.074048431712924</v>
      </c>
      <c r="N1562" s="35">
        <v>2419.5898305267801</v>
      </c>
      <c r="O1562" s="35">
        <f t="shared" si="291"/>
        <v>2419.5898305267801</v>
      </c>
      <c r="P1562" s="35">
        <f>IF(F1562&gt;0,(K1562+L1562)*F1562,0)</f>
        <v>12817.191419473218</v>
      </c>
      <c r="Q1562" s="36">
        <f>IF(J1562*-1&gt;(K1562+L1562),(((J1562*-1)-K1562-L1562))*F1562,0)</f>
        <v>0</v>
      </c>
      <c r="R1562" s="35">
        <f t="shared" si="292"/>
        <v>4469087.0699513229</v>
      </c>
      <c r="S1562" s="35">
        <f t="shared" si="293"/>
        <v>2552543.2083916385</v>
      </c>
      <c r="T1562" s="35">
        <f t="shared" si="294"/>
        <v>1.2415123880324777</v>
      </c>
      <c r="U1562" s="35">
        <f t="shared" si="295"/>
        <v>0.70909650329119722</v>
      </c>
      <c r="V1562" s="37">
        <v>-0.70909650329119722</v>
      </c>
      <c r="W1562" s="37">
        <f>0.5*'Car Specs and Assumptions'!$C$5*(F1562*F1562)</f>
        <v>558117.65393518517</v>
      </c>
      <c r="X1562" s="37">
        <f t="shared" si="296"/>
        <v>558.11765393518522</v>
      </c>
      <c r="Y1562" s="37">
        <f t="shared" si="297"/>
        <v>407.42588737268522</v>
      </c>
      <c r="Z1562" s="37">
        <f>(H1562*(K1562+L1562))/1000</f>
        <v>12.817191419473218</v>
      </c>
      <c r="AA1562" s="37">
        <f t="shared" si="298"/>
        <v>394.60869595321202</v>
      </c>
      <c r="AB1562" s="18"/>
      <c r="AC1562" s="24">
        <f t="shared" si="299"/>
        <v>0</v>
      </c>
      <c r="AD1562" s="24"/>
      <c r="AE1562" s="18"/>
      <c r="AF1562" s="18"/>
      <c r="AG1562" s="18"/>
      <c r="AH1562" s="18"/>
      <c r="AI1562" s="18"/>
      <c r="AJ1562" s="18"/>
      <c r="AK1562" s="18"/>
      <c r="AL1562" s="18"/>
      <c r="AM1562" s="18"/>
      <c r="AN1562" s="18"/>
    </row>
    <row r="1563" spans="1:40" x14ac:dyDescent="0.35">
      <c r="A1563" s="18"/>
      <c r="B1563" s="4" t="s">
        <v>6</v>
      </c>
      <c r="C1563" s="4">
        <v>1559</v>
      </c>
      <c r="D1563" s="4">
        <v>82</v>
      </c>
      <c r="E1563" s="12">
        <v>100.4</v>
      </c>
      <c r="F1563" s="34">
        <f t="shared" si="290"/>
        <v>27.888888888888889</v>
      </c>
      <c r="G1563" s="53">
        <f t="shared" si="300"/>
        <v>0.43055555555555536</v>
      </c>
      <c r="H1563" s="34">
        <f t="shared" si="301"/>
        <v>27.888888888888889</v>
      </c>
      <c r="I1563" s="70"/>
      <c r="J1563" s="34">
        <v>636.7916666666664</v>
      </c>
      <c r="K1563" s="34">
        <f>'Car Specs and Assumptions'!$C$5*9.81*'Car Specs and Assumptions'!$F$5</f>
        <v>145.08990000000003</v>
      </c>
      <c r="L1563" s="34">
        <v>331.28609175925931</v>
      </c>
      <c r="M1563" s="34">
        <v>160.41567490740704</v>
      </c>
      <c r="N1563" s="35">
        <v>4473.8149335287962</v>
      </c>
      <c r="O1563" s="35">
        <f t="shared" si="291"/>
        <v>4473.8149335287962</v>
      </c>
      <c r="P1563" s="35">
        <f>IF(F1563&gt;0,(K1563+L1563)*F1563,0)</f>
        <v>13285.597103508233</v>
      </c>
      <c r="Q1563" s="36">
        <f>IF(J1563*-1&gt;(K1563+L1563),(((J1563*-1)-K1563-L1563))*F1563,0)</f>
        <v>0</v>
      </c>
      <c r="R1563" s="35">
        <f t="shared" si="292"/>
        <v>4482372.6670548311</v>
      </c>
      <c r="S1563" s="35">
        <f t="shared" si="293"/>
        <v>2552543.2083916385</v>
      </c>
      <c r="T1563" s="35">
        <f t="shared" si="294"/>
        <v>1.2452031269078321</v>
      </c>
      <c r="U1563" s="35">
        <f t="shared" si="295"/>
        <v>0.70909650329119722</v>
      </c>
      <c r="V1563" s="37">
        <v>-0.70909650329119722</v>
      </c>
      <c r="W1563" s="37">
        <f>0.5*'Car Specs and Assumptions'!$C$5*(F1563*F1563)</f>
        <v>575175.79629629629</v>
      </c>
      <c r="X1563" s="37">
        <f t="shared" si="296"/>
        <v>575.17579629629631</v>
      </c>
      <c r="Y1563" s="37">
        <f t="shared" si="297"/>
        <v>419.87833129629632</v>
      </c>
      <c r="Z1563" s="37">
        <f>(H1563*(K1563+L1563))/1000</f>
        <v>13.285597103508232</v>
      </c>
      <c r="AA1563" s="37">
        <f t="shared" si="298"/>
        <v>406.5927341927881</v>
      </c>
      <c r="AB1563" s="18"/>
      <c r="AC1563" s="24">
        <f t="shared" si="299"/>
        <v>0</v>
      </c>
      <c r="AD1563" s="24"/>
      <c r="AE1563" s="18"/>
      <c r="AF1563" s="18"/>
      <c r="AG1563" s="18"/>
      <c r="AH1563" s="18"/>
      <c r="AI1563" s="18"/>
      <c r="AJ1563" s="18"/>
      <c r="AK1563" s="18"/>
      <c r="AL1563" s="18"/>
      <c r="AM1563" s="18"/>
      <c r="AN1563" s="18"/>
    </row>
    <row r="1564" spans="1:40" x14ac:dyDescent="0.35">
      <c r="A1564" s="18"/>
      <c r="B1564" s="4" t="s">
        <v>6</v>
      </c>
      <c r="C1564" s="4">
        <v>1560</v>
      </c>
      <c r="D1564" s="4">
        <v>83</v>
      </c>
      <c r="E1564" s="12">
        <v>102</v>
      </c>
      <c r="F1564" s="34">
        <f t="shared" si="290"/>
        <v>28.333333333333332</v>
      </c>
      <c r="G1564" s="53">
        <f t="shared" si="300"/>
        <v>0.44444444444444287</v>
      </c>
      <c r="H1564" s="34">
        <f t="shared" si="301"/>
        <v>28.333333333333332</v>
      </c>
      <c r="I1564" s="70"/>
      <c r="J1564" s="34">
        <v>657.33333333333098</v>
      </c>
      <c r="K1564" s="34">
        <f>'Car Specs and Assumptions'!$C$5*9.81*'Car Specs and Assumptions'!$F$5</f>
        <v>145.08990000000003</v>
      </c>
      <c r="L1564" s="34">
        <v>341.92914583333334</v>
      </c>
      <c r="M1564" s="34">
        <v>170.31428749999759</v>
      </c>
      <c r="N1564" s="35">
        <v>4825.5714791665978</v>
      </c>
      <c r="O1564" s="35">
        <f t="shared" si="291"/>
        <v>4825.5714791665978</v>
      </c>
      <c r="P1564" s="35">
        <f>IF(F1564&gt;0,(K1564+L1564)*F1564,0)</f>
        <v>13798.872965277778</v>
      </c>
      <c r="Q1564" s="36">
        <f>IF(J1564*-1&gt;(K1564+L1564),(((J1564*-1)-K1564-L1564))*F1564,0)</f>
        <v>0</v>
      </c>
      <c r="R1564" s="35">
        <f t="shared" si="292"/>
        <v>4496171.5400201092</v>
      </c>
      <c r="S1564" s="35">
        <f t="shared" si="293"/>
        <v>2552543.2083916385</v>
      </c>
      <c r="T1564" s="35">
        <f t="shared" si="294"/>
        <v>1.2490364538175864</v>
      </c>
      <c r="U1564" s="35">
        <f t="shared" si="295"/>
        <v>0.70909650329119722</v>
      </c>
      <c r="V1564" s="37">
        <v>-0.70909650329119722</v>
      </c>
      <c r="W1564" s="37">
        <f>0.5*'Car Specs and Assumptions'!$C$5*(F1564*F1564)</f>
        <v>593654.16666666663</v>
      </c>
      <c r="X1564" s="37">
        <f t="shared" si="296"/>
        <v>593.65416666666658</v>
      </c>
      <c r="Y1564" s="37">
        <f t="shared" si="297"/>
        <v>433.36754166666657</v>
      </c>
      <c r="Z1564" s="37">
        <f>(H1564*(K1564+L1564))/1000</f>
        <v>13.798872965277779</v>
      </c>
      <c r="AA1564" s="37">
        <f t="shared" si="298"/>
        <v>419.56866870138879</v>
      </c>
      <c r="AB1564" s="18"/>
      <c r="AC1564" s="24">
        <f t="shared" si="299"/>
        <v>0</v>
      </c>
      <c r="AD1564" s="24"/>
      <c r="AE1564" s="18"/>
      <c r="AF1564" s="18"/>
      <c r="AG1564" s="18"/>
      <c r="AH1564" s="18"/>
      <c r="AI1564" s="18"/>
      <c r="AJ1564" s="18"/>
      <c r="AK1564" s="18"/>
      <c r="AL1564" s="18"/>
      <c r="AM1564" s="18"/>
      <c r="AN1564" s="18"/>
    </row>
    <row r="1565" spans="1:40" x14ac:dyDescent="0.35">
      <c r="A1565" s="18"/>
      <c r="B1565" s="4" t="s">
        <v>6</v>
      </c>
      <c r="C1565" s="4">
        <v>1561</v>
      </c>
      <c r="D1565" s="4">
        <v>84</v>
      </c>
      <c r="E1565" s="12">
        <v>103.6</v>
      </c>
      <c r="F1565" s="34">
        <f t="shared" si="290"/>
        <v>28.777777777777775</v>
      </c>
      <c r="G1565" s="53">
        <f t="shared" si="300"/>
        <v>0.44444444444444464</v>
      </c>
      <c r="H1565" s="34">
        <f t="shared" si="301"/>
        <v>28.777777777777775</v>
      </c>
      <c r="I1565" s="70"/>
      <c r="J1565" s="34">
        <v>657.3333333333336</v>
      </c>
      <c r="K1565" s="34">
        <f>'Car Specs and Assumptions'!$C$5*9.81*'Car Specs and Assumptions'!$F$5</f>
        <v>145.08990000000003</v>
      </c>
      <c r="L1565" s="34">
        <v>352.74046953703697</v>
      </c>
      <c r="M1565" s="34">
        <v>159.50296379629657</v>
      </c>
      <c r="N1565" s="35">
        <v>4590.1408470267561</v>
      </c>
      <c r="O1565" s="35">
        <f t="shared" si="291"/>
        <v>4590.1408470267561</v>
      </c>
      <c r="P1565" s="35">
        <f>IF(F1565&gt;0,(K1565+L1565)*F1565,0)</f>
        <v>14326.451745565841</v>
      </c>
      <c r="Q1565" s="36">
        <f>IF(J1565*-1&gt;(K1565+L1565),(((J1565*-1)-K1565-L1565))*F1565,0)</f>
        <v>0</v>
      </c>
      <c r="R1565" s="35">
        <f t="shared" si="292"/>
        <v>4510497.9917656751</v>
      </c>
      <c r="S1565" s="35">
        <f t="shared" si="293"/>
        <v>2552543.2083916385</v>
      </c>
      <c r="T1565" s="35">
        <f t="shared" si="294"/>
        <v>1.2530163421125047</v>
      </c>
      <c r="U1565" s="35">
        <f t="shared" si="295"/>
        <v>0.70909650329119722</v>
      </c>
      <c r="V1565" s="37">
        <v>-0.70909650329119722</v>
      </c>
      <c r="W1565" s="37">
        <f>0.5*'Car Specs and Assumptions'!$C$5*(F1565*F1565)</f>
        <v>612424.68518518505</v>
      </c>
      <c r="X1565" s="37">
        <f t="shared" si="296"/>
        <v>612.42468518518501</v>
      </c>
      <c r="Y1565" s="37">
        <f t="shared" si="297"/>
        <v>447.07002018518506</v>
      </c>
      <c r="Z1565" s="37">
        <f>(H1565*(K1565+L1565))/1000</f>
        <v>14.326451745565841</v>
      </c>
      <c r="AA1565" s="37">
        <f t="shared" si="298"/>
        <v>432.7435684396192</v>
      </c>
      <c r="AB1565" s="18"/>
      <c r="AC1565" s="24">
        <f t="shared" si="299"/>
        <v>0</v>
      </c>
      <c r="AD1565" s="24"/>
      <c r="AE1565" s="18"/>
      <c r="AF1565" s="18"/>
      <c r="AG1565" s="18"/>
      <c r="AH1565" s="18"/>
      <c r="AI1565" s="18"/>
      <c r="AJ1565" s="18"/>
      <c r="AK1565" s="18"/>
      <c r="AL1565" s="18"/>
      <c r="AM1565" s="18"/>
      <c r="AN1565" s="18"/>
    </row>
    <row r="1566" spans="1:40" x14ac:dyDescent="0.35">
      <c r="A1566" s="18"/>
      <c r="B1566" s="4" t="s">
        <v>6</v>
      </c>
      <c r="C1566" s="4">
        <v>1562</v>
      </c>
      <c r="D1566" s="4">
        <v>85</v>
      </c>
      <c r="E1566" s="12">
        <v>105.2</v>
      </c>
      <c r="F1566" s="34">
        <f t="shared" si="290"/>
        <v>29.222222222222221</v>
      </c>
      <c r="G1566" s="53">
        <f t="shared" si="300"/>
        <v>0.44444444444444464</v>
      </c>
      <c r="H1566" s="34">
        <f t="shared" si="301"/>
        <v>29.222222222222221</v>
      </c>
      <c r="I1566" s="70"/>
      <c r="J1566" s="34">
        <v>657.3333333333336</v>
      </c>
      <c r="K1566" s="34">
        <f>'Car Specs and Assumptions'!$C$5*9.81*'Car Specs and Assumptions'!$F$5</f>
        <v>145.08990000000003</v>
      </c>
      <c r="L1566" s="34">
        <v>363.72006287037038</v>
      </c>
      <c r="M1566" s="34">
        <v>148.52337046296316</v>
      </c>
      <c r="N1566" s="35">
        <v>4340.1829368621457</v>
      </c>
      <c r="O1566" s="35">
        <f t="shared" si="291"/>
        <v>4340.1829368621457</v>
      </c>
      <c r="P1566" s="35">
        <f>IF(F1566&gt;0,(K1566+L1566)*F1566,0)</f>
        <v>14868.557803878602</v>
      </c>
      <c r="Q1566" s="36">
        <f>IF(J1566*-1&gt;(K1566+L1566),(((J1566*-1)-K1566-L1566))*F1566,0)</f>
        <v>0</v>
      </c>
      <c r="R1566" s="35">
        <f t="shared" si="292"/>
        <v>4525366.5495695537</v>
      </c>
      <c r="S1566" s="35">
        <f t="shared" si="293"/>
        <v>2552543.2083916385</v>
      </c>
      <c r="T1566" s="35">
        <f t="shared" si="294"/>
        <v>1.2571468274704221</v>
      </c>
      <c r="U1566" s="35">
        <f t="shared" si="295"/>
        <v>0.70909650329119722</v>
      </c>
      <c r="V1566" s="37">
        <v>-0.70909650329119722</v>
      </c>
      <c r="W1566" s="37">
        <f>0.5*'Car Specs and Assumptions'!$C$5*(F1566*F1566)</f>
        <v>631487.3518518518</v>
      </c>
      <c r="X1566" s="37">
        <f t="shared" si="296"/>
        <v>631.48735185185183</v>
      </c>
      <c r="Y1566" s="37">
        <f t="shared" si="297"/>
        <v>460.98576685185185</v>
      </c>
      <c r="Z1566" s="37">
        <f>(H1566*(K1566+L1566))/1000</f>
        <v>14.868557803878602</v>
      </c>
      <c r="AA1566" s="37">
        <f t="shared" si="298"/>
        <v>446.11720904797323</v>
      </c>
      <c r="AB1566" s="18"/>
      <c r="AC1566" s="24">
        <f t="shared" si="299"/>
        <v>0</v>
      </c>
      <c r="AD1566" s="24"/>
      <c r="AE1566" s="18"/>
      <c r="AF1566" s="18"/>
      <c r="AG1566" s="18"/>
      <c r="AH1566" s="18"/>
      <c r="AI1566" s="18"/>
      <c r="AJ1566" s="18"/>
      <c r="AK1566" s="18"/>
      <c r="AL1566" s="18"/>
      <c r="AM1566" s="18"/>
      <c r="AN1566" s="18"/>
    </row>
    <row r="1567" spans="1:40" x14ac:dyDescent="0.35">
      <c r="A1567" s="18"/>
      <c r="B1567" s="4" t="s">
        <v>6</v>
      </c>
      <c r="C1567" s="4">
        <v>1563</v>
      </c>
      <c r="D1567" s="4">
        <v>86</v>
      </c>
      <c r="E1567" s="12">
        <v>106.8</v>
      </c>
      <c r="F1567" s="34">
        <f t="shared" si="290"/>
        <v>29.666666666666664</v>
      </c>
      <c r="G1567" s="53">
        <f t="shared" si="300"/>
        <v>0.45833333333333393</v>
      </c>
      <c r="H1567" s="34">
        <f t="shared" si="301"/>
        <v>29.666666666666664</v>
      </c>
      <c r="I1567" s="70"/>
      <c r="J1567" s="34">
        <v>677.87500000000091</v>
      </c>
      <c r="K1567" s="34">
        <f>'Car Specs and Assumptions'!$C$5*9.81*'Car Specs and Assumptions'!$F$5</f>
        <v>145.08990000000003</v>
      </c>
      <c r="L1567" s="34">
        <v>374.86792583333329</v>
      </c>
      <c r="M1567" s="34">
        <v>157.91717416666756</v>
      </c>
      <c r="N1567" s="35">
        <v>4684.8761669444712</v>
      </c>
      <c r="O1567" s="35">
        <f t="shared" si="291"/>
        <v>4684.8761669444712</v>
      </c>
      <c r="P1567" s="35">
        <f>IF(F1567&gt;0,(K1567+L1567)*F1567,0)</f>
        <v>15425.415499722221</v>
      </c>
      <c r="Q1567" s="36">
        <f>IF(J1567*-1&gt;(K1567+L1567),(((J1567*-1)-K1567-L1567))*F1567,0)</f>
        <v>0</v>
      </c>
      <c r="R1567" s="35">
        <f t="shared" si="292"/>
        <v>4540791.9650692763</v>
      </c>
      <c r="S1567" s="35">
        <f t="shared" si="293"/>
        <v>2552543.2083916385</v>
      </c>
      <c r="T1567" s="35">
        <f t="shared" si="294"/>
        <v>1.2614320078962451</v>
      </c>
      <c r="U1567" s="35">
        <f t="shared" si="295"/>
        <v>0.70909650329119722</v>
      </c>
      <c r="V1567" s="37">
        <v>-0.70909650329119722</v>
      </c>
      <c r="W1567" s="37">
        <f>0.5*'Car Specs and Assumptions'!$C$5*(F1567*F1567)</f>
        <v>650842.16666666651</v>
      </c>
      <c r="X1567" s="37">
        <f t="shared" si="296"/>
        <v>650.84216666666646</v>
      </c>
      <c r="Y1567" s="37">
        <f t="shared" si="297"/>
        <v>475.11478166666649</v>
      </c>
      <c r="Z1567" s="37">
        <f>(H1567*(K1567+L1567))/1000</f>
        <v>15.425415499722222</v>
      </c>
      <c r="AA1567" s="37">
        <f t="shared" si="298"/>
        <v>459.68936616694424</v>
      </c>
      <c r="AB1567" s="18"/>
      <c r="AC1567" s="24">
        <f t="shared" si="299"/>
        <v>0</v>
      </c>
      <c r="AD1567" s="24"/>
      <c r="AE1567" s="18"/>
      <c r="AF1567" s="18"/>
      <c r="AG1567" s="18"/>
      <c r="AH1567" s="18"/>
      <c r="AI1567" s="18"/>
      <c r="AJ1567" s="18"/>
      <c r="AK1567" s="18"/>
      <c r="AL1567" s="18"/>
      <c r="AM1567" s="18"/>
      <c r="AN1567" s="18"/>
    </row>
    <row r="1568" spans="1:40" x14ac:dyDescent="0.35">
      <c r="A1568" s="18"/>
      <c r="B1568" s="4" t="s">
        <v>6</v>
      </c>
      <c r="C1568" s="4">
        <v>1564</v>
      </c>
      <c r="D1568" s="4">
        <v>87</v>
      </c>
      <c r="E1568" s="12">
        <v>108.5</v>
      </c>
      <c r="F1568" s="34">
        <f t="shared" si="290"/>
        <v>30.138888888888889</v>
      </c>
      <c r="G1568" s="53">
        <f t="shared" si="300"/>
        <v>0.47222222222222321</v>
      </c>
      <c r="H1568" s="34">
        <f t="shared" si="301"/>
        <v>30.138888888888889</v>
      </c>
      <c r="I1568" s="70"/>
      <c r="J1568" s="34">
        <v>698.41666666666811</v>
      </c>
      <c r="K1568" s="34">
        <f>'Car Specs and Assumptions'!$C$5*9.81*'Car Specs and Assumptions'!$F$5</f>
        <v>145.08990000000003</v>
      </c>
      <c r="L1568" s="34">
        <v>386.89690379050933</v>
      </c>
      <c r="M1568" s="34">
        <v>166.42986287615872</v>
      </c>
      <c r="N1568" s="35">
        <v>5016.0111450175618</v>
      </c>
      <c r="O1568" s="35">
        <f t="shared" si="291"/>
        <v>5016.0111450175618</v>
      </c>
      <c r="P1568" s="35">
        <f>IF(F1568&gt;0,(K1568+L1568)*F1568,0)</f>
        <v>16033.491169797297</v>
      </c>
      <c r="Q1568" s="36">
        <f>IF(J1568*-1&gt;(K1568+L1568),(((J1568*-1)-K1568-L1568))*F1568,0)</f>
        <v>0</v>
      </c>
      <c r="R1568" s="35">
        <f t="shared" si="292"/>
        <v>4556825.4562390735</v>
      </c>
      <c r="S1568" s="35">
        <f t="shared" si="293"/>
        <v>2552543.2083916385</v>
      </c>
      <c r="T1568" s="35">
        <f t="shared" si="294"/>
        <v>1.2658861117432147</v>
      </c>
      <c r="U1568" s="35">
        <f t="shared" si="295"/>
        <v>0.70909650329119722</v>
      </c>
      <c r="V1568" s="37">
        <v>-0.70909650329119722</v>
      </c>
      <c r="W1568" s="37">
        <f>0.5*'Car Specs and Assumptions'!$C$5*(F1568*F1568)</f>
        <v>671726.76504629629</v>
      </c>
      <c r="X1568" s="37">
        <f t="shared" si="296"/>
        <v>671.72676504629624</v>
      </c>
      <c r="Y1568" s="37">
        <f t="shared" si="297"/>
        <v>490.36053848379623</v>
      </c>
      <c r="Z1568" s="37">
        <f>(H1568*(K1568+L1568))/1000</f>
        <v>16.033491169797298</v>
      </c>
      <c r="AA1568" s="37">
        <f t="shared" si="298"/>
        <v>474.32704731399895</v>
      </c>
      <c r="AB1568" s="18"/>
      <c r="AC1568" s="24">
        <f t="shared" si="299"/>
        <v>0</v>
      </c>
      <c r="AD1568" s="24"/>
      <c r="AE1568" s="18"/>
      <c r="AF1568" s="18"/>
      <c r="AG1568" s="18"/>
      <c r="AH1568" s="18"/>
      <c r="AI1568" s="18"/>
      <c r="AJ1568" s="18"/>
      <c r="AK1568" s="18"/>
      <c r="AL1568" s="18"/>
      <c r="AM1568" s="18"/>
      <c r="AN1568" s="18"/>
    </row>
    <row r="1569" spans="1:40" x14ac:dyDescent="0.35">
      <c r="A1569" s="18"/>
      <c r="B1569" s="4" t="s">
        <v>6</v>
      </c>
      <c r="C1569" s="4">
        <v>1565</v>
      </c>
      <c r="D1569" s="4">
        <v>88</v>
      </c>
      <c r="E1569" s="12">
        <v>110.2</v>
      </c>
      <c r="F1569" s="34">
        <f t="shared" si="290"/>
        <v>30.611111111111111</v>
      </c>
      <c r="G1569" s="53">
        <f t="shared" si="300"/>
        <v>0.47222222222222321</v>
      </c>
      <c r="H1569" s="34">
        <f t="shared" si="301"/>
        <v>30.611111111111111</v>
      </c>
      <c r="I1569" s="70"/>
      <c r="J1569" s="34">
        <v>698.41666666666811</v>
      </c>
      <c r="K1569" s="34">
        <f>'Car Specs and Assumptions'!$C$5*9.81*'Car Specs and Assumptions'!$F$5</f>
        <v>145.08990000000003</v>
      </c>
      <c r="L1569" s="34">
        <v>399.11584238425928</v>
      </c>
      <c r="M1569" s="34">
        <v>154.21092428240877</v>
      </c>
      <c r="N1569" s="35">
        <v>4720.5677377559568</v>
      </c>
      <c r="O1569" s="35">
        <f t="shared" si="291"/>
        <v>4720.5677377559568</v>
      </c>
      <c r="P1569" s="35">
        <f>IF(F1569&gt;0,(K1569+L1569)*F1569,0)</f>
        <v>16658.742447429271</v>
      </c>
      <c r="Q1569" s="36">
        <f>IF(J1569*-1&gt;(K1569+L1569),(((J1569*-1)-K1569-L1569))*F1569,0)</f>
        <v>0</v>
      </c>
      <c r="R1569" s="35">
        <f t="shared" si="292"/>
        <v>4573484.1986865029</v>
      </c>
      <c r="S1569" s="35">
        <f t="shared" si="293"/>
        <v>2552543.2083916385</v>
      </c>
      <c r="T1569" s="35">
        <f t="shared" si="294"/>
        <v>1.2705139103951106</v>
      </c>
      <c r="U1569" s="35">
        <f t="shared" si="295"/>
        <v>0.70909650329119722</v>
      </c>
      <c r="V1569" s="37">
        <v>-0.70909650329119722</v>
      </c>
      <c r="W1569" s="37">
        <f>0.5*'Car Specs and Assumptions'!$C$5*(F1569*F1569)</f>
        <v>692941.17129629629</v>
      </c>
      <c r="X1569" s="37">
        <f t="shared" si="296"/>
        <v>692.94117129629626</v>
      </c>
      <c r="Y1569" s="37">
        <f t="shared" si="297"/>
        <v>505.84705504629625</v>
      </c>
      <c r="Z1569" s="37">
        <f>(H1569*(K1569+L1569))/1000</f>
        <v>16.658742447429272</v>
      </c>
      <c r="AA1569" s="37">
        <f t="shared" si="298"/>
        <v>489.18831259886696</v>
      </c>
      <c r="AB1569" s="18"/>
      <c r="AC1569" s="24">
        <f t="shared" si="299"/>
        <v>0</v>
      </c>
      <c r="AD1569" s="24"/>
      <c r="AE1569" s="18"/>
      <c r="AF1569" s="18"/>
      <c r="AG1569" s="18"/>
      <c r="AH1569" s="18"/>
      <c r="AI1569" s="18"/>
      <c r="AJ1569" s="18"/>
      <c r="AK1569" s="18"/>
      <c r="AL1569" s="18"/>
      <c r="AM1569" s="18"/>
      <c r="AN1569" s="18"/>
    </row>
    <row r="1570" spans="1:40" x14ac:dyDescent="0.35">
      <c r="A1570" s="18"/>
      <c r="B1570" s="4" t="s">
        <v>6</v>
      </c>
      <c r="C1570" s="4">
        <v>1566</v>
      </c>
      <c r="D1570" s="4">
        <v>89</v>
      </c>
      <c r="E1570" s="12">
        <v>111.9</v>
      </c>
      <c r="F1570" s="34">
        <f t="shared" si="290"/>
        <v>31.083333333333336</v>
      </c>
      <c r="G1570" s="53">
        <f t="shared" si="300"/>
        <v>0.48611111111111072</v>
      </c>
      <c r="H1570" s="34">
        <f t="shared" si="301"/>
        <v>31.083333333333336</v>
      </c>
      <c r="I1570" s="70"/>
      <c r="J1570" s="34">
        <v>718.9583333333328</v>
      </c>
      <c r="K1570" s="34">
        <f>'Car Specs and Assumptions'!$C$5*9.81*'Car Specs and Assumptions'!$F$5</f>
        <v>145.08990000000003</v>
      </c>
      <c r="L1570" s="34">
        <v>411.52474161458349</v>
      </c>
      <c r="M1570" s="34">
        <v>162.34369171874926</v>
      </c>
      <c r="N1570" s="35">
        <v>5046.1830842577901</v>
      </c>
      <c r="O1570" s="35">
        <f t="shared" si="291"/>
        <v>5046.1830842577901</v>
      </c>
      <c r="P1570" s="35">
        <f>IF(F1570&gt;0,(K1570+L1570)*F1570,0)</f>
        <v>17301.438443519972</v>
      </c>
      <c r="Q1570" s="36">
        <f>IF(J1570*-1&gt;(K1570+L1570),(((J1570*-1)-K1570-L1570))*F1570,0)</f>
        <v>0</v>
      </c>
      <c r="R1570" s="35">
        <f t="shared" si="292"/>
        <v>4590785.637130023</v>
      </c>
      <c r="S1570" s="35">
        <f t="shared" si="293"/>
        <v>2552543.2083916385</v>
      </c>
      <c r="T1570" s="35">
        <f t="shared" si="294"/>
        <v>1.2753202499947205</v>
      </c>
      <c r="U1570" s="35">
        <f t="shared" si="295"/>
        <v>0.70909650329119722</v>
      </c>
      <c r="V1570" s="37">
        <v>-0.70909650329119722</v>
      </c>
      <c r="W1570" s="37">
        <f>0.5*'Car Specs and Assumptions'!$C$5*(F1570*F1570)</f>
        <v>714485.38541666686</v>
      </c>
      <c r="X1570" s="37">
        <f t="shared" si="296"/>
        <v>714.48538541666687</v>
      </c>
      <c r="Y1570" s="37">
        <f t="shared" si="297"/>
        <v>521.57433135416682</v>
      </c>
      <c r="Z1570" s="37">
        <f>(H1570*(K1570+L1570))/1000</f>
        <v>17.30143844351997</v>
      </c>
      <c r="AA1570" s="37">
        <f t="shared" si="298"/>
        <v>504.27289291064687</v>
      </c>
      <c r="AB1570" s="18"/>
      <c r="AC1570" s="24">
        <f t="shared" si="299"/>
        <v>0</v>
      </c>
      <c r="AD1570" s="24"/>
      <c r="AE1570" s="18"/>
      <c r="AF1570" s="18"/>
      <c r="AG1570" s="18"/>
      <c r="AH1570" s="18"/>
      <c r="AI1570" s="18"/>
      <c r="AJ1570" s="18"/>
      <c r="AK1570" s="18"/>
      <c r="AL1570" s="18"/>
      <c r="AM1570" s="18"/>
      <c r="AN1570" s="18"/>
    </row>
    <row r="1571" spans="1:40" x14ac:dyDescent="0.35">
      <c r="A1571" s="18"/>
      <c r="B1571" s="4" t="s">
        <v>6</v>
      </c>
      <c r="C1571" s="4">
        <v>1567</v>
      </c>
      <c r="D1571" s="4">
        <v>90</v>
      </c>
      <c r="E1571" s="12">
        <v>113.7</v>
      </c>
      <c r="F1571" s="34">
        <f t="shared" si="290"/>
        <v>31.583333333333332</v>
      </c>
      <c r="G1571" s="53">
        <f t="shared" si="300"/>
        <v>0.47222222222222143</v>
      </c>
      <c r="H1571" s="34">
        <f t="shared" si="301"/>
        <v>31.583333333333332</v>
      </c>
      <c r="I1571" s="70"/>
      <c r="J1571" s="34">
        <v>698.41666666666549</v>
      </c>
      <c r="K1571" s="34">
        <f>'Car Specs and Assumptions'!$C$5*9.81*'Car Specs and Assumptions'!$F$5</f>
        <v>145.08990000000003</v>
      </c>
      <c r="L1571" s="34">
        <v>424.87062661458333</v>
      </c>
      <c r="M1571" s="34">
        <v>128.45614005208211</v>
      </c>
      <c r="N1571" s="35">
        <v>4057.0730899782598</v>
      </c>
      <c r="O1571" s="35">
        <f t="shared" si="291"/>
        <v>4057.0730899782598</v>
      </c>
      <c r="P1571" s="35">
        <f>IF(F1571&gt;0,(K1571+L1571)*F1571,0)</f>
        <v>18001.253298910593</v>
      </c>
      <c r="Q1571" s="36">
        <f>IF(J1571*-1&gt;(K1571+L1571),(((J1571*-1)-K1571-L1571))*F1571,0)</f>
        <v>0</v>
      </c>
      <c r="R1571" s="35">
        <f t="shared" si="292"/>
        <v>4608786.8904289333</v>
      </c>
      <c r="S1571" s="35">
        <f t="shared" si="293"/>
        <v>2552543.2083916385</v>
      </c>
      <c r="T1571" s="35">
        <f t="shared" si="294"/>
        <v>1.2803209981611576</v>
      </c>
      <c r="U1571" s="35">
        <f t="shared" si="295"/>
        <v>0.70909650329119722</v>
      </c>
      <c r="V1571" s="37">
        <v>-0.70909650329119722</v>
      </c>
      <c r="W1571" s="37">
        <f>0.5*'Car Specs and Assumptions'!$C$5*(F1571*F1571)</f>
        <v>737656.38541666663</v>
      </c>
      <c r="X1571" s="37">
        <f t="shared" si="296"/>
        <v>737.65638541666658</v>
      </c>
      <c r="Y1571" s="37">
        <f t="shared" si="297"/>
        <v>538.48916135416664</v>
      </c>
      <c r="Z1571" s="37">
        <f>(H1571*(K1571+L1571))/1000</f>
        <v>18.001253298910594</v>
      </c>
      <c r="AA1571" s="37">
        <f t="shared" si="298"/>
        <v>520.48790805525607</v>
      </c>
      <c r="AB1571" s="18"/>
      <c r="AC1571" s="24">
        <f t="shared" si="299"/>
        <v>0</v>
      </c>
      <c r="AD1571" s="24"/>
      <c r="AE1571" s="18"/>
      <c r="AF1571" s="18"/>
      <c r="AG1571" s="18"/>
      <c r="AH1571" s="18"/>
      <c r="AI1571" s="18"/>
      <c r="AJ1571" s="18"/>
      <c r="AK1571" s="18"/>
      <c r="AL1571" s="18"/>
      <c r="AM1571" s="18"/>
      <c r="AN1571" s="18"/>
    </row>
    <row r="1572" spans="1:40" x14ac:dyDescent="0.35">
      <c r="A1572" s="18"/>
      <c r="B1572" s="4" t="s">
        <v>6</v>
      </c>
      <c r="C1572" s="4">
        <v>1568</v>
      </c>
      <c r="D1572" s="4">
        <v>91</v>
      </c>
      <c r="E1572" s="12">
        <v>115.3</v>
      </c>
      <c r="F1572" s="34">
        <f t="shared" si="290"/>
        <v>32.027777777777779</v>
      </c>
      <c r="G1572" s="53">
        <f t="shared" si="300"/>
        <v>0.43055555555555536</v>
      </c>
      <c r="H1572" s="34">
        <f t="shared" si="301"/>
        <v>32.027777777777779</v>
      </c>
      <c r="I1572" s="70"/>
      <c r="J1572" s="34">
        <v>636.7916666666664</v>
      </c>
      <c r="K1572" s="34">
        <f>'Car Specs and Assumptions'!$C$5*9.81*'Car Specs and Assumptions'!$F$5</f>
        <v>145.08990000000003</v>
      </c>
      <c r="L1572" s="34">
        <v>436.91242198495382</v>
      </c>
      <c r="M1572" s="34">
        <v>54.789344681712521</v>
      </c>
      <c r="N1572" s="35">
        <v>1754.7809560559595</v>
      </c>
      <c r="O1572" s="35">
        <f t="shared" si="291"/>
        <v>1754.7809560559595</v>
      </c>
      <c r="P1572" s="35">
        <f>IF(F1572&gt;0,(K1572+L1572)*F1572,0)</f>
        <v>18640.241034684772</v>
      </c>
      <c r="Q1572" s="36">
        <f>IF(J1572*-1&gt;(K1572+L1572),(((J1572*-1)-K1572-L1572))*F1572,0)</f>
        <v>0</v>
      </c>
      <c r="R1572" s="35">
        <f t="shared" si="292"/>
        <v>4627427.131463618</v>
      </c>
      <c r="S1572" s="35">
        <f t="shared" si="293"/>
        <v>2552543.2083916385</v>
      </c>
      <c r="T1572" s="35">
        <f t="shared" si="294"/>
        <v>1.2854992571205932</v>
      </c>
      <c r="U1572" s="35">
        <f t="shared" si="295"/>
        <v>0.70909650329119722</v>
      </c>
      <c r="V1572" s="37">
        <v>-0.70909650329119722</v>
      </c>
      <c r="W1572" s="37">
        <f>0.5*'Car Specs and Assumptions'!$C$5*(F1572*F1572)</f>
        <v>758563.23726851866</v>
      </c>
      <c r="X1572" s="37">
        <f t="shared" si="296"/>
        <v>758.56323726851861</v>
      </c>
      <c r="Y1572" s="37">
        <f t="shared" si="297"/>
        <v>553.75116320601853</v>
      </c>
      <c r="Z1572" s="37">
        <f>(H1572*(K1572+L1572))/1000</f>
        <v>18.64024103468477</v>
      </c>
      <c r="AA1572" s="37">
        <f t="shared" si="298"/>
        <v>535.11092217133375</v>
      </c>
      <c r="AB1572" s="18"/>
      <c r="AC1572" s="24">
        <f t="shared" si="299"/>
        <v>0</v>
      </c>
      <c r="AD1572" s="24"/>
      <c r="AE1572" s="18"/>
      <c r="AF1572" s="18"/>
      <c r="AG1572" s="18"/>
      <c r="AH1572" s="18"/>
      <c r="AI1572" s="18"/>
      <c r="AJ1572" s="18"/>
      <c r="AK1572" s="18"/>
      <c r="AL1572" s="18"/>
      <c r="AM1572" s="18"/>
      <c r="AN1572" s="18"/>
    </row>
    <row r="1573" spans="1:40" x14ac:dyDescent="0.35">
      <c r="A1573" s="18"/>
      <c r="B1573" s="4" t="s">
        <v>6</v>
      </c>
      <c r="C1573" s="4">
        <v>1569</v>
      </c>
      <c r="D1573" s="4">
        <v>92</v>
      </c>
      <c r="E1573" s="12">
        <v>116.8</v>
      </c>
      <c r="F1573" s="34">
        <f t="shared" si="290"/>
        <v>32.444444444444443</v>
      </c>
      <c r="G1573" s="53">
        <f t="shared" si="300"/>
        <v>0.40277777777777857</v>
      </c>
      <c r="H1573" s="34">
        <f t="shared" si="301"/>
        <v>32.444444444444443</v>
      </c>
      <c r="I1573" s="70"/>
      <c r="J1573" s="34">
        <v>595.70833333333451</v>
      </c>
      <c r="K1573" s="34">
        <f>'Car Specs and Assumptions'!$C$5*9.81*'Car Specs and Assumptions'!$F$5</f>
        <v>145.08990000000003</v>
      </c>
      <c r="L1573" s="34">
        <v>448.35442814814814</v>
      </c>
      <c r="M1573" s="34">
        <v>2.2640051851863063</v>
      </c>
      <c r="N1573" s="35">
        <v>73.454390452711266</v>
      </c>
      <c r="O1573" s="35">
        <f t="shared" si="291"/>
        <v>73.454390452711266</v>
      </c>
      <c r="P1573" s="35">
        <f>IF(F1573&gt;0,(K1573+L1573)*F1573,0)</f>
        <v>19253.971535473251</v>
      </c>
      <c r="Q1573" s="36">
        <f>IF(J1573*-1&gt;(K1573+L1573),(((J1573*-1)-K1573-L1573))*F1573,0)</f>
        <v>0</v>
      </c>
      <c r="R1573" s="35">
        <f t="shared" si="292"/>
        <v>4646681.1029990911</v>
      </c>
      <c r="S1573" s="35">
        <f t="shared" si="293"/>
        <v>2552543.2083916385</v>
      </c>
      <c r="T1573" s="35">
        <f t="shared" si="294"/>
        <v>1.2908480104131477</v>
      </c>
      <c r="U1573" s="35">
        <f t="shared" si="295"/>
        <v>0.70909650329119722</v>
      </c>
      <c r="V1573" s="37">
        <v>-0.70909650329119722</v>
      </c>
      <c r="W1573" s="37">
        <f>0.5*'Car Specs and Assumptions'!$C$5*(F1573*F1573)</f>
        <v>778428.74074074067</v>
      </c>
      <c r="X1573" s="37">
        <f t="shared" si="296"/>
        <v>778.42874074074064</v>
      </c>
      <c r="Y1573" s="37">
        <f t="shared" si="297"/>
        <v>568.25298074074067</v>
      </c>
      <c r="Z1573" s="37">
        <f>(H1573*(K1573+L1573))/1000</f>
        <v>19.253971535473251</v>
      </c>
      <c r="AA1573" s="37">
        <f t="shared" si="298"/>
        <v>548.99900920526738</v>
      </c>
      <c r="AB1573" s="18"/>
      <c r="AC1573" s="24">
        <f t="shared" si="299"/>
        <v>0</v>
      </c>
      <c r="AD1573" s="24"/>
      <c r="AE1573" s="18"/>
      <c r="AF1573" s="18"/>
      <c r="AG1573" s="18"/>
      <c r="AH1573" s="18"/>
      <c r="AI1573" s="18"/>
      <c r="AJ1573" s="18"/>
      <c r="AK1573" s="18"/>
      <c r="AL1573" s="18"/>
      <c r="AM1573" s="18"/>
      <c r="AN1573" s="18"/>
    </row>
    <row r="1574" spans="1:40" x14ac:dyDescent="0.35">
      <c r="A1574" s="18"/>
      <c r="B1574" s="4" t="s">
        <v>6</v>
      </c>
      <c r="C1574" s="4">
        <v>1570</v>
      </c>
      <c r="D1574" s="4">
        <v>93</v>
      </c>
      <c r="E1574" s="12">
        <v>118.2</v>
      </c>
      <c r="F1574" s="34">
        <f t="shared" si="290"/>
        <v>32.833333333333336</v>
      </c>
      <c r="G1574" s="53">
        <f t="shared" si="300"/>
        <v>0.375</v>
      </c>
      <c r="H1574" s="34">
        <f t="shared" si="301"/>
        <v>32.833333333333336</v>
      </c>
      <c r="I1574" s="70"/>
      <c r="J1574" s="34">
        <v>554.625</v>
      </c>
      <c r="K1574" s="34">
        <f>'Car Specs and Assumptions'!$C$5*9.81*'Car Specs and Assumptions'!$F$5</f>
        <v>145.08990000000003</v>
      </c>
      <c r="L1574" s="34">
        <v>459.16706645833341</v>
      </c>
      <c r="M1574" s="34">
        <v>-49.631966458333466</v>
      </c>
      <c r="N1574" s="35">
        <v>-1629.5828987152822</v>
      </c>
      <c r="O1574" s="35">
        <f t="shared" si="291"/>
        <v>0</v>
      </c>
      <c r="P1574" s="35">
        <f>IF(F1574&gt;0,(K1574+L1574)*F1574,0)</f>
        <v>19839.770398715282</v>
      </c>
      <c r="Q1574" s="36">
        <f>IF(J1574*-1&gt;(K1574+L1574),(((J1574*-1)-K1574-L1574))*F1574,0)</f>
        <v>0</v>
      </c>
      <c r="R1574" s="35">
        <f t="shared" si="292"/>
        <v>4666520.8733978067</v>
      </c>
      <c r="S1574" s="35">
        <f t="shared" si="293"/>
        <v>2552543.2083916385</v>
      </c>
      <c r="T1574" s="35">
        <f t="shared" si="294"/>
        <v>1.2963594986299107</v>
      </c>
      <c r="U1574" s="35">
        <f t="shared" si="295"/>
        <v>0.70909650329119722</v>
      </c>
      <c r="V1574" s="37">
        <v>-0.70909650329119722</v>
      </c>
      <c r="W1574" s="37">
        <f>0.5*'Car Specs and Assumptions'!$C$5*(F1574*F1574)</f>
        <v>797201.54166666674</v>
      </c>
      <c r="X1574" s="37">
        <f t="shared" si="296"/>
        <v>797.2015416666668</v>
      </c>
      <c r="Y1574" s="37">
        <f t="shared" si="297"/>
        <v>581.95712541666671</v>
      </c>
      <c r="Z1574" s="37">
        <f>(H1574*(K1574+L1574))/1000</f>
        <v>19.839770398715281</v>
      </c>
      <c r="AA1574" s="37">
        <f t="shared" si="298"/>
        <v>562.11735501795147</v>
      </c>
      <c r="AB1574" s="18"/>
      <c r="AC1574" s="24">
        <f t="shared" si="299"/>
        <v>0</v>
      </c>
      <c r="AD1574" s="24"/>
      <c r="AE1574" s="18"/>
      <c r="AF1574" s="18"/>
      <c r="AG1574" s="18"/>
      <c r="AH1574" s="18"/>
      <c r="AI1574" s="18"/>
      <c r="AJ1574" s="18"/>
      <c r="AK1574" s="18"/>
      <c r="AL1574" s="18"/>
      <c r="AM1574" s="18"/>
      <c r="AN1574" s="18"/>
    </row>
    <row r="1575" spans="1:40" x14ac:dyDescent="0.35">
      <c r="A1575" s="18"/>
      <c r="B1575" s="4" t="s">
        <v>6</v>
      </c>
      <c r="C1575" s="4">
        <v>1571</v>
      </c>
      <c r="D1575" s="4">
        <v>94</v>
      </c>
      <c r="E1575" s="12">
        <v>119.5</v>
      </c>
      <c r="F1575" s="34">
        <f t="shared" si="290"/>
        <v>33.194444444444443</v>
      </c>
      <c r="G1575" s="53">
        <f t="shared" si="300"/>
        <v>0.34722222222222143</v>
      </c>
      <c r="H1575" s="34">
        <f t="shared" si="301"/>
        <v>33.194444444444443</v>
      </c>
      <c r="I1575" s="70"/>
      <c r="J1575" s="34">
        <v>513.54166666666549</v>
      </c>
      <c r="K1575" s="34">
        <f>'Car Specs and Assumptions'!$C$5*9.81*'Car Specs and Assumptions'!$F$5</f>
        <v>145.08990000000003</v>
      </c>
      <c r="L1575" s="34">
        <v>469.32273017939815</v>
      </c>
      <c r="M1575" s="34">
        <v>-100.87096351273271</v>
      </c>
      <c r="N1575" s="35">
        <v>-3348.3555943809884</v>
      </c>
      <c r="O1575" s="35">
        <f t="shared" si="291"/>
        <v>0</v>
      </c>
      <c r="P1575" s="35">
        <f>IF(F1575&gt;0,(K1575+L1575)*F1575,0)</f>
        <v>20395.085918455025</v>
      </c>
      <c r="Q1575" s="36">
        <f>IF(J1575*-1&gt;(K1575+L1575),(((J1575*-1)-K1575-L1575))*F1575,0)</f>
        <v>0</v>
      </c>
      <c r="R1575" s="35">
        <f t="shared" si="292"/>
        <v>4686915.959316262</v>
      </c>
      <c r="S1575" s="35">
        <f t="shared" si="293"/>
        <v>2552543.2083916385</v>
      </c>
      <c r="T1575" s="35">
        <f t="shared" si="294"/>
        <v>1.3020252534980576</v>
      </c>
      <c r="U1575" s="35">
        <f t="shared" si="295"/>
        <v>0.70909650329119722</v>
      </c>
      <c r="V1575" s="37">
        <v>-0.70909650329119722</v>
      </c>
      <c r="W1575" s="37">
        <f>0.5*'Car Specs and Assumptions'!$C$5*(F1575*F1575)</f>
        <v>814833.70949074067</v>
      </c>
      <c r="X1575" s="37">
        <f t="shared" si="296"/>
        <v>814.83370949074072</v>
      </c>
      <c r="Y1575" s="37">
        <f t="shared" si="297"/>
        <v>594.82860792824067</v>
      </c>
      <c r="Z1575" s="37">
        <f>(H1575*(K1575+L1575))/1000</f>
        <v>20.395085918455024</v>
      </c>
      <c r="AA1575" s="37">
        <f t="shared" si="298"/>
        <v>574.43352200978563</v>
      </c>
      <c r="AB1575" s="18"/>
      <c r="AC1575" s="24">
        <f t="shared" si="299"/>
        <v>0</v>
      </c>
      <c r="AD1575" s="24"/>
      <c r="AE1575" s="18"/>
      <c r="AF1575" s="18"/>
      <c r="AG1575" s="18"/>
      <c r="AH1575" s="18"/>
      <c r="AI1575" s="18"/>
      <c r="AJ1575" s="18"/>
      <c r="AK1575" s="18"/>
      <c r="AL1575" s="18"/>
      <c r="AM1575" s="18"/>
      <c r="AN1575" s="18"/>
    </row>
    <row r="1576" spans="1:40" x14ac:dyDescent="0.35">
      <c r="A1576" s="18"/>
      <c r="B1576" s="4" t="s">
        <v>6</v>
      </c>
      <c r="C1576" s="4">
        <v>1572</v>
      </c>
      <c r="D1576" s="4">
        <v>95</v>
      </c>
      <c r="E1576" s="12">
        <v>120.7</v>
      </c>
      <c r="F1576" s="34">
        <f t="shared" si="290"/>
        <v>33.527777777777779</v>
      </c>
      <c r="G1576" s="53">
        <f t="shared" si="300"/>
        <v>0.31944444444444287</v>
      </c>
      <c r="H1576" s="34">
        <f t="shared" si="301"/>
        <v>33.527777777777779</v>
      </c>
      <c r="I1576" s="70"/>
      <c r="J1576" s="34">
        <v>472.45833333333098</v>
      </c>
      <c r="K1576" s="34">
        <f>'Car Specs and Assumptions'!$C$5*9.81*'Car Specs and Assumptions'!$F$5</f>
        <v>145.08990000000003</v>
      </c>
      <c r="L1576" s="34">
        <v>478.7957844849538</v>
      </c>
      <c r="M1576" s="34">
        <v>-151.42735115162287</v>
      </c>
      <c r="N1576" s="35">
        <v>-5077.0225788891339</v>
      </c>
      <c r="O1576" s="35">
        <f t="shared" si="291"/>
        <v>0</v>
      </c>
      <c r="P1576" s="35">
        <f>IF(F1576&gt;0,(K1576+L1576)*F1576,0)</f>
        <v>20917.500588148312</v>
      </c>
      <c r="Q1576" s="36">
        <f>IF(J1576*-1&gt;(K1576+L1576),(((J1576*-1)-K1576-L1576))*F1576,0)</f>
        <v>0</v>
      </c>
      <c r="R1576" s="35">
        <f t="shared" si="292"/>
        <v>4707833.4599044099</v>
      </c>
      <c r="S1576" s="35">
        <f t="shared" si="293"/>
        <v>2552543.2083916385</v>
      </c>
      <c r="T1576" s="35">
        <f t="shared" si="294"/>
        <v>1.3078361351614451</v>
      </c>
      <c r="U1576" s="35">
        <f t="shared" si="295"/>
        <v>0.70909650329119722</v>
      </c>
      <c r="V1576" s="37">
        <v>-0.70909650329119722</v>
      </c>
      <c r="W1576" s="37">
        <f>0.5*'Car Specs and Assumptions'!$C$5*(F1576*F1576)</f>
        <v>831280.73726851854</v>
      </c>
      <c r="X1576" s="37">
        <f t="shared" si="296"/>
        <v>831.28073726851858</v>
      </c>
      <c r="Y1576" s="37">
        <f t="shared" si="297"/>
        <v>606.83493820601859</v>
      </c>
      <c r="Z1576" s="37">
        <f>(H1576*(K1576+L1576))/1000</f>
        <v>20.917500588148311</v>
      </c>
      <c r="AA1576" s="37">
        <f t="shared" si="298"/>
        <v>585.91743761787029</v>
      </c>
      <c r="AB1576" s="18"/>
      <c r="AC1576" s="24">
        <f t="shared" si="299"/>
        <v>0</v>
      </c>
      <c r="AD1576" s="24"/>
      <c r="AE1576" s="18"/>
      <c r="AF1576" s="18"/>
      <c r="AG1576" s="18"/>
      <c r="AH1576" s="18"/>
      <c r="AI1576" s="18"/>
      <c r="AJ1576" s="18"/>
      <c r="AK1576" s="18"/>
      <c r="AL1576" s="18"/>
      <c r="AM1576" s="18"/>
      <c r="AN1576" s="18"/>
    </row>
    <row r="1577" spans="1:40" x14ac:dyDescent="0.35">
      <c r="A1577" s="18"/>
      <c r="B1577" s="4" t="s">
        <v>6</v>
      </c>
      <c r="C1577" s="4">
        <v>1573</v>
      </c>
      <c r="D1577" s="4">
        <v>96</v>
      </c>
      <c r="E1577" s="12">
        <v>121.8</v>
      </c>
      <c r="F1577" s="34">
        <f t="shared" si="290"/>
        <v>33.833333333333329</v>
      </c>
      <c r="G1577" s="53">
        <f t="shared" si="300"/>
        <v>0.26388888888888573</v>
      </c>
      <c r="H1577" s="34">
        <f t="shared" si="301"/>
        <v>33.833333333333329</v>
      </c>
      <c r="I1577" s="70"/>
      <c r="J1577" s="34">
        <v>390.29166666666197</v>
      </c>
      <c r="K1577" s="34">
        <f>'Car Specs and Assumptions'!$C$5*9.81*'Car Specs and Assumptions'!$F$5</f>
        <v>145.08990000000003</v>
      </c>
      <c r="L1577" s="34">
        <v>487.56256645833327</v>
      </c>
      <c r="M1577" s="34">
        <v>-242.36079979167133</v>
      </c>
      <c r="N1577" s="35">
        <v>-8199.873726284879</v>
      </c>
      <c r="O1577" s="35">
        <f t="shared" si="291"/>
        <v>0</v>
      </c>
      <c r="P1577" s="35">
        <f>IF(F1577&gt;0,(K1577+L1577)*F1577,0)</f>
        <v>21404.741781840272</v>
      </c>
      <c r="Q1577" s="36">
        <f>IF(J1577*-1&gt;(K1577+L1577),(((J1577*-1)-K1577-L1577))*F1577,0)</f>
        <v>0</v>
      </c>
      <c r="R1577" s="35">
        <f t="shared" si="292"/>
        <v>4729238.20168625</v>
      </c>
      <c r="S1577" s="35">
        <f t="shared" si="293"/>
        <v>2552543.2083916385</v>
      </c>
      <c r="T1577" s="35">
        <f t="shared" si="294"/>
        <v>1.3137823724284403</v>
      </c>
      <c r="U1577" s="35">
        <f t="shared" si="295"/>
        <v>0.70909650329119722</v>
      </c>
      <c r="V1577" s="37">
        <v>-0.70909650329119722</v>
      </c>
      <c r="W1577" s="37">
        <f>0.5*'Car Specs and Assumptions'!$C$5*(F1577*F1577)</f>
        <v>846501.5416666664</v>
      </c>
      <c r="X1577" s="37">
        <f t="shared" si="296"/>
        <v>846.50154166666641</v>
      </c>
      <c r="Y1577" s="37">
        <f t="shared" si="297"/>
        <v>617.94612541666652</v>
      </c>
      <c r="Z1577" s="37">
        <f>(H1577*(K1577+L1577))/1000</f>
        <v>21.404741781840272</v>
      </c>
      <c r="AA1577" s="37">
        <f t="shared" si="298"/>
        <v>596.54138363482627</v>
      </c>
      <c r="AB1577" s="18"/>
      <c r="AC1577" s="24">
        <f t="shared" si="299"/>
        <v>0</v>
      </c>
      <c r="AD1577" s="24"/>
      <c r="AE1577" s="18"/>
      <c r="AF1577" s="18"/>
      <c r="AG1577" s="18"/>
      <c r="AH1577" s="18"/>
      <c r="AI1577" s="18"/>
      <c r="AJ1577" s="18"/>
      <c r="AK1577" s="18"/>
      <c r="AL1577" s="18"/>
      <c r="AM1577" s="18"/>
      <c r="AN1577" s="18"/>
    </row>
    <row r="1578" spans="1:40" x14ac:dyDescent="0.35">
      <c r="A1578" s="18"/>
      <c r="B1578" s="4" t="s">
        <v>6</v>
      </c>
      <c r="C1578" s="4">
        <v>1574</v>
      </c>
      <c r="D1578" s="4">
        <v>97</v>
      </c>
      <c r="E1578" s="12">
        <v>122.6</v>
      </c>
      <c r="F1578" s="34">
        <f t="shared" si="290"/>
        <v>34.05555555555555</v>
      </c>
      <c r="G1578" s="53">
        <f t="shared" si="300"/>
        <v>0.19444444444444642</v>
      </c>
      <c r="H1578" s="34">
        <f t="shared" si="301"/>
        <v>34.05555555555555</v>
      </c>
      <c r="I1578" s="70"/>
      <c r="J1578" s="34">
        <v>287.58333333333627</v>
      </c>
      <c r="K1578" s="34">
        <f>'Car Specs and Assumptions'!$C$5*9.81*'Car Specs and Assumptions'!$F$5</f>
        <v>145.08990000000003</v>
      </c>
      <c r="L1578" s="34">
        <v>493.98836293981469</v>
      </c>
      <c r="M1578" s="34">
        <v>-351.49492960647842</v>
      </c>
      <c r="N1578" s="35">
        <v>-11970.355102709513</v>
      </c>
      <c r="O1578" s="35">
        <f t="shared" si="291"/>
        <v>0</v>
      </c>
      <c r="P1578" s="35">
        <f>IF(F1578&gt;0,(K1578+L1578)*F1578,0)</f>
        <v>21764.165287894797</v>
      </c>
      <c r="Q1578" s="36">
        <f>IF(J1578*-1&gt;(K1578+L1578),(((J1578*-1)-K1578-L1578))*F1578,0)</f>
        <v>0</v>
      </c>
      <c r="R1578" s="35">
        <f t="shared" si="292"/>
        <v>4751002.3669741452</v>
      </c>
      <c r="S1578" s="35">
        <f t="shared" si="293"/>
        <v>2552543.2083916385</v>
      </c>
      <c r="T1578" s="35">
        <f t="shared" si="294"/>
        <v>1.3198284575454176</v>
      </c>
      <c r="U1578" s="35">
        <f t="shared" si="295"/>
        <v>0.70909650329119722</v>
      </c>
      <c r="V1578" s="37">
        <v>-0.70909650329119722</v>
      </c>
      <c r="W1578" s="37">
        <f>0.5*'Car Specs and Assumptions'!$C$5*(F1578*F1578)</f>
        <v>857657.94907407381</v>
      </c>
      <c r="X1578" s="37">
        <f t="shared" si="296"/>
        <v>857.65794907407383</v>
      </c>
      <c r="Y1578" s="37">
        <f t="shared" si="297"/>
        <v>626.09030282407389</v>
      </c>
      <c r="Z1578" s="37">
        <f>(H1578*(K1578+L1578))/1000</f>
        <v>21.764165287894798</v>
      </c>
      <c r="AA1578" s="37">
        <f t="shared" si="298"/>
        <v>604.32613753617909</v>
      </c>
      <c r="AB1578" s="18"/>
      <c r="AC1578" s="24">
        <f t="shared" si="299"/>
        <v>0</v>
      </c>
      <c r="AD1578" s="24"/>
      <c r="AE1578" s="18"/>
      <c r="AF1578" s="18"/>
      <c r="AG1578" s="18"/>
      <c r="AH1578" s="18"/>
      <c r="AI1578" s="18"/>
      <c r="AJ1578" s="18"/>
      <c r="AK1578" s="18"/>
      <c r="AL1578" s="18"/>
      <c r="AM1578" s="18"/>
      <c r="AN1578" s="18"/>
    </row>
    <row r="1579" spans="1:40" x14ac:dyDescent="0.35">
      <c r="A1579" s="18"/>
      <c r="B1579" s="4" t="s">
        <v>6</v>
      </c>
      <c r="C1579" s="4">
        <v>1575</v>
      </c>
      <c r="D1579" s="4">
        <v>98</v>
      </c>
      <c r="E1579" s="12">
        <v>123.2</v>
      </c>
      <c r="F1579" s="34">
        <f t="shared" si="290"/>
        <v>34.222222222222221</v>
      </c>
      <c r="G1579" s="53">
        <f t="shared" si="300"/>
        <v>0.13888888888888928</v>
      </c>
      <c r="H1579" s="34">
        <f t="shared" si="301"/>
        <v>34.222222222222221</v>
      </c>
      <c r="I1579" s="70"/>
      <c r="J1579" s="34">
        <v>205.41666666666725</v>
      </c>
      <c r="K1579" s="34">
        <f>'Car Specs and Assumptions'!$C$5*9.81*'Car Specs and Assumptions'!$F$5</f>
        <v>145.08990000000003</v>
      </c>
      <c r="L1579" s="34">
        <v>498.8353170370371</v>
      </c>
      <c r="M1579" s="34">
        <v>-438.5085503703699</v>
      </c>
      <c r="N1579" s="35">
        <v>-15006.737057119326</v>
      </c>
      <c r="O1579" s="35">
        <f t="shared" si="291"/>
        <v>0</v>
      </c>
      <c r="P1579" s="35">
        <f>IF(F1579&gt;0,(K1579+L1579)*F1579,0)</f>
        <v>22036.551871934156</v>
      </c>
      <c r="Q1579" s="36">
        <f>IF(J1579*-1&gt;(K1579+L1579),(((J1579*-1)-K1579-L1579))*F1579,0)</f>
        <v>0</v>
      </c>
      <c r="R1579" s="35">
        <f t="shared" si="292"/>
        <v>4773038.9188460791</v>
      </c>
      <c r="S1579" s="35">
        <f t="shared" si="293"/>
        <v>2552543.2083916385</v>
      </c>
      <c r="T1579" s="35">
        <f t="shared" si="294"/>
        <v>1.3259502116554409</v>
      </c>
      <c r="U1579" s="35">
        <f t="shared" si="295"/>
        <v>0.70909650329119722</v>
      </c>
      <c r="V1579" s="37">
        <v>-0.70909650329119722</v>
      </c>
      <c r="W1579" s="37">
        <f>0.5*'Car Specs and Assumptions'!$C$5*(F1579*F1579)</f>
        <v>866073.18518518517</v>
      </c>
      <c r="X1579" s="37">
        <f t="shared" si="296"/>
        <v>866.07318518518514</v>
      </c>
      <c r="Y1579" s="37">
        <f t="shared" si="297"/>
        <v>632.23342518518518</v>
      </c>
      <c r="Z1579" s="37">
        <f>(H1579*(K1579+L1579))/1000</f>
        <v>22.036551871934158</v>
      </c>
      <c r="AA1579" s="37">
        <f t="shared" si="298"/>
        <v>610.19687331325099</v>
      </c>
      <c r="AB1579" s="18"/>
      <c r="AC1579" s="24">
        <f t="shared" si="299"/>
        <v>0</v>
      </c>
      <c r="AD1579" s="24"/>
      <c r="AE1579" s="18"/>
      <c r="AF1579" s="18"/>
      <c r="AG1579" s="18"/>
      <c r="AH1579" s="18"/>
      <c r="AI1579" s="18"/>
      <c r="AJ1579" s="18"/>
      <c r="AK1579" s="18"/>
      <c r="AL1579" s="18"/>
      <c r="AM1579" s="18"/>
      <c r="AN1579" s="18"/>
    </row>
    <row r="1580" spans="1:40" x14ac:dyDescent="0.35">
      <c r="A1580" s="18"/>
      <c r="B1580" s="4" t="s">
        <v>6</v>
      </c>
      <c r="C1580" s="4">
        <v>1576</v>
      </c>
      <c r="D1580" s="4">
        <v>99</v>
      </c>
      <c r="E1580" s="12">
        <v>123.6</v>
      </c>
      <c r="F1580" s="34">
        <f t="shared" si="290"/>
        <v>34.333333333333329</v>
      </c>
      <c r="G1580" s="53">
        <f t="shared" si="300"/>
        <v>6.9444444444446418E-2</v>
      </c>
      <c r="H1580" s="34">
        <f t="shared" si="301"/>
        <v>34.333333333333329</v>
      </c>
      <c r="I1580" s="70"/>
      <c r="J1580" s="34">
        <v>102.70833333333626</v>
      </c>
      <c r="K1580" s="34">
        <f>'Car Specs and Assumptions'!$C$5*9.81*'Car Specs and Assumptions'!$F$5</f>
        <v>145.08990000000003</v>
      </c>
      <c r="L1580" s="34">
        <v>502.07976583333323</v>
      </c>
      <c r="M1580" s="34">
        <v>-544.46133249999696</v>
      </c>
      <c r="N1580" s="35">
        <v>-18693.172415833225</v>
      </c>
      <c r="O1580" s="35">
        <f t="shared" si="291"/>
        <v>0</v>
      </c>
      <c r="P1580" s="35">
        <f>IF(F1580&gt;0,(K1580+L1580)*F1580,0)</f>
        <v>22219.491860277773</v>
      </c>
      <c r="Q1580" s="36">
        <f>IF(J1580*-1&gt;(K1580+L1580),(((J1580*-1)-K1580-L1580))*F1580,0)</f>
        <v>0</v>
      </c>
      <c r="R1580" s="35">
        <f t="shared" si="292"/>
        <v>4795258.4107063571</v>
      </c>
      <c r="S1580" s="35">
        <f t="shared" si="293"/>
        <v>2552543.2083916385</v>
      </c>
      <c r="T1580" s="35">
        <f t="shared" si="294"/>
        <v>1.332122786494226</v>
      </c>
      <c r="U1580" s="35">
        <f t="shared" si="295"/>
        <v>0.70909650329119722</v>
      </c>
      <c r="V1580" s="37">
        <v>-0.70909650329119722</v>
      </c>
      <c r="W1580" s="37">
        <f>0.5*'Car Specs and Assumptions'!$C$5*(F1580*F1580)</f>
        <v>871706.1666666664</v>
      </c>
      <c r="X1580" s="37">
        <f t="shared" si="296"/>
        <v>871.70616666666638</v>
      </c>
      <c r="Y1580" s="37">
        <f t="shared" si="297"/>
        <v>636.34550166666645</v>
      </c>
      <c r="Z1580" s="37">
        <f>(H1580*(K1580+L1580))/1000</f>
        <v>22.219491860277774</v>
      </c>
      <c r="AA1580" s="37">
        <f t="shared" si="298"/>
        <v>614.12600980638865</v>
      </c>
      <c r="AB1580" s="18"/>
      <c r="AC1580" s="24">
        <f t="shared" si="299"/>
        <v>0</v>
      </c>
      <c r="AD1580" s="24"/>
      <c r="AE1580" s="18"/>
      <c r="AF1580" s="18"/>
      <c r="AG1580" s="18"/>
      <c r="AH1580" s="18"/>
      <c r="AI1580" s="18"/>
      <c r="AJ1580" s="18"/>
      <c r="AK1580" s="18"/>
      <c r="AL1580" s="18"/>
      <c r="AM1580" s="18"/>
      <c r="AN1580" s="18"/>
    </row>
    <row r="1581" spans="1:40" x14ac:dyDescent="0.35">
      <c r="A1581" s="18"/>
      <c r="B1581" s="4" t="s">
        <v>6</v>
      </c>
      <c r="C1581" s="4">
        <v>1577</v>
      </c>
      <c r="D1581" s="4">
        <v>100</v>
      </c>
      <c r="E1581" s="12">
        <v>123.7</v>
      </c>
      <c r="F1581" s="34">
        <f t="shared" si="290"/>
        <v>34.361111111111114</v>
      </c>
      <c r="G1581" s="53">
        <f t="shared" si="300"/>
        <v>0</v>
      </c>
      <c r="H1581" s="34">
        <f t="shared" si="301"/>
        <v>34.361111111111114</v>
      </c>
      <c r="I1581" s="70"/>
      <c r="J1581" s="34">
        <v>0</v>
      </c>
      <c r="K1581" s="34">
        <f>'Car Specs and Assumptions'!$C$5*9.81*'Car Specs and Assumptions'!$F$5</f>
        <v>145.08990000000003</v>
      </c>
      <c r="L1581" s="34">
        <v>502.89252129050948</v>
      </c>
      <c r="M1581" s="34">
        <v>-647.98242129050948</v>
      </c>
      <c r="N1581" s="35">
        <v>-22265.395976010008</v>
      </c>
      <c r="O1581" s="35">
        <f t="shared" si="291"/>
        <v>0</v>
      </c>
      <c r="P1581" s="35">
        <f>IF(F1581&gt;0,(K1581+L1581)*F1581,0)</f>
        <v>22265.395976010008</v>
      </c>
      <c r="Q1581" s="36">
        <f>IF(J1581*-1&gt;(K1581+L1581),(((J1581*-1)-K1581-L1581))*F1581,0)</f>
        <v>0</v>
      </c>
      <c r="R1581" s="35">
        <f t="shared" si="292"/>
        <v>4817523.8066823669</v>
      </c>
      <c r="S1581" s="35">
        <f t="shared" si="293"/>
        <v>2552543.2083916385</v>
      </c>
      <c r="T1581" s="35">
        <f t="shared" si="294"/>
        <v>1.3383081134963615</v>
      </c>
      <c r="U1581" s="35">
        <f t="shared" si="295"/>
        <v>0.70909650329119722</v>
      </c>
      <c r="V1581" s="37">
        <v>-0.70909650329119722</v>
      </c>
      <c r="W1581" s="37">
        <f>0.5*'Car Specs and Assumptions'!$C$5*(F1581*F1581)</f>
        <v>873117.26504629652</v>
      </c>
      <c r="X1581" s="37">
        <f t="shared" si="296"/>
        <v>873.11726504629655</v>
      </c>
      <c r="Y1581" s="37">
        <f t="shared" si="297"/>
        <v>637.37560348379645</v>
      </c>
      <c r="Z1581" s="37">
        <f>(H1581*(K1581+L1581))/1000</f>
        <v>22.265395976010009</v>
      </c>
      <c r="AA1581" s="37">
        <f t="shared" si="298"/>
        <v>615.11020750778641</v>
      </c>
      <c r="AB1581" s="18"/>
      <c r="AC1581" s="24">
        <f t="shared" si="299"/>
        <v>0</v>
      </c>
      <c r="AD1581" s="24"/>
      <c r="AE1581" s="18"/>
      <c r="AF1581" s="18"/>
      <c r="AG1581" s="18"/>
      <c r="AH1581" s="18"/>
      <c r="AI1581" s="18"/>
      <c r="AJ1581" s="18"/>
      <c r="AK1581" s="18"/>
      <c r="AL1581" s="18"/>
      <c r="AM1581" s="18"/>
      <c r="AN1581" s="18"/>
    </row>
    <row r="1582" spans="1:40" x14ac:dyDescent="0.35">
      <c r="A1582" s="18"/>
      <c r="B1582" s="4" t="s">
        <v>6</v>
      </c>
      <c r="C1582" s="4">
        <v>1578</v>
      </c>
      <c r="D1582" s="4">
        <v>101</v>
      </c>
      <c r="E1582" s="12">
        <v>123.6</v>
      </c>
      <c r="F1582" s="34">
        <f t="shared" si="290"/>
        <v>34.333333333333329</v>
      </c>
      <c r="G1582" s="53">
        <f t="shared" si="300"/>
        <v>-5.5555555555557135E-2</v>
      </c>
      <c r="H1582" s="34">
        <f t="shared" si="301"/>
        <v>34.333333333333329</v>
      </c>
      <c r="I1582" s="70"/>
      <c r="J1582" s="34">
        <v>-82.166666666669002</v>
      </c>
      <c r="K1582" s="34">
        <f>'Car Specs and Assumptions'!$C$5*9.81*'Car Specs and Assumptions'!$F$5</f>
        <v>145.08990000000003</v>
      </c>
      <c r="L1582" s="34">
        <v>502.07976583333323</v>
      </c>
      <c r="M1582" s="34">
        <v>-729.3363325000023</v>
      </c>
      <c r="N1582" s="35">
        <v>-25040.547415833407</v>
      </c>
      <c r="O1582" s="35">
        <f t="shared" si="291"/>
        <v>0</v>
      </c>
      <c r="P1582" s="35">
        <f>IF(F1582&gt;0,(K1582+L1582)*F1582,0)</f>
        <v>22219.491860277773</v>
      </c>
      <c r="Q1582" s="36">
        <f>IF(J1582*-1&gt;(K1582+L1582),(((J1582*-1)-K1582-L1582))*F1582,0)</f>
        <v>0</v>
      </c>
      <c r="R1582" s="35">
        <f t="shared" si="292"/>
        <v>4839743.2985426448</v>
      </c>
      <c r="S1582" s="35">
        <f t="shared" si="293"/>
        <v>2552543.2083916385</v>
      </c>
      <c r="T1582" s="35">
        <f t="shared" si="294"/>
        <v>1.3444806883351468</v>
      </c>
      <c r="U1582" s="35">
        <f t="shared" si="295"/>
        <v>0.70909650329119722</v>
      </c>
      <c r="V1582" s="37">
        <v>-0.70909650329119722</v>
      </c>
      <c r="W1582" s="37">
        <f>0.5*'Car Specs and Assumptions'!$C$5*(F1582*F1582)</f>
        <v>871706.1666666664</v>
      </c>
      <c r="X1582" s="37">
        <f t="shared" si="296"/>
        <v>871.70616666666638</v>
      </c>
      <c r="Y1582" s="37">
        <f t="shared" si="297"/>
        <v>636.34550166666645</v>
      </c>
      <c r="Z1582" s="37">
        <f>(H1582*(K1582+L1582))/1000</f>
        <v>22.219491860277774</v>
      </c>
      <c r="AA1582" s="37">
        <f t="shared" si="298"/>
        <v>614.12600980638865</v>
      </c>
      <c r="AB1582" s="18"/>
      <c r="AC1582" s="24">
        <f t="shared" si="299"/>
        <v>0</v>
      </c>
      <c r="AD1582" s="24"/>
      <c r="AE1582" s="18"/>
      <c r="AF1582" s="18"/>
      <c r="AG1582" s="18"/>
      <c r="AH1582" s="18"/>
      <c r="AI1582" s="18"/>
      <c r="AJ1582" s="18"/>
      <c r="AK1582" s="18"/>
      <c r="AL1582" s="18"/>
      <c r="AM1582" s="18"/>
      <c r="AN1582" s="18"/>
    </row>
    <row r="1583" spans="1:40" x14ac:dyDescent="0.35">
      <c r="A1583" s="18"/>
      <c r="B1583" s="4" t="s">
        <v>6</v>
      </c>
      <c r="C1583" s="4">
        <v>1579</v>
      </c>
      <c r="D1583" s="4">
        <v>102</v>
      </c>
      <c r="E1583" s="12">
        <v>123.3</v>
      </c>
      <c r="F1583" s="34">
        <f t="shared" si="290"/>
        <v>34.25</v>
      </c>
      <c r="G1583" s="53">
        <f t="shared" si="300"/>
        <v>-8.3333333333332149E-2</v>
      </c>
      <c r="H1583" s="34">
        <f t="shared" si="301"/>
        <v>34.25</v>
      </c>
      <c r="I1583" s="70"/>
      <c r="J1583" s="34">
        <v>-123.24999999999825</v>
      </c>
      <c r="K1583" s="34">
        <f>'Car Specs and Assumptions'!$C$5*9.81*'Car Specs and Assumptions'!$F$5</f>
        <v>145.08990000000003</v>
      </c>
      <c r="L1583" s="34">
        <v>499.64544328125004</v>
      </c>
      <c r="M1583" s="34">
        <v>-767.98534328124833</v>
      </c>
      <c r="N1583" s="35">
        <v>-26303.498007382754</v>
      </c>
      <c r="O1583" s="35">
        <f t="shared" si="291"/>
        <v>0</v>
      </c>
      <c r="P1583" s="35">
        <f>IF(F1583&gt;0,(K1583+L1583)*F1583,0)</f>
        <v>22082.185507382816</v>
      </c>
      <c r="Q1583" s="36">
        <f>IF(J1583*-1&gt;(K1583+L1583),(((J1583*-1)-K1583-L1583))*F1583,0)</f>
        <v>0</v>
      </c>
      <c r="R1583" s="35">
        <f t="shared" si="292"/>
        <v>4861825.484050028</v>
      </c>
      <c r="S1583" s="35">
        <f t="shared" si="293"/>
        <v>2552543.2083916385</v>
      </c>
      <c r="T1583" s="35">
        <f t="shared" si="294"/>
        <v>1.3506151194690978</v>
      </c>
      <c r="U1583" s="35">
        <f t="shared" si="295"/>
        <v>0.70909650329119722</v>
      </c>
      <c r="V1583" s="37">
        <v>-0.70909650329119722</v>
      </c>
      <c r="W1583" s="37">
        <f>0.5*'Car Specs and Assumptions'!$C$5*(F1583*F1583)</f>
        <v>867479.71875</v>
      </c>
      <c r="X1583" s="37">
        <f t="shared" si="296"/>
        <v>867.47971874999996</v>
      </c>
      <c r="Y1583" s="37">
        <f t="shared" si="297"/>
        <v>633.26019468749996</v>
      </c>
      <c r="Z1583" s="37">
        <f>(H1583*(K1583+L1583))/1000</f>
        <v>22.082185507382814</v>
      </c>
      <c r="AA1583" s="37">
        <f t="shared" si="298"/>
        <v>611.1780091801171</v>
      </c>
      <c r="AB1583" s="18"/>
      <c r="AC1583" s="24">
        <f t="shared" si="299"/>
        <v>0</v>
      </c>
      <c r="AD1583" s="24"/>
      <c r="AE1583" s="18"/>
      <c r="AF1583" s="18"/>
      <c r="AG1583" s="18"/>
      <c r="AH1583" s="18"/>
      <c r="AI1583" s="18"/>
      <c r="AJ1583" s="18"/>
      <c r="AK1583" s="18"/>
      <c r="AL1583" s="18"/>
      <c r="AM1583" s="18"/>
      <c r="AN1583" s="18"/>
    </row>
    <row r="1584" spans="1:40" x14ac:dyDescent="0.35">
      <c r="A1584" s="18"/>
      <c r="B1584" s="4" t="s">
        <v>6</v>
      </c>
      <c r="C1584" s="4">
        <v>1580</v>
      </c>
      <c r="D1584" s="4">
        <v>103</v>
      </c>
      <c r="E1584" s="12">
        <v>123</v>
      </c>
      <c r="F1584" s="34">
        <f t="shared" si="290"/>
        <v>34.166666666666664</v>
      </c>
      <c r="G1584" s="53">
        <f t="shared" si="300"/>
        <v>-0.11111111111111072</v>
      </c>
      <c r="H1584" s="34">
        <f t="shared" si="301"/>
        <v>34.166666666666664</v>
      </c>
      <c r="I1584" s="70"/>
      <c r="J1584" s="34">
        <v>-164.33333333333275</v>
      </c>
      <c r="K1584" s="34">
        <f>'Car Specs and Assumptions'!$C$5*9.81*'Car Specs and Assumptions'!$F$5</f>
        <v>145.08990000000003</v>
      </c>
      <c r="L1584" s="34">
        <v>497.21703645833327</v>
      </c>
      <c r="M1584" s="34">
        <v>-806.64026979166601</v>
      </c>
      <c r="N1584" s="35">
        <v>-27560.209217881918</v>
      </c>
      <c r="O1584" s="35">
        <f t="shared" si="291"/>
        <v>0</v>
      </c>
      <c r="P1584" s="35">
        <f>IF(F1584&gt;0,(K1584+L1584)*F1584,0)</f>
        <v>21945.486995659721</v>
      </c>
      <c r="Q1584" s="36">
        <f>IF(J1584*-1&gt;(K1584+L1584),(((J1584*-1)-K1584-L1584))*F1584,0)</f>
        <v>0</v>
      </c>
      <c r="R1584" s="35">
        <f t="shared" si="292"/>
        <v>4883770.9710456878</v>
      </c>
      <c r="S1584" s="35">
        <f t="shared" si="293"/>
        <v>2552543.2083916385</v>
      </c>
      <c r="T1584" s="35">
        <f t="shared" si="294"/>
        <v>1.356711575756492</v>
      </c>
      <c r="U1584" s="35">
        <f t="shared" si="295"/>
        <v>0.70909650329119722</v>
      </c>
      <c r="V1584" s="37">
        <v>-0.70909650329119722</v>
      </c>
      <c r="W1584" s="37">
        <f>0.5*'Car Specs and Assumptions'!$C$5*(F1584*F1584)</f>
        <v>863263.54166666651</v>
      </c>
      <c r="X1584" s="37">
        <f t="shared" si="296"/>
        <v>863.26354166666647</v>
      </c>
      <c r="Y1584" s="37">
        <f t="shared" si="297"/>
        <v>630.18238541666653</v>
      </c>
      <c r="Z1584" s="37">
        <f>(H1584*(K1584+L1584))/1000</f>
        <v>21.945486995659721</v>
      </c>
      <c r="AA1584" s="37">
        <f t="shared" si="298"/>
        <v>608.2368984210068</v>
      </c>
      <c r="AB1584" s="18"/>
      <c r="AC1584" s="24">
        <f t="shared" si="299"/>
        <v>0</v>
      </c>
      <c r="AD1584" s="24"/>
      <c r="AE1584" s="18"/>
      <c r="AF1584" s="18"/>
      <c r="AG1584" s="18"/>
      <c r="AH1584" s="18"/>
      <c r="AI1584" s="18"/>
      <c r="AJ1584" s="18"/>
      <c r="AK1584" s="18"/>
      <c r="AL1584" s="18"/>
      <c r="AM1584" s="18"/>
      <c r="AN1584" s="18"/>
    </row>
    <row r="1585" spans="1:40" x14ac:dyDescent="0.35">
      <c r="A1585" s="18"/>
      <c r="B1585" s="4" t="s">
        <v>6</v>
      </c>
      <c r="C1585" s="4">
        <v>1581</v>
      </c>
      <c r="D1585" s="4">
        <v>104</v>
      </c>
      <c r="E1585" s="12">
        <v>122.5</v>
      </c>
      <c r="F1585" s="34">
        <f t="shared" si="290"/>
        <v>34.027777777777779</v>
      </c>
      <c r="G1585" s="53">
        <f t="shared" si="300"/>
        <v>-0.125</v>
      </c>
      <c r="H1585" s="34">
        <f t="shared" si="301"/>
        <v>34.027777777777779</v>
      </c>
      <c r="I1585" s="70"/>
      <c r="J1585" s="34">
        <v>-184.875</v>
      </c>
      <c r="K1585" s="34">
        <f>'Car Specs and Assumptions'!$C$5*9.81*'Car Specs and Assumptions'!$F$5</f>
        <v>145.08990000000003</v>
      </c>
      <c r="L1585" s="34">
        <v>493.18283781828711</v>
      </c>
      <c r="M1585" s="34">
        <v>-823.14773781828717</v>
      </c>
      <c r="N1585" s="35">
        <v>-28009.888300761162</v>
      </c>
      <c r="O1585" s="35">
        <f t="shared" si="291"/>
        <v>0</v>
      </c>
      <c r="P1585" s="35">
        <f>IF(F1585&gt;0,(K1585+L1585)*F1585,0)</f>
        <v>21719.002884094494</v>
      </c>
      <c r="Q1585" s="36">
        <f>IF(J1585*-1&gt;(K1585+L1585),(((J1585*-1)-K1585-L1585))*F1585,0)</f>
        <v>0</v>
      </c>
      <c r="R1585" s="35">
        <f t="shared" si="292"/>
        <v>4905489.9739297824</v>
      </c>
      <c r="S1585" s="35">
        <f t="shared" si="293"/>
        <v>2552543.2083916385</v>
      </c>
      <c r="T1585" s="35">
        <f t="shared" si="294"/>
        <v>1.3627451147576937</v>
      </c>
      <c r="U1585" s="35">
        <f t="shared" si="295"/>
        <v>0.70909650329119722</v>
      </c>
      <c r="V1585" s="37">
        <v>-0.70909650329119722</v>
      </c>
      <c r="W1585" s="37">
        <f>0.5*'Car Specs and Assumptions'!$C$5*(F1585*F1585)</f>
        <v>856259.40393518528</v>
      </c>
      <c r="X1585" s="37">
        <f t="shared" si="296"/>
        <v>856.25940393518533</v>
      </c>
      <c r="Y1585" s="37">
        <f t="shared" si="297"/>
        <v>625.06936487268524</v>
      </c>
      <c r="Z1585" s="37">
        <f>(H1585*(K1585+L1585))/1000</f>
        <v>21.719002884094493</v>
      </c>
      <c r="AA1585" s="37">
        <f t="shared" si="298"/>
        <v>603.35036198859075</v>
      </c>
      <c r="AB1585" s="18"/>
      <c r="AC1585" s="24">
        <f t="shared" si="299"/>
        <v>0</v>
      </c>
      <c r="AD1585" s="24"/>
      <c r="AE1585" s="18"/>
      <c r="AF1585" s="18"/>
      <c r="AG1585" s="18"/>
      <c r="AH1585" s="18"/>
      <c r="AI1585" s="18"/>
      <c r="AJ1585" s="18"/>
      <c r="AK1585" s="18"/>
      <c r="AL1585" s="18"/>
      <c r="AM1585" s="18"/>
      <c r="AN1585" s="18"/>
    </row>
    <row r="1586" spans="1:40" x14ac:dyDescent="0.35">
      <c r="A1586" s="18"/>
      <c r="B1586" s="4" t="s">
        <v>6</v>
      </c>
      <c r="C1586" s="4">
        <v>1582</v>
      </c>
      <c r="D1586" s="4">
        <v>105</v>
      </c>
      <c r="E1586" s="12">
        <v>122.1</v>
      </c>
      <c r="F1586" s="34">
        <f t="shared" si="290"/>
        <v>33.916666666666664</v>
      </c>
      <c r="G1586" s="53">
        <f t="shared" si="300"/>
        <v>-0.13888888888888928</v>
      </c>
      <c r="H1586" s="34">
        <f t="shared" si="301"/>
        <v>33.916666666666664</v>
      </c>
      <c r="I1586" s="70"/>
      <c r="J1586" s="34">
        <v>-205.41666666666725</v>
      </c>
      <c r="K1586" s="34">
        <f>'Car Specs and Assumptions'!$C$5*9.81*'Car Specs and Assumptions'!$F$5</f>
        <v>145.08990000000003</v>
      </c>
      <c r="L1586" s="34">
        <v>489.96731036458328</v>
      </c>
      <c r="M1586" s="34">
        <v>-840.47387703125059</v>
      </c>
      <c r="N1586" s="35">
        <v>-28506.072329309914</v>
      </c>
      <c r="O1586" s="35">
        <f t="shared" si="291"/>
        <v>0</v>
      </c>
      <c r="P1586" s="35">
        <f>IF(F1586&gt;0,(K1586+L1586)*F1586,0)</f>
        <v>21539.023718198783</v>
      </c>
      <c r="Q1586" s="36">
        <f>IF(J1586*-1&gt;(K1586+L1586),(((J1586*-1)-K1586-L1586))*F1586,0)</f>
        <v>0</v>
      </c>
      <c r="R1586" s="35">
        <f t="shared" si="292"/>
        <v>4927028.9976479812</v>
      </c>
      <c r="S1586" s="35">
        <f t="shared" si="293"/>
        <v>2552543.2083916385</v>
      </c>
      <c r="T1586" s="35">
        <f t="shared" si="294"/>
        <v>1.3687286555466092</v>
      </c>
      <c r="U1586" s="35">
        <f t="shared" si="295"/>
        <v>0.70909650329119722</v>
      </c>
      <c r="V1586" s="37">
        <v>-0.70909650329119722</v>
      </c>
      <c r="W1586" s="37">
        <f>0.5*'Car Specs and Assumptions'!$C$5*(F1586*F1586)</f>
        <v>850676.63541666651</v>
      </c>
      <c r="X1586" s="37">
        <f t="shared" si="296"/>
        <v>850.6766354166665</v>
      </c>
      <c r="Y1586" s="37">
        <f t="shared" si="297"/>
        <v>620.99394385416656</v>
      </c>
      <c r="Z1586" s="37">
        <f>(H1586*(K1586+L1586))/1000</f>
        <v>21.539023718198784</v>
      </c>
      <c r="AA1586" s="37">
        <f t="shared" si="298"/>
        <v>599.45492013596777</v>
      </c>
      <c r="AB1586" s="18"/>
      <c r="AC1586" s="24">
        <f t="shared" si="299"/>
        <v>0</v>
      </c>
      <c r="AD1586" s="24"/>
      <c r="AE1586" s="18"/>
      <c r="AF1586" s="18"/>
      <c r="AG1586" s="18"/>
      <c r="AH1586" s="18"/>
      <c r="AI1586" s="18"/>
      <c r="AJ1586" s="18"/>
      <c r="AK1586" s="18"/>
      <c r="AL1586" s="18"/>
      <c r="AM1586" s="18"/>
      <c r="AN1586" s="18"/>
    </row>
    <row r="1587" spans="1:40" x14ac:dyDescent="0.35">
      <c r="A1587" s="18"/>
      <c r="B1587" s="4" t="s">
        <v>6</v>
      </c>
      <c r="C1587" s="4">
        <v>1583</v>
      </c>
      <c r="D1587" s="4">
        <v>106</v>
      </c>
      <c r="E1587" s="12">
        <v>121.5</v>
      </c>
      <c r="F1587" s="34">
        <f t="shared" si="290"/>
        <v>33.75</v>
      </c>
      <c r="G1587" s="53">
        <f t="shared" si="300"/>
        <v>-0.18055555555555358</v>
      </c>
      <c r="H1587" s="34">
        <f t="shared" si="301"/>
        <v>33.75</v>
      </c>
      <c r="I1587" s="70"/>
      <c r="J1587" s="34">
        <v>-267.04166666666373</v>
      </c>
      <c r="K1587" s="34">
        <f>'Car Specs and Assumptions'!$C$5*9.81*'Car Specs and Assumptions'!$F$5</f>
        <v>145.08990000000003</v>
      </c>
      <c r="L1587" s="34">
        <v>485.16373828125006</v>
      </c>
      <c r="M1587" s="34">
        <v>-897.29530494791379</v>
      </c>
      <c r="N1587" s="35">
        <v>-30283.716541992089</v>
      </c>
      <c r="O1587" s="35">
        <f t="shared" si="291"/>
        <v>0</v>
      </c>
      <c r="P1587" s="35">
        <f>IF(F1587&gt;0,(K1587+L1587)*F1587,0)</f>
        <v>21271.060291992191</v>
      </c>
      <c r="Q1587" s="36">
        <f>IF(J1587*-1&gt;(K1587+L1587),(((J1587*-1)-K1587-L1587))*F1587,0)</f>
        <v>0</v>
      </c>
      <c r="R1587" s="35">
        <f t="shared" si="292"/>
        <v>4948300.0579399737</v>
      </c>
      <c r="S1587" s="35">
        <f t="shared" si="293"/>
        <v>2552543.2083916385</v>
      </c>
      <c r="T1587" s="35">
        <f t="shared" si="294"/>
        <v>1.3746377560957248</v>
      </c>
      <c r="U1587" s="35">
        <f t="shared" si="295"/>
        <v>0.70909650329119722</v>
      </c>
      <c r="V1587" s="37">
        <v>-0.70909650329119722</v>
      </c>
      <c r="W1587" s="37">
        <f>0.5*'Car Specs and Assumptions'!$C$5*(F1587*F1587)</f>
        <v>842336.71875</v>
      </c>
      <c r="X1587" s="37">
        <f t="shared" si="296"/>
        <v>842.33671875000005</v>
      </c>
      <c r="Y1587" s="37">
        <f t="shared" si="297"/>
        <v>614.90580468749999</v>
      </c>
      <c r="Z1587" s="37">
        <f>(H1587*(K1587+L1587))/1000</f>
        <v>21.271060291992193</v>
      </c>
      <c r="AA1587" s="37">
        <f t="shared" si="298"/>
        <v>593.63474439550782</v>
      </c>
      <c r="AB1587" s="18"/>
      <c r="AC1587" s="24">
        <f t="shared" si="299"/>
        <v>0</v>
      </c>
      <c r="AD1587" s="24"/>
      <c r="AE1587" s="18"/>
      <c r="AF1587" s="18"/>
      <c r="AG1587" s="18"/>
      <c r="AH1587" s="18"/>
      <c r="AI1587" s="18"/>
      <c r="AJ1587" s="18"/>
      <c r="AK1587" s="18"/>
      <c r="AL1587" s="18"/>
      <c r="AM1587" s="18"/>
      <c r="AN1587" s="18"/>
    </row>
    <row r="1588" spans="1:40" x14ac:dyDescent="0.35">
      <c r="A1588" s="18"/>
      <c r="B1588" s="4" t="s">
        <v>6</v>
      </c>
      <c r="C1588" s="4">
        <v>1584</v>
      </c>
      <c r="D1588" s="4">
        <v>107</v>
      </c>
      <c r="E1588" s="12">
        <v>120.8</v>
      </c>
      <c r="F1588" s="34">
        <f t="shared" si="290"/>
        <v>33.555555555555557</v>
      </c>
      <c r="G1588" s="53">
        <f t="shared" si="300"/>
        <v>-0.20833333333333215</v>
      </c>
      <c r="H1588" s="34">
        <f t="shared" si="301"/>
        <v>33.555555555555557</v>
      </c>
      <c r="I1588" s="70"/>
      <c r="J1588" s="34">
        <v>-308.12499999999824</v>
      </c>
      <c r="K1588" s="34">
        <f>'Car Specs and Assumptions'!$C$5*9.81*'Car Specs and Assumptions'!$F$5</f>
        <v>145.08990000000003</v>
      </c>
      <c r="L1588" s="34">
        <v>479.58947814814832</v>
      </c>
      <c r="M1588" s="34">
        <v>-932.8043781481465</v>
      </c>
      <c r="N1588" s="35">
        <v>-31300.769133415582</v>
      </c>
      <c r="O1588" s="35">
        <f t="shared" si="291"/>
        <v>0</v>
      </c>
      <c r="P1588" s="35">
        <f>IF(F1588&gt;0,(K1588+L1588)*F1588,0)</f>
        <v>20961.46357786009</v>
      </c>
      <c r="Q1588" s="36">
        <f>IF(J1588*-1&gt;(K1588+L1588),(((J1588*-1)-K1588-L1588))*F1588,0)</f>
        <v>0</v>
      </c>
      <c r="R1588" s="35">
        <f t="shared" si="292"/>
        <v>4969261.5215178337</v>
      </c>
      <c r="S1588" s="35">
        <f t="shared" si="293"/>
        <v>2552543.2083916385</v>
      </c>
      <c r="T1588" s="35">
        <f t="shared" si="294"/>
        <v>1.3804608506776543</v>
      </c>
      <c r="U1588" s="35">
        <f t="shared" si="295"/>
        <v>0.70909650329119722</v>
      </c>
      <c r="V1588" s="37">
        <v>-0.70909650329119722</v>
      </c>
      <c r="W1588" s="37">
        <f>0.5*'Car Specs and Assumptions'!$C$5*(F1588*F1588)</f>
        <v>832658.7407407409</v>
      </c>
      <c r="X1588" s="37">
        <f t="shared" si="296"/>
        <v>832.65874074074088</v>
      </c>
      <c r="Y1588" s="37">
        <f t="shared" si="297"/>
        <v>607.84088074074089</v>
      </c>
      <c r="Z1588" s="37">
        <f>(H1588*(K1588+L1588))/1000</f>
        <v>20.961463577860091</v>
      </c>
      <c r="AA1588" s="37">
        <f t="shared" si="298"/>
        <v>586.87941716288083</v>
      </c>
      <c r="AB1588" s="18"/>
      <c r="AC1588" s="24">
        <f t="shared" si="299"/>
        <v>0</v>
      </c>
      <c r="AD1588" s="24"/>
      <c r="AE1588" s="18"/>
      <c r="AF1588" s="18"/>
      <c r="AG1588" s="18"/>
      <c r="AH1588" s="18"/>
      <c r="AI1588" s="18"/>
      <c r="AJ1588" s="18"/>
      <c r="AK1588" s="18"/>
      <c r="AL1588" s="18"/>
      <c r="AM1588" s="18"/>
      <c r="AN1588" s="18"/>
    </row>
    <row r="1589" spans="1:40" x14ac:dyDescent="0.35">
      <c r="A1589" s="18"/>
      <c r="B1589" s="4" t="s">
        <v>6</v>
      </c>
      <c r="C1589" s="4">
        <v>1585</v>
      </c>
      <c r="D1589" s="4">
        <v>108</v>
      </c>
      <c r="E1589" s="12">
        <v>120</v>
      </c>
      <c r="F1589" s="34">
        <f t="shared" si="290"/>
        <v>33.333333333333336</v>
      </c>
      <c r="G1589" s="53">
        <f t="shared" si="300"/>
        <v>-0.23611111111111427</v>
      </c>
      <c r="H1589" s="34">
        <f t="shared" si="301"/>
        <v>33.333333333333336</v>
      </c>
      <c r="I1589" s="70"/>
      <c r="J1589" s="34">
        <v>-349.20833333333803</v>
      </c>
      <c r="K1589" s="34">
        <f>'Car Specs and Assumptions'!$C$5*9.81*'Car Specs and Assumptions'!$F$5</f>
        <v>145.08990000000003</v>
      </c>
      <c r="L1589" s="34">
        <v>473.2583333333335</v>
      </c>
      <c r="M1589" s="34">
        <v>-967.55656666667164</v>
      </c>
      <c r="N1589" s="35">
        <v>-32251.885555555724</v>
      </c>
      <c r="O1589" s="35">
        <f t="shared" si="291"/>
        <v>0</v>
      </c>
      <c r="P1589" s="35">
        <f>IF(F1589&gt;0,(K1589+L1589)*F1589,0)</f>
        <v>20611.607777777786</v>
      </c>
      <c r="Q1589" s="36">
        <f>IF(J1589*-1&gt;(K1589+L1589),(((J1589*-1)-K1589-L1589))*F1589,0)</f>
        <v>0</v>
      </c>
      <c r="R1589" s="35">
        <f t="shared" si="292"/>
        <v>4989873.1292956118</v>
      </c>
      <c r="S1589" s="35">
        <f t="shared" si="293"/>
        <v>2552543.2083916385</v>
      </c>
      <c r="T1589" s="35">
        <f t="shared" si="294"/>
        <v>1.3861867553183209</v>
      </c>
      <c r="U1589" s="35">
        <f t="shared" si="295"/>
        <v>0.70909650329119722</v>
      </c>
      <c r="V1589" s="37">
        <v>-0.70909650329119722</v>
      </c>
      <c r="W1589" s="37">
        <f>0.5*'Car Specs and Assumptions'!$C$5*(F1589*F1589)</f>
        <v>821666.66666666686</v>
      </c>
      <c r="X1589" s="37">
        <f t="shared" si="296"/>
        <v>821.66666666666686</v>
      </c>
      <c r="Y1589" s="37">
        <f t="shared" si="297"/>
        <v>599.81666666666683</v>
      </c>
      <c r="Z1589" s="37">
        <f>(H1589*(K1589+L1589))/1000</f>
        <v>20.611607777777785</v>
      </c>
      <c r="AA1589" s="37">
        <f t="shared" si="298"/>
        <v>579.20505888888908</v>
      </c>
      <c r="AB1589" s="18"/>
      <c r="AC1589" s="24">
        <f t="shared" si="299"/>
        <v>0</v>
      </c>
      <c r="AD1589" s="24"/>
      <c r="AE1589" s="18"/>
      <c r="AF1589" s="18"/>
      <c r="AG1589" s="18"/>
      <c r="AH1589" s="18"/>
      <c r="AI1589" s="18"/>
      <c r="AJ1589" s="18"/>
      <c r="AK1589" s="18"/>
      <c r="AL1589" s="18"/>
      <c r="AM1589" s="18"/>
      <c r="AN1589" s="18"/>
    </row>
    <row r="1590" spans="1:40" x14ac:dyDescent="0.35">
      <c r="A1590" s="18"/>
      <c r="B1590" s="4" t="s">
        <v>6</v>
      </c>
      <c r="C1590" s="4">
        <v>1586</v>
      </c>
      <c r="D1590" s="4">
        <v>109</v>
      </c>
      <c r="E1590" s="12">
        <v>119.1</v>
      </c>
      <c r="F1590" s="34">
        <f t="shared" si="290"/>
        <v>33.083333333333329</v>
      </c>
      <c r="G1590" s="53">
        <f t="shared" si="300"/>
        <v>-0.26388888888889284</v>
      </c>
      <c r="H1590" s="34">
        <f t="shared" si="301"/>
        <v>33.083333333333329</v>
      </c>
      <c r="I1590" s="70"/>
      <c r="J1590" s="34">
        <v>-390.29166666667248</v>
      </c>
      <c r="K1590" s="34">
        <f>'Car Specs and Assumptions'!$C$5*9.81*'Car Specs and Assumptions'!$F$5</f>
        <v>145.08990000000003</v>
      </c>
      <c r="L1590" s="34">
        <v>466.18607911458326</v>
      </c>
      <c r="M1590" s="34">
        <v>-1001.5676457812558</v>
      </c>
      <c r="N1590" s="35">
        <v>-33135.196281263205</v>
      </c>
      <c r="O1590" s="35">
        <f t="shared" si="291"/>
        <v>0</v>
      </c>
      <c r="P1590" s="35">
        <f>IF(F1590&gt;0,(K1590+L1590)*F1590,0)</f>
        <v>20223.046975707461</v>
      </c>
      <c r="Q1590" s="36">
        <f>IF(J1590*-1&gt;(K1590+L1590),(((J1590*-1)-K1590-L1590))*F1590,0)</f>
        <v>0</v>
      </c>
      <c r="R1590" s="35">
        <f t="shared" si="292"/>
        <v>5010096.1762713194</v>
      </c>
      <c r="S1590" s="35">
        <f t="shared" si="293"/>
        <v>2552543.2083916385</v>
      </c>
      <c r="T1590" s="35">
        <f t="shared" si="294"/>
        <v>1.3918047177681725</v>
      </c>
      <c r="U1590" s="35">
        <f t="shared" si="295"/>
        <v>0.70909650329119722</v>
      </c>
      <c r="V1590" s="37">
        <v>-0.70909650329119722</v>
      </c>
      <c r="W1590" s="37">
        <f>0.5*'Car Specs and Assumptions'!$C$5*(F1590*F1590)</f>
        <v>809387.8854166664</v>
      </c>
      <c r="X1590" s="37">
        <f t="shared" si="296"/>
        <v>809.38788541666645</v>
      </c>
      <c r="Y1590" s="37">
        <f t="shared" si="297"/>
        <v>590.85315635416646</v>
      </c>
      <c r="Z1590" s="37">
        <f>(H1590*(K1590+L1590))/1000</f>
        <v>20.223046975707462</v>
      </c>
      <c r="AA1590" s="37">
        <f t="shared" si="298"/>
        <v>570.630109378459</v>
      </c>
      <c r="AB1590" s="18"/>
      <c r="AC1590" s="24">
        <f t="shared" si="299"/>
        <v>0</v>
      </c>
      <c r="AD1590" s="24"/>
      <c r="AE1590" s="18"/>
      <c r="AF1590" s="18"/>
      <c r="AG1590" s="18"/>
      <c r="AH1590" s="18"/>
      <c r="AI1590" s="18"/>
      <c r="AJ1590" s="18"/>
      <c r="AK1590" s="18"/>
      <c r="AL1590" s="18"/>
      <c r="AM1590" s="18"/>
      <c r="AN1590" s="18"/>
    </row>
    <row r="1591" spans="1:40" x14ac:dyDescent="0.35">
      <c r="A1591" s="18"/>
      <c r="B1591" s="4" t="s">
        <v>6</v>
      </c>
      <c r="C1591" s="4">
        <v>1587</v>
      </c>
      <c r="D1591" s="4">
        <v>110</v>
      </c>
      <c r="E1591" s="12">
        <v>118.1</v>
      </c>
      <c r="F1591" s="34">
        <f t="shared" si="290"/>
        <v>32.80555555555555</v>
      </c>
      <c r="G1591" s="53">
        <f t="shared" si="300"/>
        <v>-0.27777777777777501</v>
      </c>
      <c r="H1591" s="34">
        <f t="shared" si="301"/>
        <v>32.80555555555555</v>
      </c>
      <c r="I1591" s="70"/>
      <c r="J1591" s="34">
        <v>-410.83333333332922</v>
      </c>
      <c r="K1591" s="34">
        <f>'Car Specs and Assumptions'!$C$5*9.81*'Car Specs and Assumptions'!$F$5</f>
        <v>145.08990000000003</v>
      </c>
      <c r="L1591" s="34">
        <v>458.39046267939801</v>
      </c>
      <c r="M1591" s="34">
        <v>-1014.3136960127272</v>
      </c>
      <c r="N1591" s="35">
        <v>-33275.124305306403</v>
      </c>
      <c r="O1591" s="35">
        <f t="shared" si="291"/>
        <v>0</v>
      </c>
      <c r="P1591" s="35">
        <f>IF(F1591&gt;0,(K1591+L1591)*F1591,0)</f>
        <v>19797.508564565804</v>
      </c>
      <c r="Q1591" s="36">
        <f>IF(J1591*-1&gt;(K1591+L1591),(((J1591*-1)-K1591-L1591))*F1591,0)</f>
        <v>0</v>
      </c>
      <c r="R1591" s="35">
        <f t="shared" si="292"/>
        <v>5029893.6848358857</v>
      </c>
      <c r="S1591" s="35">
        <f t="shared" si="293"/>
        <v>2552543.2083916385</v>
      </c>
      <c r="T1591" s="35">
        <f t="shared" si="294"/>
        <v>1.3973044656474092</v>
      </c>
      <c r="U1591" s="35">
        <f t="shared" si="295"/>
        <v>0.70909650329119722</v>
      </c>
      <c r="V1591" s="37">
        <v>-0.70909650329119722</v>
      </c>
      <c r="W1591" s="37">
        <f>0.5*'Car Specs and Assumptions'!$C$5*(F1591*F1591)</f>
        <v>795853.20949074044</v>
      </c>
      <c r="X1591" s="37">
        <f t="shared" si="296"/>
        <v>795.85320949074048</v>
      </c>
      <c r="Y1591" s="37">
        <f t="shared" si="297"/>
        <v>580.97284292824054</v>
      </c>
      <c r="Z1591" s="37">
        <f>(H1591*(K1591+L1591))/1000</f>
        <v>19.797508564565803</v>
      </c>
      <c r="AA1591" s="37">
        <f t="shared" si="298"/>
        <v>561.17533436367478</v>
      </c>
      <c r="AB1591" s="18"/>
      <c r="AC1591" s="24">
        <f t="shared" si="299"/>
        <v>0</v>
      </c>
      <c r="AD1591" s="24"/>
      <c r="AE1591" s="18"/>
      <c r="AF1591" s="18"/>
      <c r="AG1591" s="18"/>
      <c r="AH1591" s="18"/>
      <c r="AI1591" s="18"/>
      <c r="AJ1591" s="18"/>
      <c r="AK1591" s="18"/>
      <c r="AL1591" s="18"/>
      <c r="AM1591" s="18"/>
      <c r="AN1591" s="18"/>
    </row>
    <row r="1592" spans="1:40" x14ac:dyDescent="0.35">
      <c r="A1592" s="18"/>
      <c r="B1592" s="4" t="s">
        <v>6</v>
      </c>
      <c r="C1592" s="4">
        <v>1588</v>
      </c>
      <c r="D1592" s="4">
        <v>111</v>
      </c>
      <c r="E1592" s="12">
        <v>117.1</v>
      </c>
      <c r="F1592" s="34">
        <f t="shared" si="290"/>
        <v>32.527777777777779</v>
      </c>
      <c r="G1592" s="53">
        <f t="shared" si="300"/>
        <v>-0.26388888888888573</v>
      </c>
      <c r="H1592" s="34">
        <f t="shared" si="301"/>
        <v>32.527777777777779</v>
      </c>
      <c r="I1592" s="70"/>
      <c r="J1592" s="34">
        <v>-390.29166666666197</v>
      </c>
      <c r="K1592" s="34">
        <f>'Car Specs and Assumptions'!$C$5*9.81*'Car Specs and Assumptions'!$F$5</f>
        <v>145.08990000000003</v>
      </c>
      <c r="L1592" s="34">
        <v>450.66057656828707</v>
      </c>
      <c r="M1592" s="34">
        <v>-986.04214323494909</v>
      </c>
      <c r="N1592" s="35">
        <v>-32073.759714670152</v>
      </c>
      <c r="O1592" s="35">
        <f t="shared" si="291"/>
        <v>0</v>
      </c>
      <c r="P1592" s="35">
        <f>IF(F1592&gt;0,(K1592+L1592)*F1592,0)</f>
        <v>19378.439112818451</v>
      </c>
      <c r="Q1592" s="36">
        <f>IF(J1592*-1&gt;(K1592+L1592),(((J1592*-1)-K1592-L1592))*F1592,0)</f>
        <v>0</v>
      </c>
      <c r="R1592" s="35">
        <f t="shared" si="292"/>
        <v>5049272.1239487045</v>
      </c>
      <c r="S1592" s="35">
        <f t="shared" si="293"/>
        <v>2552543.2083916385</v>
      </c>
      <c r="T1592" s="35">
        <f t="shared" si="294"/>
        <v>1.4026877960329502</v>
      </c>
      <c r="U1592" s="35">
        <f t="shared" si="295"/>
        <v>0.70909650329119722</v>
      </c>
      <c r="V1592" s="37">
        <v>-0.70909650329119722</v>
      </c>
      <c r="W1592" s="37">
        <f>0.5*'Car Specs and Assumptions'!$C$5*(F1592*F1592)</f>
        <v>782432.65393518517</v>
      </c>
      <c r="X1592" s="37">
        <f t="shared" si="296"/>
        <v>782.43265393518516</v>
      </c>
      <c r="Y1592" s="37">
        <f t="shared" si="297"/>
        <v>571.17583737268512</v>
      </c>
      <c r="Z1592" s="37">
        <f>(H1592*(K1592+L1592))/1000</f>
        <v>19.378439112818452</v>
      </c>
      <c r="AA1592" s="37">
        <f t="shared" si="298"/>
        <v>551.79739825986667</v>
      </c>
      <c r="AB1592" s="18"/>
      <c r="AC1592" s="24">
        <f t="shared" si="299"/>
        <v>0</v>
      </c>
      <c r="AD1592" s="24"/>
      <c r="AE1592" s="18"/>
      <c r="AF1592" s="18"/>
      <c r="AG1592" s="18"/>
      <c r="AH1592" s="18"/>
      <c r="AI1592" s="18"/>
      <c r="AJ1592" s="18"/>
      <c r="AK1592" s="18"/>
      <c r="AL1592" s="18"/>
      <c r="AM1592" s="18"/>
      <c r="AN1592" s="18"/>
    </row>
    <row r="1593" spans="1:40" x14ac:dyDescent="0.35">
      <c r="A1593" s="18"/>
      <c r="B1593" s="4" t="s">
        <v>6</v>
      </c>
      <c r="C1593" s="4">
        <v>1589</v>
      </c>
      <c r="D1593" s="4">
        <v>112</v>
      </c>
      <c r="E1593" s="12">
        <v>116.2</v>
      </c>
      <c r="F1593" s="34">
        <f t="shared" si="290"/>
        <v>32.277777777777779</v>
      </c>
      <c r="G1593" s="53">
        <f t="shared" si="300"/>
        <v>-0.22222222222222143</v>
      </c>
      <c r="H1593" s="34">
        <f t="shared" si="301"/>
        <v>32.277777777777779</v>
      </c>
      <c r="I1593" s="70"/>
      <c r="J1593" s="34">
        <v>-328.66666666666549</v>
      </c>
      <c r="K1593" s="34">
        <f>'Car Specs and Assumptions'!$C$5*9.81*'Car Specs and Assumptions'!$F$5</f>
        <v>145.08990000000003</v>
      </c>
      <c r="L1593" s="34">
        <v>443.75987849537046</v>
      </c>
      <c r="M1593" s="34">
        <v>-917.51644516203601</v>
      </c>
      <c r="N1593" s="35">
        <v>-29615.39192439683</v>
      </c>
      <c r="O1593" s="35">
        <f t="shared" si="291"/>
        <v>0</v>
      </c>
      <c r="P1593" s="35">
        <f>IF(F1593&gt;0,(K1593+L1593)*F1593,0)</f>
        <v>19006.762294767239</v>
      </c>
      <c r="Q1593" s="36">
        <f>IF(J1593*-1&gt;(K1593+L1593),(((J1593*-1)-K1593-L1593))*F1593,0)</f>
        <v>0</v>
      </c>
      <c r="R1593" s="35">
        <f t="shared" si="292"/>
        <v>5068278.8862434719</v>
      </c>
      <c r="S1593" s="35">
        <f t="shared" si="293"/>
        <v>2552543.2083916385</v>
      </c>
      <c r="T1593" s="35">
        <f t="shared" si="294"/>
        <v>1.4079678745984365</v>
      </c>
      <c r="U1593" s="35">
        <f t="shared" si="295"/>
        <v>0.70909650329119722</v>
      </c>
      <c r="V1593" s="37">
        <v>-0.70909650329119722</v>
      </c>
      <c r="W1593" s="37">
        <f>0.5*'Car Specs and Assumptions'!$C$5*(F1593*F1593)</f>
        <v>770451.72685185191</v>
      </c>
      <c r="X1593" s="37">
        <f t="shared" si="296"/>
        <v>770.45172685185196</v>
      </c>
      <c r="Y1593" s="37">
        <f t="shared" si="297"/>
        <v>562.42976060185197</v>
      </c>
      <c r="Z1593" s="37">
        <f>(H1593*(K1593+L1593))/1000</f>
        <v>19.006762294767238</v>
      </c>
      <c r="AA1593" s="37">
        <f t="shared" si="298"/>
        <v>543.42299830708475</v>
      </c>
      <c r="AB1593" s="18"/>
      <c r="AC1593" s="24">
        <f t="shared" si="299"/>
        <v>0</v>
      </c>
      <c r="AD1593" s="24"/>
      <c r="AE1593" s="18"/>
      <c r="AF1593" s="18"/>
      <c r="AG1593" s="18"/>
      <c r="AH1593" s="18"/>
      <c r="AI1593" s="18"/>
      <c r="AJ1593" s="18"/>
      <c r="AK1593" s="18"/>
      <c r="AL1593" s="18"/>
      <c r="AM1593" s="18"/>
      <c r="AN1593" s="18"/>
    </row>
    <row r="1594" spans="1:40" x14ac:dyDescent="0.35">
      <c r="A1594" s="18"/>
      <c r="B1594" s="4" t="s">
        <v>6</v>
      </c>
      <c r="C1594" s="4">
        <v>1590</v>
      </c>
      <c r="D1594" s="4">
        <v>113</v>
      </c>
      <c r="E1594" s="12">
        <v>115.5</v>
      </c>
      <c r="F1594" s="34">
        <f t="shared" si="290"/>
        <v>32.083333333333336</v>
      </c>
      <c r="G1594" s="53">
        <f t="shared" si="300"/>
        <v>-0.18055555555555536</v>
      </c>
      <c r="H1594" s="34">
        <f t="shared" si="301"/>
        <v>32.083333333333336</v>
      </c>
      <c r="I1594" s="70"/>
      <c r="J1594" s="34">
        <v>-267.0416666666664</v>
      </c>
      <c r="K1594" s="34">
        <f>'Car Specs and Assumptions'!$C$5*9.81*'Car Specs and Assumptions'!$F$5</f>
        <v>145.08990000000003</v>
      </c>
      <c r="L1594" s="34">
        <v>438.42947786458342</v>
      </c>
      <c r="M1594" s="34">
        <v>-850.56104453124988</v>
      </c>
      <c r="N1594" s="35">
        <v>-27288.833512044268</v>
      </c>
      <c r="O1594" s="35">
        <f t="shared" si="291"/>
        <v>0</v>
      </c>
      <c r="P1594" s="35">
        <f>IF(F1594&gt;0,(K1594+L1594)*F1594,0)</f>
        <v>18721.246706488721</v>
      </c>
      <c r="Q1594" s="36">
        <f>IF(J1594*-1&gt;(K1594+L1594),(((J1594*-1)-K1594-L1594))*F1594,0)</f>
        <v>0</v>
      </c>
      <c r="R1594" s="35">
        <f t="shared" si="292"/>
        <v>5087000.1329499604</v>
      </c>
      <c r="S1594" s="35">
        <f t="shared" si="293"/>
        <v>2552543.2083916385</v>
      </c>
      <c r="T1594" s="35">
        <f t="shared" si="294"/>
        <v>1.413168636933499</v>
      </c>
      <c r="U1594" s="35">
        <f t="shared" si="295"/>
        <v>0.70909650329119722</v>
      </c>
      <c r="V1594" s="37">
        <v>-0.70909650329119722</v>
      </c>
      <c r="W1594" s="37">
        <f>0.5*'Car Specs and Assumptions'!$C$5*(F1594*F1594)</f>
        <v>761197.13541666674</v>
      </c>
      <c r="X1594" s="37">
        <f t="shared" si="296"/>
        <v>761.1971354166667</v>
      </c>
      <c r="Y1594" s="37">
        <f t="shared" si="297"/>
        <v>555.67390885416671</v>
      </c>
      <c r="Z1594" s="37">
        <f>(H1594*(K1594+L1594))/1000</f>
        <v>18.721246706488721</v>
      </c>
      <c r="AA1594" s="37">
        <f t="shared" si="298"/>
        <v>536.95266214767798</v>
      </c>
      <c r="AB1594" s="18"/>
      <c r="AC1594" s="24">
        <f t="shared" si="299"/>
        <v>0</v>
      </c>
      <c r="AD1594" s="24"/>
      <c r="AE1594" s="18"/>
      <c r="AF1594" s="18"/>
      <c r="AG1594" s="18"/>
      <c r="AH1594" s="18"/>
      <c r="AI1594" s="18"/>
      <c r="AJ1594" s="18"/>
      <c r="AK1594" s="18"/>
      <c r="AL1594" s="18"/>
      <c r="AM1594" s="18"/>
      <c r="AN1594" s="18"/>
    </row>
    <row r="1595" spans="1:40" x14ac:dyDescent="0.35">
      <c r="A1595" s="18"/>
      <c r="B1595" s="4" t="s">
        <v>6</v>
      </c>
      <c r="C1595" s="4">
        <v>1591</v>
      </c>
      <c r="D1595" s="4">
        <v>114</v>
      </c>
      <c r="E1595" s="12">
        <v>114.9</v>
      </c>
      <c r="F1595" s="34">
        <f t="shared" si="290"/>
        <v>31.916666666666668</v>
      </c>
      <c r="G1595" s="53">
        <f t="shared" si="300"/>
        <v>-0.13888888888889106</v>
      </c>
      <c r="H1595" s="34">
        <f t="shared" si="301"/>
        <v>31.916666666666668</v>
      </c>
      <c r="I1595" s="70"/>
      <c r="J1595" s="34">
        <v>-205.41666666666987</v>
      </c>
      <c r="K1595" s="34">
        <f>'Car Specs and Assumptions'!$C$5*9.81*'Car Specs and Assumptions'!$F$5</f>
        <v>145.08990000000003</v>
      </c>
      <c r="L1595" s="34">
        <v>433.88619786458344</v>
      </c>
      <c r="M1595" s="34">
        <v>-784.39276453125331</v>
      </c>
      <c r="N1595" s="35">
        <v>-25035.202401289171</v>
      </c>
      <c r="O1595" s="35">
        <f t="shared" si="291"/>
        <v>0</v>
      </c>
      <c r="P1595" s="35">
        <f>IF(F1595&gt;0,(K1595+L1595)*F1595,0)</f>
        <v>18478.987123511291</v>
      </c>
      <c r="Q1595" s="36">
        <f>IF(J1595*-1&gt;(K1595+L1595),(((J1595*-1)-K1595-L1595))*F1595,0)</f>
        <v>0</v>
      </c>
      <c r="R1595" s="35">
        <f t="shared" si="292"/>
        <v>5105479.1200734721</v>
      </c>
      <c r="S1595" s="35">
        <f t="shared" si="293"/>
        <v>2552543.2083916385</v>
      </c>
      <c r="T1595" s="35">
        <f t="shared" si="294"/>
        <v>1.4183020995564106</v>
      </c>
      <c r="U1595" s="35">
        <f t="shared" si="295"/>
        <v>0.70909650329119722</v>
      </c>
      <c r="V1595" s="37">
        <v>-0.70909650329119722</v>
      </c>
      <c r="W1595" s="37">
        <f>0.5*'Car Specs and Assumptions'!$C$5*(F1595*F1595)</f>
        <v>753309.13541666674</v>
      </c>
      <c r="X1595" s="37">
        <f t="shared" si="296"/>
        <v>753.30913541666678</v>
      </c>
      <c r="Y1595" s="37">
        <f t="shared" si="297"/>
        <v>549.91566885416671</v>
      </c>
      <c r="Z1595" s="37">
        <f>(H1595*(K1595+L1595))/1000</f>
        <v>18.478987123511292</v>
      </c>
      <c r="AA1595" s="37">
        <f t="shared" si="298"/>
        <v>531.43668173065544</v>
      </c>
      <c r="AB1595" s="18"/>
      <c r="AC1595" s="24">
        <f t="shared" si="299"/>
        <v>0</v>
      </c>
      <c r="AD1595" s="24"/>
      <c r="AE1595" s="18"/>
      <c r="AF1595" s="18"/>
      <c r="AG1595" s="18"/>
      <c r="AH1595" s="18"/>
      <c r="AI1595" s="18"/>
      <c r="AJ1595" s="18"/>
      <c r="AK1595" s="18"/>
      <c r="AL1595" s="18"/>
      <c r="AM1595" s="18"/>
      <c r="AN1595" s="18"/>
    </row>
    <row r="1596" spans="1:40" x14ac:dyDescent="0.35">
      <c r="A1596" s="18"/>
      <c r="B1596" s="4" t="s">
        <v>6</v>
      </c>
      <c r="C1596" s="4">
        <v>1592</v>
      </c>
      <c r="D1596" s="4">
        <v>115</v>
      </c>
      <c r="E1596" s="12">
        <v>114.5</v>
      </c>
      <c r="F1596" s="34">
        <f t="shared" si="290"/>
        <v>31.805555555555554</v>
      </c>
      <c r="G1596" s="53">
        <f t="shared" si="300"/>
        <v>-0.11111111111111249</v>
      </c>
      <c r="H1596" s="34">
        <f t="shared" si="301"/>
        <v>31.805555555555554</v>
      </c>
      <c r="I1596" s="70"/>
      <c r="J1596" s="34">
        <v>-164.33333333333539</v>
      </c>
      <c r="K1596" s="34">
        <f>'Car Specs and Assumptions'!$C$5*9.81*'Car Specs and Assumptions'!$F$5</f>
        <v>145.08990000000003</v>
      </c>
      <c r="L1596" s="34">
        <v>430.87049059606483</v>
      </c>
      <c r="M1596" s="34">
        <v>-740.29372392940024</v>
      </c>
      <c r="N1596" s="35">
        <v>-23545.453163865644</v>
      </c>
      <c r="O1596" s="35">
        <f t="shared" si="291"/>
        <v>0</v>
      </c>
      <c r="P1596" s="35">
        <f>IF(F1596&gt;0,(K1596+L1596)*F1596,0)</f>
        <v>18318.740200902615</v>
      </c>
      <c r="Q1596" s="36">
        <f>IF(J1596*-1&gt;(K1596+L1596),(((J1596*-1)-K1596-L1596))*F1596,0)</f>
        <v>0</v>
      </c>
      <c r="R1596" s="35">
        <f t="shared" si="292"/>
        <v>5123797.8602743745</v>
      </c>
      <c r="S1596" s="35">
        <f t="shared" si="293"/>
        <v>2552543.2083916385</v>
      </c>
      <c r="T1596" s="35">
        <f t="shared" si="294"/>
        <v>1.4233910455842214</v>
      </c>
      <c r="U1596" s="35">
        <f t="shared" si="295"/>
        <v>0.70909650329119722</v>
      </c>
      <c r="V1596" s="37">
        <v>-0.70909650329119722</v>
      </c>
      <c r="W1596" s="37">
        <f>0.5*'Car Specs and Assumptions'!$C$5*(F1596*F1596)</f>
        <v>748073.29282407393</v>
      </c>
      <c r="X1596" s="37">
        <f t="shared" si="296"/>
        <v>748.07329282407397</v>
      </c>
      <c r="Y1596" s="37">
        <f t="shared" si="297"/>
        <v>546.09350376157397</v>
      </c>
      <c r="Z1596" s="37">
        <f>(H1596*(K1596+L1596))/1000</f>
        <v>18.318740200902617</v>
      </c>
      <c r="AA1596" s="37">
        <f t="shared" si="298"/>
        <v>527.77476356067132</v>
      </c>
      <c r="AB1596" s="18"/>
      <c r="AC1596" s="24">
        <f t="shared" si="299"/>
        <v>0</v>
      </c>
      <c r="AD1596" s="24"/>
      <c r="AE1596" s="18"/>
      <c r="AF1596" s="18"/>
      <c r="AG1596" s="18"/>
      <c r="AH1596" s="18"/>
      <c r="AI1596" s="18"/>
      <c r="AJ1596" s="18"/>
      <c r="AK1596" s="18"/>
      <c r="AL1596" s="18"/>
      <c r="AM1596" s="18"/>
      <c r="AN1596" s="18"/>
    </row>
    <row r="1597" spans="1:40" x14ac:dyDescent="0.35">
      <c r="A1597" s="18"/>
      <c r="B1597" s="4" t="s">
        <v>6</v>
      </c>
      <c r="C1597" s="4">
        <v>1593</v>
      </c>
      <c r="D1597" s="4">
        <v>116</v>
      </c>
      <c r="E1597" s="12">
        <v>114.1</v>
      </c>
      <c r="F1597" s="34">
        <f t="shared" si="290"/>
        <v>31.694444444444443</v>
      </c>
      <c r="G1597" s="53">
        <f t="shared" si="300"/>
        <v>-8.3333333333332149E-2</v>
      </c>
      <c r="H1597" s="34">
        <f t="shared" si="301"/>
        <v>31.694444444444443</v>
      </c>
      <c r="I1597" s="70"/>
      <c r="J1597" s="34">
        <v>-123.24999999999825</v>
      </c>
      <c r="K1597" s="34">
        <f>'Car Specs and Assumptions'!$C$5*9.81*'Car Specs and Assumptions'!$F$5</f>
        <v>145.08990000000003</v>
      </c>
      <c r="L1597" s="34">
        <v>427.86530017939816</v>
      </c>
      <c r="M1597" s="34">
        <v>-696.20520017939646</v>
      </c>
      <c r="N1597" s="35">
        <v>-22065.837039019203</v>
      </c>
      <c r="O1597" s="35">
        <f t="shared" si="291"/>
        <v>0</v>
      </c>
      <c r="P1597" s="35">
        <f>IF(F1597&gt;0,(K1597+L1597)*F1597,0)</f>
        <v>18159.49676124148</v>
      </c>
      <c r="Q1597" s="36">
        <f>IF(J1597*-1&gt;(K1597+L1597),(((J1597*-1)-K1597-L1597))*F1597,0)</f>
        <v>0</v>
      </c>
      <c r="R1597" s="35">
        <f t="shared" si="292"/>
        <v>5141957.3570356164</v>
      </c>
      <c r="S1597" s="35">
        <f t="shared" si="293"/>
        <v>2552543.2083916385</v>
      </c>
      <c r="T1597" s="35">
        <f t="shared" si="294"/>
        <v>1.4284357537844943</v>
      </c>
      <c r="U1597" s="35">
        <f t="shared" si="295"/>
        <v>0.70909650329119722</v>
      </c>
      <c r="V1597" s="37">
        <v>-0.70909650329119722</v>
      </c>
      <c r="W1597" s="37">
        <f>0.5*'Car Specs and Assumptions'!$C$5*(F1597*F1597)</f>
        <v>742855.70949074067</v>
      </c>
      <c r="X1597" s="37">
        <f t="shared" si="296"/>
        <v>742.85570949074065</v>
      </c>
      <c r="Y1597" s="37">
        <f t="shared" si="297"/>
        <v>542.28466792824065</v>
      </c>
      <c r="Z1597" s="37">
        <f>(H1597*(K1597+L1597))/1000</f>
        <v>18.159496761241481</v>
      </c>
      <c r="AA1597" s="37">
        <f t="shared" si="298"/>
        <v>524.12517116699917</v>
      </c>
      <c r="AB1597" s="18"/>
      <c r="AC1597" s="24">
        <f t="shared" si="299"/>
        <v>0</v>
      </c>
      <c r="AD1597" s="24"/>
      <c r="AE1597" s="18"/>
      <c r="AF1597" s="18"/>
      <c r="AG1597" s="18"/>
      <c r="AH1597" s="18"/>
      <c r="AI1597" s="18"/>
      <c r="AJ1597" s="18"/>
      <c r="AK1597" s="18"/>
      <c r="AL1597" s="18"/>
      <c r="AM1597" s="18"/>
      <c r="AN1597" s="18"/>
    </row>
    <row r="1598" spans="1:40" x14ac:dyDescent="0.35">
      <c r="A1598" s="18"/>
      <c r="B1598" s="4" t="s">
        <v>6</v>
      </c>
      <c r="C1598" s="4">
        <v>1594</v>
      </c>
      <c r="D1598" s="4">
        <v>117</v>
      </c>
      <c r="E1598" s="12">
        <v>113.9</v>
      </c>
      <c r="F1598" s="34">
        <f t="shared" si="290"/>
        <v>31.638888888888889</v>
      </c>
      <c r="G1598" s="53">
        <f t="shared" si="300"/>
        <v>-5.5555555555555358E-2</v>
      </c>
      <c r="H1598" s="34">
        <f t="shared" si="301"/>
        <v>31.638888888888889</v>
      </c>
      <c r="I1598" s="70"/>
      <c r="J1598" s="34">
        <v>-82.166666666666373</v>
      </c>
      <c r="K1598" s="34">
        <f>'Car Specs and Assumptions'!$C$5*9.81*'Car Specs and Assumptions'!$F$5</f>
        <v>145.08990000000003</v>
      </c>
      <c r="L1598" s="34">
        <v>426.36664879050932</v>
      </c>
      <c r="M1598" s="34">
        <v>-653.62321545717577</v>
      </c>
      <c r="N1598" s="35">
        <v>-20679.912289047868</v>
      </c>
      <c r="O1598" s="35">
        <f t="shared" si="291"/>
        <v>0</v>
      </c>
      <c r="P1598" s="35">
        <f>IF(F1598&gt;0,(K1598+L1598)*F1598,0)</f>
        <v>18080.250252010839</v>
      </c>
      <c r="Q1598" s="36">
        <f>IF(J1598*-1&gt;(K1598+L1598),(((J1598*-1)-K1598-L1598))*F1598,0)</f>
        <v>0</v>
      </c>
      <c r="R1598" s="35">
        <f t="shared" si="292"/>
        <v>5160037.6072876276</v>
      </c>
      <c r="S1598" s="35">
        <f t="shared" si="293"/>
        <v>2552543.2083916385</v>
      </c>
      <c r="T1598" s="35">
        <f t="shared" si="294"/>
        <v>1.4334584473045031</v>
      </c>
      <c r="U1598" s="35">
        <f t="shared" si="295"/>
        <v>0.70909650329119722</v>
      </c>
      <c r="V1598" s="37">
        <v>-0.70909650329119722</v>
      </c>
      <c r="W1598" s="37">
        <f>0.5*'Car Specs and Assumptions'!$C$5*(F1598*F1598)</f>
        <v>740253.76504629629</v>
      </c>
      <c r="X1598" s="37">
        <f t="shared" si="296"/>
        <v>740.25376504629628</v>
      </c>
      <c r="Y1598" s="37">
        <f t="shared" si="297"/>
        <v>540.38524848379632</v>
      </c>
      <c r="Z1598" s="37">
        <f>(H1598*(K1598+L1598))/1000</f>
        <v>18.080250252010838</v>
      </c>
      <c r="AA1598" s="37">
        <f t="shared" si="298"/>
        <v>522.30499823178548</v>
      </c>
      <c r="AB1598" s="18"/>
      <c r="AC1598" s="24">
        <f t="shared" si="299"/>
        <v>0</v>
      </c>
      <c r="AD1598" s="24"/>
      <c r="AE1598" s="18"/>
      <c r="AF1598" s="18"/>
      <c r="AG1598" s="18"/>
      <c r="AH1598" s="18"/>
      <c r="AI1598" s="18"/>
      <c r="AJ1598" s="18"/>
      <c r="AK1598" s="18"/>
      <c r="AL1598" s="18"/>
      <c r="AM1598" s="18"/>
      <c r="AN1598" s="18"/>
    </row>
    <row r="1599" spans="1:40" x14ac:dyDescent="0.35">
      <c r="A1599" s="18"/>
      <c r="B1599" s="4" t="s">
        <v>6</v>
      </c>
      <c r="C1599" s="4">
        <v>1595</v>
      </c>
      <c r="D1599" s="4">
        <v>118</v>
      </c>
      <c r="E1599" s="12">
        <v>113.7</v>
      </c>
      <c r="F1599" s="34">
        <f t="shared" si="290"/>
        <v>31.583333333333332</v>
      </c>
      <c r="G1599" s="53">
        <f t="shared" si="300"/>
        <v>-8.3333333333333925E-2</v>
      </c>
      <c r="H1599" s="34">
        <f t="shared" si="301"/>
        <v>31.583333333333332</v>
      </c>
      <c r="I1599" s="70"/>
      <c r="J1599" s="34">
        <v>-123.25000000000088</v>
      </c>
      <c r="K1599" s="34">
        <f>'Car Specs and Assumptions'!$C$5*9.81*'Car Specs and Assumptions'!$F$5</f>
        <v>145.08990000000003</v>
      </c>
      <c r="L1599" s="34">
        <v>424.87062661458333</v>
      </c>
      <c r="M1599" s="34">
        <v>-693.2105266145843</v>
      </c>
      <c r="N1599" s="35">
        <v>-21893.899132243954</v>
      </c>
      <c r="O1599" s="35">
        <f t="shared" si="291"/>
        <v>0</v>
      </c>
      <c r="P1599" s="35">
        <f>IF(F1599&gt;0,(K1599+L1599)*F1599,0)</f>
        <v>18001.253298910593</v>
      </c>
      <c r="Q1599" s="36">
        <f>IF(J1599*-1&gt;(K1599+L1599),(((J1599*-1)-K1599-L1599))*F1599,0)</f>
        <v>0</v>
      </c>
      <c r="R1599" s="35">
        <f t="shared" si="292"/>
        <v>5178038.860586538</v>
      </c>
      <c r="S1599" s="35">
        <f t="shared" si="293"/>
        <v>2552543.2083916385</v>
      </c>
      <c r="T1599" s="35">
        <f t="shared" si="294"/>
        <v>1.4384591954709403</v>
      </c>
      <c r="U1599" s="35">
        <f t="shared" si="295"/>
        <v>0.70909650329119722</v>
      </c>
      <c r="V1599" s="37">
        <v>-0.70909650329119722</v>
      </c>
      <c r="W1599" s="37">
        <f>0.5*'Car Specs and Assumptions'!$C$5*(F1599*F1599)</f>
        <v>737656.38541666663</v>
      </c>
      <c r="X1599" s="37">
        <f t="shared" si="296"/>
        <v>737.65638541666658</v>
      </c>
      <c r="Y1599" s="37">
        <f t="shared" si="297"/>
        <v>538.48916135416664</v>
      </c>
      <c r="Z1599" s="37">
        <f>(H1599*(K1599+L1599))/1000</f>
        <v>18.001253298910594</v>
      </c>
      <c r="AA1599" s="37">
        <f t="shared" si="298"/>
        <v>520.48790805525607</v>
      </c>
      <c r="AB1599" s="18"/>
      <c r="AC1599" s="24">
        <f t="shared" si="299"/>
        <v>0</v>
      </c>
      <c r="AD1599" s="24"/>
      <c r="AE1599" s="18"/>
      <c r="AF1599" s="18"/>
      <c r="AG1599" s="18"/>
      <c r="AH1599" s="18"/>
      <c r="AI1599" s="18"/>
      <c r="AJ1599" s="18"/>
      <c r="AK1599" s="18"/>
      <c r="AL1599" s="18"/>
      <c r="AM1599" s="18"/>
      <c r="AN1599" s="18"/>
    </row>
    <row r="1600" spans="1:40" x14ac:dyDescent="0.35">
      <c r="A1600" s="18"/>
      <c r="B1600" s="4" t="s">
        <v>6</v>
      </c>
      <c r="C1600" s="4">
        <v>1596</v>
      </c>
      <c r="D1600" s="4">
        <v>119</v>
      </c>
      <c r="E1600" s="12">
        <v>113.3</v>
      </c>
      <c r="F1600" s="34">
        <f t="shared" si="290"/>
        <v>31.472222222222221</v>
      </c>
      <c r="G1600" s="53">
        <f t="shared" si="300"/>
        <v>-0.11111111111111072</v>
      </c>
      <c r="H1600" s="34">
        <f t="shared" si="301"/>
        <v>31.472222222222221</v>
      </c>
      <c r="I1600" s="70"/>
      <c r="J1600" s="34">
        <v>-164.33333333333275</v>
      </c>
      <c r="K1600" s="34">
        <f>'Car Specs and Assumptions'!$C$5*9.81*'Car Specs and Assumptions'!$F$5</f>
        <v>145.08990000000003</v>
      </c>
      <c r="L1600" s="34">
        <v>421.88646990162039</v>
      </c>
      <c r="M1600" s="34">
        <v>-731.30970323495308</v>
      </c>
      <c r="N1600" s="35">
        <v>-23015.941493477829</v>
      </c>
      <c r="O1600" s="35">
        <f t="shared" si="291"/>
        <v>0</v>
      </c>
      <c r="P1600" s="35">
        <f>IF(F1600&gt;0,(K1600+L1600)*F1600,0)</f>
        <v>17844.006308292664</v>
      </c>
      <c r="Q1600" s="36">
        <f>IF(J1600*-1&gt;(K1600+L1600),(((J1600*-1)-K1600-L1600))*F1600,0)</f>
        <v>0</v>
      </c>
      <c r="R1600" s="35">
        <f t="shared" si="292"/>
        <v>5195882.8668948309</v>
      </c>
      <c r="S1600" s="35">
        <f t="shared" si="293"/>
        <v>2552543.2083916385</v>
      </c>
      <c r="T1600" s="35">
        <f t="shared" si="294"/>
        <v>1.443416260423384</v>
      </c>
      <c r="U1600" s="35">
        <f t="shared" si="295"/>
        <v>0.70909650329119722</v>
      </c>
      <c r="V1600" s="37">
        <v>-0.70909650329119722</v>
      </c>
      <c r="W1600" s="37">
        <f>0.5*'Car Specs and Assumptions'!$C$5*(F1600*F1600)</f>
        <v>732475.3206018518</v>
      </c>
      <c r="X1600" s="37">
        <f t="shared" si="296"/>
        <v>732.47532060185176</v>
      </c>
      <c r="Y1600" s="37">
        <f t="shared" si="297"/>
        <v>534.70698403935182</v>
      </c>
      <c r="Z1600" s="37">
        <f>(H1600*(K1600+L1600))/1000</f>
        <v>17.844006308292663</v>
      </c>
      <c r="AA1600" s="37">
        <f t="shared" si="298"/>
        <v>516.86297773105912</v>
      </c>
      <c r="AB1600" s="18"/>
      <c r="AC1600" s="24">
        <f t="shared" si="299"/>
        <v>0</v>
      </c>
      <c r="AD1600" s="24"/>
      <c r="AE1600" s="18"/>
      <c r="AF1600" s="18"/>
      <c r="AG1600" s="18"/>
      <c r="AH1600" s="18"/>
      <c r="AI1600" s="18"/>
      <c r="AJ1600" s="18"/>
      <c r="AK1600" s="18"/>
      <c r="AL1600" s="18"/>
      <c r="AM1600" s="18"/>
      <c r="AN1600" s="18"/>
    </row>
    <row r="1601" spans="1:40" x14ac:dyDescent="0.35">
      <c r="A1601" s="18"/>
      <c r="B1601" s="4" t="s">
        <v>6</v>
      </c>
      <c r="C1601" s="4">
        <v>1597</v>
      </c>
      <c r="D1601" s="4">
        <v>120</v>
      </c>
      <c r="E1601" s="12">
        <v>112.9</v>
      </c>
      <c r="F1601" s="34">
        <f t="shared" si="290"/>
        <v>31.361111111111111</v>
      </c>
      <c r="G1601" s="53">
        <f t="shared" si="300"/>
        <v>-0.15277777777777679</v>
      </c>
      <c r="H1601" s="34">
        <f t="shared" si="301"/>
        <v>31.361111111111111</v>
      </c>
      <c r="I1601" s="70"/>
      <c r="J1601" s="34">
        <v>-225.95833333333186</v>
      </c>
      <c r="K1601" s="34">
        <f>'Car Specs and Assumptions'!$C$5*9.81*'Car Specs and Assumptions'!$F$5</f>
        <v>145.08990000000003</v>
      </c>
      <c r="L1601" s="34">
        <v>418.91283004050933</v>
      </c>
      <c r="M1601" s="34">
        <v>-789.96106337384117</v>
      </c>
      <c r="N1601" s="35">
        <v>-24774.056681918519</v>
      </c>
      <c r="O1601" s="35">
        <f t="shared" si="291"/>
        <v>0</v>
      </c>
      <c r="P1601" s="35">
        <f>IF(F1601&gt;0,(K1601+L1601)*F1601,0)</f>
        <v>17687.75228377042</v>
      </c>
      <c r="Q1601" s="36">
        <f>IF(J1601*-1&gt;(K1601+L1601),(((J1601*-1)-K1601-L1601))*F1601,0)</f>
        <v>0</v>
      </c>
      <c r="R1601" s="35">
        <f t="shared" si="292"/>
        <v>5213570.6191786015</v>
      </c>
      <c r="S1601" s="35">
        <f t="shared" si="293"/>
        <v>2552543.2083916385</v>
      </c>
      <c r="T1601" s="35">
        <f t="shared" si="294"/>
        <v>1.4483299180078155</v>
      </c>
      <c r="U1601" s="35">
        <f t="shared" si="295"/>
        <v>0.70909650329119722</v>
      </c>
      <c r="V1601" s="37">
        <v>-0.70909650329119722</v>
      </c>
      <c r="W1601" s="37">
        <f>0.5*'Car Specs and Assumptions'!$C$5*(F1601*F1601)</f>
        <v>727312.51504629629</v>
      </c>
      <c r="X1601" s="37">
        <f t="shared" si="296"/>
        <v>727.31251504629631</v>
      </c>
      <c r="Y1601" s="37">
        <f t="shared" si="297"/>
        <v>530.93813598379631</v>
      </c>
      <c r="Z1601" s="37">
        <f>(H1601*(K1601+L1601))/1000</f>
        <v>17.687752283770418</v>
      </c>
      <c r="AA1601" s="37">
        <f t="shared" si="298"/>
        <v>513.25038370002585</v>
      </c>
      <c r="AB1601" s="18"/>
      <c r="AC1601" s="24">
        <f t="shared" si="299"/>
        <v>0</v>
      </c>
      <c r="AD1601" s="24"/>
      <c r="AE1601" s="18"/>
      <c r="AF1601" s="18"/>
      <c r="AG1601" s="18"/>
      <c r="AH1601" s="18"/>
      <c r="AI1601" s="18"/>
      <c r="AJ1601" s="18"/>
      <c r="AK1601" s="18"/>
      <c r="AL1601" s="18"/>
      <c r="AM1601" s="18"/>
      <c r="AN1601" s="18"/>
    </row>
    <row r="1602" spans="1:40" x14ac:dyDescent="0.35">
      <c r="A1602" s="18"/>
      <c r="B1602" s="4" t="s">
        <v>6</v>
      </c>
      <c r="C1602" s="4">
        <v>1598</v>
      </c>
      <c r="D1602" s="4">
        <v>121</v>
      </c>
      <c r="E1602" s="12">
        <v>112.2</v>
      </c>
      <c r="F1602" s="34">
        <f t="shared" si="290"/>
        <v>31.166666666666668</v>
      </c>
      <c r="G1602" s="53">
        <f t="shared" si="300"/>
        <v>-0.20833333333333215</v>
      </c>
      <c r="H1602" s="34">
        <f t="shared" si="301"/>
        <v>31.166666666666668</v>
      </c>
      <c r="I1602" s="70"/>
      <c r="J1602" s="34">
        <v>-308.12499999999824</v>
      </c>
      <c r="K1602" s="34">
        <f>'Car Specs and Assumptions'!$C$5*9.81*'Car Specs and Assumptions'!$F$5</f>
        <v>145.08990000000003</v>
      </c>
      <c r="L1602" s="34">
        <v>413.73426645833342</v>
      </c>
      <c r="M1602" s="34">
        <v>-866.94916645833166</v>
      </c>
      <c r="N1602" s="35">
        <v>-27019.915687951339</v>
      </c>
      <c r="O1602" s="35">
        <f t="shared" si="291"/>
        <v>0</v>
      </c>
      <c r="P1602" s="35">
        <f>IF(F1602&gt;0,(K1602+L1602)*F1602,0)</f>
        <v>17416.686521284726</v>
      </c>
      <c r="Q1602" s="36">
        <f>IF(J1602*-1&gt;(K1602+L1602),(((J1602*-1)-K1602-L1602))*F1602,0)</f>
        <v>0</v>
      </c>
      <c r="R1602" s="35">
        <f t="shared" si="292"/>
        <v>5230987.3056998858</v>
      </c>
      <c r="S1602" s="35">
        <f t="shared" si="293"/>
        <v>2552543.2083916385</v>
      </c>
      <c r="T1602" s="35">
        <f t="shared" si="294"/>
        <v>1.4531682735234284</v>
      </c>
      <c r="U1602" s="35">
        <f t="shared" si="295"/>
        <v>0.70909650329119722</v>
      </c>
      <c r="V1602" s="37">
        <v>-0.70909650329119722</v>
      </c>
      <c r="W1602" s="37">
        <f>0.5*'Car Specs and Assumptions'!$C$5*(F1602*F1602)</f>
        <v>718321.54166666674</v>
      </c>
      <c r="X1602" s="37">
        <f t="shared" si="296"/>
        <v>718.32154166666669</v>
      </c>
      <c r="Y1602" s="37">
        <f t="shared" si="297"/>
        <v>524.37472541666671</v>
      </c>
      <c r="Z1602" s="37">
        <f>(H1602*(K1602+L1602))/1000</f>
        <v>17.416686521284728</v>
      </c>
      <c r="AA1602" s="37">
        <f t="shared" si="298"/>
        <v>506.958038895382</v>
      </c>
      <c r="AB1602" s="18"/>
      <c r="AC1602" s="24">
        <f t="shared" si="299"/>
        <v>0</v>
      </c>
      <c r="AD1602" s="24"/>
      <c r="AE1602" s="18"/>
      <c r="AF1602" s="18"/>
      <c r="AG1602" s="18"/>
      <c r="AH1602" s="18"/>
      <c r="AI1602" s="18"/>
      <c r="AJ1602" s="18"/>
      <c r="AK1602" s="18"/>
      <c r="AL1602" s="18"/>
      <c r="AM1602" s="18"/>
      <c r="AN1602" s="18"/>
    </row>
    <row r="1603" spans="1:40" x14ac:dyDescent="0.35">
      <c r="A1603" s="18"/>
      <c r="B1603" s="4" t="s">
        <v>6</v>
      </c>
      <c r="C1603" s="4">
        <v>1599</v>
      </c>
      <c r="D1603" s="4">
        <v>122</v>
      </c>
      <c r="E1603" s="12">
        <v>111.4</v>
      </c>
      <c r="F1603" s="34">
        <f t="shared" si="290"/>
        <v>30.944444444444446</v>
      </c>
      <c r="G1603" s="53">
        <f t="shared" si="300"/>
        <v>-0.23611111111111249</v>
      </c>
      <c r="H1603" s="34">
        <f t="shared" si="301"/>
        <v>30.944444444444446</v>
      </c>
      <c r="I1603" s="70"/>
      <c r="J1603" s="34">
        <v>-349.20833333333536</v>
      </c>
      <c r="K1603" s="34">
        <f>'Car Specs and Assumptions'!$C$5*9.81*'Car Specs and Assumptions'!$F$5</f>
        <v>145.08990000000003</v>
      </c>
      <c r="L1603" s="34">
        <v>407.85534627314826</v>
      </c>
      <c r="M1603" s="34">
        <v>-902.15357960648362</v>
      </c>
      <c r="N1603" s="35">
        <v>-27916.641324489523</v>
      </c>
      <c r="O1603" s="35">
        <f t="shared" si="291"/>
        <v>0</v>
      </c>
      <c r="P1603" s="35">
        <f>IF(F1603&gt;0,(K1603+L1603)*F1603,0)</f>
        <v>17110.583454119089</v>
      </c>
      <c r="Q1603" s="36">
        <f>IF(J1603*-1&gt;(K1603+L1603),(((J1603*-1)-K1603-L1603))*F1603,0)</f>
        <v>0</v>
      </c>
      <c r="R1603" s="35">
        <f t="shared" si="292"/>
        <v>5248097.8891540049</v>
      </c>
      <c r="S1603" s="35">
        <f t="shared" si="293"/>
        <v>2552543.2083916385</v>
      </c>
      <c r="T1603" s="35">
        <f t="shared" si="294"/>
        <v>1.4579215936069827</v>
      </c>
      <c r="U1603" s="35">
        <f t="shared" si="295"/>
        <v>0.70909650329119722</v>
      </c>
      <c r="V1603" s="37">
        <v>-0.70909650329119722</v>
      </c>
      <c r="W1603" s="37">
        <f>0.5*'Car Specs and Assumptions'!$C$5*(F1603*F1603)</f>
        <v>708114.61574074079</v>
      </c>
      <c r="X1603" s="37">
        <f t="shared" si="296"/>
        <v>708.11461574074076</v>
      </c>
      <c r="Y1603" s="37">
        <f t="shared" si="297"/>
        <v>516.92366949074074</v>
      </c>
      <c r="Z1603" s="37">
        <f>(H1603*(K1603+L1603))/1000</f>
        <v>17.110583454119087</v>
      </c>
      <c r="AA1603" s="37">
        <f t="shared" si="298"/>
        <v>499.81308603662166</v>
      </c>
      <c r="AB1603" s="18"/>
      <c r="AC1603" s="24">
        <f t="shared" si="299"/>
        <v>0</v>
      </c>
      <c r="AD1603" s="24"/>
      <c r="AE1603" s="18"/>
      <c r="AF1603" s="18"/>
      <c r="AG1603" s="18"/>
      <c r="AH1603" s="18"/>
      <c r="AI1603" s="18"/>
      <c r="AJ1603" s="18"/>
      <c r="AK1603" s="18"/>
      <c r="AL1603" s="18"/>
      <c r="AM1603" s="18"/>
      <c r="AN1603" s="18"/>
    </row>
    <row r="1604" spans="1:40" x14ac:dyDescent="0.35">
      <c r="A1604" s="18"/>
      <c r="B1604" s="4" t="s">
        <v>6</v>
      </c>
      <c r="C1604" s="4">
        <v>1600</v>
      </c>
      <c r="D1604" s="4">
        <v>123</v>
      </c>
      <c r="E1604" s="12">
        <v>110.5</v>
      </c>
      <c r="F1604" s="34">
        <f t="shared" si="290"/>
        <v>30.694444444444443</v>
      </c>
      <c r="G1604" s="53">
        <f t="shared" si="300"/>
        <v>-0.26388888888889106</v>
      </c>
      <c r="H1604" s="34">
        <f t="shared" si="301"/>
        <v>30.694444444444443</v>
      </c>
      <c r="I1604" s="70"/>
      <c r="J1604" s="34">
        <v>-390.29166666666987</v>
      </c>
      <c r="K1604" s="34">
        <f>'Car Specs and Assumptions'!$C$5*9.81*'Car Specs and Assumptions'!$F$5</f>
        <v>145.08990000000003</v>
      </c>
      <c r="L1604" s="34">
        <v>401.2918447627315</v>
      </c>
      <c r="M1604" s="34">
        <v>-936.67341142940131</v>
      </c>
      <c r="N1604" s="35">
        <v>-28750.669989708011</v>
      </c>
      <c r="O1604" s="35">
        <f t="shared" si="291"/>
        <v>0</v>
      </c>
      <c r="P1604" s="35">
        <f>IF(F1604&gt;0,(K1604+L1604)*F1604,0)</f>
        <v>16770.884110078285</v>
      </c>
      <c r="Q1604" s="36">
        <f>IF(J1604*-1&gt;(K1604+L1604),(((J1604*-1)-K1604-L1604))*F1604,0)</f>
        <v>0</v>
      </c>
      <c r="R1604" s="35">
        <f t="shared" si="292"/>
        <v>5264868.7732640831</v>
      </c>
      <c r="S1604" s="35">
        <f t="shared" si="293"/>
        <v>2552543.2083916385</v>
      </c>
      <c r="T1604" s="35">
        <f t="shared" si="294"/>
        <v>1.4625805452127623</v>
      </c>
      <c r="U1604" s="35">
        <f t="shared" si="295"/>
        <v>0.70909650329119722</v>
      </c>
      <c r="V1604" s="37">
        <v>-0.70909650329119722</v>
      </c>
      <c r="W1604" s="37">
        <f>0.5*'Car Specs and Assumptions'!$C$5*(F1604*F1604)</f>
        <v>696719.12615740742</v>
      </c>
      <c r="X1604" s="37">
        <f t="shared" si="296"/>
        <v>696.71912615740746</v>
      </c>
      <c r="Y1604" s="37">
        <f t="shared" si="297"/>
        <v>508.60496209490742</v>
      </c>
      <c r="Z1604" s="37">
        <f>(H1604*(K1604+L1604))/1000</f>
        <v>16.770884110078285</v>
      </c>
      <c r="AA1604" s="37">
        <f t="shared" si="298"/>
        <v>491.83407798482915</v>
      </c>
      <c r="AB1604" s="18"/>
      <c r="AC1604" s="24">
        <f t="shared" si="299"/>
        <v>0</v>
      </c>
      <c r="AD1604" s="24"/>
      <c r="AE1604" s="18"/>
      <c r="AF1604" s="18"/>
      <c r="AG1604" s="18"/>
      <c r="AH1604" s="18"/>
      <c r="AI1604" s="18"/>
      <c r="AJ1604" s="18"/>
      <c r="AK1604" s="18"/>
      <c r="AL1604" s="18"/>
      <c r="AM1604" s="18"/>
      <c r="AN1604" s="18"/>
    </row>
    <row r="1605" spans="1:40" x14ac:dyDescent="0.35">
      <c r="A1605" s="18"/>
      <c r="B1605" s="4" t="s">
        <v>6</v>
      </c>
      <c r="C1605" s="4">
        <v>1601</v>
      </c>
      <c r="D1605" s="4">
        <v>124</v>
      </c>
      <c r="E1605" s="12">
        <v>109.5</v>
      </c>
      <c r="F1605" s="34">
        <f t="shared" ref="F1605:F1668" si="302">E1605/3.6</f>
        <v>30.416666666666664</v>
      </c>
      <c r="G1605" s="53">
        <f t="shared" si="300"/>
        <v>-0.27777777777777679</v>
      </c>
      <c r="H1605" s="34">
        <f t="shared" si="301"/>
        <v>30.416666666666664</v>
      </c>
      <c r="I1605" s="70"/>
      <c r="J1605" s="34">
        <v>-410.83333333333189</v>
      </c>
      <c r="K1605" s="34">
        <f>'Car Specs and Assumptions'!$C$5*9.81*'Car Specs and Assumptions'!$F$5</f>
        <v>145.08990000000003</v>
      </c>
      <c r="L1605" s="34">
        <v>394.06150911458332</v>
      </c>
      <c r="M1605" s="34">
        <v>-949.98474244791532</v>
      </c>
      <c r="N1605" s="35">
        <v>-28895.369249457421</v>
      </c>
      <c r="O1605" s="35">
        <f t="shared" ref="O1605:O1668" si="303">IF(N1605&gt;0,N1605,0)</f>
        <v>0</v>
      </c>
      <c r="P1605" s="35">
        <f>IF(F1605&gt;0,(K1605+L1605)*F1605,0)</f>
        <v>16399.18869390191</v>
      </c>
      <c r="Q1605" s="36">
        <f>IF(J1605*-1&gt;(K1605+L1605),(((J1605*-1)-K1605-L1605))*F1605,0)</f>
        <v>0</v>
      </c>
      <c r="R1605" s="35">
        <f t="shared" ref="R1605:R1668" si="304">R1604+P1605</f>
        <v>5281267.9619579846</v>
      </c>
      <c r="S1605" s="35">
        <f t="shared" ref="S1605:S1668" si="305">S1604+Q1605</f>
        <v>2552543.2083916385</v>
      </c>
      <c r="T1605" s="35">
        <f t="shared" ref="T1605:T1668" si="306">R1605*0.0000002778</f>
        <v>1.4671362398319281</v>
      </c>
      <c r="U1605" s="35">
        <f t="shared" ref="U1605:U1668" si="307">S1605*0.0000002778</f>
        <v>0.70909650329119722</v>
      </c>
      <c r="V1605" s="37">
        <v>-0.70909650329119722</v>
      </c>
      <c r="W1605" s="37">
        <f>0.5*'Car Specs and Assumptions'!$C$5*(F1605*F1605)</f>
        <v>684165.88541666651</v>
      </c>
      <c r="X1605" s="37">
        <f t="shared" ref="X1605:X1668" si="308">W1605/1000</f>
        <v>684.16588541666647</v>
      </c>
      <c r="Y1605" s="37">
        <f t="shared" ref="Y1605:Y1668" si="309">0.73*X1605</f>
        <v>499.44109635416652</v>
      </c>
      <c r="Z1605" s="37">
        <f>(H1605*(K1605+L1605))/1000</f>
        <v>16.399188693901909</v>
      </c>
      <c r="AA1605" s="37">
        <f t="shared" ref="AA1605:AA1668" si="310">Y1605-Z1605</f>
        <v>483.0419076602646</v>
      </c>
      <c r="AB1605" s="18"/>
      <c r="AC1605" s="24">
        <f t="shared" ref="AC1605:AC1668" si="311">IF(Q1605&gt;10000,Q1605,0)</f>
        <v>0</v>
      </c>
      <c r="AD1605" s="24"/>
      <c r="AE1605" s="18"/>
      <c r="AF1605" s="18"/>
      <c r="AG1605" s="18"/>
      <c r="AH1605" s="18"/>
      <c r="AI1605" s="18"/>
      <c r="AJ1605" s="18"/>
      <c r="AK1605" s="18"/>
      <c r="AL1605" s="18"/>
      <c r="AM1605" s="18"/>
      <c r="AN1605" s="18"/>
    </row>
    <row r="1606" spans="1:40" x14ac:dyDescent="0.35">
      <c r="A1606" s="18"/>
      <c r="B1606" s="4" t="s">
        <v>6</v>
      </c>
      <c r="C1606" s="4">
        <v>1602</v>
      </c>
      <c r="D1606" s="4">
        <v>125</v>
      </c>
      <c r="E1606" s="12">
        <v>108.5</v>
      </c>
      <c r="F1606" s="34">
        <f t="shared" si="302"/>
        <v>30.138888888888889</v>
      </c>
      <c r="G1606" s="53">
        <f t="shared" ref="G1606:G1669" si="312">($F1607-$F1605)/2</f>
        <v>-0.24999999999999822</v>
      </c>
      <c r="H1606" s="34">
        <f t="shared" si="301"/>
        <v>30.138888888888889</v>
      </c>
      <c r="I1606" s="70"/>
      <c r="J1606" s="34">
        <v>-369.74999999999739</v>
      </c>
      <c r="K1606" s="34">
        <f>'Car Specs and Assumptions'!$C$5*9.81*'Car Specs and Assumptions'!$F$5</f>
        <v>145.08990000000003</v>
      </c>
      <c r="L1606" s="34">
        <v>386.89690379050933</v>
      </c>
      <c r="M1606" s="34">
        <v>-901.73680379050677</v>
      </c>
      <c r="N1606" s="35">
        <v>-27177.345336463884</v>
      </c>
      <c r="O1606" s="35">
        <f t="shared" si="303"/>
        <v>0</v>
      </c>
      <c r="P1606" s="35">
        <f>IF(F1606&gt;0,(K1606+L1606)*F1606,0)</f>
        <v>16033.491169797297</v>
      </c>
      <c r="Q1606" s="36">
        <f>IF(J1606*-1&gt;(K1606+L1606),(((J1606*-1)-K1606-L1606))*F1606,0)</f>
        <v>0</v>
      </c>
      <c r="R1606" s="35">
        <f t="shared" si="304"/>
        <v>5297301.4531277819</v>
      </c>
      <c r="S1606" s="35">
        <f t="shared" si="305"/>
        <v>2552543.2083916385</v>
      </c>
      <c r="T1606" s="35">
        <f t="shared" si="306"/>
        <v>1.471590343678898</v>
      </c>
      <c r="U1606" s="35">
        <f t="shared" si="307"/>
        <v>0.70909650329119722</v>
      </c>
      <c r="V1606" s="37">
        <v>-0.70909650329119722</v>
      </c>
      <c r="W1606" s="37">
        <f>0.5*'Car Specs and Assumptions'!$C$5*(F1606*F1606)</f>
        <v>671726.76504629629</v>
      </c>
      <c r="X1606" s="37">
        <f t="shared" si="308"/>
        <v>671.72676504629624</v>
      </c>
      <c r="Y1606" s="37">
        <f t="shared" si="309"/>
        <v>490.36053848379623</v>
      </c>
      <c r="Z1606" s="37">
        <f>(H1606*(K1606+L1606))/1000</f>
        <v>16.033491169797298</v>
      </c>
      <c r="AA1606" s="37">
        <f t="shared" si="310"/>
        <v>474.32704731399895</v>
      </c>
      <c r="AB1606" s="18"/>
      <c r="AC1606" s="24">
        <f t="shared" si="311"/>
        <v>0</v>
      </c>
      <c r="AD1606" s="24"/>
      <c r="AE1606" s="18"/>
      <c r="AF1606" s="18"/>
      <c r="AG1606" s="18"/>
      <c r="AH1606" s="18"/>
      <c r="AI1606" s="18"/>
      <c r="AJ1606" s="18"/>
      <c r="AK1606" s="18"/>
      <c r="AL1606" s="18"/>
      <c r="AM1606" s="18"/>
      <c r="AN1606" s="18"/>
    </row>
    <row r="1607" spans="1:40" x14ac:dyDescent="0.35">
      <c r="A1607" s="18"/>
      <c r="B1607" s="4" t="s">
        <v>6</v>
      </c>
      <c r="C1607" s="4">
        <v>1603</v>
      </c>
      <c r="D1607" s="4">
        <v>126</v>
      </c>
      <c r="E1607" s="12">
        <v>107.7</v>
      </c>
      <c r="F1607" s="34">
        <f t="shared" si="302"/>
        <v>29.916666666666668</v>
      </c>
      <c r="G1607" s="53">
        <f t="shared" si="312"/>
        <v>-0.19444444444444642</v>
      </c>
      <c r="H1607" s="34">
        <f t="shared" ref="H1607:H1670" si="313">F1607*$C$5</f>
        <v>29.916666666666668</v>
      </c>
      <c r="I1607" s="70"/>
      <c r="J1607" s="34">
        <v>-287.58333333333627</v>
      </c>
      <c r="K1607" s="34">
        <f>'Car Specs and Assumptions'!$C$5*9.81*'Car Specs and Assumptions'!$F$5</f>
        <v>145.08990000000003</v>
      </c>
      <c r="L1607" s="34">
        <v>381.21254536458343</v>
      </c>
      <c r="M1607" s="34">
        <v>-813.8857786979197</v>
      </c>
      <c r="N1607" s="35">
        <v>-24348.7495460461</v>
      </c>
      <c r="O1607" s="35">
        <f t="shared" si="303"/>
        <v>0</v>
      </c>
      <c r="P1607" s="35">
        <f>IF(F1607&gt;0,(K1607+L1607)*F1607,0)</f>
        <v>15745.21482382379</v>
      </c>
      <c r="Q1607" s="36">
        <f>IF(J1607*-1&gt;(K1607+L1607),(((J1607*-1)-K1607-L1607))*F1607,0)</f>
        <v>0</v>
      </c>
      <c r="R1607" s="35">
        <f t="shared" si="304"/>
        <v>5313046.6679516053</v>
      </c>
      <c r="S1607" s="35">
        <f t="shared" si="305"/>
        <v>2552543.2083916385</v>
      </c>
      <c r="T1607" s="35">
        <f t="shared" si="306"/>
        <v>1.475964364356956</v>
      </c>
      <c r="U1607" s="35">
        <f t="shared" si="307"/>
        <v>0.70909650329119722</v>
      </c>
      <c r="V1607" s="37">
        <v>-0.70909650329119722</v>
      </c>
      <c r="W1607" s="37">
        <f>0.5*'Car Specs and Assumptions'!$C$5*(F1607*F1607)</f>
        <v>661857.63541666674</v>
      </c>
      <c r="X1607" s="37">
        <f t="shared" si="308"/>
        <v>661.85763541666677</v>
      </c>
      <c r="Y1607" s="37">
        <f t="shared" si="309"/>
        <v>483.15607385416672</v>
      </c>
      <c r="Z1607" s="37">
        <f>(H1607*(K1607+L1607))/1000</f>
        <v>15.74521482382379</v>
      </c>
      <c r="AA1607" s="37">
        <f t="shared" si="310"/>
        <v>467.41085903034292</v>
      </c>
      <c r="AB1607" s="18"/>
      <c r="AC1607" s="24">
        <f t="shared" si="311"/>
        <v>0</v>
      </c>
      <c r="AD1607" s="24"/>
      <c r="AE1607" s="18"/>
      <c r="AF1607" s="18"/>
      <c r="AG1607" s="18"/>
      <c r="AH1607" s="18"/>
      <c r="AI1607" s="18"/>
      <c r="AJ1607" s="18"/>
      <c r="AK1607" s="18"/>
      <c r="AL1607" s="18"/>
      <c r="AM1607" s="18"/>
      <c r="AN1607" s="18"/>
    </row>
    <row r="1608" spans="1:40" x14ac:dyDescent="0.35">
      <c r="A1608" s="18"/>
      <c r="B1608" s="4" t="s">
        <v>6</v>
      </c>
      <c r="C1608" s="4">
        <v>1604</v>
      </c>
      <c r="D1608" s="4">
        <v>127</v>
      </c>
      <c r="E1608" s="12">
        <v>107.1</v>
      </c>
      <c r="F1608" s="34">
        <f t="shared" si="302"/>
        <v>29.749999999999996</v>
      </c>
      <c r="G1608" s="53">
        <f t="shared" si="312"/>
        <v>-0.15277777777778034</v>
      </c>
      <c r="H1608" s="34">
        <f t="shared" si="313"/>
        <v>29.749999999999996</v>
      </c>
      <c r="I1608" s="70"/>
      <c r="J1608" s="34">
        <v>-225.95833333333712</v>
      </c>
      <c r="K1608" s="34">
        <f>'Car Specs and Assumptions'!$C$5*9.81*'Car Specs and Assumptions'!$F$5</f>
        <v>145.08990000000003</v>
      </c>
      <c r="L1608" s="34">
        <v>376.97688328124997</v>
      </c>
      <c r="M1608" s="34">
        <v>-748.0251166145872</v>
      </c>
      <c r="N1608" s="35">
        <v>-22253.747219283967</v>
      </c>
      <c r="O1608" s="35">
        <f t="shared" si="303"/>
        <v>0</v>
      </c>
      <c r="P1608" s="35">
        <f>IF(F1608&gt;0,(K1608+L1608)*F1608,0)</f>
        <v>15531.486802617184</v>
      </c>
      <c r="Q1608" s="36">
        <f>IF(J1608*-1&gt;(K1608+L1608),(((J1608*-1)-K1608-L1608))*F1608,0)</f>
        <v>0</v>
      </c>
      <c r="R1608" s="35">
        <f t="shared" si="304"/>
        <v>5328578.1547542224</v>
      </c>
      <c r="S1608" s="35">
        <f t="shared" si="305"/>
        <v>2552543.2083916385</v>
      </c>
      <c r="T1608" s="35">
        <f t="shared" si="306"/>
        <v>1.4802790113907229</v>
      </c>
      <c r="U1608" s="35">
        <f t="shared" si="307"/>
        <v>0.70909650329119722</v>
      </c>
      <c r="V1608" s="37">
        <v>-0.70909650329119722</v>
      </c>
      <c r="W1608" s="37">
        <f>0.5*'Car Specs and Assumptions'!$C$5*(F1608*F1608)</f>
        <v>654503.71874999988</v>
      </c>
      <c r="X1608" s="37">
        <f t="shared" si="308"/>
        <v>654.50371874999985</v>
      </c>
      <c r="Y1608" s="37">
        <f t="shared" si="309"/>
        <v>477.78771468749989</v>
      </c>
      <c r="Z1608" s="37">
        <f>(H1608*(K1608+L1608))/1000</f>
        <v>15.531486802617184</v>
      </c>
      <c r="AA1608" s="37">
        <f t="shared" si="310"/>
        <v>462.25622788488272</v>
      </c>
      <c r="AB1608" s="18"/>
      <c r="AC1608" s="24">
        <f t="shared" si="311"/>
        <v>0</v>
      </c>
      <c r="AD1608" s="24"/>
      <c r="AE1608" s="18"/>
      <c r="AF1608" s="18"/>
      <c r="AG1608" s="18"/>
      <c r="AH1608" s="18"/>
      <c r="AI1608" s="18"/>
      <c r="AJ1608" s="18"/>
      <c r="AK1608" s="18"/>
      <c r="AL1608" s="18"/>
      <c r="AM1608" s="18"/>
      <c r="AN1608" s="18"/>
    </row>
    <row r="1609" spans="1:40" x14ac:dyDescent="0.35">
      <c r="A1609" s="18"/>
      <c r="B1609" s="4" t="s">
        <v>6</v>
      </c>
      <c r="C1609" s="4">
        <v>1605</v>
      </c>
      <c r="D1609" s="4">
        <v>128</v>
      </c>
      <c r="E1609" s="12">
        <v>106.6</v>
      </c>
      <c r="F1609" s="34">
        <f t="shared" si="302"/>
        <v>29.611111111111107</v>
      </c>
      <c r="G1609" s="53">
        <f t="shared" si="312"/>
        <v>-9.7222222222219656E-2</v>
      </c>
      <c r="H1609" s="34">
        <f t="shared" si="313"/>
        <v>29.611111111111107</v>
      </c>
      <c r="I1609" s="70"/>
      <c r="J1609" s="34">
        <v>-143.79166666666288</v>
      </c>
      <c r="K1609" s="34">
        <f>'Car Specs and Assumptions'!$C$5*9.81*'Car Specs and Assumptions'!$F$5</f>
        <v>145.08990000000003</v>
      </c>
      <c r="L1609" s="34">
        <v>373.46524071759251</v>
      </c>
      <c r="M1609" s="34">
        <v>-662.3468073842555</v>
      </c>
      <c r="N1609" s="35">
        <v>-19612.824907544895</v>
      </c>
      <c r="O1609" s="35">
        <f t="shared" si="303"/>
        <v>0</v>
      </c>
      <c r="P1609" s="35">
        <f>IF(F1609&gt;0,(K1609+L1609)*F1609,0)</f>
        <v>15354.993889026488</v>
      </c>
      <c r="Q1609" s="36">
        <f>IF(J1609*-1&gt;(K1609+L1609),(((J1609*-1)-K1609-L1609))*F1609,0)</f>
        <v>0</v>
      </c>
      <c r="R1609" s="35">
        <f t="shared" si="304"/>
        <v>5343933.1486432487</v>
      </c>
      <c r="S1609" s="35">
        <f t="shared" si="305"/>
        <v>2552543.2083916385</v>
      </c>
      <c r="T1609" s="35">
        <f t="shared" si="306"/>
        <v>1.4845446286930946</v>
      </c>
      <c r="U1609" s="35">
        <f t="shared" si="307"/>
        <v>0.70909650329119722</v>
      </c>
      <c r="V1609" s="37">
        <v>-0.70909650329119722</v>
      </c>
      <c r="W1609" s="37">
        <f>0.5*'Car Specs and Assumptions'!$C$5*(F1609*F1609)</f>
        <v>648406.8379629628</v>
      </c>
      <c r="X1609" s="37">
        <f t="shared" si="308"/>
        <v>648.40683796296275</v>
      </c>
      <c r="Y1609" s="37">
        <f t="shared" si="309"/>
        <v>473.3369917129628</v>
      </c>
      <c r="Z1609" s="37">
        <f>(H1609*(K1609+L1609))/1000</f>
        <v>15.354993889026488</v>
      </c>
      <c r="AA1609" s="37">
        <f t="shared" si="310"/>
        <v>457.9819978239363</v>
      </c>
      <c r="AB1609" s="18"/>
      <c r="AC1609" s="24">
        <f t="shared" si="311"/>
        <v>0</v>
      </c>
      <c r="AD1609" s="24"/>
      <c r="AE1609" s="18"/>
      <c r="AF1609" s="18"/>
      <c r="AG1609" s="18"/>
      <c r="AH1609" s="18"/>
      <c r="AI1609" s="18"/>
      <c r="AJ1609" s="18"/>
      <c r="AK1609" s="18"/>
      <c r="AL1609" s="18"/>
      <c r="AM1609" s="18"/>
      <c r="AN1609" s="18"/>
    </row>
    <row r="1610" spans="1:40" x14ac:dyDescent="0.35">
      <c r="A1610" s="18"/>
      <c r="B1610" s="4" t="s">
        <v>6</v>
      </c>
      <c r="C1610" s="4">
        <v>1606</v>
      </c>
      <c r="D1610" s="4">
        <v>129</v>
      </c>
      <c r="E1610" s="12">
        <v>106.4</v>
      </c>
      <c r="F1610" s="34">
        <f t="shared" si="302"/>
        <v>29.555555555555557</v>
      </c>
      <c r="G1610" s="53">
        <f t="shared" si="312"/>
        <v>-5.5555555555553582E-2</v>
      </c>
      <c r="H1610" s="34">
        <f t="shared" si="313"/>
        <v>29.555555555555557</v>
      </c>
      <c r="I1610" s="70"/>
      <c r="J1610" s="34">
        <v>-82.166666666663744</v>
      </c>
      <c r="K1610" s="34">
        <f>'Car Specs and Assumptions'!$C$5*9.81*'Car Specs and Assumptions'!$F$5</f>
        <v>145.08990000000003</v>
      </c>
      <c r="L1610" s="34">
        <v>372.06518481481487</v>
      </c>
      <c r="M1610" s="34">
        <v>-599.32175148147871</v>
      </c>
      <c r="N1610" s="35">
        <v>-17713.287321563705</v>
      </c>
      <c r="O1610" s="35">
        <f t="shared" si="303"/>
        <v>0</v>
      </c>
      <c r="P1610" s="35">
        <f>IF(F1610&gt;0,(K1610+L1610)*F1610,0)</f>
        <v>15284.805840082308</v>
      </c>
      <c r="Q1610" s="36">
        <f>IF(J1610*-1&gt;(K1610+L1610),(((J1610*-1)-K1610-L1610))*F1610,0)</f>
        <v>0</v>
      </c>
      <c r="R1610" s="35">
        <f t="shared" si="304"/>
        <v>5359217.9544833312</v>
      </c>
      <c r="S1610" s="35">
        <f t="shared" si="305"/>
        <v>2552543.2083916385</v>
      </c>
      <c r="T1610" s="35">
        <f t="shared" si="306"/>
        <v>1.4887907477554694</v>
      </c>
      <c r="U1610" s="35">
        <f t="shared" si="307"/>
        <v>0.70909650329119722</v>
      </c>
      <c r="V1610" s="37">
        <v>-0.70909650329119722</v>
      </c>
      <c r="W1610" s="37">
        <f>0.5*'Car Specs and Assumptions'!$C$5*(F1610*F1610)</f>
        <v>645976.07407407416</v>
      </c>
      <c r="X1610" s="37">
        <f t="shared" si="308"/>
        <v>645.97607407407418</v>
      </c>
      <c r="Y1610" s="37">
        <f t="shared" si="309"/>
        <v>471.56253407407416</v>
      </c>
      <c r="Z1610" s="37">
        <f>(H1610*(K1610+L1610))/1000</f>
        <v>15.284805840082308</v>
      </c>
      <c r="AA1610" s="37">
        <f t="shared" si="310"/>
        <v>456.27772823399187</v>
      </c>
      <c r="AB1610" s="18"/>
      <c r="AC1610" s="24">
        <f t="shared" si="311"/>
        <v>0</v>
      </c>
      <c r="AD1610" s="24"/>
      <c r="AE1610" s="18"/>
      <c r="AF1610" s="18"/>
      <c r="AG1610" s="18"/>
      <c r="AH1610" s="18"/>
      <c r="AI1610" s="18"/>
      <c r="AJ1610" s="18"/>
      <c r="AK1610" s="18"/>
      <c r="AL1610" s="18"/>
      <c r="AM1610" s="18"/>
      <c r="AN1610" s="18"/>
    </row>
    <row r="1611" spans="1:40" x14ac:dyDescent="0.35">
      <c r="A1611" s="18"/>
      <c r="B1611" s="4" t="s">
        <v>6</v>
      </c>
      <c r="C1611" s="4">
        <v>1607</v>
      </c>
      <c r="D1611" s="4">
        <v>130</v>
      </c>
      <c r="E1611" s="12">
        <v>106.2</v>
      </c>
      <c r="F1611" s="34">
        <f t="shared" si="302"/>
        <v>29.5</v>
      </c>
      <c r="G1611" s="53">
        <f t="shared" si="312"/>
        <v>-2.7777777777778567E-2</v>
      </c>
      <c r="H1611" s="34">
        <f t="shared" si="313"/>
        <v>29.5</v>
      </c>
      <c r="I1611" s="70"/>
      <c r="J1611" s="34">
        <v>-41.083333333334501</v>
      </c>
      <c r="K1611" s="34">
        <f>'Car Specs and Assumptions'!$C$5*9.81*'Car Specs and Assumptions'!$F$5</f>
        <v>145.08990000000003</v>
      </c>
      <c r="L1611" s="34">
        <v>370.66775812500003</v>
      </c>
      <c r="M1611" s="34">
        <v>-556.84099145833454</v>
      </c>
      <c r="N1611" s="35">
        <v>-16426.809248020869</v>
      </c>
      <c r="O1611" s="35">
        <f t="shared" si="303"/>
        <v>0</v>
      </c>
      <c r="P1611" s="35">
        <f>IF(F1611&gt;0,(K1611+L1611)*F1611,0)</f>
        <v>15214.8509146875</v>
      </c>
      <c r="Q1611" s="36">
        <f>IF(J1611*-1&gt;(K1611+L1611),(((J1611*-1)-K1611-L1611))*F1611,0)</f>
        <v>0</v>
      </c>
      <c r="R1611" s="35">
        <f t="shared" si="304"/>
        <v>5374432.805398019</v>
      </c>
      <c r="S1611" s="35">
        <f t="shared" si="305"/>
        <v>2552543.2083916385</v>
      </c>
      <c r="T1611" s="35">
        <f t="shared" si="306"/>
        <v>1.4930174333395698</v>
      </c>
      <c r="U1611" s="35">
        <f t="shared" si="307"/>
        <v>0.70909650329119722</v>
      </c>
      <c r="V1611" s="37">
        <v>-0.70909650329119722</v>
      </c>
      <c r="W1611" s="37">
        <f>0.5*'Car Specs and Assumptions'!$C$5*(F1611*F1611)</f>
        <v>643549.875</v>
      </c>
      <c r="X1611" s="37">
        <f t="shared" si="308"/>
        <v>643.54987500000004</v>
      </c>
      <c r="Y1611" s="37">
        <f t="shared" si="309"/>
        <v>469.79140875000002</v>
      </c>
      <c r="Z1611" s="37">
        <f>(H1611*(K1611+L1611))/1000</f>
        <v>15.214850914687501</v>
      </c>
      <c r="AA1611" s="37">
        <f t="shared" si="310"/>
        <v>454.57655783531254</v>
      </c>
      <c r="AB1611" s="18"/>
      <c r="AC1611" s="24">
        <f t="shared" si="311"/>
        <v>0</v>
      </c>
      <c r="AD1611" s="24"/>
      <c r="AE1611" s="18"/>
      <c r="AF1611" s="18"/>
      <c r="AG1611" s="18"/>
      <c r="AH1611" s="18"/>
      <c r="AI1611" s="18"/>
      <c r="AJ1611" s="18"/>
      <c r="AK1611" s="18"/>
      <c r="AL1611" s="18"/>
      <c r="AM1611" s="18"/>
      <c r="AN1611" s="18"/>
    </row>
    <row r="1612" spans="1:40" x14ac:dyDescent="0.35">
      <c r="A1612" s="18"/>
      <c r="B1612" s="4" t="s">
        <v>6</v>
      </c>
      <c r="C1612" s="4">
        <v>1608</v>
      </c>
      <c r="D1612" s="4">
        <v>131</v>
      </c>
      <c r="E1612" s="12">
        <v>106.2</v>
      </c>
      <c r="F1612" s="34">
        <f t="shared" si="302"/>
        <v>29.5</v>
      </c>
      <c r="G1612" s="53">
        <f t="shared" si="312"/>
        <v>0</v>
      </c>
      <c r="H1612" s="34">
        <f t="shared" si="313"/>
        <v>29.5</v>
      </c>
      <c r="I1612" s="70"/>
      <c r="J1612" s="34">
        <v>0</v>
      </c>
      <c r="K1612" s="34">
        <f>'Car Specs and Assumptions'!$C$5*9.81*'Car Specs and Assumptions'!$F$5</f>
        <v>145.08990000000003</v>
      </c>
      <c r="L1612" s="34">
        <v>370.66775812500003</v>
      </c>
      <c r="M1612" s="34">
        <v>-515.75765812500003</v>
      </c>
      <c r="N1612" s="35">
        <v>-15214.8509146875</v>
      </c>
      <c r="O1612" s="35">
        <f t="shared" si="303"/>
        <v>0</v>
      </c>
      <c r="P1612" s="35">
        <f>IF(F1612&gt;0,(K1612+L1612)*F1612,0)</f>
        <v>15214.8509146875</v>
      </c>
      <c r="Q1612" s="36">
        <f>IF(J1612*-1&gt;(K1612+L1612),(((J1612*-1)-K1612-L1612))*F1612,0)</f>
        <v>0</v>
      </c>
      <c r="R1612" s="35">
        <f t="shared" si="304"/>
        <v>5389647.6563127069</v>
      </c>
      <c r="S1612" s="35">
        <f t="shared" si="305"/>
        <v>2552543.2083916385</v>
      </c>
      <c r="T1612" s="35">
        <f t="shared" si="306"/>
        <v>1.49724411892367</v>
      </c>
      <c r="U1612" s="35">
        <f t="shared" si="307"/>
        <v>0.70909650329119722</v>
      </c>
      <c r="V1612" s="37">
        <v>-0.70909650329119722</v>
      </c>
      <c r="W1612" s="37">
        <f>0.5*'Car Specs and Assumptions'!$C$5*(F1612*F1612)</f>
        <v>643549.875</v>
      </c>
      <c r="X1612" s="37">
        <f t="shared" si="308"/>
        <v>643.54987500000004</v>
      </c>
      <c r="Y1612" s="37">
        <f t="shared" si="309"/>
        <v>469.79140875000002</v>
      </c>
      <c r="Z1612" s="37">
        <f>(H1612*(K1612+L1612))/1000</f>
        <v>15.214850914687501</v>
      </c>
      <c r="AA1612" s="37">
        <f t="shared" si="310"/>
        <v>454.57655783531254</v>
      </c>
      <c r="AB1612" s="18"/>
      <c r="AC1612" s="24">
        <f t="shared" si="311"/>
        <v>0</v>
      </c>
      <c r="AD1612" s="24"/>
      <c r="AE1612" s="18"/>
      <c r="AF1612" s="18"/>
      <c r="AG1612" s="18"/>
      <c r="AH1612" s="18"/>
      <c r="AI1612" s="18"/>
      <c r="AJ1612" s="18"/>
      <c r="AK1612" s="18"/>
      <c r="AL1612" s="18"/>
      <c r="AM1612" s="18"/>
      <c r="AN1612" s="18"/>
    </row>
    <row r="1613" spans="1:40" x14ac:dyDescent="0.35">
      <c r="A1613" s="18"/>
      <c r="B1613" s="4" t="s">
        <v>6</v>
      </c>
      <c r="C1613" s="4">
        <v>1609</v>
      </c>
      <c r="D1613" s="4">
        <v>132</v>
      </c>
      <c r="E1613" s="12">
        <v>106.2</v>
      </c>
      <c r="F1613" s="34">
        <f t="shared" si="302"/>
        <v>29.5</v>
      </c>
      <c r="G1613" s="53">
        <f t="shared" si="312"/>
        <v>2.7777777777778567E-2</v>
      </c>
      <c r="H1613" s="34">
        <f t="shared" si="313"/>
        <v>29.5</v>
      </c>
      <c r="I1613" s="70"/>
      <c r="J1613" s="34">
        <v>41.083333333334501</v>
      </c>
      <c r="K1613" s="34">
        <f>'Car Specs and Assumptions'!$C$5*9.81*'Car Specs and Assumptions'!$F$5</f>
        <v>145.08990000000003</v>
      </c>
      <c r="L1613" s="34">
        <v>370.66775812500003</v>
      </c>
      <c r="M1613" s="34">
        <v>-474.67432479166553</v>
      </c>
      <c r="N1613" s="35">
        <v>-14002.892581354134</v>
      </c>
      <c r="O1613" s="35">
        <f t="shared" si="303"/>
        <v>0</v>
      </c>
      <c r="P1613" s="35">
        <f>IF(F1613&gt;0,(K1613+L1613)*F1613,0)</f>
        <v>15214.8509146875</v>
      </c>
      <c r="Q1613" s="36">
        <f>IF(J1613*-1&gt;(K1613+L1613),(((J1613*-1)-K1613-L1613))*F1613,0)</f>
        <v>0</v>
      </c>
      <c r="R1613" s="35">
        <f t="shared" si="304"/>
        <v>5404862.5072273947</v>
      </c>
      <c r="S1613" s="35">
        <f t="shared" si="305"/>
        <v>2552543.2083916385</v>
      </c>
      <c r="T1613" s="35">
        <f t="shared" si="306"/>
        <v>1.5014708045077703</v>
      </c>
      <c r="U1613" s="35">
        <f t="shared" si="307"/>
        <v>0.70909650329119722</v>
      </c>
      <c r="V1613" s="37">
        <v>-0.70909650329119722</v>
      </c>
      <c r="W1613" s="37">
        <f>0.5*'Car Specs and Assumptions'!$C$5*(F1613*F1613)</f>
        <v>643549.875</v>
      </c>
      <c r="X1613" s="37">
        <f t="shared" si="308"/>
        <v>643.54987500000004</v>
      </c>
      <c r="Y1613" s="37">
        <f t="shared" si="309"/>
        <v>469.79140875000002</v>
      </c>
      <c r="Z1613" s="37">
        <f>(H1613*(K1613+L1613))/1000</f>
        <v>15.214850914687501</v>
      </c>
      <c r="AA1613" s="37">
        <f t="shared" si="310"/>
        <v>454.57655783531254</v>
      </c>
      <c r="AB1613" s="18"/>
      <c r="AC1613" s="24">
        <f t="shared" si="311"/>
        <v>0</v>
      </c>
      <c r="AD1613" s="24"/>
      <c r="AE1613" s="18"/>
      <c r="AF1613" s="18"/>
      <c r="AG1613" s="18"/>
      <c r="AH1613" s="18"/>
      <c r="AI1613" s="18"/>
      <c r="AJ1613" s="18"/>
      <c r="AK1613" s="18"/>
      <c r="AL1613" s="18"/>
      <c r="AM1613" s="18"/>
      <c r="AN1613" s="18"/>
    </row>
    <row r="1614" spans="1:40" x14ac:dyDescent="0.35">
      <c r="A1614" s="18"/>
      <c r="B1614" s="4" t="s">
        <v>6</v>
      </c>
      <c r="C1614" s="4">
        <v>1610</v>
      </c>
      <c r="D1614" s="4">
        <v>133</v>
      </c>
      <c r="E1614" s="12">
        <v>106.4</v>
      </c>
      <c r="F1614" s="34">
        <f t="shared" si="302"/>
        <v>29.555555555555557</v>
      </c>
      <c r="G1614" s="53">
        <f t="shared" si="312"/>
        <v>4.1666666666666075E-2</v>
      </c>
      <c r="H1614" s="34">
        <f t="shared" si="313"/>
        <v>29.555555555555557</v>
      </c>
      <c r="I1614" s="70"/>
      <c r="J1614" s="34">
        <v>61.624999999999126</v>
      </c>
      <c r="K1614" s="34">
        <f>'Car Specs and Assumptions'!$C$5*9.81*'Car Specs and Assumptions'!$F$5</f>
        <v>145.08990000000003</v>
      </c>
      <c r="L1614" s="34">
        <v>372.06518481481487</v>
      </c>
      <c r="M1614" s="34">
        <v>-455.53008481481578</v>
      </c>
      <c r="N1614" s="35">
        <v>-13463.444728971223</v>
      </c>
      <c r="O1614" s="35">
        <f t="shared" si="303"/>
        <v>0</v>
      </c>
      <c r="P1614" s="35">
        <f>IF(F1614&gt;0,(K1614+L1614)*F1614,0)</f>
        <v>15284.805840082308</v>
      </c>
      <c r="Q1614" s="36">
        <f>IF(J1614*-1&gt;(K1614+L1614),(((J1614*-1)-K1614-L1614))*F1614,0)</f>
        <v>0</v>
      </c>
      <c r="R1614" s="35">
        <f t="shared" si="304"/>
        <v>5420147.3130674772</v>
      </c>
      <c r="S1614" s="35">
        <f t="shared" si="305"/>
        <v>2552543.2083916385</v>
      </c>
      <c r="T1614" s="35">
        <f t="shared" si="306"/>
        <v>1.5057169235701453</v>
      </c>
      <c r="U1614" s="35">
        <f t="shared" si="307"/>
        <v>0.70909650329119722</v>
      </c>
      <c r="V1614" s="37">
        <v>-0.70909650329119722</v>
      </c>
      <c r="W1614" s="37">
        <f>0.5*'Car Specs and Assumptions'!$C$5*(F1614*F1614)</f>
        <v>645976.07407407416</v>
      </c>
      <c r="X1614" s="37">
        <f t="shared" si="308"/>
        <v>645.97607407407418</v>
      </c>
      <c r="Y1614" s="37">
        <f t="shared" si="309"/>
        <v>471.56253407407416</v>
      </c>
      <c r="Z1614" s="37">
        <f>(H1614*(K1614+L1614))/1000</f>
        <v>15.284805840082308</v>
      </c>
      <c r="AA1614" s="37">
        <f t="shared" si="310"/>
        <v>456.27772823399187</v>
      </c>
      <c r="AB1614" s="18"/>
      <c r="AC1614" s="24">
        <f t="shared" si="311"/>
        <v>0</v>
      </c>
      <c r="AD1614" s="24"/>
      <c r="AE1614" s="18"/>
      <c r="AF1614" s="18"/>
      <c r="AG1614" s="18"/>
      <c r="AH1614" s="18"/>
      <c r="AI1614" s="18"/>
      <c r="AJ1614" s="18"/>
      <c r="AK1614" s="18"/>
      <c r="AL1614" s="18"/>
      <c r="AM1614" s="18"/>
      <c r="AN1614" s="18"/>
    </row>
    <row r="1615" spans="1:40" x14ac:dyDescent="0.35">
      <c r="A1615" s="18"/>
      <c r="B1615" s="4" t="s">
        <v>6</v>
      </c>
      <c r="C1615" s="4">
        <v>1611</v>
      </c>
      <c r="D1615" s="4">
        <v>134</v>
      </c>
      <c r="E1615" s="12">
        <v>106.5</v>
      </c>
      <c r="F1615" s="34">
        <f t="shared" si="302"/>
        <v>29.583333333333332</v>
      </c>
      <c r="G1615" s="53">
        <f t="shared" si="312"/>
        <v>5.5555555555553582E-2</v>
      </c>
      <c r="H1615" s="34">
        <f t="shared" si="313"/>
        <v>29.583333333333332</v>
      </c>
      <c r="I1615" s="70"/>
      <c r="J1615" s="34">
        <v>82.166666666663744</v>
      </c>
      <c r="K1615" s="34">
        <f>'Car Specs and Assumptions'!$C$5*9.81*'Car Specs and Assumptions'!$F$5</f>
        <v>145.08990000000003</v>
      </c>
      <c r="L1615" s="34">
        <v>372.76488411458337</v>
      </c>
      <c r="M1615" s="34">
        <v>-435.68811744791964</v>
      </c>
      <c r="N1615" s="35">
        <v>-12889.106807834289</v>
      </c>
      <c r="O1615" s="35">
        <f t="shared" si="303"/>
        <v>0</v>
      </c>
      <c r="P1615" s="35">
        <f>IF(F1615&gt;0,(K1615+L1615)*F1615,0)</f>
        <v>15319.87069672309</v>
      </c>
      <c r="Q1615" s="36">
        <f>IF(J1615*-1&gt;(K1615+L1615),(((J1615*-1)-K1615-L1615))*F1615,0)</f>
        <v>0</v>
      </c>
      <c r="R1615" s="35">
        <f t="shared" si="304"/>
        <v>5435467.1837642007</v>
      </c>
      <c r="S1615" s="35">
        <f t="shared" si="305"/>
        <v>2552543.2083916385</v>
      </c>
      <c r="T1615" s="35">
        <f t="shared" si="306"/>
        <v>1.509972783649695</v>
      </c>
      <c r="U1615" s="35">
        <f t="shared" si="307"/>
        <v>0.70909650329119722</v>
      </c>
      <c r="V1615" s="37">
        <v>-0.70909650329119722</v>
      </c>
      <c r="W1615" s="37">
        <f>0.5*'Car Specs and Assumptions'!$C$5*(F1615*F1615)</f>
        <v>647190.88541666663</v>
      </c>
      <c r="X1615" s="37">
        <f t="shared" si="308"/>
        <v>647.19088541666667</v>
      </c>
      <c r="Y1615" s="37">
        <f t="shared" si="309"/>
        <v>472.44934635416666</v>
      </c>
      <c r="Z1615" s="37">
        <f>(H1615*(K1615+L1615))/1000</f>
        <v>15.31987069672309</v>
      </c>
      <c r="AA1615" s="37">
        <f t="shared" si="310"/>
        <v>457.12947565744355</v>
      </c>
      <c r="AB1615" s="18"/>
      <c r="AC1615" s="24">
        <f t="shared" si="311"/>
        <v>0</v>
      </c>
      <c r="AD1615" s="24"/>
      <c r="AE1615" s="18"/>
      <c r="AF1615" s="18"/>
      <c r="AG1615" s="18"/>
      <c r="AH1615" s="18"/>
      <c r="AI1615" s="18"/>
      <c r="AJ1615" s="18"/>
      <c r="AK1615" s="18"/>
      <c r="AL1615" s="18"/>
      <c r="AM1615" s="18"/>
      <c r="AN1615" s="18"/>
    </row>
    <row r="1616" spans="1:40" x14ac:dyDescent="0.35">
      <c r="A1616" s="18"/>
      <c r="B1616" s="4" t="s">
        <v>6</v>
      </c>
      <c r="C1616" s="4">
        <v>1612</v>
      </c>
      <c r="D1616" s="4">
        <v>135</v>
      </c>
      <c r="E1616" s="12">
        <v>106.8</v>
      </c>
      <c r="F1616" s="34">
        <f t="shared" si="302"/>
        <v>29.666666666666664</v>
      </c>
      <c r="G1616" s="53">
        <f t="shared" si="312"/>
        <v>9.7222222222223209E-2</v>
      </c>
      <c r="H1616" s="34">
        <f t="shared" si="313"/>
        <v>29.666666666666664</v>
      </c>
      <c r="I1616" s="70"/>
      <c r="J1616" s="34">
        <v>143.79166666666814</v>
      </c>
      <c r="K1616" s="34">
        <f>'Car Specs and Assumptions'!$C$5*9.81*'Car Specs and Assumptions'!$F$5</f>
        <v>145.08990000000003</v>
      </c>
      <c r="L1616" s="34">
        <v>374.86792583333329</v>
      </c>
      <c r="M1616" s="34">
        <v>-376.16615916666518</v>
      </c>
      <c r="N1616" s="35">
        <v>-11159.596055277732</v>
      </c>
      <c r="O1616" s="35">
        <f t="shared" si="303"/>
        <v>0</v>
      </c>
      <c r="P1616" s="35">
        <f>IF(F1616&gt;0,(K1616+L1616)*F1616,0)</f>
        <v>15425.415499722221</v>
      </c>
      <c r="Q1616" s="36">
        <f>IF(J1616*-1&gt;(K1616+L1616),(((J1616*-1)-K1616-L1616))*F1616,0)</f>
        <v>0</v>
      </c>
      <c r="R1616" s="35">
        <f t="shared" si="304"/>
        <v>5450892.5992639232</v>
      </c>
      <c r="S1616" s="35">
        <f t="shared" si="305"/>
        <v>2552543.2083916385</v>
      </c>
      <c r="T1616" s="35">
        <f t="shared" si="306"/>
        <v>1.514257964075518</v>
      </c>
      <c r="U1616" s="35">
        <f t="shared" si="307"/>
        <v>0.70909650329119722</v>
      </c>
      <c r="V1616" s="37">
        <v>-0.70909650329119722</v>
      </c>
      <c r="W1616" s="37">
        <f>0.5*'Car Specs and Assumptions'!$C$5*(F1616*F1616)</f>
        <v>650842.16666666651</v>
      </c>
      <c r="X1616" s="37">
        <f t="shared" si="308"/>
        <v>650.84216666666646</v>
      </c>
      <c r="Y1616" s="37">
        <f t="shared" si="309"/>
        <v>475.11478166666649</v>
      </c>
      <c r="Z1616" s="37">
        <f>(H1616*(K1616+L1616))/1000</f>
        <v>15.425415499722222</v>
      </c>
      <c r="AA1616" s="37">
        <f t="shared" si="310"/>
        <v>459.68936616694424</v>
      </c>
      <c r="AB1616" s="18"/>
      <c r="AC1616" s="24">
        <f t="shared" si="311"/>
        <v>0</v>
      </c>
      <c r="AD1616" s="24"/>
      <c r="AE1616" s="18"/>
      <c r="AF1616" s="18"/>
      <c r="AG1616" s="18"/>
      <c r="AH1616" s="18"/>
      <c r="AI1616" s="18"/>
      <c r="AJ1616" s="18"/>
      <c r="AK1616" s="18"/>
      <c r="AL1616" s="18"/>
      <c r="AM1616" s="18"/>
      <c r="AN1616" s="18"/>
    </row>
    <row r="1617" spans="1:40" x14ac:dyDescent="0.35">
      <c r="A1617" s="18"/>
      <c r="B1617" s="4" t="s">
        <v>6</v>
      </c>
      <c r="C1617" s="4">
        <v>1613</v>
      </c>
      <c r="D1617" s="4">
        <v>136</v>
      </c>
      <c r="E1617" s="12">
        <v>107.2</v>
      </c>
      <c r="F1617" s="34">
        <f t="shared" si="302"/>
        <v>29.777777777777779</v>
      </c>
      <c r="G1617" s="53">
        <f t="shared" si="312"/>
        <v>0.13888888888888928</v>
      </c>
      <c r="H1617" s="34">
        <f t="shared" si="313"/>
        <v>29.777777777777779</v>
      </c>
      <c r="I1617" s="70"/>
      <c r="J1617" s="34">
        <v>205.41666666666725</v>
      </c>
      <c r="K1617" s="34">
        <f>'Car Specs and Assumptions'!$C$5*9.81*'Car Specs and Assumptions'!$F$5</f>
        <v>145.08990000000003</v>
      </c>
      <c r="L1617" s="34">
        <v>377.68118370370377</v>
      </c>
      <c r="M1617" s="34">
        <v>-317.35441703703657</v>
      </c>
      <c r="N1617" s="35">
        <v>-9450.1093073250886</v>
      </c>
      <c r="O1617" s="35">
        <f t="shared" si="303"/>
        <v>0</v>
      </c>
      <c r="P1617" s="35">
        <f>IF(F1617&gt;0,(K1617+L1617)*F1617,0)</f>
        <v>15566.961159176957</v>
      </c>
      <c r="Q1617" s="36">
        <f>IF(J1617*-1&gt;(K1617+L1617),(((J1617*-1)-K1617-L1617))*F1617,0)</f>
        <v>0</v>
      </c>
      <c r="R1617" s="35">
        <f t="shared" si="304"/>
        <v>5466459.5604231004</v>
      </c>
      <c r="S1617" s="35">
        <f t="shared" si="305"/>
        <v>2552543.2083916385</v>
      </c>
      <c r="T1617" s="35">
        <f t="shared" si="306"/>
        <v>1.5185824658855374</v>
      </c>
      <c r="U1617" s="35">
        <f t="shared" si="307"/>
        <v>0.70909650329119722</v>
      </c>
      <c r="V1617" s="37">
        <v>-0.70909650329119722</v>
      </c>
      <c r="W1617" s="37">
        <f>0.5*'Car Specs and Assumptions'!$C$5*(F1617*F1617)</f>
        <v>655726.51851851854</v>
      </c>
      <c r="X1617" s="37">
        <f t="shared" si="308"/>
        <v>655.72651851851856</v>
      </c>
      <c r="Y1617" s="37">
        <f t="shared" si="309"/>
        <v>478.68035851851852</v>
      </c>
      <c r="Z1617" s="37">
        <f>(H1617*(K1617+L1617))/1000</f>
        <v>15.566961159176957</v>
      </c>
      <c r="AA1617" s="37">
        <f t="shared" si="310"/>
        <v>463.11339735934155</v>
      </c>
      <c r="AB1617" s="18"/>
      <c r="AC1617" s="24">
        <f t="shared" si="311"/>
        <v>0</v>
      </c>
      <c r="AD1617" s="24"/>
      <c r="AE1617" s="18"/>
      <c r="AF1617" s="18"/>
      <c r="AG1617" s="18"/>
      <c r="AH1617" s="18"/>
      <c r="AI1617" s="18"/>
      <c r="AJ1617" s="18"/>
      <c r="AK1617" s="18"/>
      <c r="AL1617" s="18"/>
      <c r="AM1617" s="18"/>
      <c r="AN1617" s="18"/>
    </row>
    <row r="1618" spans="1:40" x14ac:dyDescent="0.35">
      <c r="A1618" s="18"/>
      <c r="B1618" s="4" t="s">
        <v>6</v>
      </c>
      <c r="C1618" s="4">
        <v>1614</v>
      </c>
      <c r="D1618" s="4">
        <v>137</v>
      </c>
      <c r="E1618" s="12">
        <v>107.8</v>
      </c>
      <c r="F1618" s="34">
        <f t="shared" si="302"/>
        <v>29.944444444444443</v>
      </c>
      <c r="G1618" s="53">
        <f t="shared" si="312"/>
        <v>0.18055555555555536</v>
      </c>
      <c r="H1618" s="34">
        <f t="shared" si="313"/>
        <v>29.944444444444443</v>
      </c>
      <c r="I1618" s="70"/>
      <c r="J1618" s="34">
        <v>267.0416666666664</v>
      </c>
      <c r="K1618" s="34">
        <f>'Car Specs and Assumptions'!$C$5*9.81*'Car Specs and Assumptions'!$F$5</f>
        <v>145.08990000000003</v>
      </c>
      <c r="L1618" s="34">
        <v>381.92078960648149</v>
      </c>
      <c r="M1618" s="34">
        <v>-259.96902293981509</v>
      </c>
      <c r="N1618" s="35">
        <v>-7784.6279646977955</v>
      </c>
      <c r="O1618" s="35">
        <f t="shared" si="303"/>
        <v>0</v>
      </c>
      <c r="P1618" s="35">
        <f>IF(F1618&gt;0,(K1618+L1618)*F1618,0)</f>
        <v>15781.04231654964</v>
      </c>
      <c r="Q1618" s="36">
        <f>IF(J1618*-1&gt;(K1618+L1618),(((J1618*-1)-K1618-L1618))*F1618,0)</f>
        <v>0</v>
      </c>
      <c r="R1618" s="35">
        <f t="shared" si="304"/>
        <v>5482240.6027396498</v>
      </c>
      <c r="S1618" s="35">
        <f t="shared" si="305"/>
        <v>2552543.2083916385</v>
      </c>
      <c r="T1618" s="35">
        <f t="shared" si="306"/>
        <v>1.5229664394410747</v>
      </c>
      <c r="U1618" s="35">
        <f t="shared" si="307"/>
        <v>0.70909650329119722</v>
      </c>
      <c r="V1618" s="37">
        <v>-0.70909650329119722</v>
      </c>
      <c r="W1618" s="37">
        <f>0.5*'Car Specs and Assumptions'!$C$5*(F1618*F1618)</f>
        <v>663087.2824074073</v>
      </c>
      <c r="X1618" s="37">
        <f t="shared" si="308"/>
        <v>663.08728240740732</v>
      </c>
      <c r="Y1618" s="37">
        <f t="shared" si="309"/>
        <v>484.05371615740734</v>
      </c>
      <c r="Z1618" s="37">
        <f>(H1618*(K1618+L1618))/1000</f>
        <v>15.781042316549639</v>
      </c>
      <c r="AA1618" s="37">
        <f t="shared" si="310"/>
        <v>468.27267384085769</v>
      </c>
      <c r="AB1618" s="18"/>
      <c r="AC1618" s="24">
        <f t="shared" si="311"/>
        <v>0</v>
      </c>
      <c r="AD1618" s="24"/>
      <c r="AE1618" s="18"/>
      <c r="AF1618" s="18"/>
      <c r="AG1618" s="18"/>
      <c r="AH1618" s="18"/>
      <c r="AI1618" s="18"/>
      <c r="AJ1618" s="18"/>
      <c r="AK1618" s="18"/>
      <c r="AL1618" s="18"/>
      <c r="AM1618" s="18"/>
      <c r="AN1618" s="18"/>
    </row>
    <row r="1619" spans="1:40" x14ac:dyDescent="0.35">
      <c r="A1619" s="18"/>
      <c r="B1619" s="4" t="s">
        <v>6</v>
      </c>
      <c r="C1619" s="4">
        <v>1615</v>
      </c>
      <c r="D1619" s="4">
        <v>138</v>
      </c>
      <c r="E1619" s="12">
        <v>108.5</v>
      </c>
      <c r="F1619" s="34">
        <f t="shared" si="302"/>
        <v>30.138888888888889</v>
      </c>
      <c r="G1619" s="53">
        <f t="shared" si="312"/>
        <v>0.22222222222222321</v>
      </c>
      <c r="H1619" s="34">
        <f t="shared" si="313"/>
        <v>30.138888888888889</v>
      </c>
      <c r="I1619" s="70"/>
      <c r="J1619" s="34">
        <v>328.66666666666811</v>
      </c>
      <c r="K1619" s="34">
        <f>'Car Specs and Assumptions'!$C$5*9.81*'Car Specs and Assumptions'!$F$5</f>
        <v>145.08990000000003</v>
      </c>
      <c r="L1619" s="34">
        <v>386.89690379050933</v>
      </c>
      <c r="M1619" s="34">
        <v>-203.32013712384125</v>
      </c>
      <c r="N1619" s="35">
        <v>-6127.8430216491042</v>
      </c>
      <c r="O1619" s="35">
        <f t="shared" si="303"/>
        <v>0</v>
      </c>
      <c r="P1619" s="35">
        <f>IF(F1619&gt;0,(K1619+L1619)*F1619,0)</f>
        <v>16033.491169797297</v>
      </c>
      <c r="Q1619" s="36">
        <f>IF(J1619*-1&gt;(K1619+L1619),(((J1619*-1)-K1619-L1619))*F1619,0)</f>
        <v>0</v>
      </c>
      <c r="R1619" s="35">
        <f t="shared" si="304"/>
        <v>5498274.0939094471</v>
      </c>
      <c r="S1619" s="35">
        <f t="shared" si="305"/>
        <v>2552543.2083916385</v>
      </c>
      <c r="T1619" s="35">
        <f t="shared" si="306"/>
        <v>1.5274205432880446</v>
      </c>
      <c r="U1619" s="35">
        <f t="shared" si="307"/>
        <v>0.70909650329119722</v>
      </c>
      <c r="V1619" s="37">
        <v>-0.70909650329119722</v>
      </c>
      <c r="W1619" s="37">
        <f>0.5*'Car Specs and Assumptions'!$C$5*(F1619*F1619)</f>
        <v>671726.76504629629</v>
      </c>
      <c r="X1619" s="37">
        <f t="shared" si="308"/>
        <v>671.72676504629624</v>
      </c>
      <c r="Y1619" s="37">
        <f t="shared" si="309"/>
        <v>490.36053848379623</v>
      </c>
      <c r="Z1619" s="37">
        <f>(H1619*(K1619+L1619))/1000</f>
        <v>16.033491169797298</v>
      </c>
      <c r="AA1619" s="37">
        <f t="shared" si="310"/>
        <v>474.32704731399895</v>
      </c>
      <c r="AB1619" s="18"/>
      <c r="AC1619" s="24">
        <f t="shared" si="311"/>
        <v>0</v>
      </c>
      <c r="AD1619" s="24"/>
      <c r="AE1619" s="18"/>
      <c r="AF1619" s="18"/>
      <c r="AG1619" s="18"/>
      <c r="AH1619" s="18"/>
      <c r="AI1619" s="18"/>
      <c r="AJ1619" s="18"/>
      <c r="AK1619" s="18"/>
      <c r="AL1619" s="18"/>
      <c r="AM1619" s="18"/>
      <c r="AN1619" s="18"/>
    </row>
    <row r="1620" spans="1:40" x14ac:dyDescent="0.35">
      <c r="A1620" s="18"/>
      <c r="B1620" s="4" t="s">
        <v>6</v>
      </c>
      <c r="C1620" s="4">
        <v>1616</v>
      </c>
      <c r="D1620" s="4">
        <v>139</v>
      </c>
      <c r="E1620" s="12">
        <v>109.4</v>
      </c>
      <c r="F1620" s="34">
        <f t="shared" si="302"/>
        <v>30.388888888888889</v>
      </c>
      <c r="G1620" s="53">
        <f t="shared" si="312"/>
        <v>0.27777777777777679</v>
      </c>
      <c r="H1620" s="34">
        <f t="shared" si="313"/>
        <v>30.388888888888889</v>
      </c>
      <c r="I1620" s="70"/>
      <c r="J1620" s="34">
        <v>410.83333333333189</v>
      </c>
      <c r="K1620" s="34">
        <f>'Car Specs and Assumptions'!$C$5*9.81*'Car Specs and Assumptions'!$F$5</f>
        <v>145.08990000000003</v>
      </c>
      <c r="L1620" s="34">
        <v>393.34209071759267</v>
      </c>
      <c r="M1620" s="34">
        <v>-127.59865738426083</v>
      </c>
      <c r="N1620" s="35">
        <v>-3877.5814216217041</v>
      </c>
      <c r="O1620" s="35">
        <f t="shared" si="303"/>
        <v>0</v>
      </c>
      <c r="P1620" s="35">
        <f>IF(F1620&gt;0,(K1620+L1620)*F1620,0)</f>
        <v>16362.349940140179</v>
      </c>
      <c r="Q1620" s="36">
        <f>IF(J1620*-1&gt;(K1620+L1620),(((J1620*-1)-K1620-L1620))*F1620,0)</f>
        <v>0</v>
      </c>
      <c r="R1620" s="35">
        <f t="shared" si="304"/>
        <v>5514636.4438495869</v>
      </c>
      <c r="S1620" s="35">
        <f t="shared" si="305"/>
        <v>2552543.2083916385</v>
      </c>
      <c r="T1620" s="35">
        <f t="shared" si="306"/>
        <v>1.5319660041014154</v>
      </c>
      <c r="U1620" s="35">
        <f t="shared" si="307"/>
        <v>0.70909650329119722</v>
      </c>
      <c r="V1620" s="37">
        <v>-0.70909650329119722</v>
      </c>
      <c r="W1620" s="37">
        <f>0.5*'Car Specs and Assumptions'!$C$5*(F1620*F1620)</f>
        <v>682916.83796296304</v>
      </c>
      <c r="X1620" s="37">
        <f t="shared" si="308"/>
        <v>682.91683796296309</v>
      </c>
      <c r="Y1620" s="37">
        <f t="shared" si="309"/>
        <v>498.52929171296302</v>
      </c>
      <c r="Z1620" s="37">
        <f>(H1620*(K1620+L1620))/1000</f>
        <v>16.362349940140177</v>
      </c>
      <c r="AA1620" s="37">
        <f t="shared" si="310"/>
        <v>482.16694177282284</v>
      </c>
      <c r="AB1620" s="18"/>
      <c r="AC1620" s="24">
        <f t="shared" si="311"/>
        <v>0</v>
      </c>
      <c r="AD1620" s="24"/>
      <c r="AE1620" s="18"/>
      <c r="AF1620" s="18"/>
      <c r="AG1620" s="18"/>
      <c r="AH1620" s="18"/>
      <c r="AI1620" s="18"/>
      <c r="AJ1620" s="18"/>
      <c r="AK1620" s="18"/>
      <c r="AL1620" s="18"/>
      <c r="AM1620" s="18"/>
      <c r="AN1620" s="18"/>
    </row>
    <row r="1621" spans="1:40" x14ac:dyDescent="0.35">
      <c r="A1621" s="18"/>
      <c r="B1621" s="4" t="s">
        <v>6</v>
      </c>
      <c r="C1621" s="4">
        <v>1617</v>
      </c>
      <c r="D1621" s="4">
        <v>140</v>
      </c>
      <c r="E1621" s="12">
        <v>110.5</v>
      </c>
      <c r="F1621" s="34">
        <f t="shared" si="302"/>
        <v>30.694444444444443</v>
      </c>
      <c r="G1621" s="53">
        <f t="shared" si="312"/>
        <v>0.31944444444444464</v>
      </c>
      <c r="H1621" s="34">
        <f t="shared" si="313"/>
        <v>30.694444444444443</v>
      </c>
      <c r="I1621" s="70"/>
      <c r="J1621" s="34">
        <v>472.4583333333336</v>
      </c>
      <c r="K1621" s="34">
        <f>'Car Specs and Assumptions'!$C$5*9.81*'Car Specs and Assumptions'!$F$5</f>
        <v>145.08990000000003</v>
      </c>
      <c r="L1621" s="34">
        <v>401.2918447627315</v>
      </c>
      <c r="M1621" s="34">
        <v>-73.923411429397959</v>
      </c>
      <c r="N1621" s="35">
        <v>-2269.0380452634649</v>
      </c>
      <c r="O1621" s="35">
        <f t="shared" si="303"/>
        <v>0</v>
      </c>
      <c r="P1621" s="35">
        <f>IF(F1621&gt;0,(K1621+L1621)*F1621,0)</f>
        <v>16770.884110078285</v>
      </c>
      <c r="Q1621" s="36">
        <f>IF(J1621*-1&gt;(K1621+L1621),(((J1621*-1)-K1621-L1621))*F1621,0)</f>
        <v>0</v>
      </c>
      <c r="R1621" s="35">
        <f t="shared" si="304"/>
        <v>5531407.3279596651</v>
      </c>
      <c r="S1621" s="35">
        <f t="shared" si="305"/>
        <v>2552543.2083916385</v>
      </c>
      <c r="T1621" s="35">
        <f t="shared" si="306"/>
        <v>1.5366249557071949</v>
      </c>
      <c r="U1621" s="35">
        <f t="shared" si="307"/>
        <v>0.70909650329119722</v>
      </c>
      <c r="V1621" s="37">
        <v>-0.70909650329119722</v>
      </c>
      <c r="W1621" s="37">
        <f>0.5*'Car Specs and Assumptions'!$C$5*(F1621*F1621)</f>
        <v>696719.12615740742</v>
      </c>
      <c r="X1621" s="37">
        <f t="shared" si="308"/>
        <v>696.71912615740746</v>
      </c>
      <c r="Y1621" s="37">
        <f t="shared" si="309"/>
        <v>508.60496209490742</v>
      </c>
      <c r="Z1621" s="37">
        <f>(H1621*(K1621+L1621))/1000</f>
        <v>16.770884110078285</v>
      </c>
      <c r="AA1621" s="37">
        <f t="shared" si="310"/>
        <v>491.83407798482915</v>
      </c>
      <c r="AB1621" s="18"/>
      <c r="AC1621" s="24">
        <f t="shared" si="311"/>
        <v>0</v>
      </c>
      <c r="AD1621" s="24"/>
      <c r="AE1621" s="18"/>
      <c r="AF1621" s="18"/>
      <c r="AG1621" s="18"/>
      <c r="AH1621" s="18"/>
      <c r="AI1621" s="18"/>
      <c r="AJ1621" s="18"/>
      <c r="AK1621" s="18"/>
      <c r="AL1621" s="18"/>
      <c r="AM1621" s="18"/>
      <c r="AN1621" s="18"/>
    </row>
    <row r="1622" spans="1:40" x14ac:dyDescent="0.35">
      <c r="A1622" s="18"/>
      <c r="B1622" s="4" t="s">
        <v>6</v>
      </c>
      <c r="C1622" s="4">
        <v>1618</v>
      </c>
      <c r="D1622" s="4">
        <v>141</v>
      </c>
      <c r="E1622" s="12">
        <v>111.7</v>
      </c>
      <c r="F1622" s="34">
        <f t="shared" si="302"/>
        <v>31.027777777777779</v>
      </c>
      <c r="G1622" s="53">
        <f t="shared" si="312"/>
        <v>0.34722222222222321</v>
      </c>
      <c r="H1622" s="34">
        <f t="shared" si="313"/>
        <v>31.027777777777779</v>
      </c>
      <c r="I1622" s="70"/>
      <c r="J1622" s="34">
        <v>513.54166666666811</v>
      </c>
      <c r="K1622" s="34">
        <f>'Car Specs and Assumptions'!$C$5*9.81*'Car Specs and Assumptions'!$F$5</f>
        <v>145.08990000000003</v>
      </c>
      <c r="L1622" s="34">
        <v>410.05501156828711</v>
      </c>
      <c r="M1622" s="34">
        <v>-41.603244901619064</v>
      </c>
      <c r="N1622" s="35">
        <v>-1290.8562376419027</v>
      </c>
      <c r="O1622" s="35">
        <f t="shared" si="303"/>
        <v>0</v>
      </c>
      <c r="P1622" s="35">
        <f>IF(F1622&gt;0,(K1622+L1622)*F1622,0)</f>
        <v>17224.91295060491</v>
      </c>
      <c r="Q1622" s="36">
        <f>IF(J1622*-1&gt;(K1622+L1622),(((J1622*-1)-K1622-L1622))*F1622,0)</f>
        <v>0</v>
      </c>
      <c r="R1622" s="35">
        <f t="shared" si="304"/>
        <v>5548632.2409102703</v>
      </c>
      <c r="S1622" s="35">
        <f t="shared" si="305"/>
        <v>2552543.2083916385</v>
      </c>
      <c r="T1622" s="35">
        <f t="shared" si="306"/>
        <v>1.5414100365248731</v>
      </c>
      <c r="U1622" s="35">
        <f t="shared" si="307"/>
        <v>0.70909650329119722</v>
      </c>
      <c r="V1622" s="37">
        <v>-0.70909650329119722</v>
      </c>
      <c r="W1622" s="37">
        <f>0.5*'Car Specs and Assumptions'!$C$5*(F1622*F1622)</f>
        <v>711933.65393518517</v>
      </c>
      <c r="X1622" s="37">
        <f t="shared" si="308"/>
        <v>711.93365393518513</v>
      </c>
      <c r="Y1622" s="37">
        <f t="shared" si="309"/>
        <v>519.71156737268518</v>
      </c>
      <c r="Z1622" s="37">
        <f>(H1622*(K1622+L1622))/1000</f>
        <v>17.22491295060491</v>
      </c>
      <c r="AA1622" s="37">
        <f t="shared" si="310"/>
        <v>502.48665442208028</v>
      </c>
      <c r="AB1622" s="18"/>
      <c r="AC1622" s="24">
        <f t="shared" si="311"/>
        <v>0</v>
      </c>
      <c r="AD1622" s="24"/>
      <c r="AE1622" s="18"/>
      <c r="AF1622" s="18"/>
      <c r="AG1622" s="18"/>
      <c r="AH1622" s="18"/>
      <c r="AI1622" s="18"/>
      <c r="AJ1622" s="18"/>
      <c r="AK1622" s="18"/>
      <c r="AL1622" s="18"/>
      <c r="AM1622" s="18"/>
      <c r="AN1622" s="18"/>
    </row>
    <row r="1623" spans="1:40" x14ac:dyDescent="0.35">
      <c r="A1623" s="18"/>
      <c r="B1623" s="4" t="s">
        <v>6</v>
      </c>
      <c r="C1623" s="4">
        <v>1619</v>
      </c>
      <c r="D1623" s="4">
        <v>142</v>
      </c>
      <c r="E1623" s="12">
        <v>113</v>
      </c>
      <c r="F1623" s="34">
        <f t="shared" si="302"/>
        <v>31.388888888888889</v>
      </c>
      <c r="G1623" s="53">
        <f t="shared" si="312"/>
        <v>0.33333333333333215</v>
      </c>
      <c r="H1623" s="34">
        <f t="shared" si="313"/>
        <v>31.388888888888889</v>
      </c>
      <c r="I1623" s="70"/>
      <c r="J1623" s="34">
        <v>492.99999999999824</v>
      </c>
      <c r="K1623" s="34">
        <f>'Car Specs and Assumptions'!$C$5*9.81*'Car Specs and Assumptions'!$F$5</f>
        <v>145.08990000000003</v>
      </c>
      <c r="L1623" s="34">
        <v>419.65525405092598</v>
      </c>
      <c r="M1623" s="34">
        <v>-71.745154050927738</v>
      </c>
      <c r="N1623" s="35">
        <v>-2252.0006688207873</v>
      </c>
      <c r="O1623" s="35">
        <f t="shared" si="303"/>
        <v>0</v>
      </c>
      <c r="P1623" s="35">
        <f>IF(F1623&gt;0,(K1623+L1623)*F1623,0)</f>
        <v>17726.722891042955</v>
      </c>
      <c r="Q1623" s="36">
        <f>IF(J1623*-1&gt;(K1623+L1623),(((J1623*-1)-K1623-L1623))*F1623,0)</f>
        <v>0</v>
      </c>
      <c r="R1623" s="35">
        <f t="shared" si="304"/>
        <v>5566358.9638013132</v>
      </c>
      <c r="S1623" s="35">
        <f t="shared" si="305"/>
        <v>2552543.2083916385</v>
      </c>
      <c r="T1623" s="35">
        <f t="shared" si="306"/>
        <v>1.5463345201440049</v>
      </c>
      <c r="U1623" s="35">
        <f t="shared" si="307"/>
        <v>0.70909650329119722</v>
      </c>
      <c r="V1623" s="37">
        <v>-0.70909650329119722</v>
      </c>
      <c r="W1623" s="37">
        <f>0.5*'Car Specs and Assumptions'!$C$5*(F1623*F1623)</f>
        <v>728601.50462962966</v>
      </c>
      <c r="X1623" s="37">
        <f t="shared" si="308"/>
        <v>728.60150462962963</v>
      </c>
      <c r="Y1623" s="37">
        <f t="shared" si="309"/>
        <v>531.87909837962957</v>
      </c>
      <c r="Z1623" s="37">
        <f>(H1623*(K1623+L1623))/1000</f>
        <v>17.726722891042954</v>
      </c>
      <c r="AA1623" s="37">
        <f t="shared" si="310"/>
        <v>514.15237548858659</v>
      </c>
      <c r="AB1623" s="18"/>
      <c r="AC1623" s="24">
        <f t="shared" si="311"/>
        <v>0</v>
      </c>
      <c r="AD1623" s="24"/>
      <c r="AE1623" s="18"/>
      <c r="AF1623" s="18"/>
      <c r="AG1623" s="18"/>
      <c r="AH1623" s="18"/>
      <c r="AI1623" s="18"/>
      <c r="AJ1623" s="18"/>
      <c r="AK1623" s="18"/>
      <c r="AL1623" s="18"/>
      <c r="AM1623" s="18"/>
      <c r="AN1623" s="18"/>
    </row>
    <row r="1624" spans="1:40" x14ac:dyDescent="0.35">
      <c r="A1624" s="18"/>
      <c r="B1624" s="4" t="s">
        <v>6</v>
      </c>
      <c r="C1624" s="4">
        <v>1620</v>
      </c>
      <c r="D1624" s="4">
        <v>143</v>
      </c>
      <c r="E1624" s="12">
        <v>114.1</v>
      </c>
      <c r="F1624" s="34">
        <f t="shared" si="302"/>
        <v>31.694444444444443</v>
      </c>
      <c r="G1624" s="53">
        <f t="shared" si="312"/>
        <v>0.29166666666666607</v>
      </c>
      <c r="H1624" s="34">
        <f t="shared" si="313"/>
        <v>31.694444444444443</v>
      </c>
      <c r="I1624" s="70"/>
      <c r="J1624" s="34">
        <v>431.37499999999915</v>
      </c>
      <c r="K1624" s="34">
        <f>'Car Specs and Assumptions'!$C$5*9.81*'Car Specs and Assumptions'!$F$5</f>
        <v>145.08990000000003</v>
      </c>
      <c r="L1624" s="34">
        <v>427.86530017939816</v>
      </c>
      <c r="M1624" s="34">
        <v>-141.58020017939901</v>
      </c>
      <c r="N1624" s="35">
        <v>-4487.3057890192849</v>
      </c>
      <c r="O1624" s="35">
        <f t="shared" si="303"/>
        <v>0</v>
      </c>
      <c r="P1624" s="35">
        <f>IF(F1624&gt;0,(K1624+L1624)*F1624,0)</f>
        <v>18159.49676124148</v>
      </c>
      <c r="Q1624" s="36">
        <f>IF(J1624*-1&gt;(K1624+L1624),(((J1624*-1)-K1624-L1624))*F1624,0)</f>
        <v>0</v>
      </c>
      <c r="R1624" s="35">
        <f t="shared" si="304"/>
        <v>5584518.4605625551</v>
      </c>
      <c r="S1624" s="35">
        <f t="shared" si="305"/>
        <v>2552543.2083916385</v>
      </c>
      <c r="T1624" s="35">
        <f t="shared" si="306"/>
        <v>1.5513792283442778</v>
      </c>
      <c r="U1624" s="35">
        <f t="shared" si="307"/>
        <v>0.70909650329119722</v>
      </c>
      <c r="V1624" s="37">
        <v>-0.70909650329119722</v>
      </c>
      <c r="W1624" s="37">
        <f>0.5*'Car Specs and Assumptions'!$C$5*(F1624*F1624)</f>
        <v>742855.70949074067</v>
      </c>
      <c r="X1624" s="37">
        <f t="shared" si="308"/>
        <v>742.85570949074065</v>
      </c>
      <c r="Y1624" s="37">
        <f t="shared" si="309"/>
        <v>542.28466792824065</v>
      </c>
      <c r="Z1624" s="37">
        <f>(H1624*(K1624+L1624))/1000</f>
        <v>18.159496761241481</v>
      </c>
      <c r="AA1624" s="37">
        <f t="shared" si="310"/>
        <v>524.12517116699917</v>
      </c>
      <c r="AB1624" s="18"/>
      <c r="AC1624" s="24">
        <f t="shared" si="311"/>
        <v>0</v>
      </c>
      <c r="AD1624" s="24"/>
      <c r="AE1624" s="18"/>
      <c r="AF1624" s="18"/>
      <c r="AG1624" s="18"/>
      <c r="AH1624" s="18"/>
      <c r="AI1624" s="18"/>
      <c r="AJ1624" s="18"/>
      <c r="AK1624" s="18"/>
      <c r="AL1624" s="18"/>
      <c r="AM1624" s="18"/>
      <c r="AN1624" s="18"/>
    </row>
    <row r="1625" spans="1:40" x14ac:dyDescent="0.35">
      <c r="A1625" s="18"/>
      <c r="B1625" s="4" t="s">
        <v>6</v>
      </c>
      <c r="C1625" s="4">
        <v>1621</v>
      </c>
      <c r="D1625" s="4">
        <v>144</v>
      </c>
      <c r="E1625" s="12">
        <v>115.1</v>
      </c>
      <c r="F1625" s="34">
        <f t="shared" si="302"/>
        <v>31.972222222222221</v>
      </c>
      <c r="G1625" s="53">
        <f t="shared" si="312"/>
        <v>0.25</v>
      </c>
      <c r="H1625" s="34">
        <f t="shared" si="313"/>
        <v>31.972222222222221</v>
      </c>
      <c r="I1625" s="70"/>
      <c r="J1625" s="34">
        <v>369.75</v>
      </c>
      <c r="K1625" s="34">
        <f>'Car Specs and Assumptions'!$C$5*9.81*'Car Specs and Assumptions'!$F$5</f>
        <v>145.08990000000003</v>
      </c>
      <c r="L1625" s="34">
        <v>435.39799531828703</v>
      </c>
      <c r="M1625" s="34">
        <v>-210.73789531828706</v>
      </c>
      <c r="N1625" s="35">
        <v>-6737.7588197596779</v>
      </c>
      <c r="O1625" s="35">
        <f t="shared" si="303"/>
        <v>0</v>
      </c>
      <c r="P1625" s="35">
        <f>IF(F1625&gt;0,(K1625+L1625)*F1625,0)</f>
        <v>18559.487986426346</v>
      </c>
      <c r="Q1625" s="36">
        <f>IF(J1625*-1&gt;(K1625+L1625),(((J1625*-1)-K1625-L1625))*F1625,0)</f>
        <v>0</v>
      </c>
      <c r="R1625" s="35">
        <f t="shared" si="304"/>
        <v>5603077.9485489819</v>
      </c>
      <c r="S1625" s="35">
        <f t="shared" si="305"/>
        <v>2552543.2083916385</v>
      </c>
      <c r="T1625" s="35">
        <f t="shared" si="306"/>
        <v>1.5565350541069072</v>
      </c>
      <c r="U1625" s="35">
        <f t="shared" si="307"/>
        <v>0.70909650329119722</v>
      </c>
      <c r="V1625" s="37">
        <v>-0.70909650329119722</v>
      </c>
      <c r="W1625" s="37">
        <f>0.5*'Car Specs and Assumptions'!$C$5*(F1625*F1625)</f>
        <v>755933.90393518517</v>
      </c>
      <c r="X1625" s="37">
        <f t="shared" si="308"/>
        <v>755.93390393518519</v>
      </c>
      <c r="Y1625" s="37">
        <f t="shared" si="309"/>
        <v>551.83174987268512</v>
      </c>
      <c r="Z1625" s="37">
        <f>(H1625*(K1625+L1625))/1000</f>
        <v>18.559487986426344</v>
      </c>
      <c r="AA1625" s="37">
        <f t="shared" si="310"/>
        <v>533.27226188625878</v>
      </c>
      <c r="AB1625" s="18"/>
      <c r="AC1625" s="24">
        <f t="shared" si="311"/>
        <v>0</v>
      </c>
      <c r="AD1625" s="24"/>
      <c r="AE1625" s="18"/>
      <c r="AF1625" s="18"/>
      <c r="AG1625" s="18"/>
      <c r="AH1625" s="18"/>
      <c r="AI1625" s="18"/>
      <c r="AJ1625" s="18"/>
      <c r="AK1625" s="18"/>
      <c r="AL1625" s="18"/>
      <c r="AM1625" s="18"/>
      <c r="AN1625" s="18"/>
    </row>
    <row r="1626" spans="1:40" x14ac:dyDescent="0.35">
      <c r="A1626" s="18"/>
      <c r="B1626" s="4" t="s">
        <v>6</v>
      </c>
      <c r="C1626" s="4">
        <v>1622</v>
      </c>
      <c r="D1626" s="4">
        <v>145</v>
      </c>
      <c r="E1626" s="12">
        <v>115.9</v>
      </c>
      <c r="F1626" s="34">
        <f t="shared" si="302"/>
        <v>32.194444444444443</v>
      </c>
      <c r="G1626" s="53">
        <f t="shared" si="312"/>
        <v>0.19444444444444287</v>
      </c>
      <c r="H1626" s="34">
        <f t="shared" si="313"/>
        <v>32.194444444444443</v>
      </c>
      <c r="I1626" s="70"/>
      <c r="J1626" s="34">
        <v>287.58333333333098</v>
      </c>
      <c r="K1626" s="34">
        <f>'Car Specs and Assumptions'!$C$5*9.81*'Car Specs and Assumptions'!$F$5</f>
        <v>145.08990000000003</v>
      </c>
      <c r="L1626" s="34">
        <v>441.47147726273147</v>
      </c>
      <c r="M1626" s="34">
        <v>-298.97804392940054</v>
      </c>
      <c r="N1626" s="35">
        <v>-9625.4320253937567</v>
      </c>
      <c r="O1626" s="35">
        <f t="shared" si="303"/>
        <v>0</v>
      </c>
      <c r="P1626" s="35">
        <f>IF(F1626&gt;0,(K1626+L1626)*F1626,0)</f>
        <v>18884.017673541828</v>
      </c>
      <c r="Q1626" s="36">
        <f>IF(J1626*-1&gt;(K1626+L1626),(((J1626*-1)-K1626-L1626))*F1626,0)</f>
        <v>0</v>
      </c>
      <c r="R1626" s="35">
        <f t="shared" si="304"/>
        <v>5621961.9662225237</v>
      </c>
      <c r="S1626" s="35">
        <f t="shared" si="305"/>
        <v>2552543.2083916385</v>
      </c>
      <c r="T1626" s="35">
        <f t="shared" si="306"/>
        <v>1.5617810342166172</v>
      </c>
      <c r="U1626" s="35">
        <f t="shared" si="307"/>
        <v>0.70909650329119722</v>
      </c>
      <c r="V1626" s="37">
        <v>-0.70909650329119722</v>
      </c>
      <c r="W1626" s="37">
        <f>0.5*'Car Specs and Assumptions'!$C$5*(F1626*F1626)</f>
        <v>766478.6261574073</v>
      </c>
      <c r="X1626" s="37">
        <f t="shared" si="308"/>
        <v>766.47862615740735</v>
      </c>
      <c r="Y1626" s="37">
        <f t="shared" si="309"/>
        <v>559.52939709490738</v>
      </c>
      <c r="Z1626" s="37">
        <f>(H1626*(K1626+L1626))/1000</f>
        <v>18.884017673541827</v>
      </c>
      <c r="AA1626" s="37">
        <f t="shared" si="310"/>
        <v>540.64537942136553</v>
      </c>
      <c r="AB1626" s="18"/>
      <c r="AC1626" s="24">
        <f t="shared" si="311"/>
        <v>0</v>
      </c>
      <c r="AD1626" s="24"/>
      <c r="AE1626" s="18"/>
      <c r="AF1626" s="18"/>
      <c r="AG1626" s="18"/>
      <c r="AH1626" s="18"/>
      <c r="AI1626" s="18"/>
      <c r="AJ1626" s="18"/>
      <c r="AK1626" s="18"/>
      <c r="AL1626" s="18"/>
      <c r="AM1626" s="18"/>
      <c r="AN1626" s="18"/>
    </row>
    <row r="1627" spans="1:40" x14ac:dyDescent="0.35">
      <c r="A1627" s="18"/>
      <c r="B1627" s="4" t="s">
        <v>6</v>
      </c>
      <c r="C1627" s="4">
        <v>1623</v>
      </c>
      <c r="D1627" s="4">
        <v>146</v>
      </c>
      <c r="E1627" s="12">
        <v>116.5</v>
      </c>
      <c r="F1627" s="34">
        <f t="shared" si="302"/>
        <v>32.361111111111107</v>
      </c>
      <c r="G1627" s="53">
        <f t="shared" si="312"/>
        <v>0.11111111111111072</v>
      </c>
      <c r="H1627" s="34">
        <f t="shared" si="313"/>
        <v>32.361111111111107</v>
      </c>
      <c r="I1627" s="70"/>
      <c r="J1627" s="34">
        <v>164.33333333333275</v>
      </c>
      <c r="K1627" s="34">
        <f>'Car Specs and Assumptions'!$C$5*9.81*'Car Specs and Assumptions'!$F$5</f>
        <v>145.08990000000003</v>
      </c>
      <c r="L1627" s="34">
        <v>446.05419545717587</v>
      </c>
      <c r="M1627" s="34">
        <v>-426.81076212384312</v>
      </c>
      <c r="N1627" s="35">
        <v>-13812.070496507698</v>
      </c>
      <c r="O1627" s="35">
        <f t="shared" si="303"/>
        <v>0</v>
      </c>
      <c r="P1627" s="35">
        <f>IF(F1627&gt;0,(K1627+L1627)*F1627,0)</f>
        <v>19130.079755766939</v>
      </c>
      <c r="Q1627" s="36">
        <f>IF(J1627*-1&gt;(K1627+L1627),(((J1627*-1)-K1627-L1627))*F1627,0)</f>
        <v>0</v>
      </c>
      <c r="R1627" s="35">
        <f t="shared" si="304"/>
        <v>5641092.045978291</v>
      </c>
      <c r="S1627" s="35">
        <f t="shared" si="305"/>
        <v>2552543.2083916385</v>
      </c>
      <c r="T1627" s="35">
        <f t="shared" si="306"/>
        <v>1.5670953703727692</v>
      </c>
      <c r="U1627" s="35">
        <f t="shared" si="307"/>
        <v>0.70909650329119722</v>
      </c>
      <c r="V1627" s="37">
        <v>-0.70909650329119722</v>
      </c>
      <c r="W1627" s="37">
        <f>0.5*'Car Specs and Assumptions'!$C$5*(F1627*F1627)</f>
        <v>774435.09837962943</v>
      </c>
      <c r="X1627" s="37">
        <f t="shared" si="308"/>
        <v>774.43509837962938</v>
      </c>
      <c r="Y1627" s="37">
        <f t="shared" si="309"/>
        <v>565.33762181712939</v>
      </c>
      <c r="Z1627" s="37">
        <f>(H1627*(K1627+L1627))/1000</f>
        <v>19.130079755766939</v>
      </c>
      <c r="AA1627" s="37">
        <f t="shared" si="310"/>
        <v>546.20754206136246</v>
      </c>
      <c r="AB1627" s="18"/>
      <c r="AC1627" s="24">
        <f t="shared" si="311"/>
        <v>0</v>
      </c>
      <c r="AD1627" s="24"/>
      <c r="AE1627" s="18"/>
      <c r="AF1627" s="18"/>
      <c r="AG1627" s="18"/>
      <c r="AH1627" s="18"/>
      <c r="AI1627" s="18"/>
      <c r="AJ1627" s="18"/>
      <c r="AK1627" s="18"/>
      <c r="AL1627" s="18"/>
      <c r="AM1627" s="18"/>
      <c r="AN1627" s="18"/>
    </row>
    <row r="1628" spans="1:40" x14ac:dyDescent="0.35">
      <c r="A1628" s="18"/>
      <c r="B1628" s="4" t="s">
        <v>6</v>
      </c>
      <c r="C1628" s="4">
        <v>1624</v>
      </c>
      <c r="D1628" s="4">
        <v>147</v>
      </c>
      <c r="E1628" s="12">
        <v>116.7</v>
      </c>
      <c r="F1628" s="34">
        <f t="shared" si="302"/>
        <v>32.416666666666664</v>
      </c>
      <c r="G1628" s="53">
        <f t="shared" si="312"/>
        <v>1.3888888888889284E-2</v>
      </c>
      <c r="H1628" s="34">
        <f t="shared" si="313"/>
        <v>32.416666666666664</v>
      </c>
      <c r="I1628" s="70"/>
      <c r="J1628" s="34">
        <v>20.54166666666725</v>
      </c>
      <c r="K1628" s="34">
        <f>'Car Specs and Assumptions'!$C$5*9.81*'Car Specs and Assumptions'!$F$5</f>
        <v>145.08990000000003</v>
      </c>
      <c r="L1628" s="34">
        <v>447.58702661458329</v>
      </c>
      <c r="M1628" s="34">
        <v>-572.1352599479161</v>
      </c>
      <c r="N1628" s="35">
        <v>-18546.718009978278</v>
      </c>
      <c r="O1628" s="35">
        <f t="shared" si="303"/>
        <v>0</v>
      </c>
      <c r="P1628" s="35">
        <f>IF(F1628&gt;0,(K1628+L1628)*F1628,0)</f>
        <v>19212.610371089406</v>
      </c>
      <c r="Q1628" s="36">
        <f>IF(J1628*-1&gt;(K1628+L1628),(((J1628*-1)-K1628-L1628))*F1628,0)</f>
        <v>0</v>
      </c>
      <c r="R1628" s="35">
        <f t="shared" si="304"/>
        <v>5660304.6563493805</v>
      </c>
      <c r="S1628" s="35">
        <f t="shared" si="305"/>
        <v>2552543.2083916385</v>
      </c>
      <c r="T1628" s="35">
        <f t="shared" si="306"/>
        <v>1.5724326335338579</v>
      </c>
      <c r="U1628" s="35">
        <f t="shared" si="307"/>
        <v>0.70909650329119722</v>
      </c>
      <c r="V1628" s="37">
        <v>-0.70909650329119722</v>
      </c>
      <c r="W1628" s="37">
        <f>0.5*'Car Specs and Assumptions'!$C$5*(F1628*F1628)</f>
        <v>777096.38541666651</v>
      </c>
      <c r="X1628" s="37">
        <f t="shared" si="308"/>
        <v>777.09638541666652</v>
      </c>
      <c r="Y1628" s="37">
        <f t="shared" si="309"/>
        <v>567.28036135416653</v>
      </c>
      <c r="Z1628" s="37">
        <f>(H1628*(K1628+L1628))/1000</f>
        <v>19.212610371089404</v>
      </c>
      <c r="AA1628" s="37">
        <f t="shared" si="310"/>
        <v>548.06775098307708</v>
      </c>
      <c r="AB1628" s="18"/>
      <c r="AC1628" s="24">
        <f t="shared" si="311"/>
        <v>0</v>
      </c>
      <c r="AD1628" s="24"/>
      <c r="AE1628" s="18"/>
      <c r="AF1628" s="18"/>
      <c r="AG1628" s="18"/>
      <c r="AH1628" s="18"/>
      <c r="AI1628" s="18"/>
      <c r="AJ1628" s="18"/>
      <c r="AK1628" s="18"/>
      <c r="AL1628" s="18"/>
      <c r="AM1628" s="18"/>
      <c r="AN1628" s="18"/>
    </row>
    <row r="1629" spans="1:40" x14ac:dyDescent="0.35">
      <c r="A1629" s="18"/>
      <c r="B1629" s="4" t="s">
        <v>6</v>
      </c>
      <c r="C1629" s="4">
        <v>1625</v>
      </c>
      <c r="D1629" s="4">
        <v>148</v>
      </c>
      <c r="E1629" s="12">
        <v>116.6</v>
      </c>
      <c r="F1629" s="34">
        <f t="shared" si="302"/>
        <v>32.388888888888886</v>
      </c>
      <c r="G1629" s="53">
        <f t="shared" si="312"/>
        <v>-6.9444444444442865E-2</v>
      </c>
      <c r="H1629" s="34">
        <f t="shared" si="313"/>
        <v>32.388888888888886</v>
      </c>
      <c r="I1629" s="70"/>
      <c r="J1629" s="34">
        <v>-102.708333333331</v>
      </c>
      <c r="K1629" s="34">
        <f>'Car Specs and Assumptions'!$C$5*9.81*'Car Specs and Assumptions'!$F$5</f>
        <v>145.08990000000003</v>
      </c>
      <c r="L1629" s="34">
        <v>446.8202823842592</v>
      </c>
      <c r="M1629" s="34">
        <v>-694.6185157175903</v>
      </c>
      <c r="N1629" s="35">
        <v>-22497.92192574195</v>
      </c>
      <c r="O1629" s="35">
        <f t="shared" si="303"/>
        <v>0</v>
      </c>
      <c r="P1629" s="35">
        <f>IF(F1629&gt;0,(K1629+L1629)*F1629,0)</f>
        <v>19171.313129445727</v>
      </c>
      <c r="Q1629" s="36">
        <f>IF(J1629*-1&gt;(K1629+L1629),(((J1629*-1)-K1629-L1629))*F1629,0)</f>
        <v>0</v>
      </c>
      <c r="R1629" s="35">
        <f t="shared" si="304"/>
        <v>5679475.969478826</v>
      </c>
      <c r="S1629" s="35">
        <f t="shared" si="305"/>
        <v>2552543.2083916385</v>
      </c>
      <c r="T1629" s="35">
        <f t="shared" si="306"/>
        <v>1.5777584243212179</v>
      </c>
      <c r="U1629" s="35">
        <f t="shared" si="307"/>
        <v>0.70909650329119722</v>
      </c>
      <c r="V1629" s="37">
        <v>-0.70909650329119722</v>
      </c>
      <c r="W1629" s="37">
        <f>0.5*'Car Specs and Assumptions'!$C$5*(F1629*F1629)</f>
        <v>775765.17129629606</v>
      </c>
      <c r="X1629" s="37">
        <f t="shared" si="308"/>
        <v>775.7651712962961</v>
      </c>
      <c r="Y1629" s="37">
        <f t="shared" si="309"/>
        <v>566.30857504629614</v>
      </c>
      <c r="Z1629" s="37">
        <f>(H1629*(K1629+L1629))/1000</f>
        <v>19.171313129445728</v>
      </c>
      <c r="AA1629" s="37">
        <f t="shared" si="310"/>
        <v>547.13726191685043</v>
      </c>
      <c r="AB1629" s="18"/>
      <c r="AC1629" s="24">
        <f t="shared" si="311"/>
        <v>0</v>
      </c>
      <c r="AD1629" s="24"/>
      <c r="AE1629" s="18"/>
      <c r="AF1629" s="18"/>
      <c r="AG1629" s="18"/>
      <c r="AH1629" s="18"/>
      <c r="AI1629" s="18"/>
      <c r="AJ1629" s="18"/>
      <c r="AK1629" s="18"/>
      <c r="AL1629" s="18"/>
      <c r="AM1629" s="18"/>
      <c r="AN1629" s="18"/>
    </row>
    <row r="1630" spans="1:40" x14ac:dyDescent="0.35">
      <c r="A1630" s="18"/>
      <c r="B1630" s="4" t="s">
        <v>6</v>
      </c>
      <c r="C1630" s="4">
        <v>1626</v>
      </c>
      <c r="D1630" s="4">
        <v>149</v>
      </c>
      <c r="E1630" s="12">
        <v>116.2</v>
      </c>
      <c r="F1630" s="34">
        <f t="shared" si="302"/>
        <v>32.277777777777779</v>
      </c>
      <c r="G1630" s="53">
        <f t="shared" si="312"/>
        <v>-0.19444444444444287</v>
      </c>
      <c r="H1630" s="34">
        <f t="shared" si="313"/>
        <v>32.277777777777779</v>
      </c>
      <c r="I1630" s="70"/>
      <c r="J1630" s="34">
        <v>-287.58333333333098</v>
      </c>
      <c r="K1630" s="34">
        <f>'Car Specs and Assumptions'!$C$5*9.81*'Car Specs and Assumptions'!$F$5</f>
        <v>145.08990000000003</v>
      </c>
      <c r="L1630" s="34">
        <v>443.75987849537046</v>
      </c>
      <c r="M1630" s="34">
        <v>-876.4331118287015</v>
      </c>
      <c r="N1630" s="35">
        <v>-28289.31322069309</v>
      </c>
      <c r="O1630" s="35">
        <f t="shared" si="303"/>
        <v>0</v>
      </c>
      <c r="P1630" s="35">
        <f>IF(F1630&gt;0,(K1630+L1630)*F1630,0)</f>
        <v>19006.762294767239</v>
      </c>
      <c r="Q1630" s="36">
        <f>IF(J1630*-1&gt;(K1630+L1630),(((J1630*-1)-K1630-L1630))*F1630,0)</f>
        <v>0</v>
      </c>
      <c r="R1630" s="35">
        <f t="shared" si="304"/>
        <v>5698482.7317735935</v>
      </c>
      <c r="S1630" s="35">
        <f t="shared" si="305"/>
        <v>2552543.2083916385</v>
      </c>
      <c r="T1630" s="35">
        <f t="shared" si="306"/>
        <v>1.5830385028867044</v>
      </c>
      <c r="U1630" s="35">
        <f t="shared" si="307"/>
        <v>0.70909650329119722</v>
      </c>
      <c r="V1630" s="37">
        <v>-0.70909650329119722</v>
      </c>
      <c r="W1630" s="37">
        <f>0.5*'Car Specs and Assumptions'!$C$5*(F1630*F1630)</f>
        <v>770451.72685185191</v>
      </c>
      <c r="X1630" s="37">
        <f t="shared" si="308"/>
        <v>770.45172685185196</v>
      </c>
      <c r="Y1630" s="37">
        <f t="shared" si="309"/>
        <v>562.42976060185197</v>
      </c>
      <c r="Z1630" s="37">
        <f>(H1630*(K1630+L1630))/1000</f>
        <v>19.006762294767238</v>
      </c>
      <c r="AA1630" s="37">
        <f t="shared" si="310"/>
        <v>543.42299830708475</v>
      </c>
      <c r="AB1630" s="18"/>
      <c r="AC1630" s="24">
        <f t="shared" si="311"/>
        <v>0</v>
      </c>
      <c r="AD1630" s="24"/>
      <c r="AE1630" s="18"/>
      <c r="AF1630" s="18"/>
      <c r="AG1630" s="18"/>
      <c r="AH1630" s="18"/>
      <c r="AI1630" s="18"/>
      <c r="AJ1630" s="18"/>
      <c r="AK1630" s="18"/>
      <c r="AL1630" s="18"/>
      <c r="AM1630" s="18"/>
      <c r="AN1630" s="18"/>
    </row>
    <row r="1631" spans="1:40" x14ac:dyDescent="0.35">
      <c r="A1631" s="18"/>
      <c r="B1631" s="4" t="s">
        <v>6</v>
      </c>
      <c r="C1631" s="4">
        <v>1627</v>
      </c>
      <c r="D1631" s="4">
        <v>150</v>
      </c>
      <c r="E1631" s="12">
        <v>115.2</v>
      </c>
      <c r="F1631" s="34">
        <f t="shared" si="302"/>
        <v>32</v>
      </c>
      <c r="G1631" s="53">
        <f t="shared" si="312"/>
        <v>-0.33333333333333393</v>
      </c>
      <c r="H1631" s="34">
        <f t="shared" si="313"/>
        <v>32</v>
      </c>
      <c r="I1631" s="70"/>
      <c r="J1631" s="34">
        <v>-493.00000000000085</v>
      </c>
      <c r="K1631" s="34">
        <f>'Car Specs and Assumptions'!$C$5*9.81*'Car Specs and Assumptions'!$F$5</f>
        <v>145.08990000000003</v>
      </c>
      <c r="L1631" s="34">
        <v>436.15488000000005</v>
      </c>
      <c r="M1631" s="34">
        <v>-1074.2447800000009</v>
      </c>
      <c r="N1631" s="35">
        <v>-34375.832960000029</v>
      </c>
      <c r="O1631" s="35">
        <f t="shared" si="303"/>
        <v>0</v>
      </c>
      <c r="P1631" s="35">
        <f>IF(F1631&gt;0,(K1631+L1631)*F1631,0)</f>
        <v>18599.832960000003</v>
      </c>
      <c r="Q1631" s="36">
        <f>IF(J1631*-1&gt;(K1631+L1631),(((J1631*-1)-K1631-L1631))*F1631,0)</f>
        <v>0</v>
      </c>
      <c r="R1631" s="35">
        <f t="shared" si="304"/>
        <v>5717082.5647335937</v>
      </c>
      <c r="S1631" s="35">
        <f t="shared" si="305"/>
        <v>2552543.2083916385</v>
      </c>
      <c r="T1631" s="35">
        <f t="shared" si="306"/>
        <v>1.5882055364829923</v>
      </c>
      <c r="U1631" s="35">
        <f t="shared" si="307"/>
        <v>0.70909650329119722</v>
      </c>
      <c r="V1631" s="37">
        <v>-0.70909650329119722</v>
      </c>
      <c r="W1631" s="37">
        <f>0.5*'Car Specs and Assumptions'!$C$5*(F1631*F1631)</f>
        <v>757248</v>
      </c>
      <c r="X1631" s="37">
        <f t="shared" si="308"/>
        <v>757.24800000000005</v>
      </c>
      <c r="Y1631" s="37">
        <f t="shared" si="309"/>
        <v>552.79104000000007</v>
      </c>
      <c r="Z1631" s="37">
        <f>(H1631*(K1631+L1631))/1000</f>
        <v>18.599832960000004</v>
      </c>
      <c r="AA1631" s="37">
        <f t="shared" si="310"/>
        <v>534.19120704000011</v>
      </c>
      <c r="AB1631" s="18"/>
      <c r="AC1631" s="24">
        <f t="shared" si="311"/>
        <v>0</v>
      </c>
      <c r="AD1631" s="24"/>
      <c r="AE1631" s="18"/>
      <c r="AF1631" s="18"/>
      <c r="AG1631" s="18"/>
      <c r="AH1631" s="18"/>
      <c r="AI1631" s="18"/>
      <c r="AJ1631" s="18"/>
      <c r="AK1631" s="18"/>
      <c r="AL1631" s="18"/>
      <c r="AM1631" s="18"/>
      <c r="AN1631" s="18"/>
    </row>
    <row r="1632" spans="1:40" x14ac:dyDescent="0.35">
      <c r="A1632" s="18"/>
      <c r="B1632" s="4" t="s">
        <v>6</v>
      </c>
      <c r="C1632" s="4">
        <v>1628</v>
      </c>
      <c r="D1632" s="4">
        <v>151</v>
      </c>
      <c r="E1632" s="12">
        <v>113.8</v>
      </c>
      <c r="F1632" s="34">
        <f t="shared" si="302"/>
        <v>31.611111111111111</v>
      </c>
      <c r="G1632" s="53">
        <f t="shared" si="312"/>
        <v>-0.44444444444444464</v>
      </c>
      <c r="H1632" s="34">
        <f t="shared" si="313"/>
        <v>31.611111111111111</v>
      </c>
      <c r="I1632" s="70"/>
      <c r="J1632" s="34">
        <v>-657.3333333333336</v>
      </c>
      <c r="K1632" s="34">
        <f>'Car Specs and Assumptions'!$C$5*9.81*'Car Specs and Assumptions'!$F$5</f>
        <v>145.08990000000003</v>
      </c>
      <c r="L1632" s="34">
        <v>425.61830905092597</v>
      </c>
      <c r="M1632" s="34">
        <v>-1228.0415423842596</v>
      </c>
      <c r="N1632" s="35">
        <v>-38819.757645369093</v>
      </c>
      <c r="O1632" s="35">
        <f t="shared" si="303"/>
        <v>0</v>
      </c>
      <c r="P1632" s="35">
        <f>IF(F1632&gt;0,(K1632+L1632)*F1632,0)</f>
        <v>18040.720608332049</v>
      </c>
      <c r="Q1632" s="36">
        <f>IF(J1632*-1&gt;(K1632+L1632),(((J1632*-1)-K1632-L1632))*F1632,0)</f>
        <v>2738.3164287049949</v>
      </c>
      <c r="R1632" s="35">
        <f t="shared" si="304"/>
        <v>5735123.2853419259</v>
      </c>
      <c r="S1632" s="35">
        <f t="shared" si="305"/>
        <v>2555281.5248203436</v>
      </c>
      <c r="T1632" s="35">
        <f t="shared" si="306"/>
        <v>1.5932172486679872</v>
      </c>
      <c r="U1632" s="35">
        <f t="shared" si="307"/>
        <v>0.70985720759509152</v>
      </c>
      <c r="V1632" s="37">
        <v>-0.70985720759509152</v>
      </c>
      <c r="W1632" s="37">
        <f>0.5*'Car Specs and Assumptions'!$C$5*(F1632*F1632)</f>
        <v>738954.50462962966</v>
      </c>
      <c r="X1632" s="37">
        <f t="shared" si="308"/>
        <v>738.9545046296297</v>
      </c>
      <c r="Y1632" s="37">
        <f t="shared" si="309"/>
        <v>539.43678837962966</v>
      </c>
      <c r="Z1632" s="37">
        <f>(H1632*(K1632+L1632))/1000</f>
        <v>18.040720608332048</v>
      </c>
      <c r="AA1632" s="37">
        <f t="shared" si="310"/>
        <v>521.39606777129757</v>
      </c>
      <c r="AB1632" s="18"/>
      <c r="AC1632" s="24">
        <f t="shared" si="311"/>
        <v>0</v>
      </c>
      <c r="AD1632" s="24"/>
      <c r="AE1632" s="18"/>
      <c r="AF1632" s="18"/>
      <c r="AG1632" s="18"/>
      <c r="AH1632" s="18"/>
      <c r="AI1632" s="18"/>
      <c r="AJ1632" s="18"/>
      <c r="AK1632" s="18"/>
      <c r="AL1632" s="18"/>
      <c r="AM1632" s="18"/>
      <c r="AN1632" s="18"/>
    </row>
    <row r="1633" spans="1:40" x14ac:dyDescent="0.35">
      <c r="A1633" s="18"/>
      <c r="B1633" s="4" t="s">
        <v>6</v>
      </c>
      <c r="C1633" s="4">
        <v>1629</v>
      </c>
      <c r="D1633" s="4">
        <v>152</v>
      </c>
      <c r="E1633" s="12">
        <v>112</v>
      </c>
      <c r="F1633" s="34">
        <f t="shared" si="302"/>
        <v>31.111111111111111</v>
      </c>
      <c r="G1633" s="53">
        <f t="shared" si="312"/>
        <v>-0.51388888888888928</v>
      </c>
      <c r="H1633" s="34">
        <f t="shared" si="313"/>
        <v>31.111111111111111</v>
      </c>
      <c r="I1633" s="70"/>
      <c r="J1633" s="34">
        <v>-760.0416666666672</v>
      </c>
      <c r="K1633" s="34">
        <f>'Car Specs and Assumptions'!$C$5*9.81*'Car Specs and Assumptions'!$F$5</f>
        <v>145.08990000000003</v>
      </c>
      <c r="L1633" s="34">
        <v>412.26059259259262</v>
      </c>
      <c r="M1633" s="34">
        <v>-1317.3921592592599</v>
      </c>
      <c r="N1633" s="35">
        <v>-40985.533843621415</v>
      </c>
      <c r="O1633" s="35">
        <f t="shared" si="303"/>
        <v>0</v>
      </c>
      <c r="P1633" s="35">
        <f>IF(F1633&gt;0,(K1633+L1633)*F1633,0)</f>
        <v>17339.79310288066</v>
      </c>
      <c r="Q1633" s="36">
        <f>IF(J1633*-1&gt;(K1633+L1633),(((J1633*-1)-K1633-L1633))*F1633,0)</f>
        <v>6305.9476378600966</v>
      </c>
      <c r="R1633" s="35">
        <f t="shared" si="304"/>
        <v>5752463.0784448069</v>
      </c>
      <c r="S1633" s="35">
        <f t="shared" si="305"/>
        <v>2561587.4724582038</v>
      </c>
      <c r="T1633" s="35">
        <f t="shared" si="306"/>
        <v>1.5980342431919674</v>
      </c>
      <c r="U1633" s="35">
        <f t="shared" si="307"/>
        <v>0.71160899984888903</v>
      </c>
      <c r="V1633" s="37">
        <v>-0.71160899984888903</v>
      </c>
      <c r="W1633" s="37">
        <f>0.5*'Car Specs and Assumptions'!$C$5*(F1633*F1633)</f>
        <v>715762.96296296292</v>
      </c>
      <c r="X1633" s="37">
        <f t="shared" si="308"/>
        <v>715.76296296296289</v>
      </c>
      <c r="Y1633" s="37">
        <f t="shared" si="309"/>
        <v>522.50696296296292</v>
      </c>
      <c r="Z1633" s="37">
        <f>(H1633*(K1633+L1633))/1000</f>
        <v>17.339793102880659</v>
      </c>
      <c r="AA1633" s="37">
        <f t="shared" si="310"/>
        <v>505.16716986008225</v>
      </c>
      <c r="AB1633" s="18"/>
      <c r="AC1633" s="24">
        <f t="shared" si="311"/>
        <v>0</v>
      </c>
      <c r="AD1633" s="24"/>
      <c r="AE1633" s="18"/>
      <c r="AF1633" s="18"/>
      <c r="AG1633" s="18"/>
      <c r="AH1633" s="18"/>
      <c r="AI1633" s="18"/>
      <c r="AJ1633" s="18"/>
      <c r="AK1633" s="18"/>
      <c r="AL1633" s="18"/>
      <c r="AM1633" s="18"/>
      <c r="AN1633" s="18"/>
    </row>
    <row r="1634" spans="1:40" x14ac:dyDescent="0.35">
      <c r="A1634" s="18"/>
      <c r="B1634" s="4" t="s">
        <v>6</v>
      </c>
      <c r="C1634" s="4">
        <v>1630</v>
      </c>
      <c r="D1634" s="4">
        <v>153</v>
      </c>
      <c r="E1634" s="12">
        <v>110.1</v>
      </c>
      <c r="F1634" s="34">
        <f t="shared" si="302"/>
        <v>30.583333333333332</v>
      </c>
      <c r="G1634" s="53">
        <f t="shared" si="312"/>
        <v>-0.51388888888888928</v>
      </c>
      <c r="H1634" s="34">
        <f t="shared" si="313"/>
        <v>30.583333333333332</v>
      </c>
      <c r="I1634" s="70"/>
      <c r="J1634" s="34">
        <v>-760.0416666666672</v>
      </c>
      <c r="K1634" s="34">
        <f>'Car Specs and Assumptions'!$C$5*9.81*'Car Specs and Assumptions'!$F$5</f>
        <v>145.08990000000003</v>
      </c>
      <c r="L1634" s="34">
        <v>398.39182286458333</v>
      </c>
      <c r="M1634" s="34">
        <v>-1303.5233895312506</v>
      </c>
      <c r="N1634" s="35">
        <v>-39866.090329830746</v>
      </c>
      <c r="O1634" s="35">
        <f t="shared" si="303"/>
        <v>0</v>
      </c>
      <c r="P1634" s="35">
        <f>IF(F1634&gt;0,(K1634+L1634)*F1634,0)</f>
        <v>16621.482690941841</v>
      </c>
      <c r="Q1634" s="36">
        <f>IF(J1634*-1&gt;(K1634+L1634),(((J1634*-1)-K1634-L1634))*F1634,0)</f>
        <v>6623.1249479470625</v>
      </c>
      <c r="R1634" s="35">
        <f t="shared" si="304"/>
        <v>5769084.5611357484</v>
      </c>
      <c r="S1634" s="35">
        <f t="shared" si="305"/>
        <v>2568210.5974061508</v>
      </c>
      <c r="T1634" s="35">
        <f t="shared" si="306"/>
        <v>1.6026516910835109</v>
      </c>
      <c r="U1634" s="35">
        <f t="shared" si="307"/>
        <v>0.71344890395942873</v>
      </c>
      <c r="V1634" s="37">
        <v>-0.71344890395942873</v>
      </c>
      <c r="W1634" s="37">
        <f>0.5*'Car Specs and Assumptions'!$C$5*(F1634*F1634)</f>
        <v>691684.13541666663</v>
      </c>
      <c r="X1634" s="37">
        <f t="shared" si="308"/>
        <v>691.68413541666666</v>
      </c>
      <c r="Y1634" s="37">
        <f t="shared" si="309"/>
        <v>504.92941885416667</v>
      </c>
      <c r="Z1634" s="37">
        <f>(H1634*(K1634+L1634))/1000</f>
        <v>16.621482690941839</v>
      </c>
      <c r="AA1634" s="37">
        <f t="shared" si="310"/>
        <v>488.30793616322484</v>
      </c>
      <c r="AB1634" s="18"/>
      <c r="AC1634" s="24">
        <f t="shared" si="311"/>
        <v>0</v>
      </c>
      <c r="AD1634" s="24"/>
      <c r="AE1634" s="18"/>
      <c r="AF1634" s="18"/>
      <c r="AG1634" s="18"/>
      <c r="AH1634" s="18"/>
      <c r="AI1634" s="18"/>
      <c r="AJ1634" s="18"/>
      <c r="AK1634" s="18"/>
      <c r="AL1634" s="18"/>
      <c r="AM1634" s="18"/>
      <c r="AN1634" s="18"/>
    </row>
    <row r="1635" spans="1:40" x14ac:dyDescent="0.35">
      <c r="A1635" s="18"/>
      <c r="B1635" s="4" t="s">
        <v>6</v>
      </c>
      <c r="C1635" s="4">
        <v>1631</v>
      </c>
      <c r="D1635" s="4">
        <v>154</v>
      </c>
      <c r="E1635" s="12">
        <v>108.3</v>
      </c>
      <c r="F1635" s="34">
        <f t="shared" si="302"/>
        <v>30.083333333333332</v>
      </c>
      <c r="G1635" s="53">
        <f t="shared" si="312"/>
        <v>-0.43055555555555536</v>
      </c>
      <c r="H1635" s="34">
        <f t="shared" si="313"/>
        <v>30.083333333333332</v>
      </c>
      <c r="I1635" s="70"/>
      <c r="J1635" s="34">
        <v>-636.7916666666664</v>
      </c>
      <c r="K1635" s="34">
        <f>'Car Specs and Assumptions'!$C$5*9.81*'Car Specs and Assumptions'!$F$5</f>
        <v>145.08990000000003</v>
      </c>
      <c r="L1635" s="34">
        <v>385.47187036458331</v>
      </c>
      <c r="M1635" s="34">
        <v>-1167.3534370312498</v>
      </c>
      <c r="N1635" s="35">
        <v>-35117.882564023428</v>
      </c>
      <c r="O1635" s="35">
        <f t="shared" si="303"/>
        <v>0</v>
      </c>
      <c r="P1635" s="35">
        <f>IF(F1635&gt;0,(K1635+L1635)*F1635,0)</f>
        <v>15961.066591801216</v>
      </c>
      <c r="Q1635" s="36">
        <f>IF(J1635*-1&gt;(K1635+L1635),(((J1635*-1)-K1635-L1635))*F1635,0)</f>
        <v>3195.749380420998</v>
      </c>
      <c r="R1635" s="35">
        <f t="shared" si="304"/>
        <v>5785045.6277275495</v>
      </c>
      <c r="S1635" s="35">
        <f t="shared" si="305"/>
        <v>2571406.3467865717</v>
      </c>
      <c r="T1635" s="35">
        <f t="shared" si="306"/>
        <v>1.6070856753827134</v>
      </c>
      <c r="U1635" s="35">
        <f t="shared" si="307"/>
        <v>0.71433668313730969</v>
      </c>
      <c r="V1635" s="37">
        <v>-0.71433668313730969</v>
      </c>
      <c r="W1635" s="37">
        <f>0.5*'Car Specs and Assumptions'!$C$5*(F1635*F1635)</f>
        <v>669252.63541666663</v>
      </c>
      <c r="X1635" s="37">
        <f t="shared" si="308"/>
        <v>669.25263541666664</v>
      </c>
      <c r="Y1635" s="37">
        <f t="shared" si="309"/>
        <v>488.55442385416666</v>
      </c>
      <c r="Z1635" s="37">
        <f>(H1635*(K1635+L1635))/1000</f>
        <v>15.961066591801217</v>
      </c>
      <c r="AA1635" s="37">
        <f t="shared" si="310"/>
        <v>472.59335726236543</v>
      </c>
      <c r="AB1635" s="18"/>
      <c r="AC1635" s="24">
        <f t="shared" si="311"/>
        <v>0</v>
      </c>
      <c r="AD1635" s="24"/>
      <c r="AE1635" s="18"/>
      <c r="AF1635" s="18"/>
      <c r="AG1635" s="18"/>
      <c r="AH1635" s="18"/>
      <c r="AI1635" s="18"/>
      <c r="AJ1635" s="18"/>
      <c r="AK1635" s="18"/>
      <c r="AL1635" s="18"/>
      <c r="AM1635" s="18"/>
      <c r="AN1635" s="18"/>
    </row>
    <row r="1636" spans="1:40" x14ac:dyDescent="0.35">
      <c r="A1636" s="18"/>
      <c r="B1636" s="4" t="s">
        <v>6</v>
      </c>
      <c r="C1636" s="4">
        <v>1632</v>
      </c>
      <c r="D1636" s="4">
        <v>155</v>
      </c>
      <c r="E1636" s="12">
        <v>107</v>
      </c>
      <c r="F1636" s="34">
        <f t="shared" si="302"/>
        <v>29.722222222222221</v>
      </c>
      <c r="G1636" s="53">
        <f t="shared" si="312"/>
        <v>-0.30555555555555536</v>
      </c>
      <c r="H1636" s="34">
        <f t="shared" si="313"/>
        <v>29.722222222222221</v>
      </c>
      <c r="I1636" s="70"/>
      <c r="J1636" s="34">
        <v>-451.9166666666664</v>
      </c>
      <c r="K1636" s="34">
        <f>'Car Specs and Assumptions'!$C$5*9.81*'Car Specs and Assumptions'!$F$5</f>
        <v>145.08990000000003</v>
      </c>
      <c r="L1636" s="34">
        <v>376.27324016203704</v>
      </c>
      <c r="M1636" s="34">
        <v>-973.2798068287035</v>
      </c>
      <c r="N1636" s="35">
        <v>-28928.038702964241</v>
      </c>
      <c r="O1636" s="35">
        <f t="shared" si="303"/>
        <v>0</v>
      </c>
      <c r="P1636" s="35">
        <f>IF(F1636&gt;0,(K1636+L1636)*F1636,0)</f>
        <v>15496.071110371659</v>
      </c>
      <c r="Q1636" s="36">
        <f>IF(J1636*-1&gt;(K1636+L1636),(((J1636*-1)-K1636-L1636))*F1636,0)</f>
        <v>0</v>
      </c>
      <c r="R1636" s="35">
        <f t="shared" si="304"/>
        <v>5800541.698837921</v>
      </c>
      <c r="S1636" s="35">
        <f t="shared" si="305"/>
        <v>2571406.3467865717</v>
      </c>
      <c r="T1636" s="35">
        <f t="shared" si="306"/>
        <v>1.6113904839371744</v>
      </c>
      <c r="U1636" s="35">
        <f t="shared" si="307"/>
        <v>0.71433668313730969</v>
      </c>
      <c r="V1636" s="37">
        <v>-0.71433668313730969</v>
      </c>
      <c r="W1636" s="37">
        <f>0.5*'Car Specs and Assumptions'!$C$5*(F1636*F1636)</f>
        <v>653282.06018518517</v>
      </c>
      <c r="X1636" s="37">
        <f t="shared" si="308"/>
        <v>653.28206018518517</v>
      </c>
      <c r="Y1636" s="37">
        <f t="shared" si="309"/>
        <v>476.89590393518517</v>
      </c>
      <c r="Z1636" s="37">
        <f>(H1636*(K1636+L1636))/1000</f>
        <v>15.496071110371659</v>
      </c>
      <c r="AA1636" s="37">
        <f t="shared" si="310"/>
        <v>461.39983282481353</v>
      </c>
      <c r="AB1636" s="18"/>
      <c r="AC1636" s="24">
        <f t="shared" si="311"/>
        <v>0</v>
      </c>
      <c r="AD1636" s="24"/>
      <c r="AE1636" s="18"/>
      <c r="AF1636" s="18"/>
      <c r="AG1636" s="18"/>
      <c r="AH1636" s="18"/>
      <c r="AI1636" s="18"/>
      <c r="AJ1636" s="18"/>
      <c r="AK1636" s="18"/>
      <c r="AL1636" s="18"/>
      <c r="AM1636" s="18"/>
      <c r="AN1636" s="18"/>
    </row>
    <row r="1637" spans="1:40" x14ac:dyDescent="0.35">
      <c r="A1637" s="18"/>
      <c r="B1637" s="4" t="s">
        <v>6</v>
      </c>
      <c r="C1637" s="4">
        <v>1633</v>
      </c>
      <c r="D1637" s="4">
        <v>156</v>
      </c>
      <c r="E1637" s="12">
        <v>106.1</v>
      </c>
      <c r="F1637" s="34">
        <f t="shared" si="302"/>
        <v>29.472222222222221</v>
      </c>
      <c r="G1637" s="53">
        <f t="shared" si="312"/>
        <v>-0.16666666666666785</v>
      </c>
      <c r="H1637" s="34">
        <f t="shared" si="313"/>
        <v>29.472222222222221</v>
      </c>
      <c r="I1637" s="70"/>
      <c r="J1637" s="34">
        <v>-246.50000000000176</v>
      </c>
      <c r="K1637" s="34">
        <f>'Car Specs and Assumptions'!$C$5*9.81*'Car Specs and Assumptions'!$F$5</f>
        <v>145.08990000000003</v>
      </c>
      <c r="L1637" s="34">
        <v>369.9700307349537</v>
      </c>
      <c r="M1637" s="34">
        <v>-761.55993073495551</v>
      </c>
      <c r="N1637" s="35">
        <v>-22444.86351416077</v>
      </c>
      <c r="O1637" s="35">
        <f t="shared" si="303"/>
        <v>0</v>
      </c>
      <c r="P1637" s="35">
        <f>IF(F1637&gt;0,(K1637+L1637)*F1637,0)</f>
        <v>15179.96073638294</v>
      </c>
      <c r="Q1637" s="36">
        <f>IF(J1637*-1&gt;(K1637+L1637),(((J1637*-1)-K1637-L1637))*F1637,0)</f>
        <v>0</v>
      </c>
      <c r="R1637" s="35">
        <f t="shared" si="304"/>
        <v>5815721.6595743038</v>
      </c>
      <c r="S1637" s="35">
        <f t="shared" si="305"/>
        <v>2571406.3467865717</v>
      </c>
      <c r="T1637" s="35">
        <f t="shared" si="306"/>
        <v>1.6156074770297417</v>
      </c>
      <c r="U1637" s="35">
        <f t="shared" si="307"/>
        <v>0.71433668313730969</v>
      </c>
      <c r="V1637" s="37">
        <v>-0.71433668313730969</v>
      </c>
      <c r="W1637" s="37">
        <f>0.5*'Car Specs and Assumptions'!$C$5*(F1637*F1637)</f>
        <v>642338.48726851842</v>
      </c>
      <c r="X1637" s="37">
        <f t="shared" si="308"/>
        <v>642.33848726851841</v>
      </c>
      <c r="Y1637" s="37">
        <f t="shared" si="309"/>
        <v>468.90709570601842</v>
      </c>
      <c r="Z1637" s="37">
        <f>(H1637*(K1637+L1637))/1000</f>
        <v>15.17996073638294</v>
      </c>
      <c r="AA1637" s="37">
        <f t="shared" si="310"/>
        <v>453.72713496963547</v>
      </c>
      <c r="AB1637" s="18"/>
      <c r="AC1637" s="24">
        <f t="shared" si="311"/>
        <v>0</v>
      </c>
      <c r="AD1637" s="24"/>
      <c r="AE1637" s="18"/>
      <c r="AF1637" s="18"/>
      <c r="AG1637" s="18"/>
      <c r="AH1637" s="18"/>
      <c r="AI1637" s="18"/>
      <c r="AJ1637" s="18"/>
      <c r="AK1637" s="18"/>
      <c r="AL1637" s="18"/>
      <c r="AM1637" s="18"/>
      <c r="AN1637" s="18"/>
    </row>
    <row r="1638" spans="1:40" x14ac:dyDescent="0.35">
      <c r="A1638" s="18"/>
      <c r="B1638" s="4" t="s">
        <v>6</v>
      </c>
      <c r="C1638" s="4">
        <v>1634</v>
      </c>
      <c r="D1638" s="4">
        <v>157</v>
      </c>
      <c r="E1638" s="12">
        <v>105.8</v>
      </c>
      <c r="F1638" s="34">
        <f t="shared" si="302"/>
        <v>29.388888888888886</v>
      </c>
      <c r="G1638" s="53">
        <f t="shared" si="312"/>
        <v>-5.5555555555555358E-2</v>
      </c>
      <c r="H1638" s="34">
        <f t="shared" si="313"/>
        <v>29.388888888888886</v>
      </c>
      <c r="I1638" s="70"/>
      <c r="J1638" s="34">
        <v>-82.166666666666373</v>
      </c>
      <c r="K1638" s="34">
        <f>'Car Specs and Assumptions'!$C$5*9.81*'Car Specs and Assumptions'!$F$5</f>
        <v>145.08990000000003</v>
      </c>
      <c r="L1638" s="34">
        <v>367.88079238425922</v>
      </c>
      <c r="M1638" s="34">
        <v>-595.13735905092562</v>
      </c>
      <c r="N1638" s="35">
        <v>-17490.425718774422</v>
      </c>
      <c r="O1638" s="35">
        <f t="shared" si="303"/>
        <v>0</v>
      </c>
      <c r="P1638" s="35">
        <f>IF(F1638&gt;0,(K1638+L1638)*F1638,0)</f>
        <v>15075.638681737395</v>
      </c>
      <c r="Q1638" s="36">
        <f>IF(J1638*-1&gt;(K1638+L1638),(((J1638*-1)-K1638-L1638))*F1638,0)</f>
        <v>0</v>
      </c>
      <c r="R1638" s="35">
        <f t="shared" si="304"/>
        <v>5830797.2982560415</v>
      </c>
      <c r="S1638" s="35">
        <f t="shared" si="305"/>
        <v>2571406.3467865717</v>
      </c>
      <c r="T1638" s="35">
        <f t="shared" si="306"/>
        <v>1.6197954894555284</v>
      </c>
      <c r="U1638" s="35">
        <f t="shared" si="307"/>
        <v>0.71433668313730969</v>
      </c>
      <c r="V1638" s="37">
        <v>-0.71433668313730969</v>
      </c>
      <c r="W1638" s="37">
        <f>0.5*'Car Specs and Assumptions'!$C$5*(F1638*F1638)</f>
        <v>638711.17129629618</v>
      </c>
      <c r="X1638" s="37">
        <f t="shared" si="308"/>
        <v>638.71117129629613</v>
      </c>
      <c r="Y1638" s="37">
        <f t="shared" si="309"/>
        <v>466.25915504629614</v>
      </c>
      <c r="Z1638" s="37">
        <f>(H1638*(K1638+L1638))/1000</f>
        <v>15.075638681737395</v>
      </c>
      <c r="AA1638" s="37">
        <f t="shared" si="310"/>
        <v>451.18351636455873</v>
      </c>
      <c r="AB1638" s="18"/>
      <c r="AC1638" s="24">
        <f t="shared" si="311"/>
        <v>0</v>
      </c>
      <c r="AD1638" s="24"/>
      <c r="AE1638" s="18"/>
      <c r="AF1638" s="18"/>
      <c r="AG1638" s="18"/>
      <c r="AH1638" s="18"/>
      <c r="AI1638" s="18"/>
      <c r="AJ1638" s="18"/>
      <c r="AK1638" s="18"/>
      <c r="AL1638" s="18"/>
      <c r="AM1638" s="18"/>
      <c r="AN1638" s="18"/>
    </row>
    <row r="1639" spans="1:40" x14ac:dyDescent="0.35">
      <c r="A1639" s="18"/>
      <c r="B1639" s="4" t="s">
        <v>6</v>
      </c>
      <c r="C1639" s="4">
        <v>1635</v>
      </c>
      <c r="D1639" s="4">
        <v>158</v>
      </c>
      <c r="E1639" s="12">
        <v>105.7</v>
      </c>
      <c r="F1639" s="34">
        <f t="shared" si="302"/>
        <v>29.361111111111111</v>
      </c>
      <c r="G1639" s="53">
        <f t="shared" si="312"/>
        <v>-1.3888888888887507E-2</v>
      </c>
      <c r="H1639" s="34">
        <f t="shared" si="313"/>
        <v>29.361111111111111</v>
      </c>
      <c r="I1639" s="70"/>
      <c r="J1639" s="34">
        <v>-20.541666666664625</v>
      </c>
      <c r="K1639" s="34">
        <f>'Car Specs and Assumptions'!$C$5*9.81*'Car Specs and Assumptions'!$F$5</f>
        <v>145.08990000000003</v>
      </c>
      <c r="L1639" s="34">
        <v>367.18569420717597</v>
      </c>
      <c r="M1639" s="34">
        <v>-532.81726087384061</v>
      </c>
      <c r="N1639" s="35">
        <v>-15644.106798434708</v>
      </c>
      <c r="O1639" s="35">
        <f t="shared" si="303"/>
        <v>0</v>
      </c>
      <c r="P1639" s="35">
        <f>IF(F1639&gt;0,(K1639+L1639)*F1639,0)</f>
        <v>15040.980641027363</v>
      </c>
      <c r="Q1639" s="36">
        <f>IF(J1639*-1&gt;(K1639+L1639),(((J1639*-1)-K1639-L1639))*F1639,0)</f>
        <v>0</v>
      </c>
      <c r="R1639" s="35">
        <f t="shared" si="304"/>
        <v>5845838.2788970685</v>
      </c>
      <c r="S1639" s="35">
        <f t="shared" si="305"/>
        <v>2571406.3467865717</v>
      </c>
      <c r="T1639" s="35">
        <f t="shared" si="306"/>
        <v>1.6239738738776057</v>
      </c>
      <c r="U1639" s="35">
        <f t="shared" si="307"/>
        <v>0.71433668313730969</v>
      </c>
      <c r="V1639" s="37">
        <v>-0.71433668313730969</v>
      </c>
      <c r="W1639" s="37">
        <f>0.5*'Car Specs and Assumptions'!$C$5*(F1639*F1639)</f>
        <v>637504.34837962966</v>
      </c>
      <c r="X1639" s="37">
        <f t="shared" si="308"/>
        <v>637.50434837962962</v>
      </c>
      <c r="Y1639" s="37">
        <f t="shared" si="309"/>
        <v>465.37817431712961</v>
      </c>
      <c r="Z1639" s="37">
        <f>(H1639*(K1639+L1639))/1000</f>
        <v>15.040980641027364</v>
      </c>
      <c r="AA1639" s="37">
        <f t="shared" si="310"/>
        <v>450.33719367610223</v>
      </c>
      <c r="AB1639" s="18"/>
      <c r="AC1639" s="24">
        <f t="shared" si="311"/>
        <v>0</v>
      </c>
      <c r="AD1639" s="24"/>
      <c r="AE1639" s="18"/>
      <c r="AF1639" s="18"/>
      <c r="AG1639" s="18"/>
      <c r="AH1639" s="18"/>
      <c r="AI1639" s="18"/>
      <c r="AJ1639" s="18"/>
      <c r="AK1639" s="18"/>
      <c r="AL1639" s="18"/>
      <c r="AM1639" s="18"/>
      <c r="AN1639" s="18"/>
    </row>
    <row r="1640" spans="1:40" x14ac:dyDescent="0.35">
      <c r="A1640" s="18"/>
      <c r="B1640" s="4" t="s">
        <v>6</v>
      </c>
      <c r="C1640" s="4">
        <v>1636</v>
      </c>
      <c r="D1640" s="4">
        <v>159</v>
      </c>
      <c r="E1640" s="12">
        <v>105.7</v>
      </c>
      <c r="F1640" s="34">
        <f t="shared" si="302"/>
        <v>29.361111111111111</v>
      </c>
      <c r="G1640" s="53">
        <f t="shared" si="312"/>
        <v>-1.3888888888889284E-2</v>
      </c>
      <c r="H1640" s="34">
        <f t="shared" si="313"/>
        <v>29.361111111111111</v>
      </c>
      <c r="I1640" s="70"/>
      <c r="J1640" s="34">
        <v>-20.54166666666725</v>
      </c>
      <c r="K1640" s="34">
        <f>'Car Specs and Assumptions'!$C$5*9.81*'Car Specs and Assumptions'!$F$5</f>
        <v>145.08990000000003</v>
      </c>
      <c r="L1640" s="34">
        <v>367.18569420717597</v>
      </c>
      <c r="M1640" s="34">
        <v>-532.81726087384322</v>
      </c>
      <c r="N1640" s="35">
        <v>-15644.106798434786</v>
      </c>
      <c r="O1640" s="35">
        <f t="shared" si="303"/>
        <v>0</v>
      </c>
      <c r="P1640" s="35">
        <f>IF(F1640&gt;0,(K1640+L1640)*F1640,0)</f>
        <v>15040.980641027363</v>
      </c>
      <c r="Q1640" s="36">
        <f>IF(J1640*-1&gt;(K1640+L1640),(((J1640*-1)-K1640-L1640))*F1640,0)</f>
        <v>0</v>
      </c>
      <c r="R1640" s="35">
        <f t="shared" si="304"/>
        <v>5860879.2595380954</v>
      </c>
      <c r="S1640" s="35">
        <f t="shared" si="305"/>
        <v>2571406.3467865717</v>
      </c>
      <c r="T1640" s="35">
        <f t="shared" si="306"/>
        <v>1.628152258299683</v>
      </c>
      <c r="U1640" s="35">
        <f t="shared" si="307"/>
        <v>0.71433668313730969</v>
      </c>
      <c r="V1640" s="37">
        <v>-0.71433668313730969</v>
      </c>
      <c r="W1640" s="37">
        <f>0.5*'Car Specs and Assumptions'!$C$5*(F1640*F1640)</f>
        <v>637504.34837962966</v>
      </c>
      <c r="X1640" s="37">
        <f t="shared" si="308"/>
        <v>637.50434837962962</v>
      </c>
      <c r="Y1640" s="37">
        <f t="shared" si="309"/>
        <v>465.37817431712961</v>
      </c>
      <c r="Z1640" s="37">
        <f>(H1640*(K1640+L1640))/1000</f>
        <v>15.040980641027364</v>
      </c>
      <c r="AA1640" s="37">
        <f t="shared" si="310"/>
        <v>450.33719367610223</v>
      </c>
      <c r="AB1640" s="18"/>
      <c r="AC1640" s="24">
        <f t="shared" si="311"/>
        <v>0</v>
      </c>
      <c r="AD1640" s="24"/>
      <c r="AE1640" s="18"/>
      <c r="AF1640" s="18"/>
      <c r="AG1640" s="18"/>
      <c r="AH1640" s="18"/>
      <c r="AI1640" s="18"/>
      <c r="AJ1640" s="18"/>
      <c r="AK1640" s="18"/>
      <c r="AL1640" s="18"/>
      <c r="AM1640" s="18"/>
      <c r="AN1640" s="18"/>
    </row>
    <row r="1641" spans="1:40" x14ac:dyDescent="0.35">
      <c r="A1641" s="18"/>
      <c r="B1641" s="4" t="s">
        <v>6</v>
      </c>
      <c r="C1641" s="4">
        <v>1637</v>
      </c>
      <c r="D1641" s="4">
        <v>160</v>
      </c>
      <c r="E1641" s="12">
        <v>105.6</v>
      </c>
      <c r="F1641" s="34">
        <f t="shared" si="302"/>
        <v>29.333333333333332</v>
      </c>
      <c r="G1641" s="53">
        <f t="shared" si="312"/>
        <v>-5.5555555555555358E-2</v>
      </c>
      <c r="H1641" s="34">
        <f t="shared" si="313"/>
        <v>29.333333333333332</v>
      </c>
      <c r="I1641" s="70"/>
      <c r="J1641" s="34">
        <v>-82.166666666666373</v>
      </c>
      <c r="K1641" s="34">
        <f>'Car Specs and Assumptions'!$C$5*9.81*'Car Specs and Assumptions'!$F$5</f>
        <v>145.08990000000003</v>
      </c>
      <c r="L1641" s="34">
        <v>366.4912533333333</v>
      </c>
      <c r="M1641" s="34">
        <v>-593.74781999999971</v>
      </c>
      <c r="N1641" s="35">
        <v>-17416.602719999992</v>
      </c>
      <c r="O1641" s="35">
        <f t="shared" si="303"/>
        <v>0</v>
      </c>
      <c r="P1641" s="35">
        <f>IF(F1641&gt;0,(K1641+L1641)*F1641,0)</f>
        <v>15006.380497777776</v>
      </c>
      <c r="Q1641" s="36">
        <f>IF(J1641*-1&gt;(K1641+L1641),(((J1641*-1)-K1641-L1641))*F1641,0)</f>
        <v>0</v>
      </c>
      <c r="R1641" s="35">
        <f t="shared" si="304"/>
        <v>5875885.6400358733</v>
      </c>
      <c r="S1641" s="35">
        <f t="shared" si="305"/>
        <v>2571406.3467865717</v>
      </c>
      <c r="T1641" s="35">
        <f t="shared" si="306"/>
        <v>1.6323210308019658</v>
      </c>
      <c r="U1641" s="35">
        <f t="shared" si="307"/>
        <v>0.71433668313730969</v>
      </c>
      <c r="V1641" s="37">
        <v>-0.71433668313730969</v>
      </c>
      <c r="W1641" s="37">
        <f>0.5*'Car Specs and Assumptions'!$C$5*(F1641*F1641)</f>
        <v>636298.66666666663</v>
      </c>
      <c r="X1641" s="37">
        <f t="shared" si="308"/>
        <v>636.29866666666658</v>
      </c>
      <c r="Y1641" s="37">
        <f t="shared" si="309"/>
        <v>464.49802666666659</v>
      </c>
      <c r="Z1641" s="37">
        <f>(H1641*(K1641+L1641))/1000</f>
        <v>15.006380497777776</v>
      </c>
      <c r="AA1641" s="37">
        <f t="shared" si="310"/>
        <v>449.49164616888879</v>
      </c>
      <c r="AB1641" s="18"/>
      <c r="AC1641" s="24">
        <f t="shared" si="311"/>
        <v>0</v>
      </c>
      <c r="AD1641" s="24"/>
      <c r="AE1641" s="18"/>
      <c r="AF1641" s="18"/>
      <c r="AG1641" s="18"/>
      <c r="AH1641" s="18"/>
      <c r="AI1641" s="18"/>
      <c r="AJ1641" s="18"/>
      <c r="AK1641" s="18"/>
      <c r="AL1641" s="18"/>
      <c r="AM1641" s="18"/>
      <c r="AN1641" s="18"/>
    </row>
    <row r="1642" spans="1:40" x14ac:dyDescent="0.35">
      <c r="A1642" s="18"/>
      <c r="B1642" s="4" t="s">
        <v>6</v>
      </c>
      <c r="C1642" s="4">
        <v>1638</v>
      </c>
      <c r="D1642" s="4">
        <v>161</v>
      </c>
      <c r="E1642" s="12">
        <v>105.3</v>
      </c>
      <c r="F1642" s="34">
        <f t="shared" si="302"/>
        <v>29.25</v>
      </c>
      <c r="G1642" s="53">
        <f t="shared" si="312"/>
        <v>-9.7222222222221433E-2</v>
      </c>
      <c r="H1642" s="34">
        <f t="shared" si="313"/>
        <v>29.25</v>
      </c>
      <c r="I1642" s="70"/>
      <c r="J1642" s="34">
        <v>-143.79166666666549</v>
      </c>
      <c r="K1642" s="34">
        <f>'Car Specs and Assumptions'!$C$5*9.81*'Car Specs and Assumptions'!$F$5</f>
        <v>145.08990000000003</v>
      </c>
      <c r="L1642" s="34">
        <v>364.41187453125002</v>
      </c>
      <c r="M1642" s="34">
        <v>-653.29344119791563</v>
      </c>
      <c r="N1642" s="35">
        <v>-19108.833155039032</v>
      </c>
      <c r="O1642" s="35">
        <f t="shared" si="303"/>
        <v>0</v>
      </c>
      <c r="P1642" s="35">
        <f>IF(F1642&gt;0,(K1642+L1642)*F1642,0)</f>
        <v>14902.926905039063</v>
      </c>
      <c r="Q1642" s="36">
        <f>IF(J1642*-1&gt;(K1642+L1642),(((J1642*-1)-K1642-L1642))*F1642,0)</f>
        <v>0</v>
      </c>
      <c r="R1642" s="35">
        <f t="shared" si="304"/>
        <v>5890788.566940912</v>
      </c>
      <c r="S1642" s="35">
        <f t="shared" si="305"/>
        <v>2571406.3467865717</v>
      </c>
      <c r="T1642" s="35">
        <f t="shared" si="306"/>
        <v>1.6364610638961854</v>
      </c>
      <c r="U1642" s="35">
        <f t="shared" si="307"/>
        <v>0.71433668313730969</v>
      </c>
      <c r="V1642" s="37">
        <v>-0.71433668313730969</v>
      </c>
      <c r="W1642" s="37">
        <f>0.5*'Car Specs and Assumptions'!$C$5*(F1642*F1642)</f>
        <v>632688.46875</v>
      </c>
      <c r="X1642" s="37">
        <f t="shared" si="308"/>
        <v>632.68846874999997</v>
      </c>
      <c r="Y1642" s="37">
        <f t="shared" si="309"/>
        <v>461.86258218749998</v>
      </c>
      <c r="Z1642" s="37">
        <f>(H1642*(K1642+L1642))/1000</f>
        <v>14.902926905039063</v>
      </c>
      <c r="AA1642" s="37">
        <f t="shared" si="310"/>
        <v>446.95965528246091</v>
      </c>
      <c r="AB1642" s="18"/>
      <c r="AC1642" s="24">
        <f t="shared" si="311"/>
        <v>0</v>
      </c>
      <c r="AD1642" s="24"/>
      <c r="AE1642" s="18"/>
      <c r="AF1642" s="18"/>
      <c r="AG1642" s="18"/>
      <c r="AH1642" s="18"/>
      <c r="AI1642" s="18"/>
      <c r="AJ1642" s="18"/>
      <c r="AK1642" s="18"/>
      <c r="AL1642" s="18"/>
      <c r="AM1642" s="18"/>
      <c r="AN1642" s="18"/>
    </row>
    <row r="1643" spans="1:40" x14ac:dyDescent="0.35">
      <c r="A1643" s="18"/>
      <c r="B1643" s="4" t="s">
        <v>6</v>
      </c>
      <c r="C1643" s="4">
        <v>1639</v>
      </c>
      <c r="D1643" s="4">
        <v>162</v>
      </c>
      <c r="E1643" s="12">
        <v>104.9</v>
      </c>
      <c r="F1643" s="34">
        <f t="shared" si="302"/>
        <v>29.138888888888889</v>
      </c>
      <c r="G1643" s="53">
        <f t="shared" si="312"/>
        <v>-0.125</v>
      </c>
      <c r="H1643" s="34">
        <f t="shared" si="313"/>
        <v>29.138888888888889</v>
      </c>
      <c r="I1643" s="70"/>
      <c r="J1643" s="34">
        <v>-184.875</v>
      </c>
      <c r="K1643" s="34">
        <f>'Car Specs and Assumptions'!$C$5*9.81*'Car Specs and Assumptions'!$F$5</f>
        <v>145.08990000000003</v>
      </c>
      <c r="L1643" s="34">
        <v>361.64857170717596</v>
      </c>
      <c r="M1643" s="34">
        <v>-691.61347170717602</v>
      </c>
      <c r="N1643" s="35">
        <v>-20152.848106134101</v>
      </c>
      <c r="O1643" s="35">
        <f t="shared" si="303"/>
        <v>0</v>
      </c>
      <c r="P1643" s="35">
        <f>IF(F1643&gt;0,(K1643+L1643)*F1643,0)</f>
        <v>14765.796022800769</v>
      </c>
      <c r="Q1643" s="36">
        <f>IF(J1643*-1&gt;(K1643+L1643),(((J1643*-1)-K1643-L1643))*F1643,0)</f>
        <v>0</v>
      </c>
      <c r="R1643" s="35">
        <f t="shared" si="304"/>
        <v>5905554.3629637128</v>
      </c>
      <c r="S1643" s="35">
        <f t="shared" si="305"/>
        <v>2571406.3467865717</v>
      </c>
      <c r="T1643" s="35">
        <f t="shared" si="306"/>
        <v>1.6405630020313196</v>
      </c>
      <c r="U1643" s="35">
        <f t="shared" si="307"/>
        <v>0.71433668313730969</v>
      </c>
      <c r="V1643" s="37">
        <v>-0.71433668313730969</v>
      </c>
      <c r="W1643" s="37">
        <f>0.5*'Car Specs and Assumptions'!$C$5*(F1643*F1643)</f>
        <v>627890.84837962966</v>
      </c>
      <c r="X1643" s="37">
        <f t="shared" si="308"/>
        <v>627.89084837962969</v>
      </c>
      <c r="Y1643" s="37">
        <f t="shared" si="309"/>
        <v>458.36031931712967</v>
      </c>
      <c r="Z1643" s="37">
        <f>(H1643*(K1643+L1643))/1000</f>
        <v>14.765796022800769</v>
      </c>
      <c r="AA1643" s="37">
        <f t="shared" si="310"/>
        <v>443.59452329432889</v>
      </c>
      <c r="AB1643" s="18"/>
      <c r="AC1643" s="24">
        <f t="shared" si="311"/>
        <v>0</v>
      </c>
      <c r="AD1643" s="24"/>
      <c r="AE1643" s="18"/>
      <c r="AF1643" s="18"/>
      <c r="AG1643" s="18"/>
      <c r="AH1643" s="18"/>
      <c r="AI1643" s="18"/>
      <c r="AJ1643" s="18"/>
      <c r="AK1643" s="18"/>
      <c r="AL1643" s="18"/>
      <c r="AM1643" s="18"/>
      <c r="AN1643" s="18"/>
    </row>
    <row r="1644" spans="1:40" x14ac:dyDescent="0.35">
      <c r="A1644" s="18"/>
      <c r="B1644" s="4" t="s">
        <v>6</v>
      </c>
      <c r="C1644" s="4">
        <v>1640</v>
      </c>
      <c r="D1644" s="4">
        <v>163</v>
      </c>
      <c r="E1644" s="12">
        <v>104.4</v>
      </c>
      <c r="F1644" s="34">
        <f t="shared" si="302"/>
        <v>29</v>
      </c>
      <c r="G1644" s="53">
        <f t="shared" si="312"/>
        <v>-0.125</v>
      </c>
      <c r="H1644" s="34">
        <f t="shared" si="313"/>
        <v>29</v>
      </c>
      <c r="I1644" s="70"/>
      <c r="J1644" s="34">
        <v>-184.875</v>
      </c>
      <c r="K1644" s="34">
        <f>'Car Specs and Assumptions'!$C$5*9.81*'Car Specs and Assumptions'!$F$5</f>
        <v>145.08990000000003</v>
      </c>
      <c r="L1644" s="34">
        <v>358.20923250000004</v>
      </c>
      <c r="M1644" s="34">
        <v>-688.17413250000004</v>
      </c>
      <c r="N1644" s="35">
        <v>-19957.049842500001</v>
      </c>
      <c r="O1644" s="35">
        <f t="shared" si="303"/>
        <v>0</v>
      </c>
      <c r="P1644" s="35">
        <f>IF(F1644&gt;0,(K1644+L1644)*F1644,0)</f>
        <v>14595.674842500001</v>
      </c>
      <c r="Q1644" s="36">
        <f>IF(J1644*-1&gt;(K1644+L1644),(((J1644*-1)-K1644-L1644))*F1644,0)</f>
        <v>0</v>
      </c>
      <c r="R1644" s="35">
        <f t="shared" si="304"/>
        <v>5920150.0378062129</v>
      </c>
      <c r="S1644" s="35">
        <f t="shared" si="305"/>
        <v>2571406.3467865717</v>
      </c>
      <c r="T1644" s="35">
        <f t="shared" si="306"/>
        <v>1.6446176805025661</v>
      </c>
      <c r="U1644" s="35">
        <f t="shared" si="307"/>
        <v>0.71433668313730969</v>
      </c>
      <c r="V1644" s="37">
        <v>-0.71433668313730969</v>
      </c>
      <c r="W1644" s="37">
        <f>0.5*'Car Specs and Assumptions'!$C$5*(F1644*F1644)</f>
        <v>621919.5</v>
      </c>
      <c r="X1644" s="37">
        <f t="shared" si="308"/>
        <v>621.91949999999997</v>
      </c>
      <c r="Y1644" s="37">
        <f t="shared" si="309"/>
        <v>454.00123499999995</v>
      </c>
      <c r="Z1644" s="37">
        <f>(H1644*(K1644+L1644))/1000</f>
        <v>14.595674842500001</v>
      </c>
      <c r="AA1644" s="37">
        <f t="shared" si="310"/>
        <v>439.40556015749996</v>
      </c>
      <c r="AB1644" s="18"/>
      <c r="AC1644" s="24">
        <f t="shared" si="311"/>
        <v>0</v>
      </c>
      <c r="AD1644" s="24"/>
      <c r="AE1644" s="18"/>
      <c r="AF1644" s="18"/>
      <c r="AG1644" s="18"/>
      <c r="AH1644" s="18"/>
      <c r="AI1644" s="18"/>
      <c r="AJ1644" s="18"/>
      <c r="AK1644" s="18"/>
      <c r="AL1644" s="18"/>
      <c r="AM1644" s="18"/>
      <c r="AN1644" s="18"/>
    </row>
    <row r="1645" spans="1:40" x14ac:dyDescent="0.35">
      <c r="A1645" s="18"/>
      <c r="B1645" s="4" t="s">
        <v>6</v>
      </c>
      <c r="C1645" s="4">
        <v>1641</v>
      </c>
      <c r="D1645" s="4">
        <v>164</v>
      </c>
      <c r="E1645" s="12">
        <v>104</v>
      </c>
      <c r="F1645" s="34">
        <f t="shared" si="302"/>
        <v>28.888888888888889</v>
      </c>
      <c r="G1645" s="53">
        <f t="shared" si="312"/>
        <v>-8.3333333333333925E-2</v>
      </c>
      <c r="H1645" s="34">
        <f t="shared" si="313"/>
        <v>28.888888888888889</v>
      </c>
      <c r="I1645" s="70"/>
      <c r="J1645" s="34">
        <v>-123.25000000000088</v>
      </c>
      <c r="K1645" s="34">
        <f>'Car Specs and Assumptions'!$C$5*9.81*'Car Specs and Assumptions'!$F$5</f>
        <v>145.08990000000003</v>
      </c>
      <c r="L1645" s="34">
        <v>355.46959259259262</v>
      </c>
      <c r="M1645" s="34">
        <v>-623.80949259259353</v>
      </c>
      <c r="N1645" s="35">
        <v>-18021.163119341592</v>
      </c>
      <c r="O1645" s="35">
        <f t="shared" si="303"/>
        <v>0</v>
      </c>
      <c r="P1645" s="35">
        <f>IF(F1645&gt;0,(K1645+L1645)*F1645,0)</f>
        <v>14460.607563786009</v>
      </c>
      <c r="Q1645" s="36">
        <f>IF(J1645*-1&gt;(K1645+L1645),(((J1645*-1)-K1645-L1645))*F1645,0)</f>
        <v>0</v>
      </c>
      <c r="R1645" s="35">
        <f t="shared" si="304"/>
        <v>5934610.6453699991</v>
      </c>
      <c r="S1645" s="35">
        <f t="shared" si="305"/>
        <v>2571406.3467865717</v>
      </c>
      <c r="T1645" s="35">
        <f t="shared" si="306"/>
        <v>1.6486348372837858</v>
      </c>
      <c r="U1645" s="35">
        <f t="shared" si="307"/>
        <v>0.71433668313730969</v>
      </c>
      <c r="V1645" s="37">
        <v>-0.71433668313730969</v>
      </c>
      <c r="W1645" s="37">
        <f>0.5*'Car Specs and Assumptions'!$C$5*(F1645*F1645)</f>
        <v>617162.96296296292</v>
      </c>
      <c r="X1645" s="37">
        <f t="shared" si="308"/>
        <v>617.16296296296287</v>
      </c>
      <c r="Y1645" s="37">
        <f t="shared" si="309"/>
        <v>450.52896296296291</v>
      </c>
      <c r="Z1645" s="37">
        <f>(H1645*(K1645+L1645))/1000</f>
        <v>14.460607563786009</v>
      </c>
      <c r="AA1645" s="37">
        <f t="shared" si="310"/>
        <v>436.06835539917688</v>
      </c>
      <c r="AB1645" s="18"/>
      <c r="AC1645" s="24">
        <f t="shared" si="311"/>
        <v>0</v>
      </c>
      <c r="AD1645" s="24"/>
      <c r="AE1645" s="18"/>
      <c r="AF1645" s="18"/>
      <c r="AG1645" s="18"/>
      <c r="AH1645" s="18"/>
      <c r="AI1645" s="18"/>
      <c r="AJ1645" s="18"/>
      <c r="AK1645" s="18"/>
      <c r="AL1645" s="18"/>
      <c r="AM1645" s="18"/>
      <c r="AN1645" s="18"/>
    </row>
    <row r="1646" spans="1:40" x14ac:dyDescent="0.35">
      <c r="A1646" s="18"/>
      <c r="B1646" s="4" t="s">
        <v>6</v>
      </c>
      <c r="C1646" s="4">
        <v>1642</v>
      </c>
      <c r="D1646" s="4">
        <v>165</v>
      </c>
      <c r="E1646" s="12">
        <v>103.8</v>
      </c>
      <c r="F1646" s="34">
        <f t="shared" si="302"/>
        <v>28.833333333333332</v>
      </c>
      <c r="G1646" s="53">
        <f t="shared" si="312"/>
        <v>-1.3888888888889284E-2</v>
      </c>
      <c r="H1646" s="34">
        <f t="shared" si="313"/>
        <v>28.833333333333332</v>
      </c>
      <c r="I1646" s="70"/>
      <c r="J1646" s="34">
        <v>-20.54166666666725</v>
      </c>
      <c r="K1646" s="34">
        <f>'Car Specs and Assumptions'!$C$5*9.81*'Car Specs and Assumptions'!$F$5</f>
        <v>145.08990000000003</v>
      </c>
      <c r="L1646" s="34">
        <v>354.10371645833334</v>
      </c>
      <c r="M1646" s="34">
        <v>-519.73528312500059</v>
      </c>
      <c r="N1646" s="35">
        <v>-14985.700663437516</v>
      </c>
      <c r="O1646" s="35">
        <f t="shared" si="303"/>
        <v>0</v>
      </c>
      <c r="P1646" s="35">
        <f>IF(F1646&gt;0,(K1646+L1646)*F1646,0)</f>
        <v>14393.415941215279</v>
      </c>
      <c r="Q1646" s="36">
        <f>IF(J1646*-1&gt;(K1646+L1646),(((J1646*-1)-K1646-L1646))*F1646,0)</f>
        <v>0</v>
      </c>
      <c r="R1646" s="35">
        <f t="shared" si="304"/>
        <v>5949004.0613112142</v>
      </c>
      <c r="S1646" s="35">
        <f t="shared" si="305"/>
        <v>2571406.3467865717</v>
      </c>
      <c r="T1646" s="35">
        <f t="shared" si="306"/>
        <v>1.6526333282322554</v>
      </c>
      <c r="U1646" s="35">
        <f t="shared" si="307"/>
        <v>0.71433668313730969</v>
      </c>
      <c r="V1646" s="37">
        <v>-0.71433668313730969</v>
      </c>
      <c r="W1646" s="37">
        <f>0.5*'Car Specs and Assumptions'!$C$5*(F1646*F1646)</f>
        <v>614791.54166666663</v>
      </c>
      <c r="X1646" s="37">
        <f t="shared" si="308"/>
        <v>614.7915416666666</v>
      </c>
      <c r="Y1646" s="37">
        <f t="shared" si="309"/>
        <v>448.79782541666663</v>
      </c>
      <c r="Z1646" s="37">
        <f>(H1646*(K1646+L1646))/1000</f>
        <v>14.393415941215279</v>
      </c>
      <c r="AA1646" s="37">
        <f t="shared" si="310"/>
        <v>434.40440947545136</v>
      </c>
      <c r="AB1646" s="18"/>
      <c r="AC1646" s="24">
        <f t="shared" si="311"/>
        <v>0</v>
      </c>
      <c r="AD1646" s="24"/>
      <c r="AE1646" s="18"/>
      <c r="AF1646" s="18"/>
      <c r="AG1646" s="18"/>
      <c r="AH1646" s="18"/>
      <c r="AI1646" s="18"/>
      <c r="AJ1646" s="18"/>
      <c r="AK1646" s="18"/>
      <c r="AL1646" s="18"/>
      <c r="AM1646" s="18"/>
      <c r="AN1646" s="18"/>
    </row>
    <row r="1647" spans="1:40" x14ac:dyDescent="0.35">
      <c r="A1647" s="18"/>
      <c r="B1647" s="4" t="s">
        <v>6</v>
      </c>
      <c r="C1647" s="4">
        <v>1643</v>
      </c>
      <c r="D1647" s="4">
        <v>166</v>
      </c>
      <c r="E1647" s="12">
        <v>103.9</v>
      </c>
      <c r="F1647" s="34">
        <f t="shared" si="302"/>
        <v>28.861111111111111</v>
      </c>
      <c r="G1647" s="53">
        <f t="shared" si="312"/>
        <v>8.3333333333333925E-2</v>
      </c>
      <c r="H1647" s="34">
        <f t="shared" si="313"/>
        <v>28.861111111111111</v>
      </c>
      <c r="I1647" s="70"/>
      <c r="J1647" s="34">
        <v>123.25000000000088</v>
      </c>
      <c r="K1647" s="34">
        <f>'Car Specs and Assumptions'!$C$5*9.81*'Car Specs and Assumptions'!$F$5</f>
        <v>145.08990000000003</v>
      </c>
      <c r="L1647" s="34">
        <v>354.7863258738426</v>
      </c>
      <c r="M1647" s="34">
        <v>-376.62622587384175</v>
      </c>
      <c r="N1647" s="35">
        <v>-10869.851352303376</v>
      </c>
      <c r="O1647" s="35">
        <f t="shared" si="303"/>
        <v>0</v>
      </c>
      <c r="P1647" s="35">
        <f>IF(F1647&gt;0,(K1647+L1647)*F1647,0)</f>
        <v>14426.983296747845</v>
      </c>
      <c r="Q1647" s="36">
        <f>IF(J1647*-1&gt;(K1647+L1647),(((J1647*-1)-K1647-L1647))*F1647,0)</f>
        <v>0</v>
      </c>
      <c r="R1647" s="35">
        <f t="shared" si="304"/>
        <v>5963431.0446079625</v>
      </c>
      <c r="S1647" s="35">
        <f t="shared" si="305"/>
        <v>2571406.3467865717</v>
      </c>
      <c r="T1647" s="35">
        <f t="shared" si="306"/>
        <v>1.6566411441920921</v>
      </c>
      <c r="U1647" s="35">
        <f t="shared" si="307"/>
        <v>0.71433668313730969</v>
      </c>
      <c r="V1647" s="37">
        <v>-0.71433668313730969</v>
      </c>
      <c r="W1647" s="37">
        <f>0.5*'Car Specs and Assumptions'!$C$5*(F1647*F1647)</f>
        <v>615976.68171296292</v>
      </c>
      <c r="X1647" s="37">
        <f t="shared" si="308"/>
        <v>615.97668171296289</v>
      </c>
      <c r="Y1647" s="37">
        <f t="shared" si="309"/>
        <v>449.66297765046289</v>
      </c>
      <c r="Z1647" s="37">
        <f>(H1647*(K1647+L1647))/1000</f>
        <v>14.426983296747846</v>
      </c>
      <c r="AA1647" s="37">
        <f t="shared" si="310"/>
        <v>435.23599435371506</v>
      </c>
      <c r="AB1647" s="18"/>
      <c r="AC1647" s="24">
        <f t="shared" si="311"/>
        <v>0</v>
      </c>
      <c r="AD1647" s="24"/>
      <c r="AE1647" s="18"/>
      <c r="AF1647" s="18"/>
      <c r="AG1647" s="18"/>
      <c r="AH1647" s="18"/>
      <c r="AI1647" s="18"/>
      <c r="AJ1647" s="18"/>
      <c r="AK1647" s="18"/>
      <c r="AL1647" s="18"/>
      <c r="AM1647" s="18"/>
      <c r="AN1647" s="18"/>
    </row>
    <row r="1648" spans="1:40" x14ac:dyDescent="0.35">
      <c r="A1648" s="18"/>
      <c r="B1648" s="4" t="s">
        <v>6</v>
      </c>
      <c r="C1648" s="4">
        <v>1644</v>
      </c>
      <c r="D1648" s="4">
        <v>167</v>
      </c>
      <c r="E1648" s="12">
        <v>104.4</v>
      </c>
      <c r="F1648" s="34">
        <f t="shared" si="302"/>
        <v>29</v>
      </c>
      <c r="G1648" s="53">
        <f t="shared" si="312"/>
        <v>0.16666666666666607</v>
      </c>
      <c r="H1648" s="34">
        <f t="shared" si="313"/>
        <v>29</v>
      </c>
      <c r="I1648" s="70"/>
      <c r="J1648" s="34">
        <v>246.49999999999912</v>
      </c>
      <c r="K1648" s="34">
        <f>'Car Specs and Assumptions'!$C$5*9.81*'Car Specs and Assumptions'!$F$5</f>
        <v>145.08990000000003</v>
      </c>
      <c r="L1648" s="34">
        <v>358.20923250000004</v>
      </c>
      <c r="M1648" s="34">
        <v>-256.79913250000095</v>
      </c>
      <c r="N1648" s="35">
        <v>-7447.1748425000278</v>
      </c>
      <c r="O1648" s="35">
        <f t="shared" si="303"/>
        <v>0</v>
      </c>
      <c r="P1648" s="35">
        <f>IF(F1648&gt;0,(K1648+L1648)*F1648,0)</f>
        <v>14595.674842500001</v>
      </c>
      <c r="Q1648" s="36">
        <f>IF(J1648*-1&gt;(K1648+L1648),(((J1648*-1)-K1648-L1648))*F1648,0)</f>
        <v>0</v>
      </c>
      <c r="R1648" s="35">
        <f t="shared" si="304"/>
        <v>5978026.7194504626</v>
      </c>
      <c r="S1648" s="35">
        <f t="shared" si="305"/>
        <v>2571406.3467865717</v>
      </c>
      <c r="T1648" s="35">
        <f t="shared" si="306"/>
        <v>1.6606958226633386</v>
      </c>
      <c r="U1648" s="35">
        <f t="shared" si="307"/>
        <v>0.71433668313730969</v>
      </c>
      <c r="V1648" s="37">
        <v>-0.71433668313730969</v>
      </c>
      <c r="W1648" s="37">
        <f>0.5*'Car Specs and Assumptions'!$C$5*(F1648*F1648)</f>
        <v>621919.5</v>
      </c>
      <c r="X1648" s="37">
        <f t="shared" si="308"/>
        <v>621.91949999999997</v>
      </c>
      <c r="Y1648" s="37">
        <f t="shared" si="309"/>
        <v>454.00123499999995</v>
      </c>
      <c r="Z1648" s="37">
        <f>(H1648*(K1648+L1648))/1000</f>
        <v>14.595674842500001</v>
      </c>
      <c r="AA1648" s="37">
        <f t="shared" si="310"/>
        <v>439.40556015749996</v>
      </c>
      <c r="AB1648" s="18"/>
      <c r="AC1648" s="24">
        <f t="shared" si="311"/>
        <v>0</v>
      </c>
      <c r="AD1648" s="24"/>
      <c r="AE1648" s="18"/>
      <c r="AF1648" s="18"/>
      <c r="AG1648" s="18"/>
      <c r="AH1648" s="18"/>
      <c r="AI1648" s="18"/>
      <c r="AJ1648" s="18"/>
      <c r="AK1648" s="18"/>
      <c r="AL1648" s="18"/>
      <c r="AM1648" s="18"/>
      <c r="AN1648" s="18"/>
    </row>
    <row r="1649" spans="1:40" x14ac:dyDescent="0.35">
      <c r="A1649" s="18"/>
      <c r="B1649" s="4" t="s">
        <v>6</v>
      </c>
      <c r="C1649" s="4">
        <v>1645</v>
      </c>
      <c r="D1649" s="4">
        <v>168</v>
      </c>
      <c r="E1649" s="12">
        <v>105.1</v>
      </c>
      <c r="F1649" s="34">
        <f t="shared" si="302"/>
        <v>29.194444444444443</v>
      </c>
      <c r="G1649" s="53">
        <f t="shared" si="312"/>
        <v>0.23611111111111072</v>
      </c>
      <c r="H1649" s="34">
        <f t="shared" si="313"/>
        <v>29.194444444444443</v>
      </c>
      <c r="I1649" s="70"/>
      <c r="J1649" s="34">
        <v>349.20833333333275</v>
      </c>
      <c r="K1649" s="34">
        <f>'Car Specs and Assumptions'!$C$5*9.81*'Car Specs and Assumptions'!$F$5</f>
        <v>145.08990000000003</v>
      </c>
      <c r="L1649" s="34">
        <v>363.0289085127315</v>
      </c>
      <c r="M1649" s="34">
        <v>-158.91047517939879</v>
      </c>
      <c r="N1649" s="35">
        <v>-4639.3030392652254</v>
      </c>
      <c r="O1649" s="35">
        <f t="shared" si="303"/>
        <v>0</v>
      </c>
      <c r="P1649" s="35">
        <f>IF(F1649&gt;0,(K1649+L1649)*F1649,0)</f>
        <v>14834.246326302246</v>
      </c>
      <c r="Q1649" s="36">
        <f>IF(J1649*-1&gt;(K1649+L1649),(((J1649*-1)-K1649-L1649))*F1649,0)</f>
        <v>0</v>
      </c>
      <c r="R1649" s="35">
        <f t="shared" si="304"/>
        <v>5992860.9657767648</v>
      </c>
      <c r="S1649" s="35">
        <f t="shared" si="305"/>
        <v>2571406.3467865717</v>
      </c>
      <c r="T1649" s="35">
        <f t="shared" si="306"/>
        <v>1.6648167762927852</v>
      </c>
      <c r="U1649" s="35">
        <f t="shared" si="307"/>
        <v>0.71433668313730969</v>
      </c>
      <c r="V1649" s="37">
        <v>-0.71433668313730969</v>
      </c>
      <c r="W1649" s="37">
        <f>0.5*'Car Specs and Assumptions'!$C$5*(F1649*F1649)</f>
        <v>630287.3761574073</v>
      </c>
      <c r="X1649" s="37">
        <f t="shared" si="308"/>
        <v>630.28737615740727</v>
      </c>
      <c r="Y1649" s="37">
        <f t="shared" si="309"/>
        <v>460.1097845949073</v>
      </c>
      <c r="Z1649" s="37">
        <f>(H1649*(K1649+L1649))/1000</f>
        <v>14.834246326302246</v>
      </c>
      <c r="AA1649" s="37">
        <f t="shared" si="310"/>
        <v>445.27553826860503</v>
      </c>
      <c r="AB1649" s="18"/>
      <c r="AC1649" s="24">
        <f t="shared" si="311"/>
        <v>0</v>
      </c>
      <c r="AD1649" s="24"/>
      <c r="AE1649" s="18"/>
      <c r="AF1649" s="18"/>
      <c r="AG1649" s="18"/>
      <c r="AH1649" s="18"/>
      <c r="AI1649" s="18"/>
      <c r="AJ1649" s="18"/>
      <c r="AK1649" s="18"/>
      <c r="AL1649" s="18"/>
      <c r="AM1649" s="18"/>
      <c r="AN1649" s="18"/>
    </row>
    <row r="1650" spans="1:40" x14ac:dyDescent="0.35">
      <c r="A1650" s="18"/>
      <c r="B1650" s="4" t="s">
        <v>6</v>
      </c>
      <c r="C1650" s="4">
        <v>1646</v>
      </c>
      <c r="D1650" s="4">
        <v>169</v>
      </c>
      <c r="E1650" s="12">
        <v>106.1</v>
      </c>
      <c r="F1650" s="34">
        <f t="shared" si="302"/>
        <v>29.472222222222221</v>
      </c>
      <c r="G1650" s="53">
        <f t="shared" si="312"/>
        <v>0.29166666666666785</v>
      </c>
      <c r="H1650" s="34">
        <f t="shared" si="313"/>
        <v>29.472222222222221</v>
      </c>
      <c r="I1650" s="70"/>
      <c r="J1650" s="34">
        <v>431.37500000000176</v>
      </c>
      <c r="K1650" s="34">
        <f>'Car Specs and Assumptions'!$C$5*9.81*'Car Specs and Assumptions'!$F$5</f>
        <v>145.08990000000003</v>
      </c>
      <c r="L1650" s="34">
        <v>369.9700307349537</v>
      </c>
      <c r="M1650" s="34">
        <v>-83.684930734951934</v>
      </c>
      <c r="N1650" s="35">
        <v>-2466.3808752717778</v>
      </c>
      <c r="O1650" s="35">
        <f t="shared" si="303"/>
        <v>0</v>
      </c>
      <c r="P1650" s="35">
        <f>IF(F1650&gt;0,(K1650+L1650)*F1650,0)</f>
        <v>15179.96073638294</v>
      </c>
      <c r="Q1650" s="36">
        <f>IF(J1650*-1&gt;(K1650+L1650),(((J1650*-1)-K1650-L1650))*F1650,0)</f>
        <v>0</v>
      </c>
      <c r="R1650" s="35">
        <f t="shared" si="304"/>
        <v>6008040.9265131475</v>
      </c>
      <c r="S1650" s="35">
        <f t="shared" si="305"/>
        <v>2571406.3467865717</v>
      </c>
      <c r="T1650" s="35">
        <f t="shared" si="306"/>
        <v>1.6690337693853525</v>
      </c>
      <c r="U1650" s="35">
        <f t="shared" si="307"/>
        <v>0.71433668313730969</v>
      </c>
      <c r="V1650" s="37">
        <v>-0.71433668313730969</v>
      </c>
      <c r="W1650" s="37">
        <f>0.5*'Car Specs and Assumptions'!$C$5*(F1650*F1650)</f>
        <v>642338.48726851842</v>
      </c>
      <c r="X1650" s="37">
        <f t="shared" si="308"/>
        <v>642.33848726851841</v>
      </c>
      <c r="Y1650" s="37">
        <f t="shared" si="309"/>
        <v>468.90709570601842</v>
      </c>
      <c r="Z1650" s="37">
        <f>(H1650*(K1650+L1650))/1000</f>
        <v>15.17996073638294</v>
      </c>
      <c r="AA1650" s="37">
        <f t="shared" si="310"/>
        <v>453.72713496963547</v>
      </c>
      <c r="AB1650" s="18"/>
      <c r="AC1650" s="24">
        <f t="shared" si="311"/>
        <v>0</v>
      </c>
      <c r="AD1650" s="24"/>
      <c r="AE1650" s="18"/>
      <c r="AF1650" s="18"/>
      <c r="AG1650" s="18"/>
      <c r="AH1650" s="18"/>
      <c r="AI1650" s="18"/>
      <c r="AJ1650" s="18"/>
      <c r="AK1650" s="18"/>
      <c r="AL1650" s="18"/>
      <c r="AM1650" s="18"/>
      <c r="AN1650" s="18"/>
    </row>
    <row r="1651" spans="1:40" x14ac:dyDescent="0.35">
      <c r="A1651" s="18"/>
      <c r="B1651" s="4" t="s">
        <v>6</v>
      </c>
      <c r="C1651" s="4">
        <v>1647</v>
      </c>
      <c r="D1651" s="4">
        <v>170</v>
      </c>
      <c r="E1651" s="12">
        <v>107.2</v>
      </c>
      <c r="F1651" s="34">
        <f t="shared" si="302"/>
        <v>29.777777777777779</v>
      </c>
      <c r="G1651" s="53">
        <f t="shared" si="312"/>
        <v>0.33333333333333393</v>
      </c>
      <c r="H1651" s="34">
        <f t="shared" si="313"/>
        <v>29.777777777777779</v>
      </c>
      <c r="I1651" s="70"/>
      <c r="J1651" s="34">
        <v>493.00000000000085</v>
      </c>
      <c r="K1651" s="34">
        <f>'Car Specs and Assumptions'!$C$5*9.81*'Car Specs and Assumptions'!$F$5</f>
        <v>145.08990000000003</v>
      </c>
      <c r="L1651" s="34">
        <v>377.68118370370377</v>
      </c>
      <c r="M1651" s="34">
        <v>-29.771083703702914</v>
      </c>
      <c r="N1651" s="35">
        <v>-886.51671473248678</v>
      </c>
      <c r="O1651" s="35">
        <f t="shared" si="303"/>
        <v>0</v>
      </c>
      <c r="P1651" s="35">
        <f>IF(F1651&gt;0,(K1651+L1651)*F1651,0)</f>
        <v>15566.961159176957</v>
      </c>
      <c r="Q1651" s="36">
        <f>IF(J1651*-1&gt;(K1651+L1651),(((J1651*-1)-K1651-L1651))*F1651,0)</f>
        <v>0</v>
      </c>
      <c r="R1651" s="35">
        <f t="shared" si="304"/>
        <v>6023607.8876723247</v>
      </c>
      <c r="S1651" s="35">
        <f t="shared" si="305"/>
        <v>2571406.3467865717</v>
      </c>
      <c r="T1651" s="35">
        <f t="shared" si="306"/>
        <v>1.6733582711953718</v>
      </c>
      <c r="U1651" s="35">
        <f t="shared" si="307"/>
        <v>0.71433668313730969</v>
      </c>
      <c r="V1651" s="37">
        <v>-0.71433668313730969</v>
      </c>
      <c r="W1651" s="37">
        <f>0.5*'Car Specs and Assumptions'!$C$5*(F1651*F1651)</f>
        <v>655726.51851851854</v>
      </c>
      <c r="X1651" s="37">
        <f t="shared" si="308"/>
        <v>655.72651851851856</v>
      </c>
      <c r="Y1651" s="37">
        <f t="shared" si="309"/>
        <v>478.68035851851852</v>
      </c>
      <c r="Z1651" s="37">
        <f>(H1651*(K1651+L1651))/1000</f>
        <v>15.566961159176957</v>
      </c>
      <c r="AA1651" s="37">
        <f t="shared" si="310"/>
        <v>463.11339735934155</v>
      </c>
      <c r="AB1651" s="18"/>
      <c r="AC1651" s="24">
        <f t="shared" si="311"/>
        <v>0</v>
      </c>
      <c r="AD1651" s="24"/>
      <c r="AE1651" s="18"/>
      <c r="AF1651" s="18"/>
      <c r="AG1651" s="18"/>
      <c r="AH1651" s="18"/>
      <c r="AI1651" s="18"/>
      <c r="AJ1651" s="18"/>
      <c r="AK1651" s="18"/>
      <c r="AL1651" s="18"/>
      <c r="AM1651" s="18"/>
      <c r="AN1651" s="18"/>
    </row>
    <row r="1652" spans="1:40" x14ac:dyDescent="0.35">
      <c r="A1652" s="18"/>
      <c r="B1652" s="4" t="s">
        <v>6</v>
      </c>
      <c r="C1652" s="4">
        <v>1648</v>
      </c>
      <c r="D1652" s="4">
        <v>171</v>
      </c>
      <c r="E1652" s="12">
        <v>108.5</v>
      </c>
      <c r="F1652" s="34">
        <f t="shared" si="302"/>
        <v>30.138888888888889</v>
      </c>
      <c r="G1652" s="53">
        <f t="shared" si="312"/>
        <v>0.375</v>
      </c>
      <c r="H1652" s="34">
        <f t="shared" si="313"/>
        <v>30.138888888888889</v>
      </c>
      <c r="I1652" s="70"/>
      <c r="J1652" s="34">
        <v>554.625</v>
      </c>
      <c r="K1652" s="34">
        <f>'Car Specs and Assumptions'!$C$5*9.81*'Car Specs and Assumptions'!$F$5</f>
        <v>145.08990000000003</v>
      </c>
      <c r="L1652" s="34">
        <v>386.89690379050933</v>
      </c>
      <c r="M1652" s="34">
        <v>22.638196209490616</v>
      </c>
      <c r="N1652" s="35">
        <v>682.29008020270328</v>
      </c>
      <c r="O1652" s="35">
        <f t="shared" si="303"/>
        <v>682.29008020270328</v>
      </c>
      <c r="P1652" s="35">
        <f>IF(F1652&gt;0,(K1652+L1652)*F1652,0)</f>
        <v>16033.491169797297</v>
      </c>
      <c r="Q1652" s="36">
        <f>IF(J1652*-1&gt;(K1652+L1652),(((J1652*-1)-K1652-L1652))*F1652,0)</f>
        <v>0</v>
      </c>
      <c r="R1652" s="35">
        <f t="shared" si="304"/>
        <v>6039641.3788421219</v>
      </c>
      <c r="S1652" s="35">
        <f t="shared" si="305"/>
        <v>2571406.3467865717</v>
      </c>
      <c r="T1652" s="35">
        <f t="shared" si="306"/>
        <v>1.6778123750423415</v>
      </c>
      <c r="U1652" s="35">
        <f t="shared" si="307"/>
        <v>0.71433668313730969</v>
      </c>
      <c r="V1652" s="37">
        <v>-0.71433668313730969</v>
      </c>
      <c r="W1652" s="37">
        <f>0.5*'Car Specs and Assumptions'!$C$5*(F1652*F1652)</f>
        <v>671726.76504629629</v>
      </c>
      <c r="X1652" s="37">
        <f t="shared" si="308"/>
        <v>671.72676504629624</v>
      </c>
      <c r="Y1652" s="37">
        <f t="shared" si="309"/>
        <v>490.36053848379623</v>
      </c>
      <c r="Z1652" s="37">
        <f>(H1652*(K1652+L1652))/1000</f>
        <v>16.033491169797298</v>
      </c>
      <c r="AA1652" s="37">
        <f t="shared" si="310"/>
        <v>474.32704731399895</v>
      </c>
      <c r="AB1652" s="18"/>
      <c r="AC1652" s="24">
        <f t="shared" si="311"/>
        <v>0</v>
      </c>
      <c r="AD1652" s="24"/>
      <c r="AE1652" s="18"/>
      <c r="AF1652" s="18"/>
      <c r="AG1652" s="18"/>
      <c r="AH1652" s="18"/>
      <c r="AI1652" s="18"/>
      <c r="AJ1652" s="18"/>
      <c r="AK1652" s="18"/>
      <c r="AL1652" s="18"/>
      <c r="AM1652" s="18"/>
      <c r="AN1652" s="18"/>
    </row>
    <row r="1653" spans="1:40" x14ac:dyDescent="0.35">
      <c r="A1653" s="18"/>
      <c r="B1653" s="4" t="s">
        <v>6</v>
      </c>
      <c r="C1653" s="4">
        <v>1649</v>
      </c>
      <c r="D1653" s="4">
        <v>172</v>
      </c>
      <c r="E1653" s="12">
        <v>109.9</v>
      </c>
      <c r="F1653" s="34">
        <f t="shared" si="302"/>
        <v>30.527777777777779</v>
      </c>
      <c r="G1653" s="53">
        <f t="shared" si="312"/>
        <v>0.38888888888888751</v>
      </c>
      <c r="H1653" s="34">
        <f t="shared" si="313"/>
        <v>30.527777777777779</v>
      </c>
      <c r="I1653" s="70"/>
      <c r="J1653" s="34">
        <v>575.16666666666458</v>
      </c>
      <c r="K1653" s="34">
        <f>'Car Specs and Assumptions'!$C$5*9.81*'Car Specs and Assumptions'!$F$5</f>
        <v>145.08990000000003</v>
      </c>
      <c r="L1653" s="34">
        <v>396.94575573495376</v>
      </c>
      <c r="M1653" s="34">
        <v>33.131010931710762</v>
      </c>
      <c r="N1653" s="35">
        <v>1011.4161392763924</v>
      </c>
      <c r="O1653" s="35">
        <f t="shared" si="303"/>
        <v>1011.4161392763924</v>
      </c>
      <c r="P1653" s="35">
        <f>IF(F1653&gt;0,(K1653+L1653)*F1653,0)</f>
        <v>16547.144045908728</v>
      </c>
      <c r="Q1653" s="36">
        <f>IF(J1653*-1&gt;(K1653+L1653),(((J1653*-1)-K1653-L1653))*F1653,0)</f>
        <v>0</v>
      </c>
      <c r="R1653" s="35">
        <f t="shared" si="304"/>
        <v>6056188.5228880309</v>
      </c>
      <c r="S1653" s="35">
        <f t="shared" si="305"/>
        <v>2571406.3467865717</v>
      </c>
      <c r="T1653" s="35">
        <f t="shared" si="306"/>
        <v>1.682409171658295</v>
      </c>
      <c r="U1653" s="35">
        <f t="shared" si="307"/>
        <v>0.71433668313730969</v>
      </c>
      <c r="V1653" s="37">
        <v>-0.71433668313730969</v>
      </c>
      <c r="W1653" s="37">
        <f>0.5*'Car Specs and Assumptions'!$C$5*(F1653*F1653)</f>
        <v>689173.48726851854</v>
      </c>
      <c r="X1653" s="37">
        <f t="shared" si="308"/>
        <v>689.17348726851856</v>
      </c>
      <c r="Y1653" s="37">
        <f t="shared" si="309"/>
        <v>503.09664570601853</v>
      </c>
      <c r="Z1653" s="37">
        <f>(H1653*(K1653+L1653))/1000</f>
        <v>16.547144045908727</v>
      </c>
      <c r="AA1653" s="37">
        <f t="shared" si="310"/>
        <v>486.5495016601098</v>
      </c>
      <c r="AB1653" s="18"/>
      <c r="AC1653" s="24">
        <f t="shared" si="311"/>
        <v>0</v>
      </c>
      <c r="AD1653" s="24"/>
      <c r="AE1653" s="18"/>
      <c r="AF1653" s="18"/>
      <c r="AG1653" s="18"/>
      <c r="AH1653" s="18"/>
      <c r="AI1653" s="18"/>
      <c r="AJ1653" s="18"/>
      <c r="AK1653" s="18"/>
      <c r="AL1653" s="18"/>
      <c r="AM1653" s="18"/>
      <c r="AN1653" s="18"/>
    </row>
    <row r="1654" spans="1:40" x14ac:dyDescent="0.35">
      <c r="A1654" s="18"/>
      <c r="B1654" s="4" t="s">
        <v>6</v>
      </c>
      <c r="C1654" s="4">
        <v>1650</v>
      </c>
      <c r="D1654" s="4">
        <v>173</v>
      </c>
      <c r="E1654" s="12">
        <v>111.3</v>
      </c>
      <c r="F1654" s="34">
        <f t="shared" si="302"/>
        <v>30.916666666666664</v>
      </c>
      <c r="G1654" s="53">
        <f t="shared" si="312"/>
        <v>0.38888888888888928</v>
      </c>
      <c r="H1654" s="34">
        <f t="shared" si="313"/>
        <v>30.916666666666664</v>
      </c>
      <c r="I1654" s="70"/>
      <c r="J1654" s="34">
        <v>575.1666666666672</v>
      </c>
      <c r="K1654" s="34">
        <f>'Car Specs and Assumptions'!$C$5*9.81*'Car Specs and Assumptions'!$F$5</f>
        <v>145.08990000000003</v>
      </c>
      <c r="L1654" s="34">
        <v>407.12343911458328</v>
      </c>
      <c r="M1654" s="34">
        <v>22.953327552083863</v>
      </c>
      <c r="N1654" s="35">
        <v>709.6403768185927</v>
      </c>
      <c r="O1654" s="35">
        <f t="shared" si="303"/>
        <v>709.6403768185927</v>
      </c>
      <c r="P1654" s="35">
        <f>IF(F1654&gt;0,(K1654+L1654)*F1654,0)</f>
        <v>17072.595734292532</v>
      </c>
      <c r="Q1654" s="36">
        <f>IF(J1654*-1&gt;(K1654+L1654),(((J1654*-1)-K1654-L1654))*F1654,0)</f>
        <v>0</v>
      </c>
      <c r="R1654" s="35">
        <f t="shared" si="304"/>
        <v>6073261.1186223235</v>
      </c>
      <c r="S1654" s="35">
        <f t="shared" si="305"/>
        <v>2571406.3467865717</v>
      </c>
      <c r="T1654" s="35">
        <f t="shared" si="306"/>
        <v>1.6871519387532816</v>
      </c>
      <c r="U1654" s="35">
        <f t="shared" si="307"/>
        <v>0.71433668313730969</v>
      </c>
      <c r="V1654" s="37">
        <v>-0.71433668313730969</v>
      </c>
      <c r="W1654" s="37">
        <f>0.5*'Car Specs and Assumptions'!$C$5*(F1654*F1654)</f>
        <v>706843.88541666651</v>
      </c>
      <c r="X1654" s="37">
        <f t="shared" si="308"/>
        <v>706.84388541666647</v>
      </c>
      <c r="Y1654" s="37">
        <f t="shared" si="309"/>
        <v>515.99603635416656</v>
      </c>
      <c r="Z1654" s="37">
        <f>(H1654*(K1654+L1654))/1000</f>
        <v>17.072595734292531</v>
      </c>
      <c r="AA1654" s="37">
        <f t="shared" si="310"/>
        <v>498.92344061987404</v>
      </c>
      <c r="AB1654" s="18"/>
      <c r="AC1654" s="24">
        <f t="shared" si="311"/>
        <v>0</v>
      </c>
      <c r="AD1654" s="24"/>
      <c r="AE1654" s="18"/>
      <c r="AF1654" s="18"/>
      <c r="AG1654" s="18"/>
      <c r="AH1654" s="18"/>
      <c r="AI1654" s="18"/>
      <c r="AJ1654" s="18"/>
      <c r="AK1654" s="18"/>
      <c r="AL1654" s="18"/>
      <c r="AM1654" s="18"/>
      <c r="AN1654" s="18"/>
    </row>
    <row r="1655" spans="1:40" x14ac:dyDescent="0.35">
      <c r="A1655" s="18"/>
      <c r="B1655" s="4" t="s">
        <v>6</v>
      </c>
      <c r="C1655" s="4">
        <v>1651</v>
      </c>
      <c r="D1655" s="4">
        <v>174</v>
      </c>
      <c r="E1655" s="12">
        <v>112.7</v>
      </c>
      <c r="F1655" s="34">
        <f t="shared" si="302"/>
        <v>31.305555555555557</v>
      </c>
      <c r="G1655" s="53">
        <f t="shared" si="312"/>
        <v>0.36111111111111249</v>
      </c>
      <c r="H1655" s="34">
        <f t="shared" si="313"/>
        <v>31.305555555555557</v>
      </c>
      <c r="I1655" s="70"/>
      <c r="J1655" s="34">
        <v>534.08333333333542</v>
      </c>
      <c r="K1655" s="34">
        <f>'Car Specs and Assumptions'!$C$5*9.81*'Car Specs and Assumptions'!$F$5</f>
        <v>145.08990000000003</v>
      </c>
      <c r="L1655" s="34">
        <v>417.42995392939821</v>
      </c>
      <c r="M1655" s="34">
        <v>-28.436520596062849</v>
      </c>
      <c r="N1655" s="35">
        <v>-890.22107532674534</v>
      </c>
      <c r="O1655" s="35">
        <f t="shared" si="303"/>
        <v>0</v>
      </c>
      <c r="P1655" s="35">
        <f>IF(F1655&gt;0,(K1655+L1655)*F1655,0)</f>
        <v>17609.996538289772</v>
      </c>
      <c r="Q1655" s="36">
        <f>IF(J1655*-1&gt;(K1655+L1655),(((J1655*-1)-K1655-L1655))*F1655,0)</f>
        <v>0</v>
      </c>
      <c r="R1655" s="35">
        <f t="shared" si="304"/>
        <v>6090871.1151606133</v>
      </c>
      <c r="S1655" s="35">
        <f t="shared" si="305"/>
        <v>2571406.3467865717</v>
      </c>
      <c r="T1655" s="35">
        <f t="shared" si="306"/>
        <v>1.6920439957916185</v>
      </c>
      <c r="U1655" s="35">
        <f t="shared" si="307"/>
        <v>0.71433668313730969</v>
      </c>
      <c r="V1655" s="37">
        <v>-0.71433668313730969</v>
      </c>
      <c r="W1655" s="37">
        <f>0.5*'Car Specs and Assumptions'!$C$5*(F1655*F1655)</f>
        <v>724737.95949074079</v>
      </c>
      <c r="X1655" s="37">
        <f t="shared" si="308"/>
        <v>724.73795949074076</v>
      </c>
      <c r="Y1655" s="37">
        <f t="shared" si="309"/>
        <v>529.05871042824072</v>
      </c>
      <c r="Z1655" s="37">
        <f>(H1655*(K1655+L1655))/1000</f>
        <v>17.609996538289771</v>
      </c>
      <c r="AA1655" s="37">
        <f t="shared" si="310"/>
        <v>511.44871388995097</v>
      </c>
      <c r="AB1655" s="18"/>
      <c r="AC1655" s="24">
        <f t="shared" si="311"/>
        <v>0</v>
      </c>
      <c r="AD1655" s="24"/>
      <c r="AE1655" s="18"/>
      <c r="AF1655" s="18"/>
      <c r="AG1655" s="18"/>
      <c r="AH1655" s="18"/>
      <c r="AI1655" s="18"/>
      <c r="AJ1655" s="18"/>
      <c r="AK1655" s="18"/>
      <c r="AL1655" s="18"/>
      <c r="AM1655" s="18"/>
      <c r="AN1655" s="18"/>
    </row>
    <row r="1656" spans="1:40" x14ac:dyDescent="0.35">
      <c r="A1656" s="18"/>
      <c r="B1656" s="4" t="s">
        <v>6</v>
      </c>
      <c r="C1656" s="4">
        <v>1652</v>
      </c>
      <c r="D1656" s="4">
        <v>175</v>
      </c>
      <c r="E1656" s="12">
        <v>113.9</v>
      </c>
      <c r="F1656" s="34">
        <f t="shared" si="302"/>
        <v>31.638888888888889</v>
      </c>
      <c r="G1656" s="53">
        <f t="shared" si="312"/>
        <v>0.31944444444444287</v>
      </c>
      <c r="H1656" s="34">
        <f t="shared" si="313"/>
        <v>31.638888888888889</v>
      </c>
      <c r="I1656" s="70"/>
      <c r="J1656" s="34">
        <v>472.45833333333098</v>
      </c>
      <c r="K1656" s="34">
        <f>'Car Specs and Assumptions'!$C$5*9.81*'Car Specs and Assumptions'!$F$5</f>
        <v>145.08990000000003</v>
      </c>
      <c r="L1656" s="34">
        <v>426.36664879050932</v>
      </c>
      <c r="M1656" s="34">
        <v>-98.998215457178389</v>
      </c>
      <c r="N1656" s="35">
        <v>-3132.1935390479498</v>
      </c>
      <c r="O1656" s="35">
        <f t="shared" si="303"/>
        <v>0</v>
      </c>
      <c r="P1656" s="35">
        <f>IF(F1656&gt;0,(K1656+L1656)*F1656,0)</f>
        <v>18080.250252010839</v>
      </c>
      <c r="Q1656" s="36">
        <f>IF(J1656*-1&gt;(K1656+L1656),(((J1656*-1)-K1656-L1656))*F1656,0)</f>
        <v>0</v>
      </c>
      <c r="R1656" s="35">
        <f t="shared" si="304"/>
        <v>6108951.3654126246</v>
      </c>
      <c r="S1656" s="35">
        <f t="shared" si="305"/>
        <v>2571406.3467865717</v>
      </c>
      <c r="T1656" s="35">
        <f t="shared" si="306"/>
        <v>1.6970666893116271</v>
      </c>
      <c r="U1656" s="35">
        <f t="shared" si="307"/>
        <v>0.71433668313730969</v>
      </c>
      <c r="V1656" s="37">
        <v>-0.71433668313730969</v>
      </c>
      <c r="W1656" s="37">
        <f>0.5*'Car Specs and Assumptions'!$C$5*(F1656*F1656)</f>
        <v>740253.76504629629</v>
      </c>
      <c r="X1656" s="37">
        <f t="shared" si="308"/>
        <v>740.25376504629628</v>
      </c>
      <c r="Y1656" s="37">
        <f t="shared" si="309"/>
        <v>540.38524848379632</v>
      </c>
      <c r="Z1656" s="37">
        <f>(H1656*(K1656+L1656))/1000</f>
        <v>18.080250252010838</v>
      </c>
      <c r="AA1656" s="37">
        <f t="shared" si="310"/>
        <v>522.30499823178548</v>
      </c>
      <c r="AB1656" s="18"/>
      <c r="AC1656" s="24">
        <f t="shared" si="311"/>
        <v>0</v>
      </c>
      <c r="AD1656" s="24"/>
      <c r="AE1656" s="18"/>
      <c r="AF1656" s="18"/>
      <c r="AG1656" s="18"/>
      <c r="AH1656" s="18"/>
      <c r="AI1656" s="18"/>
      <c r="AJ1656" s="18"/>
      <c r="AK1656" s="18"/>
      <c r="AL1656" s="18"/>
      <c r="AM1656" s="18"/>
      <c r="AN1656" s="18"/>
    </row>
    <row r="1657" spans="1:40" x14ac:dyDescent="0.35">
      <c r="A1657" s="18"/>
      <c r="B1657" s="4" t="s">
        <v>6</v>
      </c>
      <c r="C1657" s="4">
        <v>1653</v>
      </c>
      <c r="D1657" s="4">
        <v>176</v>
      </c>
      <c r="E1657" s="12">
        <v>115</v>
      </c>
      <c r="F1657" s="34">
        <f t="shared" si="302"/>
        <v>31.944444444444443</v>
      </c>
      <c r="G1657" s="53">
        <f t="shared" si="312"/>
        <v>0.29166666666666607</v>
      </c>
      <c r="H1657" s="34">
        <f t="shared" si="313"/>
        <v>31.944444444444443</v>
      </c>
      <c r="I1657" s="70"/>
      <c r="J1657" s="34">
        <v>431.37499999999915</v>
      </c>
      <c r="K1657" s="34">
        <f>'Car Specs and Assumptions'!$C$5*9.81*'Car Specs and Assumptions'!$F$5</f>
        <v>145.08990000000003</v>
      </c>
      <c r="L1657" s="34">
        <v>434.64176793981483</v>
      </c>
      <c r="M1657" s="34">
        <v>-148.35666793981568</v>
      </c>
      <c r="N1657" s="35">
        <v>-4739.1713369663339</v>
      </c>
      <c r="O1657" s="35">
        <f t="shared" si="303"/>
        <v>0</v>
      </c>
      <c r="P1657" s="35">
        <f>IF(F1657&gt;0,(K1657+L1657)*F1657,0)</f>
        <v>18519.206059188531</v>
      </c>
      <c r="Q1657" s="36">
        <f>IF(J1657*-1&gt;(K1657+L1657),(((J1657*-1)-K1657-L1657))*F1657,0)</f>
        <v>0</v>
      </c>
      <c r="R1657" s="35">
        <f t="shared" si="304"/>
        <v>6127470.5714718131</v>
      </c>
      <c r="S1657" s="35">
        <f t="shared" si="305"/>
        <v>2571406.3467865717</v>
      </c>
      <c r="T1657" s="35">
        <f t="shared" si="306"/>
        <v>1.7022113247548698</v>
      </c>
      <c r="U1657" s="35">
        <f t="shared" si="307"/>
        <v>0.71433668313730969</v>
      </c>
      <c r="V1657" s="37">
        <v>-0.71433668313730969</v>
      </c>
      <c r="W1657" s="37">
        <f>0.5*'Car Specs and Assumptions'!$C$5*(F1657*F1657)</f>
        <v>754620.94907407404</v>
      </c>
      <c r="X1657" s="37">
        <f t="shared" si="308"/>
        <v>754.62094907407402</v>
      </c>
      <c r="Y1657" s="37">
        <f t="shared" si="309"/>
        <v>550.87329282407404</v>
      </c>
      <c r="Z1657" s="37">
        <f>(H1657*(K1657+L1657))/1000</f>
        <v>18.51920605918853</v>
      </c>
      <c r="AA1657" s="37">
        <f t="shared" si="310"/>
        <v>532.35408676488555</v>
      </c>
      <c r="AB1657" s="18"/>
      <c r="AC1657" s="24">
        <f t="shared" si="311"/>
        <v>0</v>
      </c>
      <c r="AD1657" s="24"/>
      <c r="AE1657" s="18"/>
      <c r="AF1657" s="18"/>
      <c r="AG1657" s="18"/>
      <c r="AH1657" s="18"/>
      <c r="AI1657" s="18"/>
      <c r="AJ1657" s="18"/>
      <c r="AK1657" s="18"/>
      <c r="AL1657" s="18"/>
      <c r="AM1657" s="18"/>
      <c r="AN1657" s="18"/>
    </row>
    <row r="1658" spans="1:40" x14ac:dyDescent="0.35">
      <c r="A1658" s="18"/>
      <c r="B1658" s="4" t="s">
        <v>6</v>
      </c>
      <c r="C1658" s="4">
        <v>1654</v>
      </c>
      <c r="D1658" s="4">
        <v>177</v>
      </c>
      <c r="E1658" s="12">
        <v>116</v>
      </c>
      <c r="F1658" s="34">
        <f t="shared" si="302"/>
        <v>32.222222222222221</v>
      </c>
      <c r="G1658" s="53">
        <f t="shared" si="312"/>
        <v>0.25</v>
      </c>
      <c r="H1658" s="34">
        <f t="shared" si="313"/>
        <v>32.222222222222221</v>
      </c>
      <c r="I1658" s="70"/>
      <c r="J1658" s="34">
        <v>369.75</v>
      </c>
      <c r="K1658" s="34">
        <f>'Car Specs and Assumptions'!$C$5*9.81*'Car Specs and Assumptions'!$F$5</f>
        <v>145.08990000000003</v>
      </c>
      <c r="L1658" s="34">
        <v>442.23362037037043</v>
      </c>
      <c r="M1658" s="34">
        <v>-217.57352037037046</v>
      </c>
      <c r="N1658" s="35">
        <v>-7010.7023230452705</v>
      </c>
      <c r="O1658" s="35">
        <f t="shared" si="303"/>
        <v>0</v>
      </c>
      <c r="P1658" s="35">
        <f>IF(F1658&gt;0,(K1658+L1658)*F1658,0)</f>
        <v>18924.868989711937</v>
      </c>
      <c r="Q1658" s="36">
        <f>IF(J1658*-1&gt;(K1658+L1658),(((J1658*-1)-K1658-L1658))*F1658,0)</f>
        <v>0</v>
      </c>
      <c r="R1658" s="35">
        <f t="shared" si="304"/>
        <v>6146395.4404615248</v>
      </c>
      <c r="S1658" s="35">
        <f t="shared" si="305"/>
        <v>2571406.3467865717</v>
      </c>
      <c r="T1658" s="35">
        <f t="shared" si="306"/>
        <v>1.7074686533602117</v>
      </c>
      <c r="U1658" s="35">
        <f t="shared" si="307"/>
        <v>0.71433668313730969</v>
      </c>
      <c r="V1658" s="37">
        <v>-0.71433668313730969</v>
      </c>
      <c r="W1658" s="37">
        <f>0.5*'Car Specs and Assumptions'!$C$5*(F1658*F1658)</f>
        <v>767801.8518518518</v>
      </c>
      <c r="X1658" s="37">
        <f t="shared" si="308"/>
        <v>767.80185185185178</v>
      </c>
      <c r="Y1658" s="37">
        <f t="shared" si="309"/>
        <v>560.49535185185175</v>
      </c>
      <c r="Z1658" s="37">
        <f>(H1658*(K1658+L1658))/1000</f>
        <v>18.924868989711936</v>
      </c>
      <c r="AA1658" s="37">
        <f t="shared" si="310"/>
        <v>541.57048286213978</v>
      </c>
      <c r="AB1658" s="18"/>
      <c r="AC1658" s="24">
        <f t="shared" si="311"/>
        <v>0</v>
      </c>
      <c r="AD1658" s="24"/>
      <c r="AE1658" s="18"/>
      <c r="AF1658" s="18"/>
      <c r="AG1658" s="18"/>
      <c r="AH1658" s="18"/>
      <c r="AI1658" s="18"/>
      <c r="AJ1658" s="18"/>
      <c r="AK1658" s="18"/>
      <c r="AL1658" s="18"/>
      <c r="AM1658" s="18"/>
      <c r="AN1658" s="18"/>
    </row>
    <row r="1659" spans="1:40" x14ac:dyDescent="0.35">
      <c r="A1659" s="18"/>
      <c r="B1659" s="4" t="s">
        <v>6</v>
      </c>
      <c r="C1659" s="4">
        <v>1655</v>
      </c>
      <c r="D1659" s="4">
        <v>178</v>
      </c>
      <c r="E1659" s="12">
        <v>116.8</v>
      </c>
      <c r="F1659" s="34">
        <f t="shared" si="302"/>
        <v>32.444444444444443</v>
      </c>
      <c r="G1659" s="53">
        <f t="shared" si="312"/>
        <v>0.22222222222222143</v>
      </c>
      <c r="H1659" s="34">
        <f t="shared" si="313"/>
        <v>32.444444444444443</v>
      </c>
      <c r="I1659" s="70"/>
      <c r="J1659" s="34">
        <v>328.66666666666549</v>
      </c>
      <c r="K1659" s="34">
        <f>'Car Specs and Assumptions'!$C$5*9.81*'Car Specs and Assumptions'!$F$5</f>
        <v>145.08990000000003</v>
      </c>
      <c r="L1659" s="34">
        <v>448.35442814814814</v>
      </c>
      <c r="M1659" s="34">
        <v>-264.77766148148271</v>
      </c>
      <c r="N1659" s="35">
        <v>-8590.5641280658838</v>
      </c>
      <c r="O1659" s="35">
        <f t="shared" si="303"/>
        <v>0</v>
      </c>
      <c r="P1659" s="35">
        <f>IF(F1659&gt;0,(K1659+L1659)*F1659,0)</f>
        <v>19253.971535473251</v>
      </c>
      <c r="Q1659" s="36">
        <f>IF(J1659*-1&gt;(K1659+L1659),(((J1659*-1)-K1659-L1659))*F1659,0)</f>
        <v>0</v>
      </c>
      <c r="R1659" s="35">
        <f t="shared" si="304"/>
        <v>6165649.4119969979</v>
      </c>
      <c r="S1659" s="35">
        <f t="shared" si="305"/>
        <v>2571406.3467865717</v>
      </c>
      <c r="T1659" s="35">
        <f t="shared" si="306"/>
        <v>1.7128174066527662</v>
      </c>
      <c r="U1659" s="35">
        <f t="shared" si="307"/>
        <v>0.71433668313730969</v>
      </c>
      <c r="V1659" s="37">
        <v>-0.71433668313730969</v>
      </c>
      <c r="W1659" s="37">
        <f>0.5*'Car Specs and Assumptions'!$C$5*(F1659*F1659)</f>
        <v>778428.74074074067</v>
      </c>
      <c r="X1659" s="37">
        <f t="shared" si="308"/>
        <v>778.42874074074064</v>
      </c>
      <c r="Y1659" s="37">
        <f t="shared" si="309"/>
        <v>568.25298074074067</v>
      </c>
      <c r="Z1659" s="37">
        <f>(H1659*(K1659+L1659))/1000</f>
        <v>19.253971535473251</v>
      </c>
      <c r="AA1659" s="37">
        <f t="shared" si="310"/>
        <v>548.99900920526738</v>
      </c>
      <c r="AB1659" s="18"/>
      <c r="AC1659" s="24">
        <f t="shared" si="311"/>
        <v>0</v>
      </c>
      <c r="AD1659" s="24"/>
      <c r="AE1659" s="18"/>
      <c r="AF1659" s="18"/>
      <c r="AG1659" s="18"/>
      <c r="AH1659" s="18"/>
      <c r="AI1659" s="18"/>
      <c r="AJ1659" s="18"/>
      <c r="AK1659" s="18"/>
      <c r="AL1659" s="18"/>
      <c r="AM1659" s="18"/>
      <c r="AN1659" s="18"/>
    </row>
    <row r="1660" spans="1:40" x14ac:dyDescent="0.35">
      <c r="A1660" s="18"/>
      <c r="B1660" s="4" t="s">
        <v>6</v>
      </c>
      <c r="C1660" s="4">
        <v>1656</v>
      </c>
      <c r="D1660" s="4">
        <v>179</v>
      </c>
      <c r="E1660" s="12">
        <v>117.6</v>
      </c>
      <c r="F1660" s="34">
        <f t="shared" si="302"/>
        <v>32.666666666666664</v>
      </c>
      <c r="G1660" s="53">
        <f t="shared" si="312"/>
        <v>0.22222222222222499</v>
      </c>
      <c r="H1660" s="34">
        <f t="shared" si="313"/>
        <v>32.666666666666664</v>
      </c>
      <c r="I1660" s="70"/>
      <c r="J1660" s="34">
        <v>328.66666666667078</v>
      </c>
      <c r="K1660" s="34">
        <f>'Car Specs and Assumptions'!$C$5*9.81*'Car Specs and Assumptions'!$F$5</f>
        <v>145.08990000000003</v>
      </c>
      <c r="L1660" s="34">
        <v>454.5173033333333</v>
      </c>
      <c r="M1660" s="34">
        <v>-270.94053666666252</v>
      </c>
      <c r="N1660" s="35">
        <v>-8850.7241977776412</v>
      </c>
      <c r="O1660" s="35">
        <f t="shared" si="303"/>
        <v>0</v>
      </c>
      <c r="P1660" s="35">
        <f>IF(F1660&gt;0,(K1660+L1660)*F1660,0)</f>
        <v>19587.168642222223</v>
      </c>
      <c r="Q1660" s="36">
        <f>IF(J1660*-1&gt;(K1660+L1660),(((J1660*-1)-K1660-L1660))*F1660,0)</f>
        <v>0</v>
      </c>
      <c r="R1660" s="35">
        <f t="shared" si="304"/>
        <v>6185236.5806392198</v>
      </c>
      <c r="S1660" s="35">
        <f t="shared" si="305"/>
        <v>2571406.3467865717</v>
      </c>
      <c r="T1660" s="35">
        <f t="shared" si="306"/>
        <v>1.7182587221015753</v>
      </c>
      <c r="U1660" s="35">
        <f t="shared" si="307"/>
        <v>0.71433668313730969</v>
      </c>
      <c r="V1660" s="37">
        <v>-0.71433668313730969</v>
      </c>
      <c r="W1660" s="37">
        <f>0.5*'Car Specs and Assumptions'!$C$5*(F1660*F1660)</f>
        <v>789128.66666666651</v>
      </c>
      <c r="X1660" s="37">
        <f t="shared" si="308"/>
        <v>789.1286666666665</v>
      </c>
      <c r="Y1660" s="37">
        <f t="shared" si="309"/>
        <v>576.06392666666659</v>
      </c>
      <c r="Z1660" s="37">
        <f>(H1660*(K1660+L1660))/1000</f>
        <v>19.587168642222224</v>
      </c>
      <c r="AA1660" s="37">
        <f t="shared" si="310"/>
        <v>556.47675802444439</v>
      </c>
      <c r="AB1660" s="18"/>
      <c r="AC1660" s="24">
        <f t="shared" si="311"/>
        <v>0</v>
      </c>
      <c r="AD1660" s="24"/>
      <c r="AE1660" s="18"/>
      <c r="AF1660" s="18"/>
      <c r="AG1660" s="18"/>
      <c r="AH1660" s="18"/>
      <c r="AI1660" s="18"/>
      <c r="AJ1660" s="18"/>
      <c r="AK1660" s="18"/>
      <c r="AL1660" s="18"/>
      <c r="AM1660" s="18"/>
      <c r="AN1660" s="18"/>
    </row>
    <row r="1661" spans="1:40" x14ac:dyDescent="0.35">
      <c r="A1661" s="18"/>
      <c r="B1661" s="4" t="s">
        <v>6</v>
      </c>
      <c r="C1661" s="4">
        <v>1657</v>
      </c>
      <c r="D1661" s="4">
        <v>180</v>
      </c>
      <c r="E1661" s="12">
        <v>118.4</v>
      </c>
      <c r="F1661" s="34">
        <f t="shared" si="302"/>
        <v>32.888888888888893</v>
      </c>
      <c r="G1661" s="53">
        <f t="shared" si="312"/>
        <v>0.22222222222222499</v>
      </c>
      <c r="H1661" s="34">
        <f t="shared" si="313"/>
        <v>32.888888888888893</v>
      </c>
      <c r="I1661" s="70"/>
      <c r="J1661" s="34">
        <v>328.66666666667078</v>
      </c>
      <c r="K1661" s="34">
        <f>'Car Specs and Assumptions'!$C$5*9.81*'Car Specs and Assumptions'!$F$5</f>
        <v>145.08990000000003</v>
      </c>
      <c r="L1661" s="34">
        <v>460.72224592592607</v>
      </c>
      <c r="M1661" s="34">
        <v>-277.14547925925535</v>
      </c>
      <c r="N1661" s="35">
        <v>-9115.0068734155102</v>
      </c>
      <c r="O1661" s="35">
        <f t="shared" si="303"/>
        <v>0</v>
      </c>
      <c r="P1661" s="35">
        <f>IF(F1661&gt;0,(K1661+L1661)*F1661,0)</f>
        <v>19924.488354897127</v>
      </c>
      <c r="Q1661" s="36">
        <f>IF(J1661*-1&gt;(K1661+L1661),(((J1661*-1)-K1661-L1661))*F1661,0)</f>
        <v>0</v>
      </c>
      <c r="R1661" s="35">
        <f t="shared" si="304"/>
        <v>6205161.068994117</v>
      </c>
      <c r="S1661" s="35">
        <f t="shared" si="305"/>
        <v>2571406.3467865717</v>
      </c>
      <c r="T1661" s="35">
        <f t="shared" si="306"/>
        <v>1.7237937449665657</v>
      </c>
      <c r="U1661" s="35">
        <f t="shared" si="307"/>
        <v>0.71433668313730969</v>
      </c>
      <c r="V1661" s="37">
        <v>-0.71433668313730969</v>
      </c>
      <c r="W1661" s="37">
        <f>0.5*'Car Specs and Assumptions'!$C$5*(F1661*F1661)</f>
        <v>799901.62962962978</v>
      </c>
      <c r="X1661" s="37">
        <f t="shared" si="308"/>
        <v>799.90162962962972</v>
      </c>
      <c r="Y1661" s="37">
        <f t="shared" si="309"/>
        <v>583.92818962962963</v>
      </c>
      <c r="Z1661" s="37">
        <f>(H1661*(K1661+L1661))/1000</f>
        <v>19.924488354897125</v>
      </c>
      <c r="AA1661" s="37">
        <f t="shared" si="310"/>
        <v>564.00370127473252</v>
      </c>
      <c r="AB1661" s="18"/>
      <c r="AC1661" s="24">
        <f t="shared" si="311"/>
        <v>0</v>
      </c>
      <c r="AD1661" s="24"/>
      <c r="AE1661" s="18"/>
      <c r="AF1661" s="18"/>
      <c r="AG1661" s="18"/>
      <c r="AH1661" s="18"/>
      <c r="AI1661" s="18"/>
      <c r="AJ1661" s="18"/>
      <c r="AK1661" s="18"/>
      <c r="AL1661" s="18"/>
      <c r="AM1661" s="18"/>
      <c r="AN1661" s="18"/>
    </row>
    <row r="1662" spans="1:40" x14ac:dyDescent="0.35">
      <c r="A1662" s="18"/>
      <c r="B1662" s="4" t="s">
        <v>6</v>
      </c>
      <c r="C1662" s="4">
        <v>1658</v>
      </c>
      <c r="D1662" s="4">
        <v>181</v>
      </c>
      <c r="E1662" s="12">
        <v>119.2</v>
      </c>
      <c r="F1662" s="34">
        <f t="shared" si="302"/>
        <v>33.111111111111114</v>
      </c>
      <c r="G1662" s="53">
        <f t="shared" si="312"/>
        <v>0.22222222222222143</v>
      </c>
      <c r="H1662" s="34">
        <f t="shared" si="313"/>
        <v>33.111111111111114</v>
      </c>
      <c r="I1662" s="70"/>
      <c r="J1662" s="34">
        <v>328.66666666666549</v>
      </c>
      <c r="K1662" s="34">
        <f>'Car Specs and Assumptions'!$C$5*9.81*'Car Specs and Assumptions'!$F$5</f>
        <v>145.08990000000003</v>
      </c>
      <c r="L1662" s="34">
        <v>466.96925592592612</v>
      </c>
      <c r="M1662" s="34">
        <v>-283.39248925926063</v>
      </c>
      <c r="N1662" s="35">
        <v>-9383.4401999177426</v>
      </c>
      <c r="O1662" s="35">
        <f t="shared" si="303"/>
        <v>0</v>
      </c>
      <c r="P1662" s="35">
        <f>IF(F1662&gt;0,(K1662+L1662)*F1662,0)</f>
        <v>20265.958718436221</v>
      </c>
      <c r="Q1662" s="36">
        <f>IF(J1662*-1&gt;(K1662+L1662),(((J1662*-1)-K1662-L1662))*F1662,0)</f>
        <v>0</v>
      </c>
      <c r="R1662" s="35">
        <f t="shared" si="304"/>
        <v>6225427.0277125528</v>
      </c>
      <c r="S1662" s="35">
        <f t="shared" si="305"/>
        <v>2571406.3467865717</v>
      </c>
      <c r="T1662" s="35">
        <f t="shared" si="306"/>
        <v>1.7294236282985473</v>
      </c>
      <c r="U1662" s="35">
        <f t="shared" si="307"/>
        <v>0.71433668313730969</v>
      </c>
      <c r="V1662" s="37">
        <v>-0.71433668313730969</v>
      </c>
      <c r="W1662" s="37">
        <f>0.5*'Car Specs and Assumptions'!$C$5*(F1662*F1662)</f>
        <v>810747.62962962978</v>
      </c>
      <c r="X1662" s="37">
        <f t="shared" si="308"/>
        <v>810.74762962962973</v>
      </c>
      <c r="Y1662" s="37">
        <f t="shared" si="309"/>
        <v>591.84576962962967</v>
      </c>
      <c r="Z1662" s="37">
        <f>(H1662*(K1662+L1662))/1000</f>
        <v>20.26595871843622</v>
      </c>
      <c r="AA1662" s="37">
        <f t="shared" si="310"/>
        <v>571.57981091119348</v>
      </c>
      <c r="AB1662" s="18"/>
      <c r="AC1662" s="24">
        <f t="shared" si="311"/>
        <v>0</v>
      </c>
      <c r="AD1662" s="24"/>
      <c r="AE1662" s="18"/>
      <c r="AF1662" s="18"/>
      <c r="AG1662" s="18"/>
      <c r="AH1662" s="18"/>
      <c r="AI1662" s="18"/>
      <c r="AJ1662" s="18"/>
      <c r="AK1662" s="18"/>
      <c r="AL1662" s="18"/>
      <c r="AM1662" s="18"/>
      <c r="AN1662" s="18"/>
    </row>
    <row r="1663" spans="1:40" x14ac:dyDescent="0.35">
      <c r="A1663" s="18"/>
      <c r="B1663" s="4" t="s">
        <v>6</v>
      </c>
      <c r="C1663" s="4">
        <v>1659</v>
      </c>
      <c r="D1663" s="4">
        <v>182</v>
      </c>
      <c r="E1663" s="12">
        <v>120</v>
      </c>
      <c r="F1663" s="34">
        <f t="shared" si="302"/>
        <v>33.333333333333336</v>
      </c>
      <c r="G1663" s="53">
        <f t="shared" si="312"/>
        <v>0.22222222222222143</v>
      </c>
      <c r="H1663" s="34">
        <f t="shared" si="313"/>
        <v>33.333333333333336</v>
      </c>
      <c r="I1663" s="70"/>
      <c r="J1663" s="34">
        <v>328.66666666666549</v>
      </c>
      <c r="K1663" s="34">
        <f>'Car Specs and Assumptions'!$C$5*9.81*'Car Specs and Assumptions'!$F$5</f>
        <v>145.08990000000003</v>
      </c>
      <c r="L1663" s="34">
        <v>473.2583333333335</v>
      </c>
      <c r="M1663" s="34">
        <v>-289.681566666668</v>
      </c>
      <c r="N1663" s="35">
        <v>-9656.052222222268</v>
      </c>
      <c r="O1663" s="35">
        <f t="shared" si="303"/>
        <v>0</v>
      </c>
      <c r="P1663" s="35">
        <f>IF(F1663&gt;0,(K1663+L1663)*F1663,0)</f>
        <v>20611.607777777786</v>
      </c>
      <c r="Q1663" s="36">
        <f>IF(J1663*-1&gt;(K1663+L1663),(((J1663*-1)-K1663-L1663))*F1663,0)</f>
        <v>0</v>
      </c>
      <c r="R1663" s="35">
        <f t="shared" si="304"/>
        <v>6246038.6354903309</v>
      </c>
      <c r="S1663" s="35">
        <f t="shared" si="305"/>
        <v>2571406.3467865717</v>
      </c>
      <c r="T1663" s="35">
        <f t="shared" si="306"/>
        <v>1.7351495329392139</v>
      </c>
      <c r="U1663" s="35">
        <f t="shared" si="307"/>
        <v>0.71433668313730969</v>
      </c>
      <c r="V1663" s="37">
        <v>-0.71433668313730969</v>
      </c>
      <c r="W1663" s="37">
        <f>0.5*'Car Specs and Assumptions'!$C$5*(F1663*F1663)</f>
        <v>821666.66666666686</v>
      </c>
      <c r="X1663" s="37">
        <f t="shared" si="308"/>
        <v>821.66666666666686</v>
      </c>
      <c r="Y1663" s="37">
        <f t="shared" si="309"/>
        <v>599.81666666666683</v>
      </c>
      <c r="Z1663" s="37">
        <f>(H1663*(K1663+L1663))/1000</f>
        <v>20.611607777777785</v>
      </c>
      <c r="AA1663" s="37">
        <f t="shared" si="310"/>
        <v>579.20505888888908</v>
      </c>
      <c r="AB1663" s="18"/>
      <c r="AC1663" s="24">
        <f t="shared" si="311"/>
        <v>0</v>
      </c>
      <c r="AD1663" s="24"/>
      <c r="AE1663" s="18"/>
      <c r="AF1663" s="18"/>
      <c r="AG1663" s="18"/>
      <c r="AH1663" s="18"/>
      <c r="AI1663" s="18"/>
      <c r="AJ1663" s="18"/>
      <c r="AK1663" s="18"/>
      <c r="AL1663" s="18"/>
      <c r="AM1663" s="18"/>
      <c r="AN1663" s="18"/>
    </row>
    <row r="1664" spans="1:40" x14ac:dyDescent="0.35">
      <c r="A1664" s="18"/>
      <c r="B1664" s="4" t="s">
        <v>6</v>
      </c>
      <c r="C1664" s="4">
        <v>1660</v>
      </c>
      <c r="D1664" s="4">
        <v>183</v>
      </c>
      <c r="E1664" s="12">
        <v>120.8</v>
      </c>
      <c r="F1664" s="34">
        <f t="shared" si="302"/>
        <v>33.555555555555557</v>
      </c>
      <c r="G1664" s="53">
        <f t="shared" si="312"/>
        <v>0.22222222222222143</v>
      </c>
      <c r="H1664" s="34">
        <f t="shared" si="313"/>
        <v>33.555555555555557</v>
      </c>
      <c r="I1664" s="70"/>
      <c r="J1664" s="34">
        <v>328.66666666666549</v>
      </c>
      <c r="K1664" s="34">
        <f>'Car Specs and Assumptions'!$C$5*9.81*'Car Specs and Assumptions'!$F$5</f>
        <v>145.08990000000003</v>
      </c>
      <c r="L1664" s="34">
        <v>479.58947814814832</v>
      </c>
      <c r="M1664" s="34">
        <v>-296.01271148148282</v>
      </c>
      <c r="N1664" s="35">
        <v>-9932.8709852675347</v>
      </c>
      <c r="O1664" s="35">
        <f t="shared" si="303"/>
        <v>0</v>
      </c>
      <c r="P1664" s="35">
        <f>IF(F1664&gt;0,(K1664+L1664)*F1664,0)</f>
        <v>20961.46357786009</v>
      </c>
      <c r="Q1664" s="36">
        <f>IF(J1664*-1&gt;(K1664+L1664),(((J1664*-1)-K1664-L1664))*F1664,0)</f>
        <v>0</v>
      </c>
      <c r="R1664" s="35">
        <f t="shared" si="304"/>
        <v>6267000.0990681909</v>
      </c>
      <c r="S1664" s="35">
        <f t="shared" si="305"/>
        <v>2571406.3467865717</v>
      </c>
      <c r="T1664" s="35">
        <f t="shared" si="306"/>
        <v>1.7409726275211435</v>
      </c>
      <c r="U1664" s="35">
        <f t="shared" si="307"/>
        <v>0.71433668313730969</v>
      </c>
      <c r="V1664" s="37">
        <v>-0.71433668313730969</v>
      </c>
      <c r="W1664" s="37">
        <f>0.5*'Car Specs and Assumptions'!$C$5*(F1664*F1664)</f>
        <v>832658.7407407409</v>
      </c>
      <c r="X1664" s="37">
        <f t="shared" si="308"/>
        <v>832.65874074074088</v>
      </c>
      <c r="Y1664" s="37">
        <f t="shared" si="309"/>
        <v>607.84088074074089</v>
      </c>
      <c r="Z1664" s="37">
        <f>(H1664*(K1664+L1664))/1000</f>
        <v>20.961463577860091</v>
      </c>
      <c r="AA1664" s="37">
        <f t="shared" si="310"/>
        <v>586.87941716288083</v>
      </c>
      <c r="AB1664" s="18"/>
      <c r="AC1664" s="24">
        <f t="shared" si="311"/>
        <v>0</v>
      </c>
      <c r="AD1664" s="24"/>
      <c r="AE1664" s="18"/>
      <c r="AF1664" s="18"/>
      <c r="AG1664" s="18"/>
      <c r="AH1664" s="18"/>
      <c r="AI1664" s="18"/>
      <c r="AJ1664" s="18"/>
      <c r="AK1664" s="18"/>
      <c r="AL1664" s="18"/>
      <c r="AM1664" s="18"/>
      <c r="AN1664" s="18"/>
    </row>
    <row r="1665" spans="1:40" x14ac:dyDescent="0.35">
      <c r="A1665" s="18"/>
      <c r="B1665" s="4" t="s">
        <v>6</v>
      </c>
      <c r="C1665" s="4">
        <v>1661</v>
      </c>
      <c r="D1665" s="4">
        <v>184</v>
      </c>
      <c r="E1665" s="12">
        <v>121.6</v>
      </c>
      <c r="F1665" s="34">
        <f t="shared" si="302"/>
        <v>33.777777777777779</v>
      </c>
      <c r="G1665" s="53">
        <f t="shared" si="312"/>
        <v>0.20833333333333215</v>
      </c>
      <c r="H1665" s="34">
        <f t="shared" si="313"/>
        <v>33.777777777777779</v>
      </c>
      <c r="I1665" s="70"/>
      <c r="J1665" s="34">
        <v>308.12499999999824</v>
      </c>
      <c r="K1665" s="34">
        <f>'Car Specs and Assumptions'!$C$5*9.81*'Car Specs and Assumptions'!$F$5</f>
        <v>145.08990000000003</v>
      </c>
      <c r="L1665" s="34">
        <v>485.96269037037047</v>
      </c>
      <c r="M1665" s="34">
        <v>-322.92759037037229</v>
      </c>
      <c r="N1665" s="35">
        <v>-10907.776385843687</v>
      </c>
      <c r="O1665" s="35">
        <f t="shared" si="303"/>
        <v>0</v>
      </c>
      <c r="P1665" s="35">
        <f>IF(F1665&gt;0,(K1665+L1665)*F1665,0)</f>
        <v>21315.554163621404</v>
      </c>
      <c r="Q1665" s="36">
        <f>IF(J1665*-1&gt;(K1665+L1665),(((J1665*-1)-K1665-L1665))*F1665,0)</f>
        <v>0</v>
      </c>
      <c r="R1665" s="35">
        <f t="shared" si="304"/>
        <v>6288315.6532318126</v>
      </c>
      <c r="S1665" s="35">
        <f t="shared" si="305"/>
        <v>2571406.3467865717</v>
      </c>
      <c r="T1665" s="35">
        <f t="shared" si="306"/>
        <v>1.7468940884677977</v>
      </c>
      <c r="U1665" s="35">
        <f t="shared" si="307"/>
        <v>0.71433668313730969</v>
      </c>
      <c r="V1665" s="37">
        <v>-0.71433668313730969</v>
      </c>
      <c r="W1665" s="37">
        <f>0.5*'Car Specs and Assumptions'!$C$5*(F1665*F1665)</f>
        <v>843723.85185185191</v>
      </c>
      <c r="X1665" s="37">
        <f t="shared" si="308"/>
        <v>843.72385185185192</v>
      </c>
      <c r="Y1665" s="37">
        <f t="shared" si="309"/>
        <v>615.91841185185183</v>
      </c>
      <c r="Z1665" s="37">
        <f>(H1665*(K1665+L1665))/1000</f>
        <v>21.315554163621403</v>
      </c>
      <c r="AA1665" s="37">
        <f t="shared" si="310"/>
        <v>594.60285768823042</v>
      </c>
      <c r="AB1665" s="18"/>
      <c r="AC1665" s="24">
        <f t="shared" si="311"/>
        <v>0</v>
      </c>
      <c r="AD1665" s="24"/>
      <c r="AE1665" s="18"/>
      <c r="AF1665" s="18"/>
      <c r="AG1665" s="18"/>
      <c r="AH1665" s="18"/>
      <c r="AI1665" s="18"/>
      <c r="AJ1665" s="18"/>
      <c r="AK1665" s="18"/>
      <c r="AL1665" s="18"/>
      <c r="AM1665" s="18"/>
      <c r="AN1665" s="18"/>
    </row>
    <row r="1666" spans="1:40" x14ac:dyDescent="0.35">
      <c r="A1666" s="18"/>
      <c r="B1666" s="4" t="s">
        <v>6</v>
      </c>
      <c r="C1666" s="4">
        <v>1662</v>
      </c>
      <c r="D1666" s="4">
        <v>185</v>
      </c>
      <c r="E1666" s="12">
        <v>122.3</v>
      </c>
      <c r="F1666" s="34">
        <f t="shared" si="302"/>
        <v>33.972222222222221</v>
      </c>
      <c r="G1666" s="53">
        <f t="shared" si="312"/>
        <v>0.20833333333333215</v>
      </c>
      <c r="H1666" s="34">
        <f t="shared" si="313"/>
        <v>33.972222222222221</v>
      </c>
      <c r="I1666" s="70"/>
      <c r="J1666" s="34">
        <v>308.12499999999824</v>
      </c>
      <c r="K1666" s="34">
        <f>'Car Specs and Assumptions'!$C$5*9.81*'Car Specs and Assumptions'!$F$5</f>
        <v>145.08990000000003</v>
      </c>
      <c r="L1666" s="34">
        <v>491.57375948495377</v>
      </c>
      <c r="M1666" s="34">
        <v>-328.53865948495559</v>
      </c>
      <c r="N1666" s="35">
        <v>-11161.188348613907</v>
      </c>
      <c r="O1666" s="35">
        <f t="shared" si="303"/>
        <v>0</v>
      </c>
      <c r="P1666" s="35">
        <f>IF(F1666&gt;0,(K1666+L1666)*F1666,0)</f>
        <v>21628.879320836069</v>
      </c>
      <c r="Q1666" s="36">
        <f>IF(J1666*-1&gt;(K1666+L1666),(((J1666*-1)-K1666-L1666))*F1666,0)</f>
        <v>0</v>
      </c>
      <c r="R1666" s="35">
        <f t="shared" si="304"/>
        <v>6309944.5325526483</v>
      </c>
      <c r="S1666" s="35">
        <f t="shared" si="305"/>
        <v>2571406.3467865717</v>
      </c>
      <c r="T1666" s="35">
        <f t="shared" si="306"/>
        <v>1.7529025911431257</v>
      </c>
      <c r="U1666" s="35">
        <f t="shared" si="307"/>
        <v>0.71433668313730969</v>
      </c>
      <c r="V1666" s="37">
        <v>-0.71433668313730969</v>
      </c>
      <c r="W1666" s="37">
        <f>0.5*'Car Specs and Assumptions'!$C$5*(F1666*F1666)</f>
        <v>853465.73726851854</v>
      </c>
      <c r="X1666" s="37">
        <f t="shared" si="308"/>
        <v>853.46573726851852</v>
      </c>
      <c r="Y1666" s="37">
        <f t="shared" si="309"/>
        <v>623.02998820601852</v>
      </c>
      <c r="Z1666" s="37">
        <f>(H1666*(K1666+L1666))/1000</f>
        <v>21.62887932083607</v>
      </c>
      <c r="AA1666" s="37">
        <f t="shared" si="310"/>
        <v>601.40110888518245</v>
      </c>
      <c r="AB1666" s="18"/>
      <c r="AC1666" s="24">
        <f t="shared" si="311"/>
        <v>0</v>
      </c>
      <c r="AD1666" s="24"/>
      <c r="AE1666" s="18"/>
      <c r="AF1666" s="18"/>
      <c r="AG1666" s="18"/>
      <c r="AH1666" s="18"/>
      <c r="AI1666" s="18"/>
      <c r="AJ1666" s="18"/>
      <c r="AK1666" s="18"/>
      <c r="AL1666" s="18"/>
      <c r="AM1666" s="18"/>
      <c r="AN1666" s="18"/>
    </row>
    <row r="1667" spans="1:40" x14ac:dyDescent="0.35">
      <c r="A1667" s="18"/>
      <c r="B1667" s="4" t="s">
        <v>6</v>
      </c>
      <c r="C1667" s="4">
        <v>1663</v>
      </c>
      <c r="D1667" s="4">
        <v>186</v>
      </c>
      <c r="E1667" s="12">
        <v>123.1</v>
      </c>
      <c r="F1667" s="34">
        <f t="shared" si="302"/>
        <v>34.194444444444443</v>
      </c>
      <c r="G1667" s="53">
        <f t="shared" si="312"/>
        <v>0.20833333333333215</v>
      </c>
      <c r="H1667" s="34">
        <f t="shared" si="313"/>
        <v>34.194444444444443</v>
      </c>
      <c r="I1667" s="70"/>
      <c r="J1667" s="34">
        <v>308.12499999999824</v>
      </c>
      <c r="K1667" s="34">
        <f>'Car Specs and Assumptions'!$C$5*9.81*'Car Specs and Assumptions'!$F$5</f>
        <v>145.08990000000003</v>
      </c>
      <c r="L1667" s="34">
        <v>498.02584809606486</v>
      </c>
      <c r="M1667" s="34">
        <v>-334.99074809606668</v>
      </c>
      <c r="N1667" s="35">
        <v>-11454.822525173835</v>
      </c>
      <c r="O1667" s="35">
        <f t="shared" si="303"/>
        <v>0</v>
      </c>
      <c r="P1667" s="35">
        <f>IF(F1667&gt;0,(K1667+L1667)*F1667,0)</f>
        <v>21990.985719618217</v>
      </c>
      <c r="Q1667" s="36">
        <f>IF(J1667*-1&gt;(K1667+L1667),(((J1667*-1)-K1667-L1667))*F1667,0)</f>
        <v>0</v>
      </c>
      <c r="R1667" s="35">
        <f t="shared" si="304"/>
        <v>6331935.5182722667</v>
      </c>
      <c r="S1667" s="35">
        <f t="shared" si="305"/>
        <v>2571406.3467865717</v>
      </c>
      <c r="T1667" s="35">
        <f t="shared" si="306"/>
        <v>1.7590116869760357</v>
      </c>
      <c r="U1667" s="35">
        <f t="shared" si="307"/>
        <v>0.71433668313730969</v>
      </c>
      <c r="V1667" s="37">
        <v>-0.71433668313730969</v>
      </c>
      <c r="W1667" s="37">
        <f>0.5*'Car Specs and Assumptions'!$C$5*(F1667*F1667)</f>
        <v>864667.79282407404</v>
      </c>
      <c r="X1667" s="37">
        <f t="shared" si="308"/>
        <v>864.66779282407401</v>
      </c>
      <c r="Y1667" s="37">
        <f t="shared" si="309"/>
        <v>631.20748876157404</v>
      </c>
      <c r="Z1667" s="37">
        <f>(H1667*(K1667+L1667))/1000</f>
        <v>21.990985719618216</v>
      </c>
      <c r="AA1667" s="37">
        <f t="shared" si="310"/>
        <v>609.21650304195578</v>
      </c>
      <c r="AB1667" s="18"/>
      <c r="AC1667" s="24">
        <f t="shared" si="311"/>
        <v>0</v>
      </c>
      <c r="AD1667" s="24"/>
      <c r="AE1667" s="18"/>
      <c r="AF1667" s="18"/>
      <c r="AG1667" s="18"/>
      <c r="AH1667" s="18"/>
      <c r="AI1667" s="18"/>
      <c r="AJ1667" s="18"/>
      <c r="AK1667" s="18"/>
      <c r="AL1667" s="18"/>
      <c r="AM1667" s="18"/>
      <c r="AN1667" s="18"/>
    </row>
    <row r="1668" spans="1:40" x14ac:dyDescent="0.35">
      <c r="A1668" s="18"/>
      <c r="B1668" s="4" t="s">
        <v>6</v>
      </c>
      <c r="C1668" s="4">
        <v>1664</v>
      </c>
      <c r="D1668" s="4">
        <v>187</v>
      </c>
      <c r="E1668" s="12">
        <v>123.8</v>
      </c>
      <c r="F1668" s="34">
        <f t="shared" si="302"/>
        <v>34.388888888888886</v>
      </c>
      <c r="G1668" s="53">
        <f t="shared" si="312"/>
        <v>0.18055555555555713</v>
      </c>
      <c r="H1668" s="34">
        <f t="shared" si="313"/>
        <v>34.388888888888886</v>
      </c>
      <c r="I1668" s="70"/>
      <c r="J1668" s="34">
        <v>267.04166666666902</v>
      </c>
      <c r="K1668" s="34">
        <f>'Car Specs and Assumptions'!$C$5*9.81*'Car Specs and Assumptions'!$F$5</f>
        <v>145.08990000000003</v>
      </c>
      <c r="L1668" s="34">
        <v>503.70593405092592</v>
      </c>
      <c r="M1668" s="34">
        <v>-381.7541673842569</v>
      </c>
      <c r="N1668" s="35">
        <v>-13128.1016450475</v>
      </c>
      <c r="O1668" s="35">
        <f t="shared" si="303"/>
        <v>0</v>
      </c>
      <c r="P1668" s="35">
        <f>IF(F1668&gt;0,(K1668+L1668)*F1668,0)</f>
        <v>22311.367848751284</v>
      </c>
      <c r="Q1668" s="36">
        <f>IF(J1668*-1&gt;(K1668+L1668),(((J1668*-1)-K1668-L1668))*F1668,0)</f>
        <v>0</v>
      </c>
      <c r="R1668" s="35">
        <f t="shared" si="304"/>
        <v>6354246.8861210179</v>
      </c>
      <c r="S1668" s="35">
        <f t="shared" si="305"/>
        <v>2571406.3467865717</v>
      </c>
      <c r="T1668" s="35">
        <f t="shared" si="306"/>
        <v>1.7652097849644188</v>
      </c>
      <c r="U1668" s="35">
        <f t="shared" si="307"/>
        <v>0.71433668313730969</v>
      </c>
      <c r="V1668" s="37">
        <v>-0.71433668313730969</v>
      </c>
      <c r="W1668" s="37">
        <f>0.5*'Car Specs and Assumptions'!$C$5*(F1668*F1668)</f>
        <v>874529.50462962955</v>
      </c>
      <c r="X1668" s="37">
        <f t="shared" si="308"/>
        <v>874.52950462962951</v>
      </c>
      <c r="Y1668" s="37">
        <f t="shared" si="309"/>
        <v>638.40653837962952</v>
      </c>
      <c r="Z1668" s="37">
        <f>(H1668*(K1668+L1668))/1000</f>
        <v>22.311367848751285</v>
      </c>
      <c r="AA1668" s="37">
        <f t="shared" si="310"/>
        <v>616.09517053087825</v>
      </c>
      <c r="AB1668" s="18"/>
      <c r="AC1668" s="24">
        <f t="shared" si="311"/>
        <v>0</v>
      </c>
      <c r="AD1668" s="24"/>
      <c r="AE1668" s="18"/>
      <c r="AF1668" s="18"/>
      <c r="AG1668" s="18"/>
      <c r="AH1668" s="18"/>
      <c r="AI1668" s="18"/>
      <c r="AJ1668" s="18"/>
      <c r="AK1668" s="18"/>
      <c r="AL1668" s="18"/>
      <c r="AM1668" s="18"/>
      <c r="AN1668" s="18"/>
    </row>
    <row r="1669" spans="1:40" x14ac:dyDescent="0.35">
      <c r="A1669" s="18"/>
      <c r="B1669" s="4" t="s">
        <v>6</v>
      </c>
      <c r="C1669" s="4">
        <v>1665</v>
      </c>
      <c r="D1669" s="4">
        <v>188</v>
      </c>
      <c r="E1669" s="12">
        <v>124.4</v>
      </c>
      <c r="F1669" s="34">
        <f t="shared" ref="F1669:F1732" si="314">E1669/3.6</f>
        <v>34.555555555555557</v>
      </c>
      <c r="G1669" s="53">
        <f t="shared" si="312"/>
        <v>0.16666666666666785</v>
      </c>
      <c r="H1669" s="34">
        <f t="shared" si="313"/>
        <v>34.555555555555557</v>
      </c>
      <c r="I1669" s="70"/>
      <c r="J1669" s="34">
        <v>246.50000000000176</v>
      </c>
      <c r="K1669" s="34">
        <f>'Car Specs and Assumptions'!$C$5*9.81*'Car Specs and Assumptions'!$F$5</f>
        <v>145.08990000000003</v>
      </c>
      <c r="L1669" s="34">
        <v>508.6002139814816</v>
      </c>
      <c r="M1669" s="34">
        <v>-407.19011398147984</v>
      </c>
      <c r="N1669" s="35">
        <v>-14070.680605360027</v>
      </c>
      <c r="O1669" s="35">
        <f t="shared" ref="O1669:O1732" si="315">IF(N1669&gt;0,N1669,0)</f>
        <v>0</v>
      </c>
      <c r="P1669" s="35">
        <f>IF(F1669&gt;0,(K1669+L1669)*F1669,0)</f>
        <v>22588.625049804534</v>
      </c>
      <c r="Q1669" s="36">
        <f>IF(J1669*-1&gt;(K1669+L1669),(((J1669*-1)-K1669-L1669))*F1669,0)</f>
        <v>0</v>
      </c>
      <c r="R1669" s="35">
        <f t="shared" ref="R1669:R1732" si="316">R1668+P1669</f>
        <v>6376835.5111708222</v>
      </c>
      <c r="S1669" s="35">
        <f t="shared" ref="S1669:S1732" si="317">S1668+Q1669</f>
        <v>2571406.3467865717</v>
      </c>
      <c r="T1669" s="35">
        <f t="shared" ref="T1669:T1732" si="318">R1669*0.0000002778</f>
        <v>1.7714849050032544</v>
      </c>
      <c r="U1669" s="35">
        <f t="shared" ref="U1669:U1732" si="319">S1669*0.0000002778</f>
        <v>0.71433668313730969</v>
      </c>
      <c r="V1669" s="37">
        <v>-0.71433668313730969</v>
      </c>
      <c r="W1669" s="37">
        <f>0.5*'Car Specs and Assumptions'!$C$5*(F1669*F1669)</f>
        <v>883026.90740740753</v>
      </c>
      <c r="X1669" s="37">
        <f t="shared" ref="X1669:X1732" si="320">W1669/1000</f>
        <v>883.02690740740752</v>
      </c>
      <c r="Y1669" s="37">
        <f t="shared" ref="Y1669:Y1732" si="321">0.73*X1669</f>
        <v>644.60964240740748</v>
      </c>
      <c r="Z1669" s="37">
        <f>(H1669*(K1669+L1669))/1000</f>
        <v>22.588625049804534</v>
      </c>
      <c r="AA1669" s="37">
        <f t="shared" ref="AA1669:AA1732" si="322">Y1669-Z1669</f>
        <v>622.02101735760289</v>
      </c>
      <c r="AB1669" s="18"/>
      <c r="AC1669" s="24">
        <f t="shared" ref="AC1669:AC1732" si="323">IF(Q1669&gt;10000,Q1669,0)</f>
        <v>0</v>
      </c>
      <c r="AD1669" s="24"/>
      <c r="AE1669" s="18"/>
      <c r="AF1669" s="18"/>
      <c r="AG1669" s="18"/>
      <c r="AH1669" s="18"/>
      <c r="AI1669" s="18"/>
      <c r="AJ1669" s="18"/>
      <c r="AK1669" s="18"/>
      <c r="AL1669" s="18"/>
      <c r="AM1669" s="18"/>
      <c r="AN1669" s="18"/>
    </row>
    <row r="1670" spans="1:40" x14ac:dyDescent="0.35">
      <c r="A1670" s="18"/>
      <c r="B1670" s="4" t="s">
        <v>6</v>
      </c>
      <c r="C1670" s="4">
        <v>1666</v>
      </c>
      <c r="D1670" s="4">
        <v>189</v>
      </c>
      <c r="E1670" s="12">
        <v>125</v>
      </c>
      <c r="F1670" s="34">
        <f t="shared" si="314"/>
        <v>34.722222222222221</v>
      </c>
      <c r="G1670" s="53">
        <f t="shared" ref="G1670:G1733" si="324">($F1671-$F1669)/2</f>
        <v>0.13888888888888928</v>
      </c>
      <c r="H1670" s="34">
        <f t="shared" si="313"/>
        <v>34.722222222222221</v>
      </c>
      <c r="I1670" s="70"/>
      <c r="J1670" s="34">
        <v>205.41666666666725</v>
      </c>
      <c r="K1670" s="34">
        <f>'Car Specs and Assumptions'!$C$5*9.81*'Car Specs and Assumptions'!$F$5</f>
        <v>145.08990000000003</v>
      </c>
      <c r="L1670" s="34">
        <v>513.5181568287037</v>
      </c>
      <c r="M1670" s="34">
        <v>-453.19139016203644</v>
      </c>
      <c r="N1670" s="35">
        <v>-15735.812158404042</v>
      </c>
      <c r="O1670" s="35">
        <f t="shared" si="315"/>
        <v>0</v>
      </c>
      <c r="P1670" s="35">
        <f>IF(F1670&gt;0,(K1670+L1670)*F1670,0)</f>
        <v>22868.335306552213</v>
      </c>
      <c r="Q1670" s="36">
        <f>IF(J1670*-1&gt;(K1670+L1670),(((J1670*-1)-K1670-L1670))*F1670,0)</f>
        <v>0</v>
      </c>
      <c r="R1670" s="35">
        <f t="shared" si="316"/>
        <v>6399703.8464773744</v>
      </c>
      <c r="S1670" s="35">
        <f t="shared" si="317"/>
        <v>2571406.3467865717</v>
      </c>
      <c r="T1670" s="35">
        <f t="shared" si="318"/>
        <v>1.7778377285514146</v>
      </c>
      <c r="U1670" s="35">
        <f t="shared" si="319"/>
        <v>0.71433668313730969</v>
      </c>
      <c r="V1670" s="37">
        <v>-0.71433668313730969</v>
      </c>
      <c r="W1670" s="37">
        <f>0.5*'Car Specs and Assumptions'!$C$5*(F1670*F1670)</f>
        <v>891565.39351851854</v>
      </c>
      <c r="X1670" s="37">
        <f t="shared" si="320"/>
        <v>891.56539351851859</v>
      </c>
      <c r="Y1670" s="37">
        <f t="shared" si="321"/>
        <v>650.84273726851859</v>
      </c>
      <c r="Z1670" s="37">
        <f>(H1670*(K1670+L1670))/1000</f>
        <v>22.868335306552215</v>
      </c>
      <c r="AA1670" s="37">
        <f t="shared" si="322"/>
        <v>627.97440196196635</v>
      </c>
      <c r="AB1670" s="18"/>
      <c r="AC1670" s="24">
        <f t="shared" si="323"/>
        <v>0</v>
      </c>
      <c r="AD1670" s="24"/>
      <c r="AE1670" s="18"/>
      <c r="AF1670" s="18"/>
      <c r="AG1670" s="18"/>
      <c r="AH1670" s="18"/>
      <c r="AI1670" s="18"/>
      <c r="AJ1670" s="18"/>
      <c r="AK1670" s="18"/>
      <c r="AL1670" s="18"/>
      <c r="AM1670" s="18"/>
      <c r="AN1670" s="18"/>
    </row>
    <row r="1671" spans="1:40" x14ac:dyDescent="0.35">
      <c r="A1671" s="18"/>
      <c r="B1671" s="4" t="s">
        <v>6</v>
      </c>
      <c r="C1671" s="4">
        <v>1667</v>
      </c>
      <c r="D1671" s="4">
        <v>190</v>
      </c>
      <c r="E1671" s="12">
        <v>125.4</v>
      </c>
      <c r="F1671" s="34">
        <f t="shared" si="314"/>
        <v>34.833333333333336</v>
      </c>
      <c r="G1671" s="53">
        <f t="shared" si="324"/>
        <v>0.11111111111111072</v>
      </c>
      <c r="H1671" s="34">
        <f t="shared" ref="H1671:H1734" si="325">F1671*$C$5</f>
        <v>34.833333333333336</v>
      </c>
      <c r="I1671" s="70"/>
      <c r="J1671" s="34">
        <v>164.33333333333275</v>
      </c>
      <c r="K1671" s="34">
        <f>'Car Specs and Assumptions'!$C$5*9.81*'Car Specs and Assumptions'!$F$5</f>
        <v>145.08990000000003</v>
      </c>
      <c r="L1671" s="34">
        <v>516.80993145833349</v>
      </c>
      <c r="M1671" s="34">
        <v>-497.56649812500075</v>
      </c>
      <c r="N1671" s="35">
        <v>-17331.899684687527</v>
      </c>
      <c r="O1671" s="35">
        <f t="shared" si="315"/>
        <v>0</v>
      </c>
      <c r="P1671" s="35">
        <f>IF(F1671&gt;0,(K1671+L1671)*F1671,0)</f>
        <v>23056.177462465286</v>
      </c>
      <c r="Q1671" s="36">
        <f>IF(J1671*-1&gt;(K1671+L1671),(((J1671*-1)-K1671-L1671))*F1671,0)</f>
        <v>0</v>
      </c>
      <c r="R1671" s="35">
        <f t="shared" si="316"/>
        <v>6422760.0239398396</v>
      </c>
      <c r="S1671" s="35">
        <f t="shared" si="317"/>
        <v>2571406.3467865717</v>
      </c>
      <c r="T1671" s="35">
        <f t="shared" si="318"/>
        <v>1.7842427346504874</v>
      </c>
      <c r="U1671" s="35">
        <f t="shared" si="319"/>
        <v>0.71433668313730969</v>
      </c>
      <c r="V1671" s="37">
        <v>-0.71433668313730969</v>
      </c>
      <c r="W1671" s="37">
        <f>0.5*'Car Specs and Assumptions'!$C$5*(F1671*F1671)</f>
        <v>897280.54166666686</v>
      </c>
      <c r="X1671" s="37">
        <f t="shared" si="320"/>
        <v>897.28054166666686</v>
      </c>
      <c r="Y1671" s="37">
        <f t="shared" si="321"/>
        <v>655.01479541666674</v>
      </c>
      <c r="Z1671" s="37">
        <f>(H1671*(K1671+L1671))/1000</f>
        <v>23.056177462465286</v>
      </c>
      <c r="AA1671" s="37">
        <f t="shared" si="322"/>
        <v>631.95861795420149</v>
      </c>
      <c r="AB1671" s="18"/>
      <c r="AC1671" s="24">
        <f t="shared" si="323"/>
        <v>0</v>
      </c>
      <c r="AD1671" s="24"/>
      <c r="AE1671" s="18"/>
      <c r="AF1671" s="18"/>
      <c r="AG1671" s="18"/>
      <c r="AH1671" s="18"/>
      <c r="AI1671" s="18"/>
      <c r="AJ1671" s="18"/>
      <c r="AK1671" s="18"/>
      <c r="AL1671" s="18"/>
      <c r="AM1671" s="18"/>
      <c r="AN1671" s="18"/>
    </row>
    <row r="1672" spans="1:40" x14ac:dyDescent="0.35">
      <c r="A1672" s="18"/>
      <c r="B1672" s="4" t="s">
        <v>6</v>
      </c>
      <c r="C1672" s="4">
        <v>1668</v>
      </c>
      <c r="D1672" s="4">
        <v>191</v>
      </c>
      <c r="E1672" s="12">
        <v>125.8</v>
      </c>
      <c r="F1672" s="34">
        <f t="shared" si="314"/>
        <v>34.944444444444443</v>
      </c>
      <c r="G1672" s="53">
        <f t="shared" si="324"/>
        <v>9.7222222222221433E-2</v>
      </c>
      <c r="H1672" s="34">
        <f t="shared" si="325"/>
        <v>34.944444444444443</v>
      </c>
      <c r="I1672" s="70"/>
      <c r="J1672" s="34">
        <v>143.79166666666549</v>
      </c>
      <c r="K1672" s="34">
        <f>'Car Specs and Assumptions'!$C$5*9.81*'Car Specs and Assumptions'!$F$5</f>
        <v>145.08990000000003</v>
      </c>
      <c r="L1672" s="34">
        <v>520.11222293981473</v>
      </c>
      <c r="M1672" s="34">
        <v>-521.41045627314929</v>
      </c>
      <c r="N1672" s="35">
        <v>-18220.398721989495</v>
      </c>
      <c r="O1672" s="35">
        <f t="shared" si="315"/>
        <v>0</v>
      </c>
      <c r="P1672" s="35">
        <f>IF(F1672&gt;0,(K1672+L1672)*F1672,0)</f>
        <v>23245.11862939686</v>
      </c>
      <c r="Q1672" s="36">
        <f>IF(J1672*-1&gt;(K1672+L1672),(((J1672*-1)-K1672-L1672))*F1672,0)</f>
        <v>0</v>
      </c>
      <c r="R1672" s="35">
        <f t="shared" si="316"/>
        <v>6446005.1425692365</v>
      </c>
      <c r="S1672" s="35">
        <f t="shared" si="317"/>
        <v>2571406.3467865717</v>
      </c>
      <c r="T1672" s="35">
        <f t="shared" si="318"/>
        <v>1.7907002286057341</v>
      </c>
      <c r="U1672" s="35">
        <f t="shared" si="319"/>
        <v>0.71433668313730969</v>
      </c>
      <c r="V1672" s="37">
        <v>-0.71433668313730969</v>
      </c>
      <c r="W1672" s="37">
        <f>0.5*'Car Specs and Assumptions'!$C$5*(F1672*F1672)</f>
        <v>903013.94907407393</v>
      </c>
      <c r="X1672" s="37">
        <f t="shared" si="320"/>
        <v>903.01394907407393</v>
      </c>
      <c r="Y1672" s="37">
        <f t="shared" si="321"/>
        <v>659.20018282407398</v>
      </c>
      <c r="Z1672" s="37">
        <f>(H1672*(K1672+L1672))/1000</f>
        <v>23.24511862939686</v>
      </c>
      <c r="AA1672" s="37">
        <f t="shared" si="322"/>
        <v>635.95506419467711</v>
      </c>
      <c r="AB1672" s="18"/>
      <c r="AC1672" s="24">
        <f t="shared" si="323"/>
        <v>0</v>
      </c>
      <c r="AD1672" s="24"/>
      <c r="AE1672" s="18"/>
      <c r="AF1672" s="18"/>
      <c r="AG1672" s="18"/>
      <c r="AH1672" s="18"/>
      <c r="AI1672" s="18"/>
      <c r="AJ1672" s="18"/>
      <c r="AK1672" s="18"/>
      <c r="AL1672" s="18"/>
      <c r="AM1672" s="18"/>
      <c r="AN1672" s="18"/>
    </row>
    <row r="1673" spans="1:40" x14ac:dyDescent="0.35">
      <c r="A1673" s="18"/>
      <c r="B1673" s="4" t="s">
        <v>6</v>
      </c>
      <c r="C1673" s="4">
        <v>1669</v>
      </c>
      <c r="D1673" s="4">
        <v>192</v>
      </c>
      <c r="E1673" s="12">
        <v>126.1</v>
      </c>
      <c r="F1673" s="34">
        <f t="shared" si="314"/>
        <v>35.027777777777779</v>
      </c>
      <c r="G1673" s="53">
        <f t="shared" si="324"/>
        <v>8.3333333333335702E-2</v>
      </c>
      <c r="H1673" s="34">
        <f t="shared" si="325"/>
        <v>35.027777777777779</v>
      </c>
      <c r="I1673" s="70"/>
      <c r="J1673" s="34">
        <v>123.2500000000035</v>
      </c>
      <c r="K1673" s="34">
        <f>'Car Specs and Assumptions'!$C$5*9.81*'Car Specs and Assumptions'!$F$5</f>
        <v>145.08990000000003</v>
      </c>
      <c r="L1673" s="34">
        <v>522.59584323495369</v>
      </c>
      <c r="M1673" s="34">
        <v>-544.43574323495022</v>
      </c>
      <c r="N1673" s="35">
        <v>-19070.374228313118</v>
      </c>
      <c r="O1673" s="35">
        <f t="shared" si="315"/>
        <v>0</v>
      </c>
      <c r="P1673" s="35">
        <f>IF(F1673&gt;0,(K1673+L1673)*F1673,0)</f>
        <v>23387.547839424351</v>
      </c>
      <c r="Q1673" s="36">
        <f>IF(J1673*-1&gt;(K1673+L1673),(((J1673*-1)-K1673-L1673))*F1673,0)</f>
        <v>0</v>
      </c>
      <c r="R1673" s="35">
        <f t="shared" si="316"/>
        <v>6469392.690408661</v>
      </c>
      <c r="S1673" s="35">
        <f t="shared" si="317"/>
        <v>2571406.3467865717</v>
      </c>
      <c r="T1673" s="35">
        <f t="shared" si="318"/>
        <v>1.7971972893955261</v>
      </c>
      <c r="U1673" s="35">
        <f t="shared" si="319"/>
        <v>0.71433668313730969</v>
      </c>
      <c r="V1673" s="37">
        <v>-0.71433668313730969</v>
      </c>
      <c r="W1673" s="37">
        <f>0.5*'Car Specs and Assumptions'!$C$5*(F1673*F1673)</f>
        <v>907325.98726851854</v>
      </c>
      <c r="X1673" s="37">
        <f t="shared" si="320"/>
        <v>907.32598726851859</v>
      </c>
      <c r="Y1673" s="37">
        <f t="shared" si="321"/>
        <v>662.3479707060186</v>
      </c>
      <c r="Z1673" s="37">
        <f>(H1673*(K1673+L1673))/1000</f>
        <v>23.38754783942435</v>
      </c>
      <c r="AA1673" s="37">
        <f t="shared" si="322"/>
        <v>638.96042286659429</v>
      </c>
      <c r="AB1673" s="18"/>
      <c r="AC1673" s="24">
        <f t="shared" si="323"/>
        <v>0</v>
      </c>
      <c r="AD1673" s="24"/>
      <c r="AE1673" s="18"/>
      <c r="AF1673" s="18"/>
      <c r="AG1673" s="18"/>
      <c r="AH1673" s="18"/>
      <c r="AI1673" s="18"/>
      <c r="AJ1673" s="18"/>
      <c r="AK1673" s="18"/>
      <c r="AL1673" s="18"/>
      <c r="AM1673" s="18"/>
      <c r="AN1673" s="18"/>
    </row>
    <row r="1674" spans="1:40" x14ac:dyDescent="0.35">
      <c r="A1674" s="18"/>
      <c r="B1674" s="4" t="s">
        <v>6</v>
      </c>
      <c r="C1674" s="4">
        <v>1670</v>
      </c>
      <c r="D1674" s="4">
        <v>193</v>
      </c>
      <c r="E1674" s="12">
        <v>126.4</v>
      </c>
      <c r="F1674" s="34">
        <f t="shared" si="314"/>
        <v>35.111111111111114</v>
      </c>
      <c r="G1674" s="53">
        <f t="shared" si="324"/>
        <v>6.9444444444442865E-2</v>
      </c>
      <c r="H1674" s="34">
        <f t="shared" si="325"/>
        <v>35.111111111111114</v>
      </c>
      <c r="I1674" s="70"/>
      <c r="J1674" s="34">
        <v>102.708333333331</v>
      </c>
      <c r="K1674" s="34">
        <f>'Car Specs and Assumptions'!$C$5*9.81*'Car Specs and Assumptions'!$F$5</f>
        <v>145.08990000000003</v>
      </c>
      <c r="L1674" s="34">
        <v>525.08537925925941</v>
      </c>
      <c r="M1674" s="34">
        <v>-567.46694592592848</v>
      </c>
      <c r="N1674" s="35">
        <v>-19924.394990288158</v>
      </c>
      <c r="O1674" s="35">
        <f t="shared" si="315"/>
        <v>0</v>
      </c>
      <c r="P1674" s="35">
        <f>IF(F1674&gt;0,(K1674+L1674)*F1674,0)</f>
        <v>23530.598693991778</v>
      </c>
      <c r="Q1674" s="36">
        <f>IF(J1674*-1&gt;(K1674+L1674),(((J1674*-1)-K1674-L1674))*F1674,0)</f>
        <v>0</v>
      </c>
      <c r="R1674" s="35">
        <f t="shared" si="316"/>
        <v>6492923.289102653</v>
      </c>
      <c r="S1674" s="35">
        <f t="shared" si="317"/>
        <v>2571406.3467865717</v>
      </c>
      <c r="T1674" s="35">
        <f t="shared" si="318"/>
        <v>1.8037340897127172</v>
      </c>
      <c r="U1674" s="35">
        <f t="shared" si="319"/>
        <v>0.71433668313730969</v>
      </c>
      <c r="V1674" s="37">
        <v>-0.71433668313730969</v>
      </c>
      <c r="W1674" s="37">
        <f>0.5*'Car Specs and Assumptions'!$C$5*(F1674*F1674)</f>
        <v>911648.29629629641</v>
      </c>
      <c r="X1674" s="37">
        <f t="shared" si="320"/>
        <v>911.64829629629639</v>
      </c>
      <c r="Y1674" s="37">
        <f t="shared" si="321"/>
        <v>665.5032562962964</v>
      </c>
      <c r="Z1674" s="37">
        <f>(H1674*(K1674+L1674))/1000</f>
        <v>23.530598693991777</v>
      </c>
      <c r="AA1674" s="37">
        <f t="shared" si="322"/>
        <v>641.97265760230459</v>
      </c>
      <c r="AB1674" s="18"/>
      <c r="AC1674" s="24">
        <f t="shared" si="323"/>
        <v>0</v>
      </c>
      <c r="AD1674" s="24"/>
      <c r="AE1674" s="18"/>
      <c r="AF1674" s="18"/>
      <c r="AG1674" s="18"/>
      <c r="AH1674" s="18"/>
      <c r="AI1674" s="18"/>
      <c r="AJ1674" s="18"/>
      <c r="AK1674" s="18"/>
      <c r="AL1674" s="18"/>
      <c r="AM1674" s="18"/>
      <c r="AN1674" s="18"/>
    </row>
    <row r="1675" spans="1:40" x14ac:dyDescent="0.35">
      <c r="A1675" s="18"/>
      <c r="B1675" s="4" t="s">
        <v>6</v>
      </c>
      <c r="C1675" s="4">
        <v>1671</v>
      </c>
      <c r="D1675" s="4">
        <v>194</v>
      </c>
      <c r="E1675" s="12">
        <v>126.6</v>
      </c>
      <c r="F1675" s="34">
        <f t="shared" si="314"/>
        <v>35.166666666666664</v>
      </c>
      <c r="G1675" s="53">
        <f t="shared" si="324"/>
        <v>4.1666666666664298E-2</v>
      </c>
      <c r="H1675" s="34">
        <f t="shared" si="325"/>
        <v>35.166666666666664</v>
      </c>
      <c r="I1675" s="70"/>
      <c r="J1675" s="34">
        <v>61.624999999996497</v>
      </c>
      <c r="K1675" s="34">
        <f>'Car Specs and Assumptions'!$C$5*9.81*'Car Specs and Assumptions'!$F$5</f>
        <v>145.08990000000003</v>
      </c>
      <c r="L1675" s="34">
        <v>526.74835645833332</v>
      </c>
      <c r="M1675" s="34">
        <v>-610.2132564583369</v>
      </c>
      <c r="N1675" s="35">
        <v>-21459.166185451511</v>
      </c>
      <c r="O1675" s="35">
        <f t="shared" si="315"/>
        <v>0</v>
      </c>
      <c r="P1675" s="35">
        <f>IF(F1675&gt;0,(K1675+L1675)*F1675,0)</f>
        <v>23626.312018784723</v>
      </c>
      <c r="Q1675" s="36">
        <f>IF(J1675*-1&gt;(K1675+L1675),(((J1675*-1)-K1675-L1675))*F1675,0)</f>
        <v>0</v>
      </c>
      <c r="R1675" s="35">
        <f t="shared" si="316"/>
        <v>6516549.6011214377</v>
      </c>
      <c r="S1675" s="35">
        <f t="shared" si="317"/>
        <v>2571406.3467865717</v>
      </c>
      <c r="T1675" s="35">
        <f t="shared" si="318"/>
        <v>1.8102974791915354</v>
      </c>
      <c r="U1675" s="35">
        <f t="shared" si="319"/>
        <v>0.71433668313730969</v>
      </c>
      <c r="V1675" s="37">
        <v>-0.71433668313730969</v>
      </c>
      <c r="W1675" s="37">
        <f>0.5*'Car Specs and Assumptions'!$C$5*(F1675*F1675)</f>
        <v>914535.54166666663</v>
      </c>
      <c r="X1675" s="37">
        <f t="shared" si="320"/>
        <v>914.53554166666663</v>
      </c>
      <c r="Y1675" s="37">
        <f t="shared" si="321"/>
        <v>667.6109454166666</v>
      </c>
      <c r="Z1675" s="37">
        <f>(H1675*(K1675+L1675))/1000</f>
        <v>23.626312018784724</v>
      </c>
      <c r="AA1675" s="37">
        <f t="shared" si="322"/>
        <v>643.98463339788191</v>
      </c>
      <c r="AB1675" s="18"/>
      <c r="AC1675" s="24">
        <f t="shared" si="323"/>
        <v>0</v>
      </c>
      <c r="AD1675" s="24"/>
      <c r="AE1675" s="18"/>
      <c r="AF1675" s="18"/>
      <c r="AG1675" s="18"/>
      <c r="AH1675" s="18"/>
      <c r="AI1675" s="18"/>
      <c r="AJ1675" s="18"/>
      <c r="AK1675" s="18"/>
      <c r="AL1675" s="18"/>
      <c r="AM1675" s="18"/>
      <c r="AN1675" s="18"/>
    </row>
    <row r="1676" spans="1:40" x14ac:dyDescent="0.35">
      <c r="A1676" s="18"/>
      <c r="B1676" s="4" t="s">
        <v>6</v>
      </c>
      <c r="C1676" s="4">
        <v>1672</v>
      </c>
      <c r="D1676" s="4">
        <v>195</v>
      </c>
      <c r="E1676" s="12">
        <v>126.7</v>
      </c>
      <c r="F1676" s="34">
        <f t="shared" si="314"/>
        <v>35.194444444444443</v>
      </c>
      <c r="G1676" s="53">
        <f t="shared" si="324"/>
        <v>2.7777777777778567E-2</v>
      </c>
      <c r="H1676" s="34">
        <f t="shared" si="325"/>
        <v>35.194444444444443</v>
      </c>
      <c r="I1676" s="70"/>
      <c r="J1676" s="34">
        <v>41.083333333334501</v>
      </c>
      <c r="K1676" s="34">
        <f>'Car Specs and Assumptions'!$C$5*9.81*'Car Specs and Assumptions'!$F$5</f>
        <v>145.08990000000003</v>
      </c>
      <c r="L1676" s="34">
        <v>527.58083101273155</v>
      </c>
      <c r="M1676" s="34">
        <v>-631.5873976793971</v>
      </c>
      <c r="N1676" s="35">
        <v>-22228.367579438782</v>
      </c>
      <c r="O1676" s="35">
        <f t="shared" si="315"/>
        <v>0</v>
      </c>
      <c r="P1676" s="35">
        <f>IF(F1676&gt;0,(K1676+L1676)*F1676,0)</f>
        <v>23674.272672031413</v>
      </c>
      <c r="Q1676" s="36">
        <f>IF(J1676*-1&gt;(K1676+L1676),(((J1676*-1)-K1676-L1676))*F1676,0)</f>
        <v>0</v>
      </c>
      <c r="R1676" s="35">
        <f t="shared" si="316"/>
        <v>6540223.8737934688</v>
      </c>
      <c r="S1676" s="35">
        <f t="shared" si="317"/>
        <v>2571406.3467865717</v>
      </c>
      <c r="T1676" s="35">
        <f t="shared" si="318"/>
        <v>1.8168741921398257</v>
      </c>
      <c r="U1676" s="35">
        <f t="shared" si="319"/>
        <v>0.71433668313730969</v>
      </c>
      <c r="V1676" s="37">
        <v>-0.71433668313730969</v>
      </c>
      <c r="W1676" s="37">
        <f>0.5*'Car Specs and Assumptions'!$C$5*(F1676*F1676)</f>
        <v>915980.87615740742</v>
      </c>
      <c r="X1676" s="37">
        <f t="shared" si="320"/>
        <v>915.98087615740747</v>
      </c>
      <c r="Y1676" s="37">
        <f t="shared" si="321"/>
        <v>668.66603959490749</v>
      </c>
      <c r="Z1676" s="37">
        <f>(H1676*(K1676+L1676))/1000</f>
        <v>23.674272672031414</v>
      </c>
      <c r="AA1676" s="37">
        <f t="shared" si="322"/>
        <v>644.99176692287608</v>
      </c>
      <c r="AB1676" s="18"/>
      <c r="AC1676" s="24">
        <f t="shared" si="323"/>
        <v>0</v>
      </c>
      <c r="AD1676" s="24"/>
      <c r="AE1676" s="18"/>
      <c r="AF1676" s="18"/>
      <c r="AG1676" s="18"/>
      <c r="AH1676" s="18"/>
      <c r="AI1676" s="18"/>
      <c r="AJ1676" s="18"/>
      <c r="AK1676" s="18"/>
      <c r="AL1676" s="18"/>
      <c r="AM1676" s="18"/>
      <c r="AN1676" s="18"/>
    </row>
    <row r="1677" spans="1:40" x14ac:dyDescent="0.35">
      <c r="A1677" s="18"/>
      <c r="B1677" s="4" t="s">
        <v>6</v>
      </c>
      <c r="C1677" s="4">
        <v>1673</v>
      </c>
      <c r="D1677" s="4">
        <v>196</v>
      </c>
      <c r="E1677" s="12">
        <v>126.8</v>
      </c>
      <c r="F1677" s="34">
        <f t="shared" si="314"/>
        <v>35.222222222222221</v>
      </c>
      <c r="G1677" s="53">
        <f t="shared" si="324"/>
        <v>2.7777777777778567E-2</v>
      </c>
      <c r="H1677" s="34">
        <f t="shared" si="325"/>
        <v>35.222222222222221</v>
      </c>
      <c r="I1677" s="70"/>
      <c r="J1677" s="34">
        <v>41.083333333334501</v>
      </c>
      <c r="K1677" s="34">
        <f>'Car Specs and Assumptions'!$C$5*9.81*'Car Specs and Assumptions'!$F$5</f>
        <v>145.08990000000003</v>
      </c>
      <c r="L1677" s="34">
        <v>528.41396287037037</v>
      </c>
      <c r="M1677" s="34">
        <v>-632.42052953703592</v>
      </c>
      <c r="N1677" s="35">
        <v>-22275.25642924893</v>
      </c>
      <c r="O1677" s="35">
        <f t="shared" si="315"/>
        <v>0</v>
      </c>
      <c r="P1677" s="35">
        <f>IF(F1677&gt;0,(K1677+L1677)*F1677,0)</f>
        <v>23722.302725545269</v>
      </c>
      <c r="Q1677" s="36">
        <f>IF(J1677*-1&gt;(K1677+L1677),(((J1677*-1)-K1677-L1677))*F1677,0)</f>
        <v>0</v>
      </c>
      <c r="R1677" s="35">
        <f t="shared" si="316"/>
        <v>6563946.1765190139</v>
      </c>
      <c r="S1677" s="35">
        <f t="shared" si="317"/>
        <v>2571406.3467865717</v>
      </c>
      <c r="T1677" s="35">
        <f t="shared" si="318"/>
        <v>1.8234642478369822</v>
      </c>
      <c r="U1677" s="35">
        <f t="shared" si="319"/>
        <v>0.71433668313730969</v>
      </c>
      <c r="V1677" s="37">
        <v>-0.71433668313730969</v>
      </c>
      <c r="W1677" s="37">
        <f>0.5*'Car Specs and Assumptions'!$C$5*(F1677*F1677)</f>
        <v>917427.3518518518</v>
      </c>
      <c r="X1677" s="37">
        <f t="shared" si="320"/>
        <v>917.42735185185177</v>
      </c>
      <c r="Y1677" s="37">
        <f t="shared" si="321"/>
        <v>669.72196685185179</v>
      </c>
      <c r="Z1677" s="37">
        <f>(H1677*(K1677+L1677))/1000</f>
        <v>23.722302725545269</v>
      </c>
      <c r="AA1677" s="37">
        <f t="shared" si="322"/>
        <v>645.99966412630647</v>
      </c>
      <c r="AB1677" s="18"/>
      <c r="AC1677" s="24">
        <f t="shared" si="323"/>
        <v>0</v>
      </c>
      <c r="AD1677" s="24"/>
      <c r="AE1677" s="18"/>
      <c r="AF1677" s="18"/>
      <c r="AG1677" s="18"/>
      <c r="AH1677" s="18"/>
      <c r="AI1677" s="18"/>
      <c r="AJ1677" s="18"/>
      <c r="AK1677" s="18"/>
      <c r="AL1677" s="18"/>
      <c r="AM1677" s="18"/>
      <c r="AN1677" s="18"/>
    </row>
    <row r="1678" spans="1:40" x14ac:dyDescent="0.35">
      <c r="A1678" s="18"/>
      <c r="B1678" s="4" t="s">
        <v>6</v>
      </c>
      <c r="C1678" s="4">
        <v>1674</v>
      </c>
      <c r="D1678" s="4">
        <v>197</v>
      </c>
      <c r="E1678" s="12">
        <v>126.9</v>
      </c>
      <c r="F1678" s="34">
        <f t="shared" si="314"/>
        <v>35.25</v>
      </c>
      <c r="G1678" s="53">
        <f t="shared" si="324"/>
        <v>1.3888888888889284E-2</v>
      </c>
      <c r="H1678" s="34">
        <f t="shared" si="325"/>
        <v>35.25</v>
      </c>
      <c r="I1678" s="70"/>
      <c r="J1678" s="34">
        <v>20.54166666666725</v>
      </c>
      <c r="K1678" s="34">
        <f>'Car Specs and Assumptions'!$C$5*9.81*'Car Specs and Assumptions'!$F$5</f>
        <v>145.08990000000003</v>
      </c>
      <c r="L1678" s="34">
        <v>529.24775203125</v>
      </c>
      <c r="M1678" s="34">
        <v>-653.79598536458275</v>
      </c>
      <c r="N1678" s="35">
        <v>-23046.308484101541</v>
      </c>
      <c r="O1678" s="35">
        <f t="shared" si="315"/>
        <v>0</v>
      </c>
      <c r="P1678" s="35">
        <f>IF(F1678&gt;0,(K1678+L1678)*F1678,0)</f>
        <v>23770.402234101566</v>
      </c>
      <c r="Q1678" s="36">
        <f>IF(J1678*-1&gt;(K1678+L1678),(((J1678*-1)-K1678-L1678))*F1678,0)</f>
        <v>0</v>
      </c>
      <c r="R1678" s="35">
        <f t="shared" si="316"/>
        <v>6587716.5787531156</v>
      </c>
      <c r="S1678" s="35">
        <f t="shared" si="317"/>
        <v>2571406.3467865717</v>
      </c>
      <c r="T1678" s="35">
        <f t="shared" si="318"/>
        <v>1.8300676655776156</v>
      </c>
      <c r="U1678" s="35">
        <f t="shared" si="319"/>
        <v>0.71433668313730969</v>
      </c>
      <c r="V1678" s="37">
        <v>-0.71433668313730969</v>
      </c>
      <c r="W1678" s="37">
        <f>0.5*'Car Specs and Assumptions'!$C$5*(F1678*F1678)</f>
        <v>918874.96875</v>
      </c>
      <c r="X1678" s="37">
        <f t="shared" si="320"/>
        <v>918.87496874999999</v>
      </c>
      <c r="Y1678" s="37">
        <f t="shared" si="321"/>
        <v>670.77872718749995</v>
      </c>
      <c r="Z1678" s="37">
        <f>(H1678*(K1678+L1678))/1000</f>
        <v>23.770402234101567</v>
      </c>
      <c r="AA1678" s="37">
        <f t="shared" si="322"/>
        <v>647.00832495339841</v>
      </c>
      <c r="AB1678" s="18"/>
      <c r="AC1678" s="24">
        <f t="shared" si="323"/>
        <v>0</v>
      </c>
      <c r="AD1678" s="24"/>
      <c r="AE1678" s="18"/>
      <c r="AF1678" s="18"/>
      <c r="AG1678" s="18"/>
      <c r="AH1678" s="18"/>
      <c r="AI1678" s="18"/>
      <c r="AJ1678" s="18"/>
      <c r="AK1678" s="18"/>
      <c r="AL1678" s="18"/>
      <c r="AM1678" s="18"/>
      <c r="AN1678" s="18"/>
    </row>
    <row r="1679" spans="1:40" x14ac:dyDescent="0.35">
      <c r="A1679" s="18"/>
      <c r="B1679" s="4" t="s">
        <v>6</v>
      </c>
      <c r="C1679" s="4">
        <v>1675</v>
      </c>
      <c r="D1679" s="4">
        <v>198</v>
      </c>
      <c r="E1679" s="12">
        <v>126.9</v>
      </c>
      <c r="F1679" s="34">
        <f t="shared" si="314"/>
        <v>35.25</v>
      </c>
      <c r="G1679" s="53">
        <f t="shared" si="324"/>
        <v>0</v>
      </c>
      <c r="H1679" s="34">
        <f t="shared" si="325"/>
        <v>35.25</v>
      </c>
      <c r="I1679" s="70"/>
      <c r="J1679" s="34">
        <v>0</v>
      </c>
      <c r="K1679" s="34">
        <f>'Car Specs and Assumptions'!$C$5*9.81*'Car Specs and Assumptions'!$F$5</f>
        <v>145.08990000000003</v>
      </c>
      <c r="L1679" s="34">
        <v>529.24775203125</v>
      </c>
      <c r="M1679" s="34">
        <v>-674.33765203125006</v>
      </c>
      <c r="N1679" s="35">
        <v>-23770.402234101566</v>
      </c>
      <c r="O1679" s="35">
        <f t="shared" si="315"/>
        <v>0</v>
      </c>
      <c r="P1679" s="35">
        <f>IF(F1679&gt;0,(K1679+L1679)*F1679,0)</f>
        <v>23770.402234101566</v>
      </c>
      <c r="Q1679" s="36">
        <f>IF(J1679*-1&gt;(K1679+L1679),(((J1679*-1)-K1679-L1679))*F1679,0)</f>
        <v>0</v>
      </c>
      <c r="R1679" s="35">
        <f t="shared" si="316"/>
        <v>6611486.9809872173</v>
      </c>
      <c r="S1679" s="35">
        <f t="shared" si="317"/>
        <v>2571406.3467865717</v>
      </c>
      <c r="T1679" s="35">
        <f t="shared" si="318"/>
        <v>1.8366710833182491</v>
      </c>
      <c r="U1679" s="35">
        <f t="shared" si="319"/>
        <v>0.71433668313730969</v>
      </c>
      <c r="V1679" s="37">
        <v>-0.71433668313730969</v>
      </c>
      <c r="W1679" s="37">
        <f>0.5*'Car Specs and Assumptions'!$C$5*(F1679*F1679)</f>
        <v>918874.96875</v>
      </c>
      <c r="X1679" s="37">
        <f t="shared" si="320"/>
        <v>918.87496874999999</v>
      </c>
      <c r="Y1679" s="37">
        <f t="shared" si="321"/>
        <v>670.77872718749995</v>
      </c>
      <c r="Z1679" s="37">
        <f>(H1679*(K1679+L1679))/1000</f>
        <v>23.770402234101567</v>
      </c>
      <c r="AA1679" s="37">
        <f t="shared" si="322"/>
        <v>647.00832495339841</v>
      </c>
      <c r="AB1679" s="18"/>
      <c r="AC1679" s="24">
        <f t="shared" si="323"/>
        <v>0</v>
      </c>
      <c r="AD1679" s="24"/>
      <c r="AE1679" s="18"/>
      <c r="AF1679" s="18"/>
      <c r="AG1679" s="18"/>
      <c r="AH1679" s="18"/>
      <c r="AI1679" s="18"/>
      <c r="AJ1679" s="18"/>
      <c r="AK1679" s="18"/>
      <c r="AL1679" s="18"/>
      <c r="AM1679" s="18"/>
      <c r="AN1679" s="18"/>
    </row>
    <row r="1680" spans="1:40" x14ac:dyDescent="0.35">
      <c r="A1680" s="18"/>
      <c r="B1680" s="4" t="s">
        <v>6</v>
      </c>
      <c r="C1680" s="4">
        <v>1676</v>
      </c>
      <c r="D1680" s="4">
        <v>199</v>
      </c>
      <c r="E1680" s="12">
        <v>126.9</v>
      </c>
      <c r="F1680" s="34">
        <f t="shared" si="314"/>
        <v>35.25</v>
      </c>
      <c r="G1680" s="53">
        <f t="shared" si="324"/>
        <v>-1.3888888888889284E-2</v>
      </c>
      <c r="H1680" s="34">
        <f t="shared" si="325"/>
        <v>35.25</v>
      </c>
      <c r="I1680" s="70"/>
      <c r="J1680" s="34">
        <v>-20.54166666666725</v>
      </c>
      <c r="K1680" s="34">
        <f>'Car Specs and Assumptions'!$C$5*9.81*'Car Specs and Assumptions'!$F$5</f>
        <v>145.08990000000003</v>
      </c>
      <c r="L1680" s="34">
        <v>529.24775203125</v>
      </c>
      <c r="M1680" s="34">
        <v>-694.87931869791726</v>
      </c>
      <c r="N1680" s="35">
        <v>-24494.495984101584</v>
      </c>
      <c r="O1680" s="35">
        <f t="shared" si="315"/>
        <v>0</v>
      </c>
      <c r="P1680" s="35">
        <f>IF(F1680&gt;0,(K1680+L1680)*F1680,0)</f>
        <v>23770.402234101566</v>
      </c>
      <c r="Q1680" s="36">
        <f>IF(J1680*-1&gt;(K1680+L1680),(((J1680*-1)-K1680-L1680))*F1680,0)</f>
        <v>0</v>
      </c>
      <c r="R1680" s="35">
        <f t="shared" si="316"/>
        <v>6635257.3832213189</v>
      </c>
      <c r="S1680" s="35">
        <f t="shared" si="317"/>
        <v>2571406.3467865717</v>
      </c>
      <c r="T1680" s="35">
        <f t="shared" si="318"/>
        <v>1.8432745010588825</v>
      </c>
      <c r="U1680" s="35">
        <f t="shared" si="319"/>
        <v>0.71433668313730969</v>
      </c>
      <c r="V1680" s="37">
        <v>-0.71433668313730969</v>
      </c>
      <c r="W1680" s="37">
        <f>0.5*'Car Specs and Assumptions'!$C$5*(F1680*F1680)</f>
        <v>918874.96875</v>
      </c>
      <c r="X1680" s="37">
        <f t="shared" si="320"/>
        <v>918.87496874999999</v>
      </c>
      <c r="Y1680" s="37">
        <f t="shared" si="321"/>
        <v>670.77872718749995</v>
      </c>
      <c r="Z1680" s="37">
        <f>(H1680*(K1680+L1680))/1000</f>
        <v>23.770402234101567</v>
      </c>
      <c r="AA1680" s="37">
        <f t="shared" si="322"/>
        <v>647.00832495339841</v>
      </c>
      <c r="AB1680" s="18"/>
      <c r="AC1680" s="24">
        <f t="shared" si="323"/>
        <v>0</v>
      </c>
      <c r="AD1680" s="24"/>
      <c r="AE1680" s="18"/>
      <c r="AF1680" s="18"/>
      <c r="AG1680" s="18"/>
      <c r="AH1680" s="18"/>
      <c r="AI1680" s="18"/>
      <c r="AJ1680" s="18"/>
      <c r="AK1680" s="18"/>
      <c r="AL1680" s="18"/>
      <c r="AM1680" s="18"/>
      <c r="AN1680" s="18"/>
    </row>
    <row r="1681" spans="1:40" x14ac:dyDescent="0.35">
      <c r="A1681" s="18"/>
      <c r="B1681" s="4" t="s">
        <v>6</v>
      </c>
      <c r="C1681" s="4">
        <v>1677</v>
      </c>
      <c r="D1681" s="4">
        <v>200</v>
      </c>
      <c r="E1681" s="12">
        <v>126.8</v>
      </c>
      <c r="F1681" s="34">
        <f t="shared" si="314"/>
        <v>35.222222222222221</v>
      </c>
      <c r="G1681" s="53">
        <f t="shared" si="324"/>
        <v>-4.1666666666667851E-2</v>
      </c>
      <c r="H1681" s="34">
        <f t="shared" si="325"/>
        <v>35.222222222222221</v>
      </c>
      <c r="I1681" s="70"/>
      <c r="J1681" s="34">
        <v>-61.625000000001748</v>
      </c>
      <c r="K1681" s="34">
        <f>'Car Specs and Assumptions'!$C$5*9.81*'Car Specs and Assumptions'!$F$5</f>
        <v>145.08990000000003</v>
      </c>
      <c r="L1681" s="34">
        <v>528.41396287037037</v>
      </c>
      <c r="M1681" s="34">
        <v>-735.12886287037213</v>
      </c>
      <c r="N1681" s="35">
        <v>-25892.872169989772</v>
      </c>
      <c r="O1681" s="35">
        <f t="shared" si="315"/>
        <v>0</v>
      </c>
      <c r="P1681" s="35">
        <f>IF(F1681&gt;0,(K1681+L1681)*F1681,0)</f>
        <v>23722.302725545269</v>
      </c>
      <c r="Q1681" s="36">
        <f>IF(J1681*-1&gt;(K1681+L1681),(((J1681*-1)-K1681-L1681))*F1681,0)</f>
        <v>0</v>
      </c>
      <c r="R1681" s="35">
        <f t="shared" si="316"/>
        <v>6658979.6859468641</v>
      </c>
      <c r="S1681" s="35">
        <f t="shared" si="317"/>
        <v>2571406.3467865717</v>
      </c>
      <c r="T1681" s="35">
        <f t="shared" si="318"/>
        <v>1.849864556756039</v>
      </c>
      <c r="U1681" s="35">
        <f t="shared" si="319"/>
        <v>0.71433668313730969</v>
      </c>
      <c r="V1681" s="37">
        <v>-0.71433668313730969</v>
      </c>
      <c r="W1681" s="37">
        <f>0.5*'Car Specs and Assumptions'!$C$5*(F1681*F1681)</f>
        <v>917427.3518518518</v>
      </c>
      <c r="X1681" s="37">
        <f t="shared" si="320"/>
        <v>917.42735185185177</v>
      </c>
      <c r="Y1681" s="37">
        <f t="shared" si="321"/>
        <v>669.72196685185179</v>
      </c>
      <c r="Z1681" s="37">
        <f>(H1681*(K1681+L1681))/1000</f>
        <v>23.722302725545269</v>
      </c>
      <c r="AA1681" s="37">
        <f t="shared" si="322"/>
        <v>645.99966412630647</v>
      </c>
      <c r="AB1681" s="18"/>
      <c r="AC1681" s="24">
        <f t="shared" si="323"/>
        <v>0</v>
      </c>
      <c r="AD1681" s="24"/>
      <c r="AE1681" s="18"/>
      <c r="AF1681" s="18"/>
      <c r="AG1681" s="18"/>
      <c r="AH1681" s="18"/>
      <c r="AI1681" s="18"/>
      <c r="AJ1681" s="18"/>
      <c r="AK1681" s="18"/>
      <c r="AL1681" s="18"/>
      <c r="AM1681" s="18"/>
      <c r="AN1681" s="18"/>
    </row>
    <row r="1682" spans="1:40" x14ac:dyDescent="0.35">
      <c r="A1682" s="18"/>
      <c r="B1682" s="4" t="s">
        <v>6</v>
      </c>
      <c r="C1682" s="4">
        <v>1678</v>
      </c>
      <c r="D1682" s="4">
        <v>201</v>
      </c>
      <c r="E1682" s="12">
        <v>126.6</v>
      </c>
      <c r="F1682" s="34">
        <f t="shared" si="314"/>
        <v>35.166666666666664</v>
      </c>
      <c r="G1682" s="53">
        <f t="shared" si="324"/>
        <v>-6.9444444444446418E-2</v>
      </c>
      <c r="H1682" s="34">
        <f t="shared" si="325"/>
        <v>35.166666666666664</v>
      </c>
      <c r="I1682" s="70"/>
      <c r="J1682" s="34">
        <v>-102.70833333333626</v>
      </c>
      <c r="K1682" s="34">
        <f>'Car Specs and Assumptions'!$C$5*9.81*'Car Specs and Assumptions'!$F$5</f>
        <v>145.08990000000003</v>
      </c>
      <c r="L1682" s="34">
        <v>526.74835645833332</v>
      </c>
      <c r="M1682" s="34">
        <v>-774.54658979166959</v>
      </c>
      <c r="N1682" s="35">
        <v>-27238.221741007044</v>
      </c>
      <c r="O1682" s="35">
        <f t="shared" si="315"/>
        <v>0</v>
      </c>
      <c r="P1682" s="35">
        <f>IF(F1682&gt;0,(K1682+L1682)*F1682,0)</f>
        <v>23626.312018784723</v>
      </c>
      <c r="Q1682" s="36">
        <f>IF(J1682*-1&gt;(K1682+L1682),(((J1682*-1)-K1682-L1682))*F1682,0)</f>
        <v>0</v>
      </c>
      <c r="R1682" s="35">
        <f t="shared" si="316"/>
        <v>6682605.9979656488</v>
      </c>
      <c r="S1682" s="35">
        <f t="shared" si="317"/>
        <v>2571406.3467865717</v>
      </c>
      <c r="T1682" s="35">
        <f t="shared" si="318"/>
        <v>1.8564279462348574</v>
      </c>
      <c r="U1682" s="35">
        <f t="shared" si="319"/>
        <v>0.71433668313730969</v>
      </c>
      <c r="V1682" s="37">
        <v>-0.71433668313730969</v>
      </c>
      <c r="W1682" s="37">
        <f>0.5*'Car Specs and Assumptions'!$C$5*(F1682*F1682)</f>
        <v>914535.54166666663</v>
      </c>
      <c r="X1682" s="37">
        <f t="shared" si="320"/>
        <v>914.53554166666663</v>
      </c>
      <c r="Y1682" s="37">
        <f t="shared" si="321"/>
        <v>667.6109454166666</v>
      </c>
      <c r="Z1682" s="37">
        <f>(H1682*(K1682+L1682))/1000</f>
        <v>23.626312018784724</v>
      </c>
      <c r="AA1682" s="37">
        <f t="shared" si="322"/>
        <v>643.98463339788191</v>
      </c>
      <c r="AB1682" s="18"/>
      <c r="AC1682" s="24">
        <f t="shared" si="323"/>
        <v>0</v>
      </c>
      <c r="AD1682" s="24"/>
      <c r="AE1682" s="18"/>
      <c r="AF1682" s="18"/>
      <c r="AG1682" s="18"/>
      <c r="AH1682" s="18"/>
      <c r="AI1682" s="18"/>
      <c r="AJ1682" s="18"/>
      <c r="AK1682" s="18"/>
      <c r="AL1682" s="18"/>
      <c r="AM1682" s="18"/>
      <c r="AN1682" s="18"/>
    </row>
    <row r="1683" spans="1:40" x14ac:dyDescent="0.35">
      <c r="A1683" s="18"/>
      <c r="B1683" s="4" t="s">
        <v>6</v>
      </c>
      <c r="C1683" s="4">
        <v>1679</v>
      </c>
      <c r="D1683" s="4">
        <v>202</v>
      </c>
      <c r="E1683" s="12">
        <v>126.3</v>
      </c>
      <c r="F1683" s="34">
        <f t="shared" si="314"/>
        <v>35.083333333333329</v>
      </c>
      <c r="G1683" s="53">
        <f t="shared" si="324"/>
        <v>-8.3333333333332149E-2</v>
      </c>
      <c r="H1683" s="34">
        <f t="shared" si="325"/>
        <v>35.083333333333329</v>
      </c>
      <c r="I1683" s="70"/>
      <c r="J1683" s="34">
        <v>-123.24999999999825</v>
      </c>
      <c r="K1683" s="34">
        <f>'Car Specs and Assumptions'!$C$5*9.81*'Car Specs and Assumptions'!$F$5</f>
        <v>145.08990000000003</v>
      </c>
      <c r="L1683" s="34">
        <v>524.25487661458317</v>
      </c>
      <c r="M1683" s="34">
        <v>-792.59477661458141</v>
      </c>
      <c r="N1683" s="35">
        <v>-27806.866746228228</v>
      </c>
      <c r="O1683" s="35">
        <f t="shared" si="315"/>
        <v>0</v>
      </c>
      <c r="P1683" s="35">
        <f>IF(F1683&gt;0,(K1683+L1683)*F1683,0)</f>
        <v>23482.845912894958</v>
      </c>
      <c r="Q1683" s="36">
        <f>IF(J1683*-1&gt;(K1683+L1683),(((J1683*-1)-K1683-L1683))*F1683,0)</f>
        <v>0</v>
      </c>
      <c r="R1683" s="35">
        <f t="shared" si="316"/>
        <v>6706088.8438785439</v>
      </c>
      <c r="S1683" s="35">
        <f t="shared" si="317"/>
        <v>2571406.3467865717</v>
      </c>
      <c r="T1683" s="35">
        <f t="shared" si="318"/>
        <v>1.8629514808294596</v>
      </c>
      <c r="U1683" s="35">
        <f t="shared" si="319"/>
        <v>0.71433668313730969</v>
      </c>
      <c r="V1683" s="37">
        <v>-0.71433668313730969</v>
      </c>
      <c r="W1683" s="37">
        <f>0.5*'Car Specs and Assumptions'!$C$5*(F1683*F1683)</f>
        <v>910206.3854166664</v>
      </c>
      <c r="X1683" s="37">
        <f t="shared" si="320"/>
        <v>910.20638541666642</v>
      </c>
      <c r="Y1683" s="37">
        <f t="shared" si="321"/>
        <v>664.45066135416653</v>
      </c>
      <c r="Z1683" s="37">
        <f>(H1683*(K1683+L1683))/1000</f>
        <v>23.482845912894959</v>
      </c>
      <c r="AA1683" s="37">
        <f t="shared" si="322"/>
        <v>640.96781544127157</v>
      </c>
      <c r="AB1683" s="18"/>
      <c r="AC1683" s="24">
        <f t="shared" si="323"/>
        <v>0</v>
      </c>
      <c r="AD1683" s="24"/>
      <c r="AE1683" s="18"/>
      <c r="AF1683" s="18"/>
      <c r="AG1683" s="18"/>
      <c r="AH1683" s="18"/>
      <c r="AI1683" s="18"/>
      <c r="AJ1683" s="18"/>
      <c r="AK1683" s="18"/>
      <c r="AL1683" s="18"/>
      <c r="AM1683" s="18"/>
      <c r="AN1683" s="18"/>
    </row>
    <row r="1684" spans="1:40" x14ac:dyDescent="0.35">
      <c r="A1684" s="18"/>
      <c r="B1684" s="4" t="s">
        <v>6</v>
      </c>
      <c r="C1684" s="4">
        <v>1680</v>
      </c>
      <c r="D1684" s="4">
        <v>203</v>
      </c>
      <c r="E1684" s="12">
        <v>126</v>
      </c>
      <c r="F1684" s="34">
        <f t="shared" si="314"/>
        <v>35</v>
      </c>
      <c r="G1684" s="53">
        <f t="shared" si="324"/>
        <v>-8.3333333333332149E-2</v>
      </c>
      <c r="H1684" s="34">
        <f t="shared" si="325"/>
        <v>35</v>
      </c>
      <c r="I1684" s="70"/>
      <c r="J1684" s="34">
        <v>-123.24999999999825</v>
      </c>
      <c r="K1684" s="34">
        <f>'Car Specs and Assumptions'!$C$5*9.81*'Car Specs and Assumptions'!$F$5</f>
        <v>145.08990000000003</v>
      </c>
      <c r="L1684" s="34">
        <v>521.7673125</v>
      </c>
      <c r="M1684" s="34">
        <v>-790.10721249999824</v>
      </c>
      <c r="N1684" s="35">
        <v>-27653.752437499938</v>
      </c>
      <c r="O1684" s="35">
        <f t="shared" si="315"/>
        <v>0</v>
      </c>
      <c r="P1684" s="35">
        <f>IF(F1684&gt;0,(K1684+L1684)*F1684,0)</f>
        <v>23340.002437500003</v>
      </c>
      <c r="Q1684" s="36">
        <f>IF(J1684*-1&gt;(K1684+L1684),(((J1684*-1)-K1684-L1684))*F1684,0)</f>
        <v>0</v>
      </c>
      <c r="R1684" s="35">
        <f t="shared" si="316"/>
        <v>6729428.8463160442</v>
      </c>
      <c r="S1684" s="35">
        <f t="shared" si="317"/>
        <v>2571406.3467865717</v>
      </c>
      <c r="T1684" s="35">
        <f t="shared" si="318"/>
        <v>1.8694353335065972</v>
      </c>
      <c r="U1684" s="35">
        <f t="shared" si="319"/>
        <v>0.71433668313730969</v>
      </c>
      <c r="V1684" s="37">
        <v>-0.71433668313730969</v>
      </c>
      <c r="W1684" s="37">
        <f>0.5*'Car Specs and Assumptions'!$C$5*(F1684*F1684)</f>
        <v>905887.5</v>
      </c>
      <c r="X1684" s="37">
        <f t="shared" si="320"/>
        <v>905.88750000000005</v>
      </c>
      <c r="Y1684" s="37">
        <f t="shared" si="321"/>
        <v>661.29787499999998</v>
      </c>
      <c r="Z1684" s="37">
        <f>(H1684*(K1684+L1684))/1000</f>
        <v>23.340002437500004</v>
      </c>
      <c r="AA1684" s="37">
        <f t="shared" si="322"/>
        <v>637.95787256249992</v>
      </c>
      <c r="AB1684" s="18"/>
      <c r="AC1684" s="24">
        <f t="shared" si="323"/>
        <v>0</v>
      </c>
      <c r="AD1684" s="24"/>
      <c r="AE1684" s="18"/>
      <c r="AF1684" s="18"/>
      <c r="AG1684" s="18"/>
      <c r="AH1684" s="18"/>
      <c r="AI1684" s="18"/>
      <c r="AJ1684" s="18"/>
      <c r="AK1684" s="18"/>
      <c r="AL1684" s="18"/>
      <c r="AM1684" s="18"/>
      <c r="AN1684" s="18"/>
    </row>
    <row r="1685" spans="1:40" x14ac:dyDescent="0.35">
      <c r="A1685" s="18"/>
      <c r="B1685" s="4" t="s">
        <v>6</v>
      </c>
      <c r="C1685" s="4">
        <v>1681</v>
      </c>
      <c r="D1685" s="4">
        <v>204</v>
      </c>
      <c r="E1685" s="12">
        <v>125.7</v>
      </c>
      <c r="F1685" s="34">
        <f t="shared" si="314"/>
        <v>34.916666666666664</v>
      </c>
      <c r="G1685" s="53">
        <f t="shared" si="324"/>
        <v>-5.5555555555557135E-2</v>
      </c>
      <c r="H1685" s="34">
        <f t="shared" si="325"/>
        <v>34.916666666666664</v>
      </c>
      <c r="I1685" s="70"/>
      <c r="J1685" s="34">
        <v>-82.166666666669002</v>
      </c>
      <c r="K1685" s="34">
        <f>'Car Specs and Assumptions'!$C$5*9.81*'Car Specs and Assumptions'!$F$5</f>
        <v>145.08990000000003</v>
      </c>
      <c r="L1685" s="34">
        <v>519.28566411458326</v>
      </c>
      <c r="M1685" s="34">
        <v>-746.54223078125233</v>
      </c>
      <c r="N1685" s="35">
        <v>-26066.766224778727</v>
      </c>
      <c r="O1685" s="35">
        <f t="shared" si="315"/>
        <v>0</v>
      </c>
      <c r="P1685" s="35">
        <f>IF(F1685&gt;0,(K1685+L1685)*F1685,0)</f>
        <v>23197.780113667533</v>
      </c>
      <c r="Q1685" s="36">
        <f>IF(J1685*-1&gt;(K1685+L1685),(((J1685*-1)-K1685-L1685))*F1685,0)</f>
        <v>0</v>
      </c>
      <c r="R1685" s="35">
        <f t="shared" si="316"/>
        <v>6752626.6264297115</v>
      </c>
      <c r="S1685" s="35">
        <f t="shared" si="317"/>
        <v>2571406.3467865717</v>
      </c>
      <c r="T1685" s="35">
        <f t="shared" si="318"/>
        <v>1.8758796768221739</v>
      </c>
      <c r="U1685" s="35">
        <f t="shared" si="319"/>
        <v>0.71433668313730969</v>
      </c>
      <c r="V1685" s="37">
        <v>-0.71433668313730969</v>
      </c>
      <c r="W1685" s="37">
        <f>0.5*'Car Specs and Assumptions'!$C$5*(F1685*F1685)</f>
        <v>901578.88541666651</v>
      </c>
      <c r="X1685" s="37">
        <f t="shared" si="320"/>
        <v>901.57888541666648</v>
      </c>
      <c r="Y1685" s="37">
        <f t="shared" si="321"/>
        <v>658.15258635416649</v>
      </c>
      <c r="Z1685" s="37">
        <f>(H1685*(K1685+L1685))/1000</f>
        <v>23.197780113667534</v>
      </c>
      <c r="AA1685" s="37">
        <f t="shared" si="322"/>
        <v>634.95480624049901</v>
      </c>
      <c r="AB1685" s="18"/>
      <c r="AC1685" s="24">
        <f t="shared" si="323"/>
        <v>0</v>
      </c>
      <c r="AD1685" s="24"/>
      <c r="AE1685" s="18"/>
      <c r="AF1685" s="18"/>
      <c r="AG1685" s="18"/>
      <c r="AH1685" s="18"/>
      <c r="AI1685" s="18"/>
      <c r="AJ1685" s="18"/>
      <c r="AK1685" s="18"/>
      <c r="AL1685" s="18"/>
      <c r="AM1685" s="18"/>
      <c r="AN1685" s="18"/>
    </row>
    <row r="1686" spans="1:40" x14ac:dyDescent="0.35">
      <c r="A1686" s="18"/>
      <c r="B1686" s="4" t="s">
        <v>6</v>
      </c>
      <c r="C1686" s="4">
        <v>1682</v>
      </c>
      <c r="D1686" s="4">
        <v>205</v>
      </c>
      <c r="E1686" s="12">
        <v>125.6</v>
      </c>
      <c r="F1686" s="34">
        <f t="shared" si="314"/>
        <v>34.888888888888886</v>
      </c>
      <c r="G1686" s="53">
        <f t="shared" si="324"/>
        <v>-1.3888888888889284E-2</v>
      </c>
      <c r="H1686" s="34">
        <f t="shared" si="325"/>
        <v>34.888888888888886</v>
      </c>
      <c r="I1686" s="70"/>
      <c r="J1686" s="34">
        <v>-20.54166666666725</v>
      </c>
      <c r="K1686" s="34">
        <f>'Car Specs and Assumptions'!$C$5*9.81*'Car Specs and Assumptions'!$F$5</f>
        <v>145.08990000000003</v>
      </c>
      <c r="L1686" s="34">
        <v>518.4597625925926</v>
      </c>
      <c r="M1686" s="34">
        <v>-684.09132925925985</v>
      </c>
      <c r="N1686" s="35">
        <v>-23867.18637637862</v>
      </c>
      <c r="O1686" s="35">
        <f t="shared" si="315"/>
        <v>0</v>
      </c>
      <c r="P1686" s="35">
        <f>IF(F1686&gt;0,(K1686+L1686)*F1686,0)</f>
        <v>23150.510450452675</v>
      </c>
      <c r="Q1686" s="36">
        <f>IF(J1686*-1&gt;(K1686+L1686),(((J1686*-1)-K1686-L1686))*F1686,0)</f>
        <v>0</v>
      </c>
      <c r="R1686" s="35">
        <f t="shared" si="316"/>
        <v>6775777.136880164</v>
      </c>
      <c r="S1686" s="35">
        <f t="shared" si="317"/>
        <v>2571406.3467865717</v>
      </c>
      <c r="T1686" s="35">
        <f t="shared" si="318"/>
        <v>1.8823108886253097</v>
      </c>
      <c r="U1686" s="35">
        <f t="shared" si="319"/>
        <v>0.71433668313730969</v>
      </c>
      <c r="V1686" s="37">
        <v>-0.71433668313730969</v>
      </c>
      <c r="W1686" s="37">
        <f>0.5*'Car Specs and Assumptions'!$C$5*(F1686*F1686)</f>
        <v>900144.9629629628</v>
      </c>
      <c r="X1686" s="37">
        <f t="shared" si="320"/>
        <v>900.14496296296284</v>
      </c>
      <c r="Y1686" s="37">
        <f t="shared" si="321"/>
        <v>657.10582296296286</v>
      </c>
      <c r="Z1686" s="37">
        <f>(H1686*(K1686+L1686))/1000</f>
        <v>23.150510450452675</v>
      </c>
      <c r="AA1686" s="37">
        <f t="shared" si="322"/>
        <v>633.9553125125102</v>
      </c>
      <c r="AB1686" s="18"/>
      <c r="AC1686" s="24">
        <f t="shared" si="323"/>
        <v>0</v>
      </c>
      <c r="AD1686" s="24"/>
      <c r="AE1686" s="18"/>
      <c r="AF1686" s="18"/>
      <c r="AG1686" s="18"/>
      <c r="AH1686" s="18"/>
      <c r="AI1686" s="18"/>
      <c r="AJ1686" s="18"/>
      <c r="AK1686" s="18"/>
      <c r="AL1686" s="18"/>
      <c r="AM1686" s="18"/>
      <c r="AN1686" s="18"/>
    </row>
    <row r="1687" spans="1:40" x14ac:dyDescent="0.35">
      <c r="A1687" s="18"/>
      <c r="B1687" s="4" t="s">
        <v>6</v>
      </c>
      <c r="C1687" s="4">
        <v>1683</v>
      </c>
      <c r="D1687" s="4">
        <v>206</v>
      </c>
      <c r="E1687" s="12">
        <v>125.6</v>
      </c>
      <c r="F1687" s="34">
        <f t="shared" si="314"/>
        <v>34.888888888888886</v>
      </c>
      <c r="G1687" s="53">
        <f t="shared" si="324"/>
        <v>2.7777777777778567E-2</v>
      </c>
      <c r="H1687" s="34">
        <f t="shared" si="325"/>
        <v>34.888888888888886</v>
      </c>
      <c r="I1687" s="70"/>
      <c r="J1687" s="34">
        <v>41.083333333334501</v>
      </c>
      <c r="K1687" s="34">
        <f>'Car Specs and Assumptions'!$C$5*9.81*'Car Specs and Assumptions'!$F$5</f>
        <v>145.08990000000003</v>
      </c>
      <c r="L1687" s="34">
        <v>518.4597625925926</v>
      </c>
      <c r="M1687" s="34">
        <v>-622.46632925925815</v>
      </c>
      <c r="N1687" s="35">
        <v>-21717.158598600781</v>
      </c>
      <c r="O1687" s="35">
        <f t="shared" si="315"/>
        <v>0</v>
      </c>
      <c r="P1687" s="35">
        <f>IF(F1687&gt;0,(K1687+L1687)*F1687,0)</f>
        <v>23150.510450452675</v>
      </c>
      <c r="Q1687" s="36">
        <f>IF(J1687*-1&gt;(K1687+L1687),(((J1687*-1)-K1687-L1687))*F1687,0)</f>
        <v>0</v>
      </c>
      <c r="R1687" s="35">
        <f t="shared" si="316"/>
        <v>6798927.6473306166</v>
      </c>
      <c r="S1687" s="35">
        <f t="shared" si="317"/>
        <v>2571406.3467865717</v>
      </c>
      <c r="T1687" s="35">
        <f t="shared" si="318"/>
        <v>1.8887421004284455</v>
      </c>
      <c r="U1687" s="35">
        <f t="shared" si="319"/>
        <v>0.71433668313730969</v>
      </c>
      <c r="V1687" s="37">
        <v>-0.71433668313730969</v>
      </c>
      <c r="W1687" s="37">
        <f>0.5*'Car Specs and Assumptions'!$C$5*(F1687*F1687)</f>
        <v>900144.9629629628</v>
      </c>
      <c r="X1687" s="37">
        <f t="shared" si="320"/>
        <v>900.14496296296284</v>
      </c>
      <c r="Y1687" s="37">
        <f t="shared" si="321"/>
        <v>657.10582296296286</v>
      </c>
      <c r="Z1687" s="37">
        <f>(H1687*(K1687+L1687))/1000</f>
        <v>23.150510450452675</v>
      </c>
      <c r="AA1687" s="37">
        <f t="shared" si="322"/>
        <v>633.9553125125102</v>
      </c>
      <c r="AB1687" s="18"/>
      <c r="AC1687" s="24">
        <f t="shared" si="323"/>
        <v>0</v>
      </c>
      <c r="AD1687" s="24"/>
      <c r="AE1687" s="18"/>
      <c r="AF1687" s="18"/>
      <c r="AG1687" s="18"/>
      <c r="AH1687" s="18"/>
      <c r="AI1687" s="18"/>
      <c r="AJ1687" s="18"/>
      <c r="AK1687" s="18"/>
      <c r="AL1687" s="18"/>
      <c r="AM1687" s="18"/>
      <c r="AN1687" s="18"/>
    </row>
    <row r="1688" spans="1:40" x14ac:dyDescent="0.35">
      <c r="A1688" s="18"/>
      <c r="B1688" s="4" t="s">
        <v>6</v>
      </c>
      <c r="C1688" s="4">
        <v>1684</v>
      </c>
      <c r="D1688" s="4">
        <v>207</v>
      </c>
      <c r="E1688" s="12">
        <v>125.8</v>
      </c>
      <c r="F1688" s="34">
        <f t="shared" si="314"/>
        <v>34.944444444444443</v>
      </c>
      <c r="G1688" s="53">
        <f t="shared" si="324"/>
        <v>8.3333333333335702E-2</v>
      </c>
      <c r="H1688" s="34">
        <f t="shared" si="325"/>
        <v>34.944444444444443</v>
      </c>
      <c r="I1688" s="70"/>
      <c r="J1688" s="34">
        <v>123.2500000000035</v>
      </c>
      <c r="K1688" s="34">
        <f>'Car Specs and Assumptions'!$C$5*9.81*'Car Specs and Assumptions'!$F$5</f>
        <v>145.08990000000003</v>
      </c>
      <c r="L1688" s="34">
        <v>520.11222293981473</v>
      </c>
      <c r="M1688" s="34">
        <v>-541.95212293981126</v>
      </c>
      <c r="N1688" s="35">
        <v>-18938.215851618959</v>
      </c>
      <c r="O1688" s="35">
        <f t="shared" si="315"/>
        <v>0</v>
      </c>
      <c r="P1688" s="35">
        <f>IF(F1688&gt;0,(K1688+L1688)*F1688,0)</f>
        <v>23245.11862939686</v>
      </c>
      <c r="Q1688" s="36">
        <f>IF(J1688*-1&gt;(K1688+L1688),(((J1688*-1)-K1688-L1688))*F1688,0)</f>
        <v>0</v>
      </c>
      <c r="R1688" s="35">
        <f t="shared" si="316"/>
        <v>6822172.7659600135</v>
      </c>
      <c r="S1688" s="35">
        <f t="shared" si="317"/>
        <v>2571406.3467865717</v>
      </c>
      <c r="T1688" s="35">
        <f t="shared" si="318"/>
        <v>1.8951995943836919</v>
      </c>
      <c r="U1688" s="35">
        <f t="shared" si="319"/>
        <v>0.71433668313730969</v>
      </c>
      <c r="V1688" s="37">
        <v>-0.71433668313730969</v>
      </c>
      <c r="W1688" s="37">
        <f>0.5*'Car Specs and Assumptions'!$C$5*(F1688*F1688)</f>
        <v>903013.94907407393</v>
      </c>
      <c r="X1688" s="37">
        <f t="shared" si="320"/>
        <v>903.01394907407393</v>
      </c>
      <c r="Y1688" s="37">
        <f t="shared" si="321"/>
        <v>659.20018282407398</v>
      </c>
      <c r="Z1688" s="37">
        <f>(H1688*(K1688+L1688))/1000</f>
        <v>23.24511862939686</v>
      </c>
      <c r="AA1688" s="37">
        <f t="shared" si="322"/>
        <v>635.95506419467711</v>
      </c>
      <c r="AB1688" s="18"/>
      <c r="AC1688" s="24">
        <f t="shared" si="323"/>
        <v>0</v>
      </c>
      <c r="AD1688" s="24"/>
      <c r="AE1688" s="18"/>
      <c r="AF1688" s="18"/>
      <c r="AG1688" s="18"/>
      <c r="AH1688" s="18"/>
      <c r="AI1688" s="18"/>
      <c r="AJ1688" s="18"/>
      <c r="AK1688" s="18"/>
      <c r="AL1688" s="18"/>
      <c r="AM1688" s="18"/>
      <c r="AN1688" s="18"/>
    </row>
    <row r="1689" spans="1:40" x14ac:dyDescent="0.35">
      <c r="A1689" s="18"/>
      <c r="B1689" s="4" t="s">
        <v>6</v>
      </c>
      <c r="C1689" s="4">
        <v>1685</v>
      </c>
      <c r="D1689" s="4">
        <v>208</v>
      </c>
      <c r="E1689" s="12">
        <v>126.2</v>
      </c>
      <c r="F1689" s="34">
        <f t="shared" si="314"/>
        <v>35.055555555555557</v>
      </c>
      <c r="G1689" s="53">
        <f t="shared" si="324"/>
        <v>0.11111111111111072</v>
      </c>
      <c r="H1689" s="34">
        <f t="shared" si="325"/>
        <v>35.055555555555557</v>
      </c>
      <c r="I1689" s="70"/>
      <c r="J1689" s="34">
        <v>164.33333333333275</v>
      </c>
      <c r="K1689" s="34">
        <f>'Car Specs and Assumptions'!$C$5*9.81*'Car Specs and Assumptions'!$F$5</f>
        <v>145.08990000000003</v>
      </c>
      <c r="L1689" s="34">
        <v>523.42503127314819</v>
      </c>
      <c r="M1689" s="34">
        <v>-504.18159793981545</v>
      </c>
      <c r="N1689" s="35">
        <v>-17674.366016667977</v>
      </c>
      <c r="O1689" s="35">
        <f t="shared" si="315"/>
        <v>0</v>
      </c>
      <c r="P1689" s="35">
        <f>IF(F1689&gt;0,(K1689+L1689)*F1689,0)</f>
        <v>23435.162312964254</v>
      </c>
      <c r="Q1689" s="36">
        <f>IF(J1689*-1&gt;(K1689+L1689),(((J1689*-1)-K1689-L1689))*F1689,0)</f>
        <v>0</v>
      </c>
      <c r="R1689" s="35">
        <f t="shared" si="316"/>
        <v>6845607.9282729775</v>
      </c>
      <c r="S1689" s="35">
        <f t="shared" si="317"/>
        <v>2571406.3467865717</v>
      </c>
      <c r="T1689" s="35">
        <f t="shared" si="318"/>
        <v>1.9017098824742333</v>
      </c>
      <c r="U1689" s="35">
        <f t="shared" si="319"/>
        <v>0.71433668313730969</v>
      </c>
      <c r="V1689" s="37">
        <v>-0.71433668313730969</v>
      </c>
      <c r="W1689" s="37">
        <f>0.5*'Car Specs and Assumptions'!$C$5*(F1689*F1689)</f>
        <v>908765.61574074079</v>
      </c>
      <c r="X1689" s="37">
        <f t="shared" si="320"/>
        <v>908.76561574074083</v>
      </c>
      <c r="Y1689" s="37">
        <f t="shared" si="321"/>
        <v>663.39889949074075</v>
      </c>
      <c r="Z1689" s="37">
        <f>(H1689*(K1689+L1689))/1000</f>
        <v>23.435162312964255</v>
      </c>
      <c r="AA1689" s="37">
        <f t="shared" si="322"/>
        <v>639.96373717777647</v>
      </c>
      <c r="AB1689" s="18"/>
      <c r="AC1689" s="24">
        <f t="shared" si="323"/>
        <v>0</v>
      </c>
      <c r="AD1689" s="24"/>
      <c r="AE1689" s="18"/>
      <c r="AF1689" s="18"/>
      <c r="AG1689" s="18"/>
      <c r="AH1689" s="18"/>
      <c r="AI1689" s="18"/>
      <c r="AJ1689" s="18"/>
      <c r="AK1689" s="18"/>
      <c r="AL1689" s="18"/>
      <c r="AM1689" s="18"/>
      <c r="AN1689" s="18"/>
    </row>
    <row r="1690" spans="1:40" x14ac:dyDescent="0.35">
      <c r="A1690" s="18"/>
      <c r="B1690" s="4" t="s">
        <v>6</v>
      </c>
      <c r="C1690" s="4">
        <v>1686</v>
      </c>
      <c r="D1690" s="4">
        <v>209</v>
      </c>
      <c r="E1690" s="12">
        <v>126.6</v>
      </c>
      <c r="F1690" s="34">
        <f t="shared" si="314"/>
        <v>35.166666666666664</v>
      </c>
      <c r="G1690" s="53">
        <f t="shared" si="324"/>
        <v>0.11111111111111072</v>
      </c>
      <c r="H1690" s="34">
        <f t="shared" si="325"/>
        <v>35.166666666666664</v>
      </c>
      <c r="I1690" s="70"/>
      <c r="J1690" s="34">
        <v>164.33333333333275</v>
      </c>
      <c r="K1690" s="34">
        <f>'Car Specs and Assumptions'!$C$5*9.81*'Car Specs and Assumptions'!$F$5</f>
        <v>145.08990000000003</v>
      </c>
      <c r="L1690" s="34">
        <v>526.74835645833332</v>
      </c>
      <c r="M1690" s="34">
        <v>-507.50492312500057</v>
      </c>
      <c r="N1690" s="35">
        <v>-17847.256463229187</v>
      </c>
      <c r="O1690" s="35">
        <f t="shared" si="315"/>
        <v>0</v>
      </c>
      <c r="P1690" s="35">
        <f>IF(F1690&gt;0,(K1690+L1690)*F1690,0)</f>
        <v>23626.312018784723</v>
      </c>
      <c r="Q1690" s="36">
        <f>IF(J1690*-1&gt;(K1690+L1690),(((J1690*-1)-K1690-L1690))*F1690,0)</f>
        <v>0</v>
      </c>
      <c r="R1690" s="35">
        <f t="shared" si="316"/>
        <v>6869234.2402917622</v>
      </c>
      <c r="S1690" s="35">
        <f t="shared" si="317"/>
        <v>2571406.3467865717</v>
      </c>
      <c r="T1690" s="35">
        <f t="shared" si="318"/>
        <v>1.9082732719530515</v>
      </c>
      <c r="U1690" s="35">
        <f t="shared" si="319"/>
        <v>0.71433668313730969</v>
      </c>
      <c r="V1690" s="37">
        <v>-0.71433668313730969</v>
      </c>
      <c r="W1690" s="37">
        <f>0.5*'Car Specs and Assumptions'!$C$5*(F1690*F1690)</f>
        <v>914535.54166666663</v>
      </c>
      <c r="X1690" s="37">
        <f t="shared" si="320"/>
        <v>914.53554166666663</v>
      </c>
      <c r="Y1690" s="37">
        <f t="shared" si="321"/>
        <v>667.6109454166666</v>
      </c>
      <c r="Z1690" s="37">
        <f>(H1690*(K1690+L1690))/1000</f>
        <v>23.626312018784724</v>
      </c>
      <c r="AA1690" s="37">
        <f t="shared" si="322"/>
        <v>643.98463339788191</v>
      </c>
      <c r="AB1690" s="18"/>
      <c r="AC1690" s="24">
        <f t="shared" si="323"/>
        <v>0</v>
      </c>
      <c r="AD1690" s="24"/>
      <c r="AE1690" s="18"/>
      <c r="AF1690" s="18"/>
      <c r="AG1690" s="18"/>
      <c r="AH1690" s="18"/>
      <c r="AI1690" s="18"/>
      <c r="AJ1690" s="18"/>
      <c r="AK1690" s="18"/>
      <c r="AL1690" s="18"/>
      <c r="AM1690" s="18"/>
      <c r="AN1690" s="18"/>
    </row>
    <row r="1691" spans="1:40" x14ac:dyDescent="0.35">
      <c r="A1691" s="18"/>
      <c r="B1691" s="4" t="s">
        <v>6</v>
      </c>
      <c r="C1691" s="4">
        <v>1687</v>
      </c>
      <c r="D1691" s="4">
        <v>210</v>
      </c>
      <c r="E1691" s="12">
        <v>127</v>
      </c>
      <c r="F1691" s="34">
        <f t="shared" si="314"/>
        <v>35.277777777777779</v>
      </c>
      <c r="G1691" s="53">
        <f t="shared" si="324"/>
        <v>0.11111111111111427</v>
      </c>
      <c r="H1691" s="34">
        <f t="shared" si="325"/>
        <v>35.277777777777779</v>
      </c>
      <c r="I1691" s="70"/>
      <c r="J1691" s="34">
        <v>164.333333333338</v>
      </c>
      <c r="K1691" s="34">
        <f>'Car Specs and Assumptions'!$C$5*9.81*'Car Specs and Assumptions'!$F$5</f>
        <v>145.08990000000003</v>
      </c>
      <c r="L1691" s="34">
        <v>530.08219849537045</v>
      </c>
      <c r="M1691" s="34">
        <v>-510.83876516203247</v>
      </c>
      <c r="N1691" s="35">
        <v>-18021.256437660591</v>
      </c>
      <c r="O1691" s="35">
        <f t="shared" si="315"/>
        <v>0</v>
      </c>
      <c r="P1691" s="35">
        <f>IF(F1691&gt;0,(K1691+L1691)*F1691,0)</f>
        <v>23818.571252475573</v>
      </c>
      <c r="Q1691" s="36">
        <f>IF(J1691*-1&gt;(K1691+L1691),(((J1691*-1)-K1691-L1691))*F1691,0)</f>
        <v>0</v>
      </c>
      <c r="R1691" s="35">
        <f t="shared" si="316"/>
        <v>6893052.8115442377</v>
      </c>
      <c r="S1691" s="35">
        <f t="shared" si="317"/>
        <v>2571406.3467865717</v>
      </c>
      <c r="T1691" s="35">
        <f t="shared" si="318"/>
        <v>1.9148900710469894</v>
      </c>
      <c r="U1691" s="35">
        <f t="shared" si="319"/>
        <v>0.71433668313730969</v>
      </c>
      <c r="V1691" s="37">
        <v>-0.71433668313730969</v>
      </c>
      <c r="W1691" s="37">
        <f>0.5*'Car Specs and Assumptions'!$C$5*(F1691*F1691)</f>
        <v>920323.7268518518</v>
      </c>
      <c r="X1691" s="37">
        <f t="shared" si="320"/>
        <v>920.3237268518518</v>
      </c>
      <c r="Y1691" s="37">
        <f t="shared" si="321"/>
        <v>671.83632060185175</v>
      </c>
      <c r="Z1691" s="37">
        <f>(H1691*(K1691+L1691))/1000</f>
        <v>23.818571252475571</v>
      </c>
      <c r="AA1691" s="37">
        <f t="shared" si="322"/>
        <v>648.01774934937623</v>
      </c>
      <c r="AB1691" s="18"/>
      <c r="AC1691" s="24">
        <f t="shared" si="323"/>
        <v>0</v>
      </c>
      <c r="AD1691" s="24"/>
      <c r="AE1691" s="18"/>
      <c r="AF1691" s="18"/>
      <c r="AG1691" s="18"/>
      <c r="AH1691" s="18"/>
      <c r="AI1691" s="18"/>
      <c r="AJ1691" s="18"/>
      <c r="AK1691" s="18"/>
      <c r="AL1691" s="18"/>
      <c r="AM1691" s="18"/>
      <c r="AN1691" s="18"/>
    </row>
    <row r="1692" spans="1:40" x14ac:dyDescent="0.35">
      <c r="A1692" s="18"/>
      <c r="B1692" s="4" t="s">
        <v>6</v>
      </c>
      <c r="C1692" s="4">
        <v>1688</v>
      </c>
      <c r="D1692" s="4">
        <v>211</v>
      </c>
      <c r="E1692" s="12">
        <v>127.4</v>
      </c>
      <c r="F1692" s="34">
        <f t="shared" si="314"/>
        <v>35.388888888888893</v>
      </c>
      <c r="G1692" s="53">
        <f t="shared" si="324"/>
        <v>8.3333333333332149E-2</v>
      </c>
      <c r="H1692" s="34">
        <f t="shared" si="325"/>
        <v>35.388888888888893</v>
      </c>
      <c r="I1692" s="70"/>
      <c r="J1692" s="34">
        <v>123.24999999999825</v>
      </c>
      <c r="K1692" s="34">
        <f>'Car Specs and Assumptions'!$C$5*9.81*'Car Specs and Assumptions'!$F$5</f>
        <v>145.08990000000003</v>
      </c>
      <c r="L1692" s="34">
        <v>533.42655738425947</v>
      </c>
      <c r="M1692" s="34">
        <v>-555.26645738426123</v>
      </c>
      <c r="N1692" s="35">
        <v>-19650.26296409858</v>
      </c>
      <c r="O1692" s="35">
        <f t="shared" si="315"/>
        <v>0</v>
      </c>
      <c r="P1692" s="35">
        <f>IF(F1692&gt;0,(K1692+L1692)*F1692,0)</f>
        <v>24011.943519654076</v>
      </c>
      <c r="Q1692" s="36">
        <f>IF(J1692*-1&gt;(K1692+L1692),(((J1692*-1)-K1692-L1692))*F1692,0)</f>
        <v>0</v>
      </c>
      <c r="R1692" s="35">
        <f t="shared" si="316"/>
        <v>6917064.7550638914</v>
      </c>
      <c r="S1692" s="35">
        <f t="shared" si="317"/>
        <v>2571406.3467865717</v>
      </c>
      <c r="T1692" s="35">
        <f t="shared" si="318"/>
        <v>1.9215605889567491</v>
      </c>
      <c r="U1692" s="35">
        <f t="shared" si="319"/>
        <v>0.71433668313730969</v>
      </c>
      <c r="V1692" s="37">
        <v>-0.71433668313730969</v>
      </c>
      <c r="W1692" s="37">
        <f>0.5*'Car Specs and Assumptions'!$C$5*(F1692*F1692)</f>
        <v>926130.17129629652</v>
      </c>
      <c r="X1692" s="37">
        <f t="shared" si="320"/>
        <v>926.13017129629657</v>
      </c>
      <c r="Y1692" s="37">
        <f t="shared" si="321"/>
        <v>676.07502504629645</v>
      </c>
      <c r="Z1692" s="37">
        <f>(H1692*(K1692+L1692))/1000</f>
        <v>24.011943519654075</v>
      </c>
      <c r="AA1692" s="37">
        <f t="shared" si="322"/>
        <v>652.06308152664235</v>
      </c>
      <c r="AB1692" s="18"/>
      <c r="AC1692" s="24">
        <f t="shared" si="323"/>
        <v>0</v>
      </c>
      <c r="AD1692" s="24"/>
      <c r="AE1692" s="18"/>
      <c r="AF1692" s="18"/>
      <c r="AG1692" s="18"/>
      <c r="AH1692" s="18"/>
      <c r="AI1692" s="18"/>
      <c r="AJ1692" s="18"/>
      <c r="AK1692" s="18"/>
      <c r="AL1692" s="18"/>
      <c r="AM1692" s="18"/>
      <c r="AN1692" s="18"/>
    </row>
    <row r="1693" spans="1:40" x14ac:dyDescent="0.35">
      <c r="A1693" s="18"/>
      <c r="B1693" s="4" t="s">
        <v>6</v>
      </c>
      <c r="C1693" s="4">
        <v>1689</v>
      </c>
      <c r="D1693" s="4">
        <v>212</v>
      </c>
      <c r="E1693" s="12">
        <v>127.6</v>
      </c>
      <c r="F1693" s="34">
        <f t="shared" si="314"/>
        <v>35.444444444444443</v>
      </c>
      <c r="G1693" s="53">
        <f t="shared" si="324"/>
        <v>5.5555555555553582E-2</v>
      </c>
      <c r="H1693" s="34">
        <f t="shared" si="325"/>
        <v>35.444444444444443</v>
      </c>
      <c r="I1693" s="70"/>
      <c r="J1693" s="34">
        <v>82.166666666663744</v>
      </c>
      <c r="K1693" s="34">
        <f>'Car Specs and Assumptions'!$C$5*9.81*'Car Specs and Assumptions'!$F$5</f>
        <v>145.08990000000003</v>
      </c>
      <c r="L1693" s="34">
        <v>535.10268064814818</v>
      </c>
      <c r="M1693" s="34">
        <v>-598.02591398148445</v>
      </c>
      <c r="N1693" s="35">
        <v>-21196.696284454836</v>
      </c>
      <c r="O1693" s="35">
        <f t="shared" si="315"/>
        <v>0</v>
      </c>
      <c r="P1693" s="35">
        <f>IF(F1693&gt;0,(K1693+L1693)*F1693,0)</f>
        <v>24109.048136306585</v>
      </c>
      <c r="Q1693" s="36">
        <f>IF(J1693*-1&gt;(K1693+L1693),(((J1693*-1)-K1693-L1693))*F1693,0)</f>
        <v>0</v>
      </c>
      <c r="R1693" s="35">
        <f t="shared" si="316"/>
        <v>6941173.8032001983</v>
      </c>
      <c r="S1693" s="35">
        <f t="shared" si="317"/>
        <v>2571406.3467865717</v>
      </c>
      <c r="T1693" s="35">
        <f t="shared" si="318"/>
        <v>1.9282580825290152</v>
      </c>
      <c r="U1693" s="35">
        <f t="shared" si="319"/>
        <v>0.71433668313730969</v>
      </c>
      <c r="V1693" s="37">
        <v>-0.71433668313730969</v>
      </c>
      <c r="W1693" s="37">
        <f>0.5*'Car Specs and Assumptions'!$C$5*(F1693*F1693)</f>
        <v>929040.24074074067</v>
      </c>
      <c r="X1693" s="37">
        <f t="shared" si="320"/>
        <v>929.04024074074073</v>
      </c>
      <c r="Y1693" s="37">
        <f t="shared" si="321"/>
        <v>678.19937574074072</v>
      </c>
      <c r="Z1693" s="37">
        <f>(H1693*(K1693+L1693))/1000</f>
        <v>24.109048136306583</v>
      </c>
      <c r="AA1693" s="37">
        <f t="shared" si="322"/>
        <v>654.09032760443415</v>
      </c>
      <c r="AB1693" s="18"/>
      <c r="AC1693" s="24">
        <f t="shared" si="323"/>
        <v>0</v>
      </c>
      <c r="AD1693" s="24"/>
      <c r="AE1693" s="18"/>
      <c r="AF1693" s="18"/>
      <c r="AG1693" s="18"/>
      <c r="AH1693" s="18"/>
      <c r="AI1693" s="18"/>
      <c r="AJ1693" s="18"/>
      <c r="AK1693" s="18"/>
      <c r="AL1693" s="18"/>
      <c r="AM1693" s="18"/>
      <c r="AN1693" s="18"/>
    </row>
    <row r="1694" spans="1:40" x14ac:dyDescent="0.35">
      <c r="A1694" s="18"/>
      <c r="B1694" s="4" t="s">
        <v>6</v>
      </c>
      <c r="C1694" s="4">
        <v>1690</v>
      </c>
      <c r="D1694" s="4">
        <v>213</v>
      </c>
      <c r="E1694" s="12">
        <v>127.8</v>
      </c>
      <c r="F1694" s="34">
        <f t="shared" si="314"/>
        <v>35.5</v>
      </c>
      <c r="G1694" s="53">
        <f t="shared" si="324"/>
        <v>4.1666666666667851E-2</v>
      </c>
      <c r="H1694" s="34">
        <f t="shared" si="325"/>
        <v>35.5</v>
      </c>
      <c r="I1694" s="70"/>
      <c r="J1694" s="34">
        <v>61.625000000001748</v>
      </c>
      <c r="K1694" s="34">
        <f>'Car Specs and Assumptions'!$C$5*9.81*'Car Specs and Assumptions'!$F$5</f>
        <v>145.08990000000003</v>
      </c>
      <c r="L1694" s="34">
        <v>536.78143312500004</v>
      </c>
      <c r="M1694" s="34">
        <v>-620.24633312499827</v>
      </c>
      <c r="N1694" s="35">
        <v>-22018.74482593744</v>
      </c>
      <c r="O1694" s="35">
        <f t="shared" si="315"/>
        <v>0</v>
      </c>
      <c r="P1694" s="35">
        <f>IF(F1694&gt;0,(K1694+L1694)*F1694,0)</f>
        <v>24206.432325937501</v>
      </c>
      <c r="Q1694" s="36">
        <f>IF(J1694*-1&gt;(K1694+L1694),(((J1694*-1)-K1694-L1694))*F1694,0)</f>
        <v>0</v>
      </c>
      <c r="R1694" s="35">
        <f t="shared" si="316"/>
        <v>6965380.2355261361</v>
      </c>
      <c r="S1694" s="35">
        <f t="shared" si="317"/>
        <v>2571406.3467865717</v>
      </c>
      <c r="T1694" s="35">
        <f t="shared" si="318"/>
        <v>1.9349826294291608</v>
      </c>
      <c r="U1694" s="35">
        <f t="shared" si="319"/>
        <v>0.71433668313730969</v>
      </c>
      <c r="V1694" s="37">
        <v>-0.71433668313730969</v>
      </c>
      <c r="W1694" s="37">
        <f>0.5*'Car Specs and Assumptions'!$C$5*(F1694*F1694)</f>
        <v>931954.875</v>
      </c>
      <c r="X1694" s="37">
        <f t="shared" si="320"/>
        <v>931.95487500000002</v>
      </c>
      <c r="Y1694" s="37">
        <f t="shared" si="321"/>
        <v>680.32705874999999</v>
      </c>
      <c r="Z1694" s="37">
        <f>(H1694*(K1694+L1694))/1000</f>
        <v>24.206432325937502</v>
      </c>
      <c r="AA1694" s="37">
        <f t="shared" si="322"/>
        <v>656.12062642406249</v>
      </c>
      <c r="AB1694" s="18"/>
      <c r="AC1694" s="24">
        <f t="shared" si="323"/>
        <v>0</v>
      </c>
      <c r="AD1694" s="24"/>
      <c r="AE1694" s="18"/>
      <c r="AF1694" s="18"/>
      <c r="AG1694" s="18"/>
      <c r="AH1694" s="18"/>
      <c r="AI1694" s="18"/>
      <c r="AJ1694" s="18"/>
      <c r="AK1694" s="18"/>
      <c r="AL1694" s="18"/>
      <c r="AM1694" s="18"/>
      <c r="AN1694" s="18"/>
    </row>
    <row r="1695" spans="1:40" x14ac:dyDescent="0.35">
      <c r="A1695" s="18"/>
      <c r="B1695" s="4" t="s">
        <v>6</v>
      </c>
      <c r="C1695" s="4">
        <v>1691</v>
      </c>
      <c r="D1695" s="4">
        <v>214</v>
      </c>
      <c r="E1695" s="12">
        <v>127.9</v>
      </c>
      <c r="F1695" s="34">
        <f t="shared" si="314"/>
        <v>35.527777777777779</v>
      </c>
      <c r="G1695" s="53">
        <f t="shared" si="324"/>
        <v>2.7777777777778567E-2</v>
      </c>
      <c r="H1695" s="34">
        <f t="shared" si="325"/>
        <v>35.527777777777779</v>
      </c>
      <c r="I1695" s="70"/>
      <c r="J1695" s="34">
        <v>41.083333333334501</v>
      </c>
      <c r="K1695" s="34">
        <f>'Car Specs and Assumptions'!$C$5*9.81*'Car Specs and Assumptions'!$F$5</f>
        <v>145.08990000000003</v>
      </c>
      <c r="L1695" s="34">
        <v>537.62179531828713</v>
      </c>
      <c r="M1695" s="34">
        <v>-641.62836198495268</v>
      </c>
      <c r="N1695" s="35">
        <v>-22795.629860520959</v>
      </c>
      <c r="O1695" s="35">
        <f t="shared" si="315"/>
        <v>0</v>
      </c>
      <c r="P1695" s="35">
        <f>IF(F1695&gt;0,(K1695+L1695)*F1695,0)</f>
        <v>24255.229397558036</v>
      </c>
      <c r="Q1695" s="36">
        <f>IF(J1695*-1&gt;(K1695+L1695),(((J1695*-1)-K1695-L1695))*F1695,0)</f>
        <v>0</v>
      </c>
      <c r="R1695" s="35">
        <f t="shared" si="316"/>
        <v>6989635.4649236938</v>
      </c>
      <c r="S1695" s="35">
        <f t="shared" si="317"/>
        <v>2571406.3467865717</v>
      </c>
      <c r="T1695" s="35">
        <f t="shared" si="318"/>
        <v>1.9417207321558023</v>
      </c>
      <c r="U1695" s="35">
        <f t="shared" si="319"/>
        <v>0.71433668313730969</v>
      </c>
      <c r="V1695" s="37">
        <v>-0.71433668313730969</v>
      </c>
      <c r="W1695" s="37">
        <f>0.5*'Car Specs and Assumptions'!$C$5*(F1695*F1695)</f>
        <v>933413.90393518517</v>
      </c>
      <c r="X1695" s="37">
        <f t="shared" si="320"/>
        <v>933.4139039351852</v>
      </c>
      <c r="Y1695" s="37">
        <f t="shared" si="321"/>
        <v>681.3921498726852</v>
      </c>
      <c r="Z1695" s="37">
        <f>(H1695*(K1695+L1695))/1000</f>
        <v>24.255229397558036</v>
      </c>
      <c r="AA1695" s="37">
        <f t="shared" si="322"/>
        <v>657.13692047512711</v>
      </c>
      <c r="AB1695" s="18"/>
      <c r="AC1695" s="24">
        <f t="shared" si="323"/>
        <v>0</v>
      </c>
      <c r="AD1695" s="24"/>
      <c r="AE1695" s="18"/>
      <c r="AF1695" s="18"/>
      <c r="AG1695" s="18"/>
      <c r="AH1695" s="18"/>
      <c r="AI1695" s="18"/>
      <c r="AJ1695" s="18"/>
      <c r="AK1695" s="18"/>
      <c r="AL1695" s="18"/>
      <c r="AM1695" s="18"/>
      <c r="AN1695" s="18"/>
    </row>
    <row r="1696" spans="1:40" x14ac:dyDescent="0.35">
      <c r="A1696" s="18"/>
      <c r="B1696" s="4" t="s">
        <v>6</v>
      </c>
      <c r="C1696" s="4">
        <v>1692</v>
      </c>
      <c r="D1696" s="4">
        <v>215</v>
      </c>
      <c r="E1696" s="12">
        <v>128</v>
      </c>
      <c r="F1696" s="34">
        <f t="shared" si="314"/>
        <v>35.555555555555557</v>
      </c>
      <c r="G1696" s="53">
        <f t="shared" si="324"/>
        <v>2.7777777777775015E-2</v>
      </c>
      <c r="H1696" s="34">
        <f t="shared" si="325"/>
        <v>35.555555555555557</v>
      </c>
      <c r="I1696" s="70"/>
      <c r="J1696" s="34">
        <v>41.08333333332925</v>
      </c>
      <c r="K1696" s="34">
        <f>'Car Specs and Assumptions'!$C$5*9.81*'Car Specs and Assumptions'!$F$5</f>
        <v>145.08990000000003</v>
      </c>
      <c r="L1696" s="34">
        <v>538.46281481481492</v>
      </c>
      <c r="M1696" s="34">
        <v>-642.4693814814857</v>
      </c>
      <c r="N1696" s="35">
        <v>-22843.355786008382</v>
      </c>
      <c r="O1696" s="35">
        <f t="shared" si="315"/>
        <v>0</v>
      </c>
      <c r="P1696" s="35">
        <f>IF(F1696&gt;0,(K1696+L1696)*F1696,0)</f>
        <v>24304.096526748977</v>
      </c>
      <c r="Q1696" s="36">
        <f>IF(J1696*-1&gt;(K1696+L1696),(((J1696*-1)-K1696-L1696))*F1696,0)</f>
        <v>0</v>
      </c>
      <c r="R1696" s="35">
        <f t="shared" si="316"/>
        <v>7013939.5614504432</v>
      </c>
      <c r="S1696" s="35">
        <f t="shared" si="317"/>
        <v>2571406.3467865717</v>
      </c>
      <c r="T1696" s="35">
        <f t="shared" si="318"/>
        <v>1.9484724101709332</v>
      </c>
      <c r="U1696" s="35">
        <f t="shared" si="319"/>
        <v>0.71433668313730969</v>
      </c>
      <c r="V1696" s="37">
        <v>-0.71433668313730969</v>
      </c>
      <c r="W1696" s="37">
        <f>0.5*'Car Specs and Assumptions'!$C$5*(F1696*F1696)</f>
        <v>934874.07407407416</v>
      </c>
      <c r="X1696" s="37">
        <f t="shared" si="320"/>
        <v>934.8740740740742</v>
      </c>
      <c r="Y1696" s="37">
        <f t="shared" si="321"/>
        <v>682.45807407407415</v>
      </c>
      <c r="Z1696" s="37">
        <f>(H1696*(K1696+L1696))/1000</f>
        <v>24.304096526748978</v>
      </c>
      <c r="AA1696" s="37">
        <f t="shared" si="322"/>
        <v>658.15397754732521</v>
      </c>
      <c r="AB1696" s="18"/>
      <c r="AC1696" s="24">
        <f t="shared" si="323"/>
        <v>0</v>
      </c>
      <c r="AD1696" s="24"/>
      <c r="AE1696" s="18"/>
      <c r="AF1696" s="18"/>
      <c r="AG1696" s="18"/>
      <c r="AH1696" s="18"/>
      <c r="AI1696" s="18"/>
      <c r="AJ1696" s="18"/>
      <c r="AK1696" s="18"/>
      <c r="AL1696" s="18"/>
      <c r="AM1696" s="18"/>
      <c r="AN1696" s="18"/>
    </row>
    <row r="1697" spans="1:40" x14ac:dyDescent="0.35">
      <c r="A1697" s="18"/>
      <c r="B1697" s="4" t="s">
        <v>6</v>
      </c>
      <c r="C1697" s="4">
        <v>1693</v>
      </c>
      <c r="D1697" s="4">
        <v>216</v>
      </c>
      <c r="E1697" s="12">
        <v>128.1</v>
      </c>
      <c r="F1697" s="34">
        <f t="shared" si="314"/>
        <v>35.583333333333329</v>
      </c>
      <c r="G1697" s="53">
        <f t="shared" si="324"/>
        <v>2.7777777777775015E-2</v>
      </c>
      <c r="H1697" s="34">
        <f t="shared" si="325"/>
        <v>35.583333333333329</v>
      </c>
      <c r="I1697" s="70"/>
      <c r="J1697" s="34">
        <v>41.08333333332925</v>
      </c>
      <c r="K1697" s="34">
        <f>'Car Specs and Assumptions'!$C$5*9.81*'Car Specs and Assumptions'!$F$5</f>
        <v>145.08990000000003</v>
      </c>
      <c r="L1697" s="34">
        <v>539.3044916145833</v>
      </c>
      <c r="M1697" s="34">
        <v>-643.31105828125408</v>
      </c>
      <c r="N1697" s="35">
        <v>-22891.151823841286</v>
      </c>
      <c r="O1697" s="35">
        <f t="shared" si="315"/>
        <v>0</v>
      </c>
      <c r="P1697" s="35">
        <f>IF(F1697&gt;0,(K1697+L1697)*F1697,0)</f>
        <v>24353.033768285586</v>
      </c>
      <c r="Q1697" s="36">
        <f>IF(J1697*-1&gt;(K1697+L1697),(((J1697*-1)-K1697-L1697))*F1697,0)</f>
        <v>0</v>
      </c>
      <c r="R1697" s="35">
        <f t="shared" si="316"/>
        <v>7038292.5952187292</v>
      </c>
      <c r="S1697" s="35">
        <f t="shared" si="317"/>
        <v>2571406.3467865717</v>
      </c>
      <c r="T1697" s="35">
        <f t="shared" si="318"/>
        <v>1.955237682951763</v>
      </c>
      <c r="U1697" s="35">
        <f t="shared" si="319"/>
        <v>0.71433668313730969</v>
      </c>
      <c r="V1697" s="37">
        <v>-0.71433668313730969</v>
      </c>
      <c r="W1697" s="37">
        <f>0.5*'Car Specs and Assumptions'!$C$5*(F1697*F1697)</f>
        <v>936335.38541666651</v>
      </c>
      <c r="X1697" s="37">
        <f t="shared" si="320"/>
        <v>936.33538541666655</v>
      </c>
      <c r="Y1697" s="37">
        <f t="shared" si="321"/>
        <v>683.52483135416662</v>
      </c>
      <c r="Z1697" s="37">
        <f>(H1697*(K1697+L1697))/1000</f>
        <v>24.353033768285584</v>
      </c>
      <c r="AA1697" s="37">
        <f t="shared" si="322"/>
        <v>659.171797585881</v>
      </c>
      <c r="AB1697" s="18"/>
      <c r="AC1697" s="24">
        <f t="shared" si="323"/>
        <v>0</v>
      </c>
      <c r="AD1697" s="24"/>
      <c r="AE1697" s="18"/>
      <c r="AF1697" s="18"/>
      <c r="AG1697" s="18"/>
      <c r="AH1697" s="18"/>
      <c r="AI1697" s="18"/>
      <c r="AJ1697" s="18"/>
      <c r="AK1697" s="18"/>
      <c r="AL1697" s="18"/>
      <c r="AM1697" s="18"/>
      <c r="AN1697" s="18"/>
    </row>
    <row r="1698" spans="1:40" x14ac:dyDescent="0.35">
      <c r="A1698" s="18"/>
      <c r="B1698" s="4" t="s">
        <v>6</v>
      </c>
      <c r="C1698" s="4">
        <v>1694</v>
      </c>
      <c r="D1698" s="4">
        <v>217</v>
      </c>
      <c r="E1698" s="12">
        <v>128.19999999999999</v>
      </c>
      <c r="F1698" s="34">
        <f t="shared" si="314"/>
        <v>35.611111111111107</v>
      </c>
      <c r="G1698" s="53">
        <f t="shared" si="324"/>
        <v>2.777777777778212E-2</v>
      </c>
      <c r="H1698" s="34">
        <f t="shared" si="325"/>
        <v>35.611111111111107</v>
      </c>
      <c r="I1698" s="70"/>
      <c r="J1698" s="34">
        <v>41.083333333339752</v>
      </c>
      <c r="K1698" s="34">
        <f>'Car Specs and Assumptions'!$C$5*9.81*'Car Specs and Assumptions'!$F$5</f>
        <v>145.08990000000003</v>
      </c>
      <c r="L1698" s="34">
        <v>540.14682571759249</v>
      </c>
      <c r="M1698" s="34">
        <v>-644.15339238425281</v>
      </c>
      <c r="N1698" s="35">
        <v>-22939.018028794777</v>
      </c>
      <c r="O1698" s="35">
        <f t="shared" si="315"/>
        <v>0</v>
      </c>
      <c r="P1698" s="35">
        <f>IF(F1698&gt;0,(K1698+L1698)*F1698,0)</f>
        <v>24402.041176943156</v>
      </c>
      <c r="Q1698" s="36">
        <f>IF(J1698*-1&gt;(K1698+L1698),(((J1698*-1)-K1698-L1698))*F1698,0)</f>
        <v>0</v>
      </c>
      <c r="R1698" s="35">
        <f t="shared" si="316"/>
        <v>7062694.6363956723</v>
      </c>
      <c r="S1698" s="35">
        <f t="shared" si="317"/>
        <v>2571406.3467865717</v>
      </c>
      <c r="T1698" s="35">
        <f t="shared" si="318"/>
        <v>1.9620165699907179</v>
      </c>
      <c r="U1698" s="35">
        <f t="shared" si="319"/>
        <v>0.71433668313730969</v>
      </c>
      <c r="V1698" s="37">
        <v>-0.71433668313730969</v>
      </c>
      <c r="W1698" s="37">
        <f>0.5*'Car Specs and Assumptions'!$C$5*(F1698*F1698)</f>
        <v>937797.83796296269</v>
      </c>
      <c r="X1698" s="37">
        <f t="shared" si="320"/>
        <v>937.79783796296272</v>
      </c>
      <c r="Y1698" s="37">
        <f t="shared" si="321"/>
        <v>684.59242171296273</v>
      </c>
      <c r="Z1698" s="37">
        <f>(H1698*(K1698+L1698))/1000</f>
        <v>24.402041176943154</v>
      </c>
      <c r="AA1698" s="37">
        <f t="shared" si="322"/>
        <v>660.19038053601957</v>
      </c>
      <c r="AB1698" s="18"/>
      <c r="AC1698" s="24">
        <f t="shared" si="323"/>
        <v>0</v>
      </c>
      <c r="AD1698" s="24"/>
      <c r="AE1698" s="18"/>
      <c r="AF1698" s="18"/>
      <c r="AG1698" s="18"/>
      <c r="AH1698" s="18"/>
      <c r="AI1698" s="18"/>
      <c r="AJ1698" s="18"/>
      <c r="AK1698" s="18"/>
      <c r="AL1698" s="18"/>
      <c r="AM1698" s="18"/>
      <c r="AN1698" s="18"/>
    </row>
    <row r="1699" spans="1:40" x14ac:dyDescent="0.35">
      <c r="A1699" s="18"/>
      <c r="B1699" s="4" t="s">
        <v>6</v>
      </c>
      <c r="C1699" s="4">
        <v>1695</v>
      </c>
      <c r="D1699" s="4">
        <v>218</v>
      </c>
      <c r="E1699" s="12">
        <v>128.30000000000001</v>
      </c>
      <c r="F1699" s="34">
        <f t="shared" si="314"/>
        <v>35.638888888888893</v>
      </c>
      <c r="G1699" s="53">
        <f t="shared" si="324"/>
        <v>2.7777777777778567E-2</v>
      </c>
      <c r="H1699" s="34">
        <f t="shared" si="325"/>
        <v>35.638888888888893</v>
      </c>
      <c r="I1699" s="70"/>
      <c r="J1699" s="34">
        <v>41.083333333334501</v>
      </c>
      <c r="K1699" s="34">
        <f>'Car Specs and Assumptions'!$C$5*9.81*'Car Specs and Assumptions'!$F$5</f>
        <v>145.08990000000003</v>
      </c>
      <c r="L1699" s="34">
        <v>540.98981712384273</v>
      </c>
      <c r="M1699" s="34">
        <v>-644.99638379050828</v>
      </c>
      <c r="N1699" s="35">
        <v>-22986.95445564506</v>
      </c>
      <c r="O1699" s="35">
        <f t="shared" si="315"/>
        <v>0</v>
      </c>
      <c r="P1699" s="35">
        <f>IF(F1699&gt;0,(K1699+L1699)*F1699,0)</f>
        <v>24451.118807496954</v>
      </c>
      <c r="Q1699" s="36">
        <f>IF(J1699*-1&gt;(K1699+L1699),(((J1699*-1)-K1699-L1699))*F1699,0)</f>
        <v>0</v>
      </c>
      <c r="R1699" s="35">
        <f t="shared" si="316"/>
        <v>7087145.7552031688</v>
      </c>
      <c r="S1699" s="35">
        <f t="shared" si="317"/>
        <v>2571406.3467865717</v>
      </c>
      <c r="T1699" s="35">
        <f t="shared" si="318"/>
        <v>1.9688090907954403</v>
      </c>
      <c r="U1699" s="35">
        <f t="shared" si="319"/>
        <v>0.71433668313730969</v>
      </c>
      <c r="V1699" s="37">
        <v>-0.71433668313730969</v>
      </c>
      <c r="W1699" s="37">
        <f>0.5*'Car Specs and Assumptions'!$C$5*(F1699*F1699)</f>
        <v>939261.43171296315</v>
      </c>
      <c r="X1699" s="37">
        <f t="shared" si="320"/>
        <v>939.26143171296314</v>
      </c>
      <c r="Y1699" s="37">
        <f t="shared" si="321"/>
        <v>685.66084515046305</v>
      </c>
      <c r="Z1699" s="37">
        <f>(H1699*(K1699+L1699))/1000</f>
        <v>24.451118807496954</v>
      </c>
      <c r="AA1699" s="37">
        <f t="shared" si="322"/>
        <v>661.20972634296606</v>
      </c>
      <c r="AB1699" s="18"/>
      <c r="AC1699" s="24">
        <f t="shared" si="323"/>
        <v>0</v>
      </c>
      <c r="AD1699" s="24"/>
      <c r="AE1699" s="18"/>
      <c r="AF1699" s="18"/>
      <c r="AG1699" s="18"/>
      <c r="AH1699" s="18"/>
      <c r="AI1699" s="18"/>
      <c r="AJ1699" s="18"/>
      <c r="AK1699" s="18"/>
      <c r="AL1699" s="18"/>
      <c r="AM1699" s="18"/>
      <c r="AN1699" s="18"/>
    </row>
    <row r="1700" spans="1:40" x14ac:dyDescent="0.35">
      <c r="A1700" s="18"/>
      <c r="B1700" s="4" t="s">
        <v>6</v>
      </c>
      <c r="C1700" s="4">
        <v>1696</v>
      </c>
      <c r="D1700" s="4">
        <v>219</v>
      </c>
      <c r="E1700" s="12">
        <v>128.4</v>
      </c>
      <c r="F1700" s="34">
        <f t="shared" si="314"/>
        <v>35.666666666666664</v>
      </c>
      <c r="G1700" s="53">
        <f t="shared" si="324"/>
        <v>2.7777777777775015E-2</v>
      </c>
      <c r="H1700" s="34">
        <f t="shared" si="325"/>
        <v>35.666666666666664</v>
      </c>
      <c r="I1700" s="70"/>
      <c r="J1700" s="34">
        <v>41.08333333332925</v>
      </c>
      <c r="K1700" s="34">
        <f>'Car Specs and Assumptions'!$C$5*9.81*'Car Specs and Assumptions'!$F$5</f>
        <v>145.08990000000003</v>
      </c>
      <c r="L1700" s="34">
        <v>541.83346583333332</v>
      </c>
      <c r="M1700" s="34">
        <v>-645.8400325000041</v>
      </c>
      <c r="N1700" s="35">
        <v>-23034.961159166811</v>
      </c>
      <c r="O1700" s="35">
        <f t="shared" si="315"/>
        <v>0</v>
      </c>
      <c r="P1700" s="35">
        <f>IF(F1700&gt;0,(K1700+L1700)*F1700,0)</f>
        <v>24500.266714722224</v>
      </c>
      <c r="Q1700" s="36">
        <f>IF(J1700*-1&gt;(K1700+L1700),(((J1700*-1)-K1700-L1700))*F1700,0)</f>
        <v>0</v>
      </c>
      <c r="R1700" s="35">
        <f t="shared" si="316"/>
        <v>7111646.0219178908</v>
      </c>
      <c r="S1700" s="35">
        <f t="shared" si="317"/>
        <v>2571406.3467865717</v>
      </c>
      <c r="T1700" s="35">
        <f t="shared" si="318"/>
        <v>1.9756152648887901</v>
      </c>
      <c r="U1700" s="35">
        <f t="shared" si="319"/>
        <v>0.71433668313730969</v>
      </c>
      <c r="V1700" s="37">
        <v>-0.71433668313730969</v>
      </c>
      <c r="W1700" s="37">
        <f>0.5*'Car Specs and Assumptions'!$C$5*(F1700*F1700)</f>
        <v>940726.16666666651</v>
      </c>
      <c r="X1700" s="37">
        <f t="shared" si="320"/>
        <v>940.72616666666647</v>
      </c>
      <c r="Y1700" s="37">
        <f t="shared" si="321"/>
        <v>686.73010166666654</v>
      </c>
      <c r="Z1700" s="37">
        <f>(H1700*(K1700+L1700))/1000</f>
        <v>24.500266714722223</v>
      </c>
      <c r="AA1700" s="37">
        <f t="shared" si="322"/>
        <v>662.22983495194433</v>
      </c>
      <c r="AB1700" s="18"/>
      <c r="AC1700" s="24">
        <f t="shared" si="323"/>
        <v>0</v>
      </c>
      <c r="AD1700" s="24"/>
      <c r="AE1700" s="18"/>
      <c r="AF1700" s="18"/>
      <c r="AG1700" s="18"/>
      <c r="AH1700" s="18"/>
      <c r="AI1700" s="18"/>
      <c r="AJ1700" s="18"/>
      <c r="AK1700" s="18"/>
      <c r="AL1700" s="18"/>
      <c r="AM1700" s="18"/>
      <c r="AN1700" s="18"/>
    </row>
    <row r="1701" spans="1:40" x14ac:dyDescent="0.35">
      <c r="A1701" s="18"/>
      <c r="B1701" s="4" t="s">
        <v>6</v>
      </c>
      <c r="C1701" s="4">
        <v>1697</v>
      </c>
      <c r="D1701" s="4">
        <v>220</v>
      </c>
      <c r="E1701" s="12">
        <v>128.5</v>
      </c>
      <c r="F1701" s="34">
        <f t="shared" si="314"/>
        <v>35.694444444444443</v>
      </c>
      <c r="G1701" s="53">
        <f t="shared" si="324"/>
        <v>2.7777777777778567E-2</v>
      </c>
      <c r="H1701" s="34">
        <f t="shared" si="325"/>
        <v>35.694444444444443</v>
      </c>
      <c r="I1701" s="70"/>
      <c r="J1701" s="34">
        <v>41.083333333334501</v>
      </c>
      <c r="K1701" s="34">
        <f>'Car Specs and Assumptions'!$C$5*9.81*'Car Specs and Assumptions'!$F$5</f>
        <v>145.08990000000003</v>
      </c>
      <c r="L1701" s="34">
        <v>542.67777184606484</v>
      </c>
      <c r="M1701" s="34">
        <v>-646.68433851273039</v>
      </c>
      <c r="N1701" s="35">
        <v>-23083.038194134959</v>
      </c>
      <c r="O1701" s="35">
        <f t="shared" si="315"/>
        <v>0</v>
      </c>
      <c r="P1701" s="35">
        <f>IF(F1701&gt;0,(K1701+L1701)*F1701,0)</f>
        <v>24549.484953394262</v>
      </c>
      <c r="Q1701" s="36">
        <f>IF(J1701*-1&gt;(K1701+L1701),(((J1701*-1)-K1701-L1701))*F1701,0)</f>
        <v>0</v>
      </c>
      <c r="R1701" s="35">
        <f t="shared" si="316"/>
        <v>7136195.5068712849</v>
      </c>
      <c r="S1701" s="35">
        <f t="shared" si="317"/>
        <v>2571406.3467865717</v>
      </c>
      <c r="T1701" s="35">
        <f t="shared" si="318"/>
        <v>1.982435111808843</v>
      </c>
      <c r="U1701" s="35">
        <f t="shared" si="319"/>
        <v>0.71433668313730969</v>
      </c>
      <c r="V1701" s="37">
        <v>-0.71433668313730969</v>
      </c>
      <c r="W1701" s="37">
        <f>0.5*'Car Specs and Assumptions'!$C$5*(F1701*F1701)</f>
        <v>942192.04282407393</v>
      </c>
      <c r="X1701" s="37">
        <f t="shared" si="320"/>
        <v>942.19204282407395</v>
      </c>
      <c r="Y1701" s="37">
        <f t="shared" si="321"/>
        <v>687.80019126157401</v>
      </c>
      <c r="Z1701" s="37">
        <f>(H1701*(K1701+L1701))/1000</f>
        <v>24.549484953394263</v>
      </c>
      <c r="AA1701" s="37">
        <f t="shared" si="322"/>
        <v>663.2507063081797</v>
      </c>
      <c r="AB1701" s="18"/>
      <c r="AC1701" s="24">
        <f t="shared" si="323"/>
        <v>0</v>
      </c>
      <c r="AD1701" s="24"/>
      <c r="AE1701" s="18"/>
      <c r="AF1701" s="18"/>
      <c r="AG1701" s="18"/>
      <c r="AH1701" s="18"/>
      <c r="AI1701" s="18"/>
      <c r="AJ1701" s="18"/>
      <c r="AK1701" s="18"/>
      <c r="AL1701" s="18"/>
      <c r="AM1701" s="18"/>
      <c r="AN1701" s="18"/>
    </row>
    <row r="1702" spans="1:40" x14ac:dyDescent="0.35">
      <c r="A1702" s="18"/>
      <c r="B1702" s="4" t="s">
        <v>6</v>
      </c>
      <c r="C1702" s="4">
        <v>1698</v>
      </c>
      <c r="D1702" s="4">
        <v>221</v>
      </c>
      <c r="E1702" s="12">
        <v>128.6</v>
      </c>
      <c r="F1702" s="34">
        <f t="shared" si="314"/>
        <v>35.722222222222221</v>
      </c>
      <c r="G1702" s="53">
        <f t="shared" si="324"/>
        <v>1.3888888888889284E-2</v>
      </c>
      <c r="H1702" s="34">
        <f t="shared" si="325"/>
        <v>35.722222222222221</v>
      </c>
      <c r="I1702" s="70"/>
      <c r="J1702" s="34">
        <v>20.54166666666725</v>
      </c>
      <c r="K1702" s="34">
        <f>'Car Specs and Assumptions'!$C$5*9.81*'Car Specs and Assumptions'!$F$5</f>
        <v>145.08990000000003</v>
      </c>
      <c r="L1702" s="34">
        <v>543.52273516203707</v>
      </c>
      <c r="M1702" s="34">
        <v>-668.07096849536981</v>
      </c>
      <c r="N1702" s="35">
        <v>-23864.979596806821</v>
      </c>
      <c r="O1702" s="35">
        <f t="shared" si="315"/>
        <v>0</v>
      </c>
      <c r="P1702" s="35">
        <f>IF(F1702&gt;0,(K1702+L1702)*F1702,0)</f>
        <v>24598.773578288325</v>
      </c>
      <c r="Q1702" s="36">
        <f>IF(J1702*-1&gt;(K1702+L1702),(((J1702*-1)-K1702-L1702))*F1702,0)</f>
        <v>0</v>
      </c>
      <c r="R1702" s="35">
        <f t="shared" si="316"/>
        <v>7160794.280449573</v>
      </c>
      <c r="S1702" s="35">
        <f t="shared" si="317"/>
        <v>2571406.3467865717</v>
      </c>
      <c r="T1702" s="35">
        <f t="shared" si="318"/>
        <v>1.9892686511088915</v>
      </c>
      <c r="U1702" s="35">
        <f t="shared" si="319"/>
        <v>0.71433668313730969</v>
      </c>
      <c r="V1702" s="37">
        <v>-0.71433668313730969</v>
      </c>
      <c r="W1702" s="37">
        <f>0.5*'Car Specs and Assumptions'!$C$5*(F1702*F1702)</f>
        <v>943659.06018518505</v>
      </c>
      <c r="X1702" s="37">
        <f t="shared" si="320"/>
        <v>943.65906018518501</v>
      </c>
      <c r="Y1702" s="37">
        <f t="shared" si="321"/>
        <v>688.87111393518501</v>
      </c>
      <c r="Z1702" s="37">
        <f>(H1702*(K1702+L1702))/1000</f>
        <v>24.598773578288323</v>
      </c>
      <c r="AA1702" s="37">
        <f t="shared" si="322"/>
        <v>664.27234035689673</v>
      </c>
      <c r="AB1702" s="18"/>
      <c r="AC1702" s="24">
        <f t="shared" si="323"/>
        <v>0</v>
      </c>
      <c r="AD1702" s="24"/>
      <c r="AE1702" s="18"/>
      <c r="AF1702" s="18"/>
      <c r="AG1702" s="18"/>
      <c r="AH1702" s="18"/>
      <c r="AI1702" s="18"/>
      <c r="AJ1702" s="18"/>
      <c r="AK1702" s="18"/>
      <c r="AL1702" s="18"/>
      <c r="AM1702" s="18"/>
      <c r="AN1702" s="18"/>
    </row>
    <row r="1703" spans="1:40" x14ac:dyDescent="0.35">
      <c r="A1703" s="18"/>
      <c r="B1703" s="4" t="s">
        <v>6</v>
      </c>
      <c r="C1703" s="4">
        <v>1699</v>
      </c>
      <c r="D1703" s="4">
        <v>222</v>
      </c>
      <c r="E1703" s="12">
        <v>128.6</v>
      </c>
      <c r="F1703" s="34">
        <f t="shared" si="314"/>
        <v>35.722222222222221</v>
      </c>
      <c r="G1703" s="53">
        <f t="shared" si="324"/>
        <v>-1.3888888888889284E-2</v>
      </c>
      <c r="H1703" s="34">
        <f t="shared" si="325"/>
        <v>35.722222222222221</v>
      </c>
      <c r="I1703" s="70"/>
      <c r="J1703" s="34">
        <v>-20.54166666666725</v>
      </c>
      <c r="K1703" s="34">
        <f>'Car Specs and Assumptions'!$C$5*9.81*'Car Specs and Assumptions'!$F$5</f>
        <v>145.08990000000003</v>
      </c>
      <c r="L1703" s="34">
        <v>543.52273516203707</v>
      </c>
      <c r="M1703" s="34">
        <v>-709.15430182870432</v>
      </c>
      <c r="N1703" s="35">
        <v>-25332.567559769825</v>
      </c>
      <c r="O1703" s="35">
        <f t="shared" si="315"/>
        <v>0</v>
      </c>
      <c r="P1703" s="35">
        <f>IF(F1703&gt;0,(K1703+L1703)*F1703,0)</f>
        <v>24598.773578288325</v>
      </c>
      <c r="Q1703" s="36">
        <f>IF(J1703*-1&gt;(K1703+L1703),(((J1703*-1)-K1703-L1703))*F1703,0)</f>
        <v>0</v>
      </c>
      <c r="R1703" s="35">
        <f t="shared" si="316"/>
        <v>7185393.054027861</v>
      </c>
      <c r="S1703" s="35">
        <f t="shared" si="317"/>
        <v>2571406.3467865717</v>
      </c>
      <c r="T1703" s="35">
        <f t="shared" si="318"/>
        <v>1.9961021904089398</v>
      </c>
      <c r="U1703" s="35">
        <f t="shared" si="319"/>
        <v>0.71433668313730969</v>
      </c>
      <c r="V1703" s="37">
        <v>-0.71433668313730969</v>
      </c>
      <c r="W1703" s="37">
        <f>0.5*'Car Specs and Assumptions'!$C$5*(F1703*F1703)</f>
        <v>943659.06018518505</v>
      </c>
      <c r="X1703" s="37">
        <f t="shared" si="320"/>
        <v>943.65906018518501</v>
      </c>
      <c r="Y1703" s="37">
        <f t="shared" si="321"/>
        <v>688.87111393518501</v>
      </c>
      <c r="Z1703" s="37">
        <f>(H1703*(K1703+L1703))/1000</f>
        <v>24.598773578288323</v>
      </c>
      <c r="AA1703" s="37">
        <f t="shared" si="322"/>
        <v>664.27234035689673</v>
      </c>
      <c r="AB1703" s="18"/>
      <c r="AC1703" s="24">
        <f t="shared" si="323"/>
        <v>0</v>
      </c>
      <c r="AD1703" s="24"/>
      <c r="AE1703" s="18"/>
      <c r="AF1703" s="18"/>
      <c r="AG1703" s="18"/>
      <c r="AH1703" s="18"/>
      <c r="AI1703" s="18"/>
      <c r="AJ1703" s="18"/>
      <c r="AK1703" s="18"/>
      <c r="AL1703" s="18"/>
      <c r="AM1703" s="18"/>
      <c r="AN1703" s="18"/>
    </row>
    <row r="1704" spans="1:40" x14ac:dyDescent="0.35">
      <c r="A1704" s="18"/>
      <c r="B1704" s="4" t="s">
        <v>6</v>
      </c>
      <c r="C1704" s="4">
        <v>1700</v>
      </c>
      <c r="D1704" s="4">
        <v>223</v>
      </c>
      <c r="E1704" s="12">
        <v>128.5</v>
      </c>
      <c r="F1704" s="34">
        <f t="shared" si="314"/>
        <v>35.694444444444443</v>
      </c>
      <c r="G1704" s="53">
        <f t="shared" si="324"/>
        <v>-4.1666666666664298E-2</v>
      </c>
      <c r="H1704" s="34">
        <f t="shared" si="325"/>
        <v>35.694444444444443</v>
      </c>
      <c r="I1704" s="70"/>
      <c r="J1704" s="34">
        <v>-61.624999999996497</v>
      </c>
      <c r="K1704" s="34">
        <f>'Car Specs and Assumptions'!$C$5*9.81*'Car Specs and Assumptions'!$F$5</f>
        <v>145.08990000000003</v>
      </c>
      <c r="L1704" s="34">
        <v>542.67777184606484</v>
      </c>
      <c r="M1704" s="34">
        <v>-749.39267184606138</v>
      </c>
      <c r="N1704" s="35">
        <v>-26749.155092283025</v>
      </c>
      <c r="O1704" s="35">
        <f t="shared" si="315"/>
        <v>0</v>
      </c>
      <c r="P1704" s="35">
        <f>IF(F1704&gt;0,(K1704+L1704)*F1704,0)</f>
        <v>24549.484953394262</v>
      </c>
      <c r="Q1704" s="36">
        <f>IF(J1704*-1&gt;(K1704+L1704),(((J1704*-1)-K1704-L1704))*F1704,0)</f>
        <v>0</v>
      </c>
      <c r="R1704" s="35">
        <f t="shared" si="316"/>
        <v>7209942.5389812551</v>
      </c>
      <c r="S1704" s="35">
        <f t="shared" si="317"/>
        <v>2571406.3467865717</v>
      </c>
      <c r="T1704" s="35">
        <f t="shared" si="318"/>
        <v>2.0029220373289927</v>
      </c>
      <c r="U1704" s="35">
        <f t="shared" si="319"/>
        <v>0.71433668313730969</v>
      </c>
      <c r="V1704" s="37">
        <v>-0.71433668313730969</v>
      </c>
      <c r="W1704" s="37">
        <f>0.5*'Car Specs and Assumptions'!$C$5*(F1704*F1704)</f>
        <v>942192.04282407393</v>
      </c>
      <c r="X1704" s="37">
        <f t="shared" si="320"/>
        <v>942.19204282407395</v>
      </c>
      <c r="Y1704" s="37">
        <f t="shared" si="321"/>
        <v>687.80019126157401</v>
      </c>
      <c r="Z1704" s="37">
        <f>(H1704*(K1704+L1704))/1000</f>
        <v>24.549484953394263</v>
      </c>
      <c r="AA1704" s="37">
        <f t="shared" si="322"/>
        <v>663.2507063081797</v>
      </c>
      <c r="AB1704" s="18"/>
      <c r="AC1704" s="24">
        <f t="shared" si="323"/>
        <v>0</v>
      </c>
      <c r="AD1704" s="24"/>
      <c r="AE1704" s="18"/>
      <c r="AF1704" s="18"/>
      <c r="AG1704" s="18"/>
      <c r="AH1704" s="18"/>
      <c r="AI1704" s="18"/>
      <c r="AJ1704" s="18"/>
      <c r="AK1704" s="18"/>
      <c r="AL1704" s="18"/>
      <c r="AM1704" s="18"/>
      <c r="AN1704" s="18"/>
    </row>
    <row r="1705" spans="1:40" x14ac:dyDescent="0.35">
      <c r="A1705" s="18"/>
      <c r="B1705" s="4" t="s">
        <v>6</v>
      </c>
      <c r="C1705" s="4">
        <v>1701</v>
      </c>
      <c r="D1705" s="4">
        <v>224</v>
      </c>
      <c r="E1705" s="12">
        <v>128.30000000000001</v>
      </c>
      <c r="F1705" s="34">
        <f t="shared" si="314"/>
        <v>35.638888888888893</v>
      </c>
      <c r="G1705" s="53">
        <f t="shared" si="324"/>
        <v>-5.5555555555557135E-2</v>
      </c>
      <c r="H1705" s="34">
        <f t="shared" si="325"/>
        <v>35.638888888888893</v>
      </c>
      <c r="I1705" s="70"/>
      <c r="J1705" s="34">
        <v>-82.166666666669002</v>
      </c>
      <c r="K1705" s="34">
        <f>'Car Specs and Assumptions'!$C$5*9.81*'Car Specs and Assumptions'!$F$5</f>
        <v>145.08990000000003</v>
      </c>
      <c r="L1705" s="34">
        <v>540.98981712384273</v>
      </c>
      <c r="M1705" s="34">
        <v>-768.2463837905118</v>
      </c>
      <c r="N1705" s="35">
        <v>-27379.447511200742</v>
      </c>
      <c r="O1705" s="35">
        <f t="shared" si="315"/>
        <v>0</v>
      </c>
      <c r="P1705" s="35">
        <f>IF(F1705&gt;0,(K1705+L1705)*F1705,0)</f>
        <v>24451.118807496954</v>
      </c>
      <c r="Q1705" s="36">
        <f>IF(J1705*-1&gt;(K1705+L1705),(((J1705*-1)-K1705-L1705))*F1705,0)</f>
        <v>0</v>
      </c>
      <c r="R1705" s="35">
        <f t="shared" si="316"/>
        <v>7234393.6577887516</v>
      </c>
      <c r="S1705" s="35">
        <f t="shared" si="317"/>
        <v>2571406.3467865717</v>
      </c>
      <c r="T1705" s="35">
        <f t="shared" si="318"/>
        <v>2.0097145581337155</v>
      </c>
      <c r="U1705" s="35">
        <f t="shared" si="319"/>
        <v>0.71433668313730969</v>
      </c>
      <c r="V1705" s="37">
        <v>-0.71433668313730969</v>
      </c>
      <c r="W1705" s="37">
        <f>0.5*'Car Specs and Assumptions'!$C$5*(F1705*F1705)</f>
        <v>939261.43171296315</v>
      </c>
      <c r="X1705" s="37">
        <f t="shared" si="320"/>
        <v>939.26143171296314</v>
      </c>
      <c r="Y1705" s="37">
        <f t="shared" si="321"/>
        <v>685.66084515046305</v>
      </c>
      <c r="Z1705" s="37">
        <f>(H1705*(K1705+L1705))/1000</f>
        <v>24.451118807496954</v>
      </c>
      <c r="AA1705" s="37">
        <f t="shared" si="322"/>
        <v>661.20972634296606</v>
      </c>
      <c r="AB1705" s="18"/>
      <c r="AC1705" s="24">
        <f t="shared" si="323"/>
        <v>0</v>
      </c>
      <c r="AD1705" s="24"/>
      <c r="AE1705" s="18"/>
      <c r="AF1705" s="18"/>
      <c r="AG1705" s="18"/>
      <c r="AH1705" s="18"/>
      <c r="AI1705" s="18"/>
      <c r="AJ1705" s="18"/>
      <c r="AK1705" s="18"/>
      <c r="AL1705" s="18"/>
      <c r="AM1705" s="18"/>
      <c r="AN1705" s="18"/>
    </row>
    <row r="1706" spans="1:40" x14ac:dyDescent="0.35">
      <c r="A1706" s="18"/>
      <c r="B1706" s="4" t="s">
        <v>6</v>
      </c>
      <c r="C1706" s="4">
        <v>1702</v>
      </c>
      <c r="D1706" s="4">
        <v>225</v>
      </c>
      <c r="E1706" s="12">
        <v>128.1</v>
      </c>
      <c r="F1706" s="34">
        <f t="shared" si="314"/>
        <v>35.583333333333329</v>
      </c>
      <c r="G1706" s="53">
        <f t="shared" si="324"/>
        <v>-5.5555555555557135E-2</v>
      </c>
      <c r="H1706" s="34">
        <f t="shared" si="325"/>
        <v>35.583333333333329</v>
      </c>
      <c r="I1706" s="70"/>
      <c r="J1706" s="34">
        <v>-82.166666666669002</v>
      </c>
      <c r="K1706" s="34">
        <f>'Car Specs and Assumptions'!$C$5*9.81*'Car Specs and Assumptions'!$F$5</f>
        <v>145.08990000000003</v>
      </c>
      <c r="L1706" s="34">
        <v>539.3044916145833</v>
      </c>
      <c r="M1706" s="34">
        <v>-766.56105828125237</v>
      </c>
      <c r="N1706" s="35">
        <v>-27276.79765717456</v>
      </c>
      <c r="O1706" s="35">
        <f t="shared" si="315"/>
        <v>0</v>
      </c>
      <c r="P1706" s="35">
        <f>IF(F1706&gt;0,(K1706+L1706)*F1706,0)</f>
        <v>24353.033768285586</v>
      </c>
      <c r="Q1706" s="36">
        <f>IF(J1706*-1&gt;(K1706+L1706),(((J1706*-1)-K1706-L1706))*F1706,0)</f>
        <v>0</v>
      </c>
      <c r="R1706" s="35">
        <f t="shared" si="316"/>
        <v>7258746.6915570376</v>
      </c>
      <c r="S1706" s="35">
        <f t="shared" si="317"/>
        <v>2571406.3467865717</v>
      </c>
      <c r="T1706" s="35">
        <f t="shared" si="318"/>
        <v>2.0164798309145451</v>
      </c>
      <c r="U1706" s="35">
        <f t="shared" si="319"/>
        <v>0.71433668313730969</v>
      </c>
      <c r="V1706" s="37">
        <v>-0.71433668313730969</v>
      </c>
      <c r="W1706" s="37">
        <f>0.5*'Car Specs and Assumptions'!$C$5*(F1706*F1706)</f>
        <v>936335.38541666651</v>
      </c>
      <c r="X1706" s="37">
        <f t="shared" si="320"/>
        <v>936.33538541666655</v>
      </c>
      <c r="Y1706" s="37">
        <f t="shared" si="321"/>
        <v>683.52483135416662</v>
      </c>
      <c r="Z1706" s="37">
        <f>(H1706*(K1706+L1706))/1000</f>
        <v>24.353033768285584</v>
      </c>
      <c r="AA1706" s="37">
        <f t="shared" si="322"/>
        <v>659.171797585881</v>
      </c>
      <c r="AB1706" s="18"/>
      <c r="AC1706" s="24">
        <f t="shared" si="323"/>
        <v>0</v>
      </c>
      <c r="AD1706" s="24"/>
      <c r="AE1706" s="18"/>
      <c r="AF1706" s="18"/>
      <c r="AG1706" s="18"/>
      <c r="AH1706" s="18"/>
      <c r="AI1706" s="18"/>
      <c r="AJ1706" s="18"/>
      <c r="AK1706" s="18"/>
      <c r="AL1706" s="18"/>
      <c r="AM1706" s="18"/>
      <c r="AN1706" s="18"/>
    </row>
    <row r="1707" spans="1:40" x14ac:dyDescent="0.35">
      <c r="A1707" s="18"/>
      <c r="B1707" s="4" t="s">
        <v>6</v>
      </c>
      <c r="C1707" s="4">
        <v>1703</v>
      </c>
      <c r="D1707" s="4">
        <v>226</v>
      </c>
      <c r="E1707" s="12">
        <v>127.9</v>
      </c>
      <c r="F1707" s="34">
        <f t="shared" si="314"/>
        <v>35.527777777777779</v>
      </c>
      <c r="G1707" s="53">
        <f t="shared" si="324"/>
        <v>-6.9444444444442865E-2</v>
      </c>
      <c r="H1707" s="34">
        <f t="shared" si="325"/>
        <v>35.527777777777779</v>
      </c>
      <c r="I1707" s="70"/>
      <c r="J1707" s="34">
        <v>-102.708333333331</v>
      </c>
      <c r="K1707" s="34">
        <f>'Car Specs and Assumptions'!$C$5*9.81*'Car Specs and Assumptions'!$F$5</f>
        <v>145.08990000000003</v>
      </c>
      <c r="L1707" s="34">
        <v>537.62179531828713</v>
      </c>
      <c r="M1707" s="34">
        <v>-785.42002865161817</v>
      </c>
      <c r="N1707" s="35">
        <v>-27904.228240150547</v>
      </c>
      <c r="O1707" s="35">
        <f t="shared" si="315"/>
        <v>0</v>
      </c>
      <c r="P1707" s="35">
        <f>IF(F1707&gt;0,(K1707+L1707)*F1707,0)</f>
        <v>24255.229397558036</v>
      </c>
      <c r="Q1707" s="36">
        <f>IF(J1707*-1&gt;(K1707+L1707),(((J1707*-1)-K1707-L1707))*F1707,0)</f>
        <v>0</v>
      </c>
      <c r="R1707" s="35">
        <f t="shared" si="316"/>
        <v>7283001.9209545953</v>
      </c>
      <c r="S1707" s="35">
        <f t="shared" si="317"/>
        <v>2571406.3467865717</v>
      </c>
      <c r="T1707" s="35">
        <f t="shared" si="318"/>
        <v>2.0232179336411868</v>
      </c>
      <c r="U1707" s="35">
        <f t="shared" si="319"/>
        <v>0.71433668313730969</v>
      </c>
      <c r="V1707" s="37">
        <v>-0.71433668313730969</v>
      </c>
      <c r="W1707" s="37">
        <f>0.5*'Car Specs and Assumptions'!$C$5*(F1707*F1707)</f>
        <v>933413.90393518517</v>
      </c>
      <c r="X1707" s="37">
        <f t="shared" si="320"/>
        <v>933.4139039351852</v>
      </c>
      <c r="Y1707" s="37">
        <f t="shared" si="321"/>
        <v>681.3921498726852</v>
      </c>
      <c r="Z1707" s="37">
        <f>(H1707*(K1707+L1707))/1000</f>
        <v>24.255229397558036</v>
      </c>
      <c r="AA1707" s="37">
        <f t="shared" si="322"/>
        <v>657.13692047512711</v>
      </c>
      <c r="AB1707" s="18"/>
      <c r="AC1707" s="24">
        <f t="shared" si="323"/>
        <v>0</v>
      </c>
      <c r="AD1707" s="24"/>
      <c r="AE1707" s="18"/>
      <c r="AF1707" s="18"/>
      <c r="AG1707" s="18"/>
      <c r="AH1707" s="18"/>
      <c r="AI1707" s="18"/>
      <c r="AJ1707" s="18"/>
      <c r="AK1707" s="18"/>
      <c r="AL1707" s="18"/>
      <c r="AM1707" s="18"/>
      <c r="AN1707" s="18"/>
    </row>
    <row r="1708" spans="1:40" x14ac:dyDescent="0.35">
      <c r="A1708" s="18"/>
      <c r="B1708" s="4" t="s">
        <v>6</v>
      </c>
      <c r="C1708" s="4">
        <v>1704</v>
      </c>
      <c r="D1708" s="4">
        <v>227</v>
      </c>
      <c r="E1708" s="12">
        <v>127.6</v>
      </c>
      <c r="F1708" s="34">
        <f t="shared" si="314"/>
        <v>35.444444444444443</v>
      </c>
      <c r="G1708" s="53">
        <f t="shared" si="324"/>
        <v>-6.9444444444442865E-2</v>
      </c>
      <c r="H1708" s="34">
        <f t="shared" si="325"/>
        <v>35.444444444444443</v>
      </c>
      <c r="I1708" s="70"/>
      <c r="J1708" s="34">
        <v>-102.708333333331</v>
      </c>
      <c r="K1708" s="34">
        <f>'Car Specs and Assumptions'!$C$5*9.81*'Car Specs and Assumptions'!$F$5</f>
        <v>145.08990000000003</v>
      </c>
      <c r="L1708" s="34">
        <v>535.10268064814818</v>
      </c>
      <c r="M1708" s="34">
        <v>-782.90091398147922</v>
      </c>
      <c r="N1708" s="35">
        <v>-27749.487951121318</v>
      </c>
      <c r="O1708" s="35">
        <f t="shared" si="315"/>
        <v>0</v>
      </c>
      <c r="P1708" s="35">
        <f>IF(F1708&gt;0,(K1708+L1708)*F1708,0)</f>
        <v>24109.048136306585</v>
      </c>
      <c r="Q1708" s="36">
        <f>IF(J1708*-1&gt;(K1708+L1708),(((J1708*-1)-K1708-L1708))*F1708,0)</f>
        <v>0</v>
      </c>
      <c r="R1708" s="35">
        <f t="shared" si="316"/>
        <v>7307110.9690909022</v>
      </c>
      <c r="S1708" s="35">
        <f t="shared" si="317"/>
        <v>2571406.3467865717</v>
      </c>
      <c r="T1708" s="35">
        <f t="shared" si="318"/>
        <v>2.0299154272134525</v>
      </c>
      <c r="U1708" s="35">
        <f t="shared" si="319"/>
        <v>0.71433668313730969</v>
      </c>
      <c r="V1708" s="37">
        <v>-0.71433668313730969</v>
      </c>
      <c r="W1708" s="37">
        <f>0.5*'Car Specs and Assumptions'!$C$5*(F1708*F1708)</f>
        <v>929040.24074074067</v>
      </c>
      <c r="X1708" s="37">
        <f t="shared" si="320"/>
        <v>929.04024074074073</v>
      </c>
      <c r="Y1708" s="37">
        <f t="shared" si="321"/>
        <v>678.19937574074072</v>
      </c>
      <c r="Z1708" s="37">
        <f>(H1708*(K1708+L1708))/1000</f>
        <v>24.109048136306583</v>
      </c>
      <c r="AA1708" s="37">
        <f t="shared" si="322"/>
        <v>654.09032760443415</v>
      </c>
      <c r="AB1708" s="18"/>
      <c r="AC1708" s="24">
        <f t="shared" si="323"/>
        <v>0</v>
      </c>
      <c r="AD1708" s="24"/>
      <c r="AE1708" s="18"/>
      <c r="AF1708" s="18"/>
      <c r="AG1708" s="18"/>
      <c r="AH1708" s="18"/>
      <c r="AI1708" s="18"/>
      <c r="AJ1708" s="18"/>
      <c r="AK1708" s="18"/>
      <c r="AL1708" s="18"/>
      <c r="AM1708" s="18"/>
      <c r="AN1708" s="18"/>
    </row>
    <row r="1709" spans="1:40" x14ac:dyDescent="0.35">
      <c r="A1709" s="18"/>
      <c r="B1709" s="4" t="s">
        <v>6</v>
      </c>
      <c r="C1709" s="4">
        <v>1705</v>
      </c>
      <c r="D1709" s="4">
        <v>228</v>
      </c>
      <c r="E1709" s="12">
        <v>127.4</v>
      </c>
      <c r="F1709" s="34">
        <f t="shared" si="314"/>
        <v>35.388888888888893</v>
      </c>
      <c r="G1709" s="53">
        <f t="shared" si="324"/>
        <v>-5.5555555555553582E-2</v>
      </c>
      <c r="H1709" s="34">
        <f t="shared" si="325"/>
        <v>35.388888888888893</v>
      </c>
      <c r="I1709" s="70"/>
      <c r="J1709" s="34">
        <v>-82.166666666663744</v>
      </c>
      <c r="K1709" s="34">
        <f>'Car Specs and Assumptions'!$C$5*9.81*'Car Specs and Assumptions'!$F$5</f>
        <v>145.08990000000003</v>
      </c>
      <c r="L1709" s="34">
        <v>533.42655738425947</v>
      </c>
      <c r="M1709" s="34">
        <v>-760.6831240509232</v>
      </c>
      <c r="N1709" s="35">
        <v>-26919.730556691007</v>
      </c>
      <c r="O1709" s="35">
        <f t="shared" si="315"/>
        <v>0</v>
      </c>
      <c r="P1709" s="35">
        <f>IF(F1709&gt;0,(K1709+L1709)*F1709,0)</f>
        <v>24011.943519654076</v>
      </c>
      <c r="Q1709" s="36">
        <f>IF(J1709*-1&gt;(K1709+L1709),(((J1709*-1)-K1709-L1709))*F1709,0)</f>
        <v>0</v>
      </c>
      <c r="R1709" s="35">
        <f t="shared" si="316"/>
        <v>7331122.912610556</v>
      </c>
      <c r="S1709" s="35">
        <f t="shared" si="317"/>
        <v>2571406.3467865717</v>
      </c>
      <c r="T1709" s="35">
        <f t="shared" si="318"/>
        <v>2.0365859451232127</v>
      </c>
      <c r="U1709" s="35">
        <f t="shared" si="319"/>
        <v>0.71433668313730969</v>
      </c>
      <c r="V1709" s="37">
        <v>-0.71433668313730969</v>
      </c>
      <c r="W1709" s="37">
        <f>0.5*'Car Specs and Assumptions'!$C$5*(F1709*F1709)</f>
        <v>926130.17129629652</v>
      </c>
      <c r="X1709" s="37">
        <f t="shared" si="320"/>
        <v>926.13017129629657</v>
      </c>
      <c r="Y1709" s="37">
        <f t="shared" si="321"/>
        <v>676.07502504629645</v>
      </c>
      <c r="Z1709" s="37">
        <f>(H1709*(K1709+L1709))/1000</f>
        <v>24.011943519654075</v>
      </c>
      <c r="AA1709" s="37">
        <f t="shared" si="322"/>
        <v>652.06308152664235</v>
      </c>
      <c r="AB1709" s="18"/>
      <c r="AC1709" s="24">
        <f t="shared" si="323"/>
        <v>0</v>
      </c>
      <c r="AD1709" s="24"/>
      <c r="AE1709" s="18"/>
      <c r="AF1709" s="18"/>
      <c r="AG1709" s="18"/>
      <c r="AH1709" s="18"/>
      <c r="AI1709" s="18"/>
      <c r="AJ1709" s="18"/>
      <c r="AK1709" s="18"/>
      <c r="AL1709" s="18"/>
      <c r="AM1709" s="18"/>
      <c r="AN1709" s="18"/>
    </row>
    <row r="1710" spans="1:40" x14ac:dyDescent="0.35">
      <c r="A1710" s="18"/>
      <c r="B1710" s="4" t="s">
        <v>6</v>
      </c>
      <c r="C1710" s="4">
        <v>1706</v>
      </c>
      <c r="D1710" s="4">
        <v>229</v>
      </c>
      <c r="E1710" s="12">
        <v>127.2</v>
      </c>
      <c r="F1710" s="34">
        <f t="shared" si="314"/>
        <v>35.333333333333336</v>
      </c>
      <c r="G1710" s="53">
        <f t="shared" si="324"/>
        <v>-5.5555555555557135E-2</v>
      </c>
      <c r="H1710" s="34">
        <f t="shared" si="325"/>
        <v>35.333333333333336</v>
      </c>
      <c r="I1710" s="70"/>
      <c r="J1710" s="34">
        <v>-82.166666666669002</v>
      </c>
      <c r="K1710" s="34">
        <f>'Car Specs and Assumptions'!$C$5*9.81*'Car Specs and Assumptions'!$F$5</f>
        <v>145.08990000000003</v>
      </c>
      <c r="L1710" s="34">
        <v>531.75306333333344</v>
      </c>
      <c r="M1710" s="34">
        <v>-759.00963000000252</v>
      </c>
      <c r="N1710" s="35">
        <v>-26818.340260000092</v>
      </c>
      <c r="O1710" s="35">
        <f t="shared" si="315"/>
        <v>0</v>
      </c>
      <c r="P1710" s="35">
        <f>IF(F1710&gt;0,(K1710+L1710)*F1710,0)</f>
        <v>23915.118037777786</v>
      </c>
      <c r="Q1710" s="36">
        <f>IF(J1710*-1&gt;(K1710+L1710),(((J1710*-1)-K1710-L1710))*F1710,0)</f>
        <v>0</v>
      </c>
      <c r="R1710" s="35">
        <f t="shared" si="316"/>
        <v>7355038.030648334</v>
      </c>
      <c r="S1710" s="35">
        <f t="shared" si="317"/>
        <v>2571406.3467865717</v>
      </c>
      <c r="T1710" s="35">
        <f t="shared" si="318"/>
        <v>2.0432295649141072</v>
      </c>
      <c r="U1710" s="35">
        <f t="shared" si="319"/>
        <v>0.71433668313730969</v>
      </c>
      <c r="V1710" s="37">
        <v>-0.71433668313730969</v>
      </c>
      <c r="W1710" s="37">
        <f>0.5*'Car Specs and Assumptions'!$C$5*(F1710*F1710)</f>
        <v>923224.66666666674</v>
      </c>
      <c r="X1710" s="37">
        <f t="shared" si="320"/>
        <v>923.22466666666674</v>
      </c>
      <c r="Y1710" s="37">
        <f t="shared" si="321"/>
        <v>673.95400666666671</v>
      </c>
      <c r="Z1710" s="37">
        <f>(H1710*(K1710+L1710))/1000</f>
        <v>23.915118037777784</v>
      </c>
      <c r="AA1710" s="37">
        <f t="shared" si="322"/>
        <v>650.03888862888891</v>
      </c>
      <c r="AB1710" s="18"/>
      <c r="AC1710" s="24">
        <f t="shared" si="323"/>
        <v>0</v>
      </c>
      <c r="AD1710" s="24"/>
      <c r="AE1710" s="18"/>
      <c r="AF1710" s="18"/>
      <c r="AG1710" s="18"/>
      <c r="AH1710" s="18"/>
      <c r="AI1710" s="18"/>
      <c r="AJ1710" s="18"/>
      <c r="AK1710" s="18"/>
      <c r="AL1710" s="18"/>
      <c r="AM1710" s="18"/>
      <c r="AN1710" s="18"/>
    </row>
    <row r="1711" spans="1:40" x14ac:dyDescent="0.35">
      <c r="A1711" s="18"/>
      <c r="B1711" s="4" t="s">
        <v>6</v>
      </c>
      <c r="C1711" s="4">
        <v>1707</v>
      </c>
      <c r="D1711" s="4">
        <v>230</v>
      </c>
      <c r="E1711" s="12">
        <v>127</v>
      </c>
      <c r="F1711" s="34">
        <f t="shared" si="314"/>
        <v>35.277777777777779</v>
      </c>
      <c r="G1711" s="53">
        <f t="shared" si="324"/>
        <v>-4.1666666666667851E-2</v>
      </c>
      <c r="H1711" s="34">
        <f t="shared" si="325"/>
        <v>35.277777777777779</v>
      </c>
      <c r="I1711" s="70"/>
      <c r="J1711" s="34">
        <v>-61.625000000001748</v>
      </c>
      <c r="K1711" s="34">
        <f>'Car Specs and Assumptions'!$C$5*9.81*'Car Specs and Assumptions'!$F$5</f>
        <v>145.08990000000003</v>
      </c>
      <c r="L1711" s="34">
        <v>530.08219849537045</v>
      </c>
      <c r="M1711" s="34">
        <v>-736.79709849537221</v>
      </c>
      <c r="N1711" s="35">
        <v>-25992.564308031186</v>
      </c>
      <c r="O1711" s="35">
        <f t="shared" si="315"/>
        <v>0</v>
      </c>
      <c r="P1711" s="35">
        <f>IF(F1711&gt;0,(K1711+L1711)*F1711,0)</f>
        <v>23818.571252475573</v>
      </c>
      <c r="Q1711" s="36">
        <f>IF(J1711*-1&gt;(K1711+L1711),(((J1711*-1)-K1711-L1711))*F1711,0)</f>
        <v>0</v>
      </c>
      <c r="R1711" s="35">
        <f t="shared" si="316"/>
        <v>7378856.6019008094</v>
      </c>
      <c r="S1711" s="35">
        <f t="shared" si="317"/>
        <v>2571406.3467865717</v>
      </c>
      <c r="T1711" s="35">
        <f t="shared" si="318"/>
        <v>2.0498463640080451</v>
      </c>
      <c r="U1711" s="35">
        <f t="shared" si="319"/>
        <v>0.71433668313730969</v>
      </c>
      <c r="V1711" s="37">
        <v>-0.71433668313730969</v>
      </c>
      <c r="W1711" s="37">
        <f>0.5*'Car Specs and Assumptions'!$C$5*(F1711*F1711)</f>
        <v>920323.7268518518</v>
      </c>
      <c r="X1711" s="37">
        <f t="shared" si="320"/>
        <v>920.3237268518518</v>
      </c>
      <c r="Y1711" s="37">
        <f t="shared" si="321"/>
        <v>671.83632060185175</v>
      </c>
      <c r="Z1711" s="37">
        <f>(H1711*(K1711+L1711))/1000</f>
        <v>23.818571252475571</v>
      </c>
      <c r="AA1711" s="37">
        <f t="shared" si="322"/>
        <v>648.01774934937623</v>
      </c>
      <c r="AB1711" s="18"/>
      <c r="AC1711" s="24">
        <f t="shared" si="323"/>
        <v>0</v>
      </c>
      <c r="AD1711" s="24"/>
      <c r="AE1711" s="18"/>
      <c r="AF1711" s="18"/>
      <c r="AG1711" s="18"/>
      <c r="AH1711" s="18"/>
      <c r="AI1711" s="18"/>
      <c r="AJ1711" s="18"/>
      <c r="AK1711" s="18"/>
      <c r="AL1711" s="18"/>
      <c r="AM1711" s="18"/>
      <c r="AN1711" s="18"/>
    </row>
    <row r="1712" spans="1:40" x14ac:dyDescent="0.35">
      <c r="A1712" s="18"/>
      <c r="B1712" s="4" t="s">
        <v>6</v>
      </c>
      <c r="C1712" s="4">
        <v>1708</v>
      </c>
      <c r="D1712" s="4">
        <v>231</v>
      </c>
      <c r="E1712" s="12">
        <v>126.9</v>
      </c>
      <c r="F1712" s="34">
        <f t="shared" si="314"/>
        <v>35.25</v>
      </c>
      <c r="G1712" s="53">
        <f t="shared" si="324"/>
        <v>-2.7777777777778567E-2</v>
      </c>
      <c r="H1712" s="34">
        <f t="shared" si="325"/>
        <v>35.25</v>
      </c>
      <c r="I1712" s="70"/>
      <c r="J1712" s="34">
        <v>-41.083333333334501</v>
      </c>
      <c r="K1712" s="34">
        <f>'Car Specs and Assumptions'!$C$5*9.81*'Car Specs and Assumptions'!$F$5</f>
        <v>145.08990000000003</v>
      </c>
      <c r="L1712" s="34">
        <v>529.24775203125</v>
      </c>
      <c r="M1712" s="34">
        <v>-715.42098536458457</v>
      </c>
      <c r="N1712" s="35">
        <v>-25218.589734101606</v>
      </c>
      <c r="O1712" s="35">
        <f t="shared" si="315"/>
        <v>0</v>
      </c>
      <c r="P1712" s="35">
        <f>IF(F1712&gt;0,(K1712+L1712)*F1712,0)</f>
        <v>23770.402234101566</v>
      </c>
      <c r="Q1712" s="36">
        <f>IF(J1712*-1&gt;(K1712+L1712),(((J1712*-1)-K1712-L1712))*F1712,0)</f>
        <v>0</v>
      </c>
      <c r="R1712" s="35">
        <f t="shared" si="316"/>
        <v>7402627.0041349111</v>
      </c>
      <c r="S1712" s="35">
        <f t="shared" si="317"/>
        <v>2571406.3467865717</v>
      </c>
      <c r="T1712" s="35">
        <f t="shared" si="318"/>
        <v>2.0564497817486784</v>
      </c>
      <c r="U1712" s="35">
        <f t="shared" si="319"/>
        <v>0.71433668313730969</v>
      </c>
      <c r="V1712" s="37">
        <v>-0.71433668313730969</v>
      </c>
      <c r="W1712" s="37">
        <f>0.5*'Car Specs and Assumptions'!$C$5*(F1712*F1712)</f>
        <v>918874.96875</v>
      </c>
      <c r="X1712" s="37">
        <f t="shared" si="320"/>
        <v>918.87496874999999</v>
      </c>
      <c r="Y1712" s="37">
        <f t="shared" si="321"/>
        <v>670.77872718749995</v>
      </c>
      <c r="Z1712" s="37">
        <f>(H1712*(K1712+L1712))/1000</f>
        <v>23.770402234101567</v>
      </c>
      <c r="AA1712" s="37">
        <f t="shared" si="322"/>
        <v>647.00832495339841</v>
      </c>
      <c r="AB1712" s="18"/>
      <c r="AC1712" s="24">
        <f t="shared" si="323"/>
        <v>0</v>
      </c>
      <c r="AD1712" s="24"/>
      <c r="AE1712" s="18"/>
      <c r="AF1712" s="18"/>
      <c r="AG1712" s="18"/>
      <c r="AH1712" s="18"/>
      <c r="AI1712" s="18"/>
      <c r="AJ1712" s="18"/>
      <c r="AK1712" s="18"/>
      <c r="AL1712" s="18"/>
      <c r="AM1712" s="18"/>
      <c r="AN1712" s="18"/>
    </row>
    <row r="1713" spans="1:40" x14ac:dyDescent="0.35">
      <c r="A1713" s="18"/>
      <c r="B1713" s="4" t="s">
        <v>6</v>
      </c>
      <c r="C1713" s="4">
        <v>1709</v>
      </c>
      <c r="D1713" s="4">
        <v>232</v>
      </c>
      <c r="E1713" s="12">
        <v>126.8</v>
      </c>
      <c r="F1713" s="34">
        <f t="shared" si="314"/>
        <v>35.222222222222221</v>
      </c>
      <c r="G1713" s="53">
        <f t="shared" si="324"/>
        <v>-2.7777777777778567E-2</v>
      </c>
      <c r="H1713" s="34">
        <f t="shared" si="325"/>
        <v>35.222222222222221</v>
      </c>
      <c r="I1713" s="70"/>
      <c r="J1713" s="34">
        <v>-41.083333333334501</v>
      </c>
      <c r="K1713" s="34">
        <f>'Car Specs and Assumptions'!$C$5*9.81*'Car Specs and Assumptions'!$F$5</f>
        <v>145.08990000000003</v>
      </c>
      <c r="L1713" s="34">
        <v>528.41396287037037</v>
      </c>
      <c r="M1713" s="34">
        <v>-714.58719620370493</v>
      </c>
      <c r="N1713" s="35">
        <v>-25169.349021841608</v>
      </c>
      <c r="O1713" s="35">
        <f t="shared" si="315"/>
        <v>0</v>
      </c>
      <c r="P1713" s="35">
        <f>IF(F1713&gt;0,(K1713+L1713)*F1713,0)</f>
        <v>23722.302725545269</v>
      </c>
      <c r="Q1713" s="36">
        <f>IF(J1713*-1&gt;(K1713+L1713),(((J1713*-1)-K1713-L1713))*F1713,0)</f>
        <v>0</v>
      </c>
      <c r="R1713" s="35">
        <f t="shared" si="316"/>
        <v>7426349.3068604562</v>
      </c>
      <c r="S1713" s="35">
        <f t="shared" si="317"/>
        <v>2571406.3467865717</v>
      </c>
      <c r="T1713" s="35">
        <f t="shared" si="318"/>
        <v>2.0630398374458347</v>
      </c>
      <c r="U1713" s="35">
        <f t="shared" si="319"/>
        <v>0.71433668313730969</v>
      </c>
      <c r="V1713" s="37">
        <v>-0.71433668313730969</v>
      </c>
      <c r="W1713" s="37">
        <f>0.5*'Car Specs and Assumptions'!$C$5*(F1713*F1713)</f>
        <v>917427.3518518518</v>
      </c>
      <c r="X1713" s="37">
        <f t="shared" si="320"/>
        <v>917.42735185185177</v>
      </c>
      <c r="Y1713" s="37">
        <f t="shared" si="321"/>
        <v>669.72196685185179</v>
      </c>
      <c r="Z1713" s="37">
        <f>(H1713*(K1713+L1713))/1000</f>
        <v>23.722302725545269</v>
      </c>
      <c r="AA1713" s="37">
        <f t="shared" si="322"/>
        <v>645.99966412630647</v>
      </c>
      <c r="AB1713" s="18"/>
      <c r="AC1713" s="24">
        <f t="shared" si="323"/>
        <v>0</v>
      </c>
      <c r="AD1713" s="24"/>
      <c r="AE1713" s="18"/>
      <c r="AF1713" s="18"/>
      <c r="AG1713" s="18"/>
      <c r="AH1713" s="18"/>
      <c r="AI1713" s="18"/>
      <c r="AJ1713" s="18"/>
      <c r="AK1713" s="18"/>
      <c r="AL1713" s="18"/>
      <c r="AM1713" s="18"/>
      <c r="AN1713" s="18"/>
    </row>
    <row r="1714" spans="1:40" x14ac:dyDescent="0.35">
      <c r="A1714" s="18"/>
      <c r="B1714" s="4" t="s">
        <v>6</v>
      </c>
      <c r="C1714" s="4">
        <v>1710</v>
      </c>
      <c r="D1714" s="4">
        <v>233</v>
      </c>
      <c r="E1714" s="12">
        <v>126.7</v>
      </c>
      <c r="F1714" s="34">
        <f t="shared" si="314"/>
        <v>35.194444444444443</v>
      </c>
      <c r="G1714" s="53">
        <f t="shared" si="324"/>
        <v>0</v>
      </c>
      <c r="H1714" s="34">
        <f t="shared" si="325"/>
        <v>35.194444444444443</v>
      </c>
      <c r="I1714" s="70"/>
      <c r="J1714" s="34">
        <v>0</v>
      </c>
      <c r="K1714" s="34">
        <f>'Car Specs and Assumptions'!$C$5*9.81*'Car Specs and Assumptions'!$F$5</f>
        <v>145.08990000000003</v>
      </c>
      <c r="L1714" s="34">
        <v>527.58083101273155</v>
      </c>
      <c r="M1714" s="34">
        <v>-672.67073101273161</v>
      </c>
      <c r="N1714" s="35">
        <v>-23674.272672031413</v>
      </c>
      <c r="O1714" s="35">
        <f t="shared" si="315"/>
        <v>0</v>
      </c>
      <c r="P1714" s="35">
        <f>IF(F1714&gt;0,(K1714+L1714)*F1714,0)</f>
        <v>23674.272672031413</v>
      </c>
      <c r="Q1714" s="36">
        <f>IF(J1714*-1&gt;(K1714+L1714),(((J1714*-1)-K1714-L1714))*F1714,0)</f>
        <v>0</v>
      </c>
      <c r="R1714" s="35">
        <f t="shared" si="316"/>
        <v>7450023.5795324873</v>
      </c>
      <c r="S1714" s="35">
        <f t="shared" si="317"/>
        <v>2571406.3467865717</v>
      </c>
      <c r="T1714" s="35">
        <f t="shared" si="318"/>
        <v>2.0696165503941253</v>
      </c>
      <c r="U1714" s="35">
        <f t="shared" si="319"/>
        <v>0.71433668313730969</v>
      </c>
      <c r="V1714" s="37">
        <v>-0.71433668313730969</v>
      </c>
      <c r="W1714" s="37">
        <f>0.5*'Car Specs and Assumptions'!$C$5*(F1714*F1714)</f>
        <v>915980.87615740742</v>
      </c>
      <c r="X1714" s="37">
        <f t="shared" si="320"/>
        <v>915.98087615740747</v>
      </c>
      <c r="Y1714" s="37">
        <f t="shared" si="321"/>
        <v>668.66603959490749</v>
      </c>
      <c r="Z1714" s="37">
        <f>(H1714*(K1714+L1714))/1000</f>
        <v>23.674272672031414</v>
      </c>
      <c r="AA1714" s="37">
        <f t="shared" si="322"/>
        <v>644.99176692287608</v>
      </c>
      <c r="AB1714" s="18"/>
      <c r="AC1714" s="24">
        <f t="shared" si="323"/>
        <v>0</v>
      </c>
      <c r="AD1714" s="24"/>
      <c r="AE1714" s="18"/>
      <c r="AF1714" s="18"/>
      <c r="AG1714" s="18"/>
      <c r="AH1714" s="18"/>
      <c r="AI1714" s="18"/>
      <c r="AJ1714" s="18"/>
      <c r="AK1714" s="18"/>
      <c r="AL1714" s="18"/>
      <c r="AM1714" s="18"/>
      <c r="AN1714" s="18"/>
    </row>
    <row r="1715" spans="1:40" x14ac:dyDescent="0.35">
      <c r="A1715" s="18"/>
      <c r="B1715" s="4" t="s">
        <v>6</v>
      </c>
      <c r="C1715" s="4">
        <v>1711</v>
      </c>
      <c r="D1715" s="4">
        <v>234</v>
      </c>
      <c r="E1715" s="12">
        <v>126.8</v>
      </c>
      <c r="F1715" s="34">
        <f t="shared" si="314"/>
        <v>35.222222222222221</v>
      </c>
      <c r="G1715" s="53">
        <f t="shared" si="324"/>
        <v>2.7777777777778567E-2</v>
      </c>
      <c r="H1715" s="34">
        <f t="shared" si="325"/>
        <v>35.222222222222221</v>
      </c>
      <c r="I1715" s="70"/>
      <c r="J1715" s="34">
        <v>41.083333333334501</v>
      </c>
      <c r="K1715" s="34">
        <f>'Car Specs and Assumptions'!$C$5*9.81*'Car Specs and Assumptions'!$F$5</f>
        <v>145.08990000000003</v>
      </c>
      <c r="L1715" s="34">
        <v>528.41396287037037</v>
      </c>
      <c r="M1715" s="34">
        <v>-632.42052953703592</v>
      </c>
      <c r="N1715" s="35">
        <v>-22275.25642924893</v>
      </c>
      <c r="O1715" s="35">
        <f t="shared" si="315"/>
        <v>0</v>
      </c>
      <c r="P1715" s="35">
        <f>IF(F1715&gt;0,(K1715+L1715)*F1715,0)</f>
        <v>23722.302725545269</v>
      </c>
      <c r="Q1715" s="36">
        <f>IF(J1715*-1&gt;(K1715+L1715),(((J1715*-1)-K1715-L1715))*F1715,0)</f>
        <v>0</v>
      </c>
      <c r="R1715" s="35">
        <f t="shared" si="316"/>
        <v>7473745.8822580324</v>
      </c>
      <c r="S1715" s="35">
        <f t="shared" si="317"/>
        <v>2571406.3467865717</v>
      </c>
      <c r="T1715" s="35">
        <f t="shared" si="318"/>
        <v>2.0762066060912816</v>
      </c>
      <c r="U1715" s="35">
        <f t="shared" si="319"/>
        <v>0.71433668313730969</v>
      </c>
      <c r="V1715" s="37">
        <v>-0.71433668313730969</v>
      </c>
      <c r="W1715" s="37">
        <f>0.5*'Car Specs and Assumptions'!$C$5*(F1715*F1715)</f>
        <v>917427.3518518518</v>
      </c>
      <c r="X1715" s="37">
        <f t="shared" si="320"/>
        <v>917.42735185185177</v>
      </c>
      <c r="Y1715" s="37">
        <f t="shared" si="321"/>
        <v>669.72196685185179</v>
      </c>
      <c r="Z1715" s="37">
        <f>(H1715*(K1715+L1715))/1000</f>
        <v>23.722302725545269</v>
      </c>
      <c r="AA1715" s="37">
        <f t="shared" si="322"/>
        <v>645.99966412630647</v>
      </c>
      <c r="AB1715" s="18"/>
      <c r="AC1715" s="24">
        <f t="shared" si="323"/>
        <v>0</v>
      </c>
      <c r="AD1715" s="24"/>
      <c r="AE1715" s="18"/>
      <c r="AF1715" s="18"/>
      <c r="AG1715" s="18"/>
      <c r="AH1715" s="18"/>
      <c r="AI1715" s="18"/>
      <c r="AJ1715" s="18"/>
      <c r="AK1715" s="18"/>
      <c r="AL1715" s="18"/>
      <c r="AM1715" s="18"/>
      <c r="AN1715" s="18"/>
    </row>
    <row r="1716" spans="1:40" x14ac:dyDescent="0.35">
      <c r="A1716" s="18"/>
      <c r="B1716" s="4" t="s">
        <v>6</v>
      </c>
      <c r="C1716" s="4">
        <v>1712</v>
      </c>
      <c r="D1716" s="4">
        <v>235</v>
      </c>
      <c r="E1716" s="12">
        <v>126.9</v>
      </c>
      <c r="F1716" s="34">
        <f t="shared" si="314"/>
        <v>35.25</v>
      </c>
      <c r="G1716" s="53">
        <f t="shared" si="324"/>
        <v>4.1666666666664298E-2</v>
      </c>
      <c r="H1716" s="34">
        <f t="shared" si="325"/>
        <v>35.25</v>
      </c>
      <c r="I1716" s="70"/>
      <c r="J1716" s="34">
        <v>61.624999999996497</v>
      </c>
      <c r="K1716" s="34">
        <f>'Car Specs and Assumptions'!$C$5*9.81*'Car Specs and Assumptions'!$F$5</f>
        <v>145.08990000000003</v>
      </c>
      <c r="L1716" s="34">
        <v>529.24775203125</v>
      </c>
      <c r="M1716" s="34">
        <v>-612.71265203125358</v>
      </c>
      <c r="N1716" s="35">
        <v>-21598.12098410169</v>
      </c>
      <c r="O1716" s="35">
        <f t="shared" si="315"/>
        <v>0</v>
      </c>
      <c r="P1716" s="35">
        <f>IF(F1716&gt;0,(K1716+L1716)*F1716,0)</f>
        <v>23770.402234101566</v>
      </c>
      <c r="Q1716" s="36">
        <f>IF(J1716*-1&gt;(K1716+L1716),(((J1716*-1)-K1716-L1716))*F1716,0)</f>
        <v>0</v>
      </c>
      <c r="R1716" s="35">
        <f t="shared" si="316"/>
        <v>7497516.2844921341</v>
      </c>
      <c r="S1716" s="35">
        <f t="shared" si="317"/>
        <v>2571406.3467865717</v>
      </c>
      <c r="T1716" s="35">
        <f t="shared" si="318"/>
        <v>2.0828100238319149</v>
      </c>
      <c r="U1716" s="35">
        <f t="shared" si="319"/>
        <v>0.71433668313730969</v>
      </c>
      <c r="V1716" s="37">
        <v>-0.71433668313730969</v>
      </c>
      <c r="W1716" s="37">
        <f>0.5*'Car Specs and Assumptions'!$C$5*(F1716*F1716)</f>
        <v>918874.96875</v>
      </c>
      <c r="X1716" s="37">
        <f t="shared" si="320"/>
        <v>918.87496874999999</v>
      </c>
      <c r="Y1716" s="37">
        <f t="shared" si="321"/>
        <v>670.77872718749995</v>
      </c>
      <c r="Z1716" s="37">
        <f>(H1716*(K1716+L1716))/1000</f>
        <v>23.770402234101567</v>
      </c>
      <c r="AA1716" s="37">
        <f t="shared" si="322"/>
        <v>647.00832495339841</v>
      </c>
      <c r="AB1716" s="18"/>
      <c r="AC1716" s="24">
        <f t="shared" si="323"/>
        <v>0</v>
      </c>
      <c r="AD1716" s="24"/>
      <c r="AE1716" s="18"/>
      <c r="AF1716" s="18"/>
      <c r="AG1716" s="18"/>
      <c r="AH1716" s="18"/>
      <c r="AI1716" s="18"/>
      <c r="AJ1716" s="18"/>
      <c r="AK1716" s="18"/>
      <c r="AL1716" s="18"/>
      <c r="AM1716" s="18"/>
      <c r="AN1716" s="18"/>
    </row>
    <row r="1717" spans="1:40" x14ac:dyDescent="0.35">
      <c r="A1717" s="18"/>
      <c r="B1717" s="4" t="s">
        <v>6</v>
      </c>
      <c r="C1717" s="4">
        <v>1713</v>
      </c>
      <c r="D1717" s="4">
        <v>236</v>
      </c>
      <c r="E1717" s="12">
        <v>127.1</v>
      </c>
      <c r="F1717" s="34">
        <f t="shared" si="314"/>
        <v>35.30555555555555</v>
      </c>
      <c r="G1717" s="53">
        <f t="shared" si="324"/>
        <v>6.9444444444446418E-2</v>
      </c>
      <c r="H1717" s="34">
        <f t="shared" si="325"/>
        <v>35.30555555555555</v>
      </c>
      <c r="I1717" s="70"/>
      <c r="J1717" s="34">
        <v>102.70833333333626</v>
      </c>
      <c r="K1717" s="34">
        <f>'Car Specs and Assumptions'!$C$5*9.81*'Car Specs and Assumptions'!$F$5</f>
        <v>145.08990000000003</v>
      </c>
      <c r="L1717" s="34">
        <v>530.91730226273137</v>
      </c>
      <c r="M1717" s="34">
        <v>-573.2988689293951</v>
      </c>
      <c r="N1717" s="35">
        <v>-20240.635066923918</v>
      </c>
      <c r="O1717" s="35">
        <f t="shared" si="315"/>
        <v>0</v>
      </c>
      <c r="P1717" s="35">
        <f>IF(F1717&gt;0,(K1717+L1717)*F1717,0)</f>
        <v>23866.809835442542</v>
      </c>
      <c r="Q1717" s="36">
        <f>IF(J1717*-1&gt;(K1717+L1717),(((J1717*-1)-K1717-L1717))*F1717,0)</f>
        <v>0</v>
      </c>
      <c r="R1717" s="35">
        <f t="shared" si="316"/>
        <v>7521383.0943275765</v>
      </c>
      <c r="S1717" s="35">
        <f t="shared" si="317"/>
        <v>2571406.3467865717</v>
      </c>
      <c r="T1717" s="35">
        <f t="shared" si="318"/>
        <v>2.0894402236042007</v>
      </c>
      <c r="U1717" s="35">
        <f t="shared" si="319"/>
        <v>0.71433668313730969</v>
      </c>
      <c r="V1717" s="37">
        <v>-0.71433668313730969</v>
      </c>
      <c r="W1717" s="37">
        <f>0.5*'Car Specs and Assumptions'!$C$5*(F1717*F1717)</f>
        <v>921773.62615740718</v>
      </c>
      <c r="X1717" s="37">
        <f t="shared" si="320"/>
        <v>921.77362615740719</v>
      </c>
      <c r="Y1717" s="37">
        <f t="shared" si="321"/>
        <v>672.89474709490719</v>
      </c>
      <c r="Z1717" s="37">
        <f>(H1717*(K1717+L1717))/1000</f>
        <v>23.866809835442542</v>
      </c>
      <c r="AA1717" s="37">
        <f t="shared" si="322"/>
        <v>649.02793725946469</v>
      </c>
      <c r="AB1717" s="18"/>
      <c r="AC1717" s="24">
        <f t="shared" si="323"/>
        <v>0</v>
      </c>
      <c r="AD1717" s="24"/>
      <c r="AE1717" s="18"/>
      <c r="AF1717" s="18"/>
      <c r="AG1717" s="18"/>
      <c r="AH1717" s="18"/>
      <c r="AI1717" s="18"/>
      <c r="AJ1717" s="18"/>
      <c r="AK1717" s="18"/>
      <c r="AL1717" s="18"/>
      <c r="AM1717" s="18"/>
      <c r="AN1717" s="18"/>
    </row>
    <row r="1718" spans="1:40" x14ac:dyDescent="0.35">
      <c r="A1718" s="18"/>
      <c r="B1718" s="4" t="s">
        <v>6</v>
      </c>
      <c r="C1718" s="4">
        <v>1714</v>
      </c>
      <c r="D1718" s="4">
        <v>237</v>
      </c>
      <c r="E1718" s="12">
        <v>127.4</v>
      </c>
      <c r="F1718" s="34">
        <f t="shared" si="314"/>
        <v>35.388888888888893</v>
      </c>
      <c r="G1718" s="53">
        <f t="shared" si="324"/>
        <v>8.3333333333335702E-2</v>
      </c>
      <c r="H1718" s="34">
        <f t="shared" si="325"/>
        <v>35.388888888888893</v>
      </c>
      <c r="I1718" s="70"/>
      <c r="J1718" s="34">
        <v>123.2500000000035</v>
      </c>
      <c r="K1718" s="34">
        <f>'Car Specs and Assumptions'!$C$5*9.81*'Car Specs and Assumptions'!$F$5</f>
        <v>145.08990000000003</v>
      </c>
      <c r="L1718" s="34">
        <v>533.42655738425947</v>
      </c>
      <c r="M1718" s="34">
        <v>-555.266457384256</v>
      </c>
      <c r="N1718" s="35">
        <v>-19650.262964098394</v>
      </c>
      <c r="O1718" s="35">
        <f t="shared" si="315"/>
        <v>0</v>
      </c>
      <c r="P1718" s="35">
        <f>IF(F1718&gt;0,(K1718+L1718)*F1718,0)</f>
        <v>24011.943519654076</v>
      </c>
      <c r="Q1718" s="36">
        <f>IF(J1718*-1&gt;(K1718+L1718),(((J1718*-1)-K1718-L1718))*F1718,0)</f>
        <v>0</v>
      </c>
      <c r="R1718" s="35">
        <f t="shared" si="316"/>
        <v>7545395.0378472302</v>
      </c>
      <c r="S1718" s="35">
        <f t="shared" si="317"/>
        <v>2571406.3467865717</v>
      </c>
      <c r="T1718" s="35">
        <f t="shared" si="318"/>
        <v>2.0961107415139608</v>
      </c>
      <c r="U1718" s="35">
        <f t="shared" si="319"/>
        <v>0.71433668313730969</v>
      </c>
      <c r="V1718" s="37">
        <v>-0.71433668313730969</v>
      </c>
      <c r="W1718" s="37">
        <f>0.5*'Car Specs and Assumptions'!$C$5*(F1718*F1718)</f>
        <v>926130.17129629652</v>
      </c>
      <c r="X1718" s="37">
        <f t="shared" si="320"/>
        <v>926.13017129629657</v>
      </c>
      <c r="Y1718" s="37">
        <f t="shared" si="321"/>
        <v>676.07502504629645</v>
      </c>
      <c r="Z1718" s="37">
        <f>(H1718*(K1718+L1718))/1000</f>
        <v>24.011943519654075</v>
      </c>
      <c r="AA1718" s="37">
        <f t="shared" si="322"/>
        <v>652.06308152664235</v>
      </c>
      <c r="AB1718" s="18"/>
      <c r="AC1718" s="24">
        <f t="shared" si="323"/>
        <v>0</v>
      </c>
      <c r="AD1718" s="24"/>
      <c r="AE1718" s="18"/>
      <c r="AF1718" s="18"/>
      <c r="AG1718" s="18"/>
      <c r="AH1718" s="18"/>
      <c r="AI1718" s="18"/>
      <c r="AJ1718" s="18"/>
      <c r="AK1718" s="18"/>
      <c r="AL1718" s="18"/>
      <c r="AM1718" s="18"/>
      <c r="AN1718" s="18"/>
    </row>
    <row r="1719" spans="1:40" x14ac:dyDescent="0.35">
      <c r="A1719" s="18"/>
      <c r="B1719" s="4" t="s">
        <v>6</v>
      </c>
      <c r="C1719" s="4">
        <v>1715</v>
      </c>
      <c r="D1719" s="4">
        <v>238</v>
      </c>
      <c r="E1719" s="12">
        <v>127.7</v>
      </c>
      <c r="F1719" s="34">
        <f t="shared" si="314"/>
        <v>35.472222222222221</v>
      </c>
      <c r="G1719" s="53">
        <f t="shared" si="324"/>
        <v>9.722222222221788E-2</v>
      </c>
      <c r="H1719" s="34">
        <f t="shared" si="325"/>
        <v>35.472222222222221</v>
      </c>
      <c r="I1719" s="70"/>
      <c r="J1719" s="34">
        <v>143.79166666666023</v>
      </c>
      <c r="K1719" s="34">
        <f>'Car Specs and Assumptions'!$C$5*9.81*'Car Specs and Assumptions'!$F$5</f>
        <v>145.08990000000003</v>
      </c>
      <c r="L1719" s="34">
        <v>535.94172823495376</v>
      </c>
      <c r="M1719" s="34">
        <v>-537.23996156829355</v>
      </c>
      <c r="N1719" s="35">
        <v>-19057.095303408634</v>
      </c>
      <c r="O1719" s="35">
        <f t="shared" si="315"/>
        <v>0</v>
      </c>
      <c r="P1719" s="35">
        <f>IF(F1719&gt;0,(K1719+L1719)*F1719,0)</f>
        <v>24157.705257112109</v>
      </c>
      <c r="Q1719" s="36">
        <f>IF(J1719*-1&gt;(K1719+L1719),(((J1719*-1)-K1719-L1719))*F1719,0)</f>
        <v>0</v>
      </c>
      <c r="R1719" s="35">
        <f t="shared" si="316"/>
        <v>7569552.7431043424</v>
      </c>
      <c r="S1719" s="35">
        <f t="shared" si="317"/>
        <v>2571406.3467865717</v>
      </c>
      <c r="T1719" s="35">
        <f t="shared" si="318"/>
        <v>2.1028217520343864</v>
      </c>
      <c r="U1719" s="35">
        <f t="shared" si="319"/>
        <v>0.71433668313730969</v>
      </c>
      <c r="V1719" s="37">
        <v>-0.71433668313730969</v>
      </c>
      <c r="W1719" s="37">
        <f>0.5*'Car Specs and Assumptions'!$C$5*(F1719*F1719)</f>
        <v>930496.98726851842</v>
      </c>
      <c r="X1719" s="37">
        <f t="shared" si="320"/>
        <v>930.49698726851841</v>
      </c>
      <c r="Y1719" s="37">
        <f t="shared" si="321"/>
        <v>679.26280070601842</v>
      </c>
      <c r="Z1719" s="37">
        <f>(H1719*(K1719+L1719))/1000</f>
        <v>24.157705257112109</v>
      </c>
      <c r="AA1719" s="37">
        <f t="shared" si="322"/>
        <v>655.10509544890635</v>
      </c>
      <c r="AB1719" s="18"/>
      <c r="AC1719" s="24">
        <f t="shared" si="323"/>
        <v>0</v>
      </c>
      <c r="AD1719" s="24"/>
      <c r="AE1719" s="18"/>
      <c r="AF1719" s="18"/>
      <c r="AG1719" s="18"/>
      <c r="AH1719" s="18"/>
      <c r="AI1719" s="18"/>
      <c r="AJ1719" s="18"/>
      <c r="AK1719" s="18"/>
      <c r="AL1719" s="18"/>
      <c r="AM1719" s="18"/>
      <c r="AN1719" s="18"/>
    </row>
    <row r="1720" spans="1:40" x14ac:dyDescent="0.35">
      <c r="A1720" s="18"/>
      <c r="B1720" s="4" t="s">
        <v>6</v>
      </c>
      <c r="C1720" s="4">
        <v>1716</v>
      </c>
      <c r="D1720" s="4">
        <v>239</v>
      </c>
      <c r="E1720" s="12">
        <v>128.1</v>
      </c>
      <c r="F1720" s="34">
        <f t="shared" si="314"/>
        <v>35.583333333333329</v>
      </c>
      <c r="G1720" s="53">
        <f t="shared" si="324"/>
        <v>0.11111111111111072</v>
      </c>
      <c r="H1720" s="34">
        <f t="shared" si="325"/>
        <v>35.583333333333329</v>
      </c>
      <c r="I1720" s="70"/>
      <c r="J1720" s="34">
        <v>164.33333333333275</v>
      </c>
      <c r="K1720" s="34">
        <f>'Car Specs and Assumptions'!$C$5*9.81*'Car Specs and Assumptions'!$F$5</f>
        <v>145.08990000000003</v>
      </c>
      <c r="L1720" s="34">
        <v>539.3044916145833</v>
      </c>
      <c r="M1720" s="34">
        <v>-520.06105828125055</v>
      </c>
      <c r="N1720" s="35">
        <v>-18505.505990507831</v>
      </c>
      <c r="O1720" s="35">
        <f t="shared" si="315"/>
        <v>0</v>
      </c>
      <c r="P1720" s="35">
        <f>IF(F1720&gt;0,(K1720+L1720)*F1720,0)</f>
        <v>24353.033768285586</v>
      </c>
      <c r="Q1720" s="36">
        <f>IF(J1720*-1&gt;(K1720+L1720),(((J1720*-1)-K1720-L1720))*F1720,0)</f>
        <v>0</v>
      </c>
      <c r="R1720" s="35">
        <f t="shared" si="316"/>
        <v>7593905.7768726284</v>
      </c>
      <c r="S1720" s="35">
        <f t="shared" si="317"/>
        <v>2571406.3467865717</v>
      </c>
      <c r="T1720" s="35">
        <f t="shared" si="318"/>
        <v>2.1095870248152164</v>
      </c>
      <c r="U1720" s="35">
        <f t="shared" si="319"/>
        <v>0.71433668313730969</v>
      </c>
      <c r="V1720" s="37">
        <v>-0.71433668313730969</v>
      </c>
      <c r="W1720" s="37">
        <f>0.5*'Car Specs and Assumptions'!$C$5*(F1720*F1720)</f>
        <v>936335.38541666651</v>
      </c>
      <c r="X1720" s="37">
        <f t="shared" si="320"/>
        <v>936.33538541666655</v>
      </c>
      <c r="Y1720" s="37">
        <f t="shared" si="321"/>
        <v>683.52483135416662</v>
      </c>
      <c r="Z1720" s="37">
        <f>(H1720*(K1720+L1720))/1000</f>
        <v>24.353033768285584</v>
      </c>
      <c r="AA1720" s="37">
        <f t="shared" si="322"/>
        <v>659.171797585881</v>
      </c>
      <c r="AB1720" s="18"/>
      <c r="AC1720" s="24">
        <f t="shared" si="323"/>
        <v>0</v>
      </c>
      <c r="AD1720" s="24"/>
      <c r="AE1720" s="18"/>
      <c r="AF1720" s="18"/>
      <c r="AG1720" s="18"/>
      <c r="AH1720" s="18"/>
      <c r="AI1720" s="18"/>
      <c r="AJ1720" s="18"/>
      <c r="AK1720" s="18"/>
      <c r="AL1720" s="18"/>
      <c r="AM1720" s="18"/>
      <c r="AN1720" s="18"/>
    </row>
    <row r="1721" spans="1:40" x14ac:dyDescent="0.35">
      <c r="A1721" s="18"/>
      <c r="B1721" s="4" t="s">
        <v>6</v>
      </c>
      <c r="C1721" s="4">
        <v>1717</v>
      </c>
      <c r="D1721" s="4">
        <v>240</v>
      </c>
      <c r="E1721" s="12">
        <v>128.5</v>
      </c>
      <c r="F1721" s="34">
        <f t="shared" si="314"/>
        <v>35.694444444444443</v>
      </c>
      <c r="G1721" s="53">
        <f t="shared" si="324"/>
        <v>0.12500000000000355</v>
      </c>
      <c r="H1721" s="34">
        <f t="shared" si="325"/>
        <v>35.694444444444443</v>
      </c>
      <c r="I1721" s="70"/>
      <c r="J1721" s="34">
        <v>184.87500000000526</v>
      </c>
      <c r="K1721" s="34">
        <f>'Car Specs and Assumptions'!$C$5*9.81*'Car Specs and Assumptions'!$F$5</f>
        <v>145.08990000000003</v>
      </c>
      <c r="L1721" s="34">
        <v>542.67777184606484</v>
      </c>
      <c r="M1721" s="34">
        <v>-502.89267184605961</v>
      </c>
      <c r="N1721" s="35">
        <v>-17950.474536727404</v>
      </c>
      <c r="O1721" s="35">
        <f t="shared" si="315"/>
        <v>0</v>
      </c>
      <c r="P1721" s="35">
        <f>IF(F1721&gt;0,(K1721+L1721)*F1721,0)</f>
        <v>24549.484953394262</v>
      </c>
      <c r="Q1721" s="36">
        <f>IF(J1721*-1&gt;(K1721+L1721),(((J1721*-1)-K1721-L1721))*F1721,0)</f>
        <v>0</v>
      </c>
      <c r="R1721" s="35">
        <f t="shared" si="316"/>
        <v>7618455.2618260225</v>
      </c>
      <c r="S1721" s="35">
        <f t="shared" si="317"/>
        <v>2571406.3467865717</v>
      </c>
      <c r="T1721" s="35">
        <f t="shared" si="318"/>
        <v>2.1164068717352693</v>
      </c>
      <c r="U1721" s="35">
        <f t="shared" si="319"/>
        <v>0.71433668313730969</v>
      </c>
      <c r="V1721" s="37">
        <v>-0.71433668313730969</v>
      </c>
      <c r="W1721" s="37">
        <f>0.5*'Car Specs and Assumptions'!$C$5*(F1721*F1721)</f>
        <v>942192.04282407393</v>
      </c>
      <c r="X1721" s="37">
        <f t="shared" si="320"/>
        <v>942.19204282407395</v>
      </c>
      <c r="Y1721" s="37">
        <f t="shared" si="321"/>
        <v>687.80019126157401</v>
      </c>
      <c r="Z1721" s="37">
        <f>(H1721*(K1721+L1721))/1000</f>
        <v>24.549484953394263</v>
      </c>
      <c r="AA1721" s="37">
        <f t="shared" si="322"/>
        <v>663.2507063081797</v>
      </c>
      <c r="AB1721" s="18"/>
      <c r="AC1721" s="24">
        <f t="shared" si="323"/>
        <v>0</v>
      </c>
      <c r="AD1721" s="24"/>
      <c r="AE1721" s="18"/>
      <c r="AF1721" s="18"/>
      <c r="AG1721" s="18"/>
      <c r="AH1721" s="18"/>
      <c r="AI1721" s="18"/>
      <c r="AJ1721" s="18"/>
      <c r="AK1721" s="18"/>
      <c r="AL1721" s="18"/>
      <c r="AM1721" s="18"/>
      <c r="AN1721" s="18"/>
    </row>
    <row r="1722" spans="1:40" x14ac:dyDescent="0.35">
      <c r="A1722" s="18"/>
      <c r="B1722" s="4" t="s">
        <v>6</v>
      </c>
      <c r="C1722" s="4">
        <v>1718</v>
      </c>
      <c r="D1722" s="4">
        <v>241</v>
      </c>
      <c r="E1722" s="12">
        <v>129</v>
      </c>
      <c r="F1722" s="34">
        <f t="shared" si="314"/>
        <v>35.833333333333336</v>
      </c>
      <c r="G1722" s="53">
        <f t="shared" si="324"/>
        <v>0.13888888888888928</v>
      </c>
      <c r="H1722" s="34">
        <f t="shared" si="325"/>
        <v>35.833333333333336</v>
      </c>
      <c r="I1722" s="70"/>
      <c r="J1722" s="34">
        <v>205.41666666666725</v>
      </c>
      <c r="K1722" s="34">
        <f>'Car Specs and Assumptions'!$C$5*9.81*'Car Specs and Assumptions'!$F$5</f>
        <v>145.08990000000003</v>
      </c>
      <c r="L1722" s="34">
        <v>546.90916145833353</v>
      </c>
      <c r="M1722" s="34">
        <v>-486.58239479166627</v>
      </c>
      <c r="N1722" s="35">
        <v>-17435.869146701378</v>
      </c>
      <c r="O1722" s="35">
        <f t="shared" si="315"/>
        <v>0</v>
      </c>
      <c r="P1722" s="35">
        <f>IF(F1722&gt;0,(K1722+L1722)*F1722,0)</f>
        <v>24796.63303559029</v>
      </c>
      <c r="Q1722" s="36">
        <f>IF(J1722*-1&gt;(K1722+L1722),(((J1722*-1)-K1722-L1722))*F1722,0)</f>
        <v>0</v>
      </c>
      <c r="R1722" s="35">
        <f t="shared" si="316"/>
        <v>7643251.8948616125</v>
      </c>
      <c r="S1722" s="35">
        <f t="shared" si="317"/>
        <v>2571406.3467865717</v>
      </c>
      <c r="T1722" s="35">
        <f t="shared" si="318"/>
        <v>2.1232953763925559</v>
      </c>
      <c r="U1722" s="35">
        <f t="shared" si="319"/>
        <v>0.71433668313730969</v>
      </c>
      <c r="V1722" s="37">
        <v>-0.71433668313730969</v>
      </c>
      <c r="W1722" s="37">
        <f>0.5*'Car Specs and Assumptions'!$C$5*(F1722*F1722)</f>
        <v>949538.54166666686</v>
      </c>
      <c r="X1722" s="37">
        <f t="shared" si="320"/>
        <v>949.5385416666669</v>
      </c>
      <c r="Y1722" s="37">
        <f t="shared" si="321"/>
        <v>693.16313541666682</v>
      </c>
      <c r="Z1722" s="37">
        <f>(H1722*(K1722+L1722))/1000</f>
        <v>24.79663303559029</v>
      </c>
      <c r="AA1722" s="37">
        <f t="shared" si="322"/>
        <v>668.36650238107654</v>
      </c>
      <c r="AB1722" s="18"/>
      <c r="AC1722" s="24">
        <f t="shared" si="323"/>
        <v>0</v>
      </c>
      <c r="AD1722" s="24"/>
      <c r="AE1722" s="18"/>
      <c r="AF1722" s="18"/>
      <c r="AG1722" s="18"/>
      <c r="AH1722" s="18"/>
      <c r="AI1722" s="18"/>
      <c r="AJ1722" s="18"/>
      <c r="AK1722" s="18"/>
      <c r="AL1722" s="18"/>
      <c r="AM1722" s="18"/>
      <c r="AN1722" s="18"/>
    </row>
    <row r="1723" spans="1:40" x14ac:dyDescent="0.35">
      <c r="A1723" s="18"/>
      <c r="B1723" s="4" t="s">
        <v>6</v>
      </c>
      <c r="C1723" s="4">
        <v>1719</v>
      </c>
      <c r="D1723" s="4">
        <v>242</v>
      </c>
      <c r="E1723" s="12">
        <v>129.5</v>
      </c>
      <c r="F1723" s="34">
        <f t="shared" si="314"/>
        <v>35.972222222222221</v>
      </c>
      <c r="G1723" s="53">
        <f t="shared" si="324"/>
        <v>0.15277777777777501</v>
      </c>
      <c r="H1723" s="34">
        <f t="shared" si="325"/>
        <v>35.972222222222221</v>
      </c>
      <c r="I1723" s="70"/>
      <c r="J1723" s="34">
        <v>225.95833333332925</v>
      </c>
      <c r="K1723" s="34">
        <f>'Car Specs and Assumptions'!$C$5*9.81*'Car Specs and Assumptions'!$F$5</f>
        <v>145.08990000000003</v>
      </c>
      <c r="L1723" s="34">
        <v>551.15698365162041</v>
      </c>
      <c r="M1723" s="34">
        <v>-470.28855031829119</v>
      </c>
      <c r="N1723" s="35">
        <v>-16917.324240616308</v>
      </c>
      <c r="O1723" s="35">
        <f t="shared" si="315"/>
        <v>0</v>
      </c>
      <c r="P1723" s="35">
        <f>IF(F1723&gt;0,(K1723+L1723)*F1723,0)</f>
        <v>25045.54762024579</v>
      </c>
      <c r="Q1723" s="36">
        <f>IF(J1723*-1&gt;(K1723+L1723),(((J1723*-1)-K1723-L1723))*F1723,0)</f>
        <v>0</v>
      </c>
      <c r="R1723" s="35">
        <f t="shared" si="316"/>
        <v>7668297.4424818587</v>
      </c>
      <c r="S1723" s="35">
        <f t="shared" si="317"/>
        <v>2571406.3467865717</v>
      </c>
      <c r="T1723" s="35">
        <f t="shared" si="318"/>
        <v>2.1302530295214606</v>
      </c>
      <c r="U1723" s="35">
        <f t="shared" si="319"/>
        <v>0.71433668313730969</v>
      </c>
      <c r="V1723" s="37">
        <v>-0.71433668313730969</v>
      </c>
      <c r="W1723" s="37">
        <f>0.5*'Car Specs and Assumptions'!$C$5*(F1723*F1723)</f>
        <v>956913.57060185168</v>
      </c>
      <c r="X1723" s="37">
        <f t="shared" si="320"/>
        <v>956.91357060185169</v>
      </c>
      <c r="Y1723" s="37">
        <f t="shared" si="321"/>
        <v>698.54690653935177</v>
      </c>
      <c r="Z1723" s="37">
        <f>(H1723*(K1723+L1723))/1000</f>
        <v>25.045547620245792</v>
      </c>
      <c r="AA1723" s="37">
        <f t="shared" si="322"/>
        <v>673.501358919106</v>
      </c>
      <c r="AB1723" s="18"/>
      <c r="AC1723" s="24">
        <f t="shared" si="323"/>
        <v>0</v>
      </c>
      <c r="AD1723" s="24"/>
      <c r="AE1723" s="18"/>
      <c r="AF1723" s="18"/>
      <c r="AG1723" s="18"/>
      <c r="AH1723" s="18"/>
      <c r="AI1723" s="18"/>
      <c r="AJ1723" s="18"/>
      <c r="AK1723" s="18"/>
      <c r="AL1723" s="18"/>
      <c r="AM1723" s="18"/>
      <c r="AN1723" s="18"/>
    </row>
    <row r="1724" spans="1:40" x14ac:dyDescent="0.35">
      <c r="A1724" s="18"/>
      <c r="B1724" s="4" t="s">
        <v>6</v>
      </c>
      <c r="C1724" s="4">
        <v>1720</v>
      </c>
      <c r="D1724" s="4">
        <v>243</v>
      </c>
      <c r="E1724" s="12">
        <v>130.1</v>
      </c>
      <c r="F1724" s="34">
        <f t="shared" si="314"/>
        <v>36.138888888888886</v>
      </c>
      <c r="G1724" s="53">
        <f t="shared" si="324"/>
        <v>0.15277777777777857</v>
      </c>
      <c r="H1724" s="34">
        <f t="shared" si="325"/>
        <v>36.138888888888886</v>
      </c>
      <c r="I1724" s="70"/>
      <c r="J1724" s="34">
        <v>225.95833333333451</v>
      </c>
      <c r="K1724" s="34">
        <f>'Car Specs and Assumptions'!$C$5*9.81*'Car Specs and Assumptions'!$F$5</f>
        <v>145.08990000000003</v>
      </c>
      <c r="L1724" s="34">
        <v>556.27606129050923</v>
      </c>
      <c r="M1724" s="34">
        <v>-475.40762795717478</v>
      </c>
      <c r="N1724" s="35">
        <v>-17180.703443674563</v>
      </c>
      <c r="O1724" s="35">
        <f t="shared" si="315"/>
        <v>0</v>
      </c>
      <c r="P1724" s="35">
        <f>IF(F1724&gt;0,(K1724+L1724)*F1724,0)</f>
        <v>25346.586545526457</v>
      </c>
      <c r="Q1724" s="36">
        <f>IF(J1724*-1&gt;(K1724+L1724),(((J1724*-1)-K1724-L1724))*F1724,0)</f>
        <v>0</v>
      </c>
      <c r="R1724" s="35">
        <f t="shared" si="316"/>
        <v>7693644.0290273847</v>
      </c>
      <c r="S1724" s="35">
        <f t="shared" si="317"/>
        <v>2571406.3467865717</v>
      </c>
      <c r="T1724" s="35">
        <f t="shared" si="318"/>
        <v>2.1372943112638074</v>
      </c>
      <c r="U1724" s="35">
        <f t="shared" si="319"/>
        <v>0.71433668313730969</v>
      </c>
      <c r="V1724" s="37">
        <v>-0.71433668313730969</v>
      </c>
      <c r="W1724" s="37">
        <f>0.5*'Car Specs and Assumptions'!$C$5*(F1724*F1724)</f>
        <v>965801.26504629618</v>
      </c>
      <c r="X1724" s="37">
        <f t="shared" si="320"/>
        <v>965.80126504629618</v>
      </c>
      <c r="Y1724" s="37">
        <f t="shared" si="321"/>
        <v>705.03492348379621</v>
      </c>
      <c r="Z1724" s="37">
        <f>(H1724*(K1724+L1724))/1000</f>
        <v>25.346586545526456</v>
      </c>
      <c r="AA1724" s="37">
        <f t="shared" si="322"/>
        <v>679.6883369382698</v>
      </c>
      <c r="AB1724" s="18"/>
      <c r="AC1724" s="24">
        <f t="shared" si="323"/>
        <v>0</v>
      </c>
      <c r="AD1724" s="24"/>
      <c r="AE1724" s="18"/>
      <c r="AF1724" s="18"/>
      <c r="AG1724" s="18"/>
      <c r="AH1724" s="18"/>
      <c r="AI1724" s="18"/>
      <c r="AJ1724" s="18"/>
      <c r="AK1724" s="18"/>
      <c r="AL1724" s="18"/>
      <c r="AM1724" s="18"/>
      <c r="AN1724" s="18"/>
    </row>
    <row r="1725" spans="1:40" x14ac:dyDescent="0.35">
      <c r="A1725" s="18"/>
      <c r="B1725" s="4" t="s">
        <v>6</v>
      </c>
      <c r="C1725" s="4">
        <v>1721</v>
      </c>
      <c r="D1725" s="4">
        <v>244</v>
      </c>
      <c r="E1725" s="12">
        <v>130.6</v>
      </c>
      <c r="F1725" s="34">
        <f t="shared" si="314"/>
        <v>36.277777777777779</v>
      </c>
      <c r="G1725" s="53">
        <f t="shared" si="324"/>
        <v>0.125</v>
      </c>
      <c r="H1725" s="34">
        <f t="shared" si="325"/>
        <v>36.277777777777779</v>
      </c>
      <c r="I1725" s="70"/>
      <c r="J1725" s="34">
        <v>184.875</v>
      </c>
      <c r="K1725" s="34">
        <f>'Car Specs and Assumptions'!$C$5*9.81*'Car Specs and Assumptions'!$F$5</f>
        <v>145.08990000000003</v>
      </c>
      <c r="L1725" s="34">
        <v>560.56003516203714</v>
      </c>
      <c r="M1725" s="34">
        <v>-520.7749351620372</v>
      </c>
      <c r="N1725" s="35">
        <v>-18892.557370045015</v>
      </c>
      <c r="O1725" s="35">
        <f t="shared" si="315"/>
        <v>0</v>
      </c>
      <c r="P1725" s="35">
        <f>IF(F1725&gt;0,(K1725+L1725)*F1725,0)</f>
        <v>25599.411536711683</v>
      </c>
      <c r="Q1725" s="36">
        <f>IF(J1725*-1&gt;(K1725+L1725),(((J1725*-1)-K1725-L1725))*F1725,0)</f>
        <v>0</v>
      </c>
      <c r="R1725" s="35">
        <f t="shared" si="316"/>
        <v>7719243.440564096</v>
      </c>
      <c r="S1725" s="35">
        <f t="shared" si="317"/>
        <v>2571406.3467865717</v>
      </c>
      <c r="T1725" s="35">
        <f t="shared" si="318"/>
        <v>2.1444058277887059</v>
      </c>
      <c r="U1725" s="35">
        <f t="shared" si="319"/>
        <v>0.71433668313730969</v>
      </c>
      <c r="V1725" s="37">
        <v>-0.71433668313730969</v>
      </c>
      <c r="W1725" s="37">
        <f>0.5*'Car Specs and Assumptions'!$C$5*(F1725*F1725)</f>
        <v>973239.06018518528</v>
      </c>
      <c r="X1725" s="37">
        <f t="shared" si="320"/>
        <v>973.23906018518528</v>
      </c>
      <c r="Y1725" s="37">
        <f t="shared" si="321"/>
        <v>710.46451393518521</v>
      </c>
      <c r="Z1725" s="37">
        <f>(H1725*(K1725+L1725))/1000</f>
        <v>25.599411536711681</v>
      </c>
      <c r="AA1725" s="37">
        <f t="shared" si="322"/>
        <v>684.86510239847348</v>
      </c>
      <c r="AB1725" s="18"/>
      <c r="AC1725" s="24">
        <f t="shared" si="323"/>
        <v>0</v>
      </c>
      <c r="AD1725" s="24"/>
      <c r="AE1725" s="18"/>
      <c r="AF1725" s="18"/>
      <c r="AG1725" s="18"/>
      <c r="AH1725" s="18"/>
      <c r="AI1725" s="18"/>
      <c r="AJ1725" s="18"/>
      <c r="AK1725" s="18"/>
      <c r="AL1725" s="18"/>
      <c r="AM1725" s="18"/>
      <c r="AN1725" s="18"/>
    </row>
    <row r="1726" spans="1:40" x14ac:dyDescent="0.35">
      <c r="A1726" s="18"/>
      <c r="B1726" s="4" t="s">
        <v>6</v>
      </c>
      <c r="C1726" s="4">
        <v>1722</v>
      </c>
      <c r="D1726" s="4">
        <v>245</v>
      </c>
      <c r="E1726" s="12">
        <v>131</v>
      </c>
      <c r="F1726" s="34">
        <f t="shared" si="314"/>
        <v>36.388888888888886</v>
      </c>
      <c r="G1726" s="53">
        <f t="shared" si="324"/>
        <v>8.3333333333332149E-2</v>
      </c>
      <c r="H1726" s="34">
        <f t="shared" si="325"/>
        <v>36.388888888888886</v>
      </c>
      <c r="I1726" s="70"/>
      <c r="J1726" s="34">
        <v>123.24999999999825</v>
      </c>
      <c r="K1726" s="34">
        <f>'Car Specs and Assumptions'!$C$5*9.81*'Car Specs and Assumptions'!$F$5</f>
        <v>145.08990000000003</v>
      </c>
      <c r="L1726" s="34">
        <v>563.99904571759248</v>
      </c>
      <c r="M1726" s="34">
        <v>-585.83894571759424</v>
      </c>
      <c r="N1726" s="35">
        <v>-21318.028302501345</v>
      </c>
      <c r="O1726" s="35">
        <f t="shared" si="315"/>
        <v>0</v>
      </c>
      <c r="P1726" s="35">
        <f>IF(F1726&gt;0,(K1726+L1726)*F1726,0)</f>
        <v>25802.958858056838</v>
      </c>
      <c r="Q1726" s="36">
        <f>IF(J1726*-1&gt;(K1726+L1726),(((J1726*-1)-K1726-L1726))*F1726,0)</f>
        <v>0</v>
      </c>
      <c r="R1726" s="35">
        <f t="shared" si="316"/>
        <v>7745046.3994221529</v>
      </c>
      <c r="S1726" s="35">
        <f t="shared" si="317"/>
        <v>2571406.3467865717</v>
      </c>
      <c r="T1726" s="35">
        <f t="shared" si="318"/>
        <v>2.1515738897594741</v>
      </c>
      <c r="U1726" s="35">
        <f t="shared" si="319"/>
        <v>0.71433668313730969</v>
      </c>
      <c r="V1726" s="37">
        <v>-0.71433668313730969</v>
      </c>
      <c r="W1726" s="37">
        <f>0.5*'Car Specs and Assumptions'!$C$5*(F1726*F1726)</f>
        <v>979209.83796296269</v>
      </c>
      <c r="X1726" s="37">
        <f t="shared" si="320"/>
        <v>979.20983796296264</v>
      </c>
      <c r="Y1726" s="37">
        <f t="shared" si="321"/>
        <v>714.82318171296276</v>
      </c>
      <c r="Z1726" s="37">
        <f>(H1726*(K1726+L1726))/1000</f>
        <v>25.802958858056837</v>
      </c>
      <c r="AA1726" s="37">
        <f t="shared" si="322"/>
        <v>689.02022285490591</v>
      </c>
      <c r="AB1726" s="18"/>
      <c r="AC1726" s="24">
        <f t="shared" si="323"/>
        <v>0</v>
      </c>
      <c r="AD1726" s="24"/>
      <c r="AE1726" s="18"/>
      <c r="AF1726" s="18"/>
      <c r="AG1726" s="18"/>
      <c r="AH1726" s="18"/>
      <c r="AI1726" s="18"/>
      <c r="AJ1726" s="18"/>
      <c r="AK1726" s="18"/>
      <c r="AL1726" s="18"/>
      <c r="AM1726" s="18"/>
      <c r="AN1726" s="18"/>
    </row>
    <row r="1727" spans="1:40" x14ac:dyDescent="0.35">
      <c r="A1727" s="18"/>
      <c r="B1727" s="4" t="s">
        <v>6</v>
      </c>
      <c r="C1727" s="4">
        <v>1723</v>
      </c>
      <c r="D1727" s="4">
        <v>246</v>
      </c>
      <c r="E1727" s="12">
        <v>131.19999999999999</v>
      </c>
      <c r="F1727" s="34">
        <f t="shared" si="314"/>
        <v>36.444444444444443</v>
      </c>
      <c r="G1727" s="53">
        <f t="shared" si="324"/>
        <v>4.1666666666667851E-2</v>
      </c>
      <c r="H1727" s="34">
        <f t="shared" si="325"/>
        <v>36.444444444444443</v>
      </c>
      <c r="I1727" s="70"/>
      <c r="J1727" s="34">
        <v>61.625000000001748</v>
      </c>
      <c r="K1727" s="34">
        <f>'Car Specs and Assumptions'!$C$5*9.81*'Car Specs and Assumptions'!$F$5</f>
        <v>145.08990000000003</v>
      </c>
      <c r="L1727" s="34">
        <v>565.72249481481481</v>
      </c>
      <c r="M1727" s="34">
        <v>-649.18739481481305</v>
      </c>
      <c r="N1727" s="35">
        <v>-23659.273944362074</v>
      </c>
      <c r="O1727" s="35">
        <f t="shared" si="315"/>
        <v>0</v>
      </c>
      <c r="P1727" s="35">
        <f>IF(F1727&gt;0,(K1727+L1727)*F1727,0)</f>
        <v>25905.16283325103</v>
      </c>
      <c r="Q1727" s="36">
        <f>IF(J1727*-1&gt;(K1727+L1727),(((J1727*-1)-K1727-L1727))*F1727,0)</f>
        <v>0</v>
      </c>
      <c r="R1727" s="35">
        <f t="shared" si="316"/>
        <v>7770951.562255404</v>
      </c>
      <c r="S1727" s="35">
        <f t="shared" si="317"/>
        <v>2571406.3467865717</v>
      </c>
      <c r="T1727" s="35">
        <f t="shared" si="318"/>
        <v>2.1587703439945511</v>
      </c>
      <c r="U1727" s="35">
        <f t="shared" si="319"/>
        <v>0.71433668313730969</v>
      </c>
      <c r="V1727" s="37">
        <v>-0.71433668313730969</v>
      </c>
      <c r="W1727" s="37">
        <f>0.5*'Car Specs and Assumptions'!$C$5*(F1727*F1727)</f>
        <v>982202.07407407404</v>
      </c>
      <c r="X1727" s="37">
        <f t="shared" si="320"/>
        <v>982.20207407407406</v>
      </c>
      <c r="Y1727" s="37">
        <f t="shared" si="321"/>
        <v>717.00751407407404</v>
      </c>
      <c r="Z1727" s="37">
        <f>(H1727*(K1727+L1727))/1000</f>
        <v>25.90516283325103</v>
      </c>
      <c r="AA1727" s="37">
        <f t="shared" si="322"/>
        <v>691.10235124082305</v>
      </c>
      <c r="AB1727" s="18"/>
      <c r="AC1727" s="24">
        <f t="shared" si="323"/>
        <v>0</v>
      </c>
      <c r="AD1727" s="24"/>
      <c r="AE1727" s="18"/>
      <c r="AF1727" s="18"/>
      <c r="AG1727" s="18"/>
      <c r="AH1727" s="18"/>
      <c r="AI1727" s="18"/>
      <c r="AJ1727" s="18"/>
      <c r="AK1727" s="18"/>
      <c r="AL1727" s="18"/>
      <c r="AM1727" s="18"/>
      <c r="AN1727" s="18"/>
    </row>
    <row r="1728" spans="1:40" x14ac:dyDescent="0.35">
      <c r="A1728" s="18"/>
      <c r="B1728" s="4" t="s">
        <v>6</v>
      </c>
      <c r="C1728" s="4">
        <v>1724</v>
      </c>
      <c r="D1728" s="4">
        <v>247</v>
      </c>
      <c r="E1728" s="12">
        <v>131.30000000000001</v>
      </c>
      <c r="F1728" s="34">
        <f t="shared" si="314"/>
        <v>36.472222222222221</v>
      </c>
      <c r="G1728" s="53">
        <f t="shared" si="324"/>
        <v>0</v>
      </c>
      <c r="H1728" s="34">
        <f t="shared" si="325"/>
        <v>36.472222222222221</v>
      </c>
      <c r="I1728" s="70"/>
      <c r="J1728" s="34">
        <v>0</v>
      </c>
      <c r="K1728" s="34">
        <f>'Car Specs and Assumptions'!$C$5*9.81*'Car Specs and Assumptions'!$F$5</f>
        <v>145.08990000000003</v>
      </c>
      <c r="L1728" s="34">
        <v>566.58520531828708</v>
      </c>
      <c r="M1728" s="34">
        <v>-711.67510531828714</v>
      </c>
      <c r="N1728" s="35">
        <v>-25956.372591191972</v>
      </c>
      <c r="O1728" s="35">
        <f t="shared" si="315"/>
        <v>0</v>
      </c>
      <c r="P1728" s="35">
        <f>IF(F1728&gt;0,(K1728+L1728)*F1728,0)</f>
        <v>25956.372591191972</v>
      </c>
      <c r="Q1728" s="36">
        <f>IF(J1728*-1&gt;(K1728+L1728),(((J1728*-1)-K1728-L1728))*F1728,0)</f>
        <v>0</v>
      </c>
      <c r="R1728" s="35">
        <f t="shared" si="316"/>
        <v>7796907.9348465959</v>
      </c>
      <c r="S1728" s="35">
        <f t="shared" si="317"/>
        <v>2571406.3467865717</v>
      </c>
      <c r="T1728" s="35">
        <f t="shared" si="318"/>
        <v>2.1659810243003843</v>
      </c>
      <c r="U1728" s="35">
        <f t="shared" si="319"/>
        <v>0.71433668313730969</v>
      </c>
      <c r="V1728" s="37">
        <v>-0.71433668313730969</v>
      </c>
      <c r="W1728" s="37">
        <f>0.5*'Car Specs and Assumptions'!$C$5*(F1728*F1728)</f>
        <v>983699.90393518517</v>
      </c>
      <c r="X1728" s="37">
        <f t="shared" si="320"/>
        <v>983.69990393518515</v>
      </c>
      <c r="Y1728" s="37">
        <f t="shared" si="321"/>
        <v>718.10092987268513</v>
      </c>
      <c r="Z1728" s="37">
        <f>(H1728*(K1728+L1728))/1000</f>
        <v>25.956372591191972</v>
      </c>
      <c r="AA1728" s="37">
        <f t="shared" si="322"/>
        <v>692.14455728149312</v>
      </c>
      <c r="AB1728" s="18"/>
      <c r="AC1728" s="24">
        <f t="shared" si="323"/>
        <v>0</v>
      </c>
      <c r="AD1728" s="24"/>
      <c r="AE1728" s="18"/>
      <c r="AF1728" s="18"/>
      <c r="AG1728" s="18"/>
      <c r="AH1728" s="18"/>
      <c r="AI1728" s="18"/>
      <c r="AJ1728" s="18"/>
      <c r="AK1728" s="18"/>
      <c r="AL1728" s="18"/>
      <c r="AM1728" s="18"/>
      <c r="AN1728" s="18"/>
    </row>
    <row r="1729" spans="1:40" x14ac:dyDescent="0.35">
      <c r="A1729" s="18"/>
      <c r="B1729" s="4" t="s">
        <v>6</v>
      </c>
      <c r="C1729" s="4">
        <v>1725</v>
      </c>
      <c r="D1729" s="4">
        <v>248</v>
      </c>
      <c r="E1729" s="12">
        <v>131.19999999999999</v>
      </c>
      <c r="F1729" s="34">
        <f t="shared" si="314"/>
        <v>36.444444444444443</v>
      </c>
      <c r="G1729" s="53">
        <f t="shared" si="324"/>
        <v>-8.3333333333335702E-2</v>
      </c>
      <c r="H1729" s="34">
        <f t="shared" si="325"/>
        <v>36.444444444444443</v>
      </c>
      <c r="I1729" s="70"/>
      <c r="J1729" s="34">
        <v>-123.2500000000035</v>
      </c>
      <c r="K1729" s="34">
        <f>'Car Specs and Assumptions'!$C$5*9.81*'Car Specs and Assumptions'!$F$5</f>
        <v>145.08990000000003</v>
      </c>
      <c r="L1729" s="34">
        <v>565.72249481481481</v>
      </c>
      <c r="M1729" s="34">
        <v>-834.06239481481839</v>
      </c>
      <c r="N1729" s="35">
        <v>-30396.940611028935</v>
      </c>
      <c r="O1729" s="35">
        <f t="shared" si="315"/>
        <v>0</v>
      </c>
      <c r="P1729" s="35">
        <f>IF(F1729&gt;0,(K1729+L1729)*F1729,0)</f>
        <v>25905.16283325103</v>
      </c>
      <c r="Q1729" s="36">
        <f>IF(J1729*-1&gt;(K1729+L1729),(((J1729*-1)-K1729-L1729))*F1729,0)</f>
        <v>0</v>
      </c>
      <c r="R1729" s="35">
        <f t="shared" si="316"/>
        <v>7822813.0976798469</v>
      </c>
      <c r="S1729" s="35">
        <f t="shared" si="317"/>
        <v>2571406.3467865717</v>
      </c>
      <c r="T1729" s="35">
        <f t="shared" si="318"/>
        <v>2.1731774785354614</v>
      </c>
      <c r="U1729" s="35">
        <f t="shared" si="319"/>
        <v>0.71433668313730969</v>
      </c>
      <c r="V1729" s="37">
        <v>-0.71433668313730969</v>
      </c>
      <c r="W1729" s="37">
        <f>0.5*'Car Specs and Assumptions'!$C$5*(F1729*F1729)</f>
        <v>982202.07407407404</v>
      </c>
      <c r="X1729" s="37">
        <f t="shared" si="320"/>
        <v>982.20207407407406</v>
      </c>
      <c r="Y1729" s="37">
        <f t="shared" si="321"/>
        <v>717.00751407407404</v>
      </c>
      <c r="Z1729" s="37">
        <f>(H1729*(K1729+L1729))/1000</f>
        <v>25.90516283325103</v>
      </c>
      <c r="AA1729" s="37">
        <f t="shared" si="322"/>
        <v>691.10235124082305</v>
      </c>
      <c r="AB1729" s="18"/>
      <c r="AC1729" s="24">
        <f t="shared" si="323"/>
        <v>0</v>
      </c>
      <c r="AD1729" s="24"/>
      <c r="AE1729" s="18"/>
      <c r="AF1729" s="18"/>
      <c r="AG1729" s="18"/>
      <c r="AH1729" s="18"/>
      <c r="AI1729" s="18"/>
      <c r="AJ1729" s="18"/>
      <c r="AK1729" s="18"/>
      <c r="AL1729" s="18"/>
      <c r="AM1729" s="18"/>
      <c r="AN1729" s="18"/>
    </row>
    <row r="1730" spans="1:40" x14ac:dyDescent="0.35">
      <c r="A1730" s="18"/>
      <c r="B1730" s="4" t="s">
        <v>6</v>
      </c>
      <c r="C1730" s="4">
        <v>1726</v>
      </c>
      <c r="D1730" s="4">
        <v>249</v>
      </c>
      <c r="E1730" s="12">
        <v>130.69999999999999</v>
      </c>
      <c r="F1730" s="34">
        <f t="shared" si="314"/>
        <v>36.30555555555555</v>
      </c>
      <c r="G1730" s="53">
        <f t="shared" si="324"/>
        <v>-0.19444444444444287</v>
      </c>
      <c r="H1730" s="34">
        <f t="shared" si="325"/>
        <v>36.30555555555555</v>
      </c>
      <c r="I1730" s="70"/>
      <c r="J1730" s="34">
        <v>-287.58333333333098</v>
      </c>
      <c r="K1730" s="34">
        <f>'Car Specs and Assumptions'!$C$5*9.81*'Car Specs and Assumptions'!$F$5</f>
        <v>145.08990000000003</v>
      </c>
      <c r="L1730" s="34">
        <v>561.41880184606475</v>
      </c>
      <c r="M1730" s="34">
        <v>-994.09203517939579</v>
      </c>
      <c r="N1730" s="35">
        <v>-36091.063610540834</v>
      </c>
      <c r="O1730" s="35">
        <f t="shared" si="315"/>
        <v>0</v>
      </c>
      <c r="P1730" s="35">
        <f>IF(F1730&gt;0,(K1730+L1730)*F1730,0)</f>
        <v>25650.190925355739</v>
      </c>
      <c r="Q1730" s="36">
        <f>IF(J1730*-1&gt;(K1730+L1730),(((J1730*-1)-K1730-L1730))*F1730,0)</f>
        <v>0</v>
      </c>
      <c r="R1730" s="35">
        <f t="shared" si="316"/>
        <v>7848463.2886052029</v>
      </c>
      <c r="S1730" s="35">
        <f t="shared" si="317"/>
        <v>2571406.3467865717</v>
      </c>
      <c r="T1730" s="35">
        <f t="shared" si="318"/>
        <v>2.1803031015745256</v>
      </c>
      <c r="U1730" s="35">
        <f t="shared" si="319"/>
        <v>0.71433668313730969</v>
      </c>
      <c r="V1730" s="37">
        <v>-0.71433668313730969</v>
      </c>
      <c r="W1730" s="37">
        <f>0.5*'Car Specs and Assumptions'!$C$5*(F1730*F1730)</f>
        <v>974730.04282407381</v>
      </c>
      <c r="X1730" s="37">
        <f t="shared" si="320"/>
        <v>974.73004282407385</v>
      </c>
      <c r="Y1730" s="37">
        <f t="shared" si="321"/>
        <v>711.55293126157392</v>
      </c>
      <c r="Z1730" s="37">
        <f>(H1730*(K1730+L1730))/1000</f>
        <v>25.650190925355737</v>
      </c>
      <c r="AA1730" s="37">
        <f t="shared" si="322"/>
        <v>685.90274033621813</v>
      </c>
      <c r="AB1730" s="18"/>
      <c r="AC1730" s="24">
        <f t="shared" si="323"/>
        <v>0</v>
      </c>
      <c r="AD1730" s="24"/>
      <c r="AE1730" s="18"/>
      <c r="AF1730" s="18"/>
      <c r="AG1730" s="18"/>
      <c r="AH1730" s="18"/>
      <c r="AI1730" s="18"/>
      <c r="AJ1730" s="18"/>
      <c r="AK1730" s="18"/>
      <c r="AL1730" s="18"/>
      <c r="AM1730" s="18"/>
      <c r="AN1730" s="18"/>
    </row>
    <row r="1731" spans="1:40" x14ac:dyDescent="0.35">
      <c r="A1731" s="18"/>
      <c r="B1731" s="4" t="s">
        <v>6</v>
      </c>
      <c r="C1731" s="4">
        <v>1727</v>
      </c>
      <c r="D1731" s="4">
        <v>250</v>
      </c>
      <c r="E1731" s="12">
        <v>129.80000000000001</v>
      </c>
      <c r="F1731" s="34">
        <f t="shared" si="314"/>
        <v>36.055555555555557</v>
      </c>
      <c r="G1731" s="53">
        <f t="shared" si="324"/>
        <v>-0.31944444444444287</v>
      </c>
      <c r="H1731" s="34">
        <f t="shared" si="325"/>
        <v>36.055555555555557</v>
      </c>
      <c r="I1731" s="70"/>
      <c r="J1731" s="34">
        <v>-472.45833333333098</v>
      </c>
      <c r="K1731" s="34">
        <f>'Car Specs and Assumptions'!$C$5*9.81*'Car Specs and Assumptions'!$F$5</f>
        <v>145.08990000000003</v>
      </c>
      <c r="L1731" s="34">
        <v>553.71356460648155</v>
      </c>
      <c r="M1731" s="34">
        <v>-1171.2617979398126</v>
      </c>
      <c r="N1731" s="35">
        <v>-42230.494825718801</v>
      </c>
      <c r="O1731" s="35">
        <f t="shared" si="315"/>
        <v>0</v>
      </c>
      <c r="P1731" s="35">
        <f>IF(F1731&gt;0,(K1731+L1731)*F1731,0)</f>
        <v>25195.747140533698</v>
      </c>
      <c r="Q1731" s="36">
        <f>IF(J1731*-1&gt;(K1731+L1731),(((J1731*-1)-K1731-L1731))*F1731,0)</f>
        <v>0</v>
      </c>
      <c r="R1731" s="35">
        <f t="shared" si="316"/>
        <v>7873659.0357457362</v>
      </c>
      <c r="S1731" s="35">
        <f t="shared" si="317"/>
        <v>2571406.3467865717</v>
      </c>
      <c r="T1731" s="35">
        <f t="shared" si="318"/>
        <v>2.1873024801301657</v>
      </c>
      <c r="U1731" s="35">
        <f t="shared" si="319"/>
        <v>0.71433668313730969</v>
      </c>
      <c r="V1731" s="37">
        <v>-0.71433668313730969</v>
      </c>
      <c r="W1731" s="37">
        <f>0.5*'Car Specs and Assumptions'!$C$5*(F1731*F1731)</f>
        <v>961352.28240740742</v>
      </c>
      <c r="X1731" s="37">
        <f t="shared" si="320"/>
        <v>961.35228240740742</v>
      </c>
      <c r="Y1731" s="37">
        <f t="shared" si="321"/>
        <v>701.78716615740734</v>
      </c>
      <c r="Z1731" s="37">
        <f>(H1731*(K1731+L1731))/1000</f>
        <v>25.195747140533697</v>
      </c>
      <c r="AA1731" s="37">
        <f t="shared" si="322"/>
        <v>676.5914190168736</v>
      </c>
      <c r="AB1731" s="18"/>
      <c r="AC1731" s="24">
        <f t="shared" si="323"/>
        <v>0</v>
      </c>
      <c r="AD1731" s="24"/>
      <c r="AE1731" s="18"/>
      <c r="AF1731" s="18"/>
      <c r="AG1731" s="18"/>
      <c r="AH1731" s="18"/>
      <c r="AI1731" s="18"/>
      <c r="AJ1731" s="18"/>
      <c r="AK1731" s="18"/>
      <c r="AL1731" s="18"/>
      <c r="AM1731" s="18"/>
      <c r="AN1731" s="18"/>
    </row>
    <row r="1732" spans="1:40" x14ac:dyDescent="0.35">
      <c r="A1732" s="18"/>
      <c r="B1732" s="4" t="s">
        <v>6</v>
      </c>
      <c r="C1732" s="4">
        <v>1728</v>
      </c>
      <c r="D1732" s="4">
        <v>251</v>
      </c>
      <c r="E1732" s="12">
        <v>128.4</v>
      </c>
      <c r="F1732" s="34">
        <f t="shared" si="314"/>
        <v>35.666666666666664</v>
      </c>
      <c r="G1732" s="53">
        <f t="shared" si="324"/>
        <v>-0.4583333333333357</v>
      </c>
      <c r="H1732" s="34">
        <f t="shared" si="325"/>
        <v>35.666666666666664</v>
      </c>
      <c r="I1732" s="70"/>
      <c r="J1732" s="34">
        <v>-677.87500000000352</v>
      </c>
      <c r="K1732" s="34">
        <f>'Car Specs and Assumptions'!$C$5*9.81*'Car Specs and Assumptions'!$F$5</f>
        <v>145.08990000000003</v>
      </c>
      <c r="L1732" s="34">
        <v>541.83346583333332</v>
      </c>
      <c r="M1732" s="34">
        <v>-1364.7983658333369</v>
      </c>
      <c r="N1732" s="35">
        <v>-48677.808381389012</v>
      </c>
      <c r="O1732" s="35">
        <f t="shared" si="315"/>
        <v>0</v>
      </c>
      <c r="P1732" s="35">
        <f>IF(F1732&gt;0,(K1732+L1732)*F1732,0)</f>
        <v>24500.266714722224</v>
      </c>
      <c r="Q1732" s="36">
        <f>IF(J1732*-1&gt;(K1732+L1732),(((J1732*-1)-K1732-L1732))*F1732,0)</f>
        <v>0</v>
      </c>
      <c r="R1732" s="35">
        <f t="shared" si="316"/>
        <v>7898159.3024604581</v>
      </c>
      <c r="S1732" s="35">
        <f t="shared" si="317"/>
        <v>2571406.3467865717</v>
      </c>
      <c r="T1732" s="35">
        <f t="shared" si="318"/>
        <v>2.1941086542235153</v>
      </c>
      <c r="U1732" s="35">
        <f t="shared" si="319"/>
        <v>0.71433668313730969</v>
      </c>
      <c r="V1732" s="37">
        <v>-0.71433668313730969</v>
      </c>
      <c r="W1732" s="37">
        <f>0.5*'Car Specs and Assumptions'!$C$5*(F1732*F1732)</f>
        <v>940726.16666666651</v>
      </c>
      <c r="X1732" s="37">
        <f t="shared" si="320"/>
        <v>940.72616666666647</v>
      </c>
      <c r="Y1732" s="37">
        <f t="shared" si="321"/>
        <v>686.73010166666654</v>
      </c>
      <c r="Z1732" s="37">
        <f>(H1732*(K1732+L1732))/1000</f>
        <v>24.500266714722223</v>
      </c>
      <c r="AA1732" s="37">
        <f t="shared" si="322"/>
        <v>662.22983495194433</v>
      </c>
      <c r="AB1732" s="18"/>
      <c r="AC1732" s="24">
        <f t="shared" si="323"/>
        <v>0</v>
      </c>
      <c r="AD1732" s="24"/>
      <c r="AE1732" s="18"/>
      <c r="AF1732" s="18"/>
      <c r="AG1732" s="18"/>
      <c r="AH1732" s="18"/>
      <c r="AI1732" s="18"/>
      <c r="AJ1732" s="18"/>
      <c r="AK1732" s="18"/>
      <c r="AL1732" s="18"/>
      <c r="AM1732" s="18"/>
      <c r="AN1732" s="18"/>
    </row>
    <row r="1733" spans="1:40" x14ac:dyDescent="0.35">
      <c r="A1733" s="18"/>
      <c r="B1733" s="4" t="s">
        <v>6</v>
      </c>
      <c r="C1733" s="4">
        <v>1729</v>
      </c>
      <c r="D1733" s="4">
        <v>252</v>
      </c>
      <c r="E1733" s="12">
        <v>126.5</v>
      </c>
      <c r="F1733" s="34">
        <f t="shared" ref="F1733:F1796" si="326">E1733/3.6</f>
        <v>35.138888888888886</v>
      </c>
      <c r="G1733" s="53">
        <f t="shared" si="324"/>
        <v>-0.59722222222222143</v>
      </c>
      <c r="H1733" s="34">
        <f t="shared" si="325"/>
        <v>35.138888888888886</v>
      </c>
      <c r="I1733" s="70"/>
      <c r="J1733" s="34">
        <v>-883.29166666666549</v>
      </c>
      <c r="K1733" s="34">
        <f>'Car Specs and Assumptions'!$C$5*9.81*'Car Specs and Assumptions'!$F$5</f>
        <v>145.08990000000003</v>
      </c>
      <c r="L1733" s="34">
        <v>525.9165392071759</v>
      </c>
      <c r="M1733" s="34">
        <v>-1554.2981058738415</v>
      </c>
      <c r="N1733" s="35">
        <v>-54616.30844251137</v>
      </c>
      <c r="O1733" s="35">
        <f t="shared" ref="O1733:O1796" si="327">IF(N1733&gt;0,N1733,0)</f>
        <v>0</v>
      </c>
      <c r="P1733" s="35">
        <f>IF(F1733&gt;0,(K1733+L1733)*F1733,0)</f>
        <v>23578.420711029932</v>
      </c>
      <c r="Q1733" s="36">
        <f>IF(J1733*-1&gt;(K1733+L1733),(((J1733*-1)-K1733-L1733))*F1733,0)</f>
        <v>7459.4670204515069</v>
      </c>
      <c r="R1733" s="35">
        <f t="shared" ref="R1733:R1796" si="328">R1732+P1733</f>
        <v>7921737.7231714884</v>
      </c>
      <c r="S1733" s="35">
        <f t="shared" ref="S1733:S1796" si="329">S1732+Q1733</f>
        <v>2578865.8138070232</v>
      </c>
      <c r="T1733" s="35">
        <f t="shared" ref="T1733:T1796" si="330">R1733*0.0000002778</f>
        <v>2.2006587394970394</v>
      </c>
      <c r="U1733" s="35">
        <f t="shared" ref="U1733:U1796" si="331">S1733*0.0000002778</f>
        <v>0.71640892307559112</v>
      </c>
      <c r="V1733" s="37">
        <v>-0.71640892307559112</v>
      </c>
      <c r="W1733" s="37">
        <f>0.5*'Car Specs and Assumptions'!$C$5*(F1733*F1733)</f>
        <v>913091.34837962943</v>
      </c>
      <c r="X1733" s="37">
        <f t="shared" ref="X1733:X1796" si="332">W1733/1000</f>
        <v>913.09134837962938</v>
      </c>
      <c r="Y1733" s="37">
        <f t="shared" ref="Y1733:Y1796" si="333">0.73*X1733</f>
        <v>666.55668431712945</v>
      </c>
      <c r="Z1733" s="37">
        <f>(H1733*(K1733+L1733))/1000</f>
        <v>23.578420711029931</v>
      </c>
      <c r="AA1733" s="37">
        <f t="shared" ref="AA1733:AA1796" si="334">Y1733-Z1733</f>
        <v>642.97826360609952</v>
      </c>
      <c r="AB1733" s="18"/>
      <c r="AC1733" s="24">
        <f t="shared" ref="AC1733:AC1796" si="335">IF(Q1733&gt;10000,Q1733,0)</f>
        <v>0</v>
      </c>
      <c r="AD1733" s="24"/>
      <c r="AE1733" s="18"/>
      <c r="AF1733" s="18"/>
      <c r="AG1733" s="18"/>
      <c r="AH1733" s="18"/>
      <c r="AI1733" s="18"/>
      <c r="AJ1733" s="18"/>
      <c r="AK1733" s="18"/>
      <c r="AL1733" s="18"/>
      <c r="AM1733" s="18"/>
      <c r="AN1733" s="18"/>
    </row>
    <row r="1734" spans="1:40" x14ac:dyDescent="0.35">
      <c r="A1734" s="18"/>
      <c r="B1734" s="4" t="s">
        <v>6</v>
      </c>
      <c r="C1734" s="4">
        <v>1730</v>
      </c>
      <c r="D1734" s="4">
        <v>253</v>
      </c>
      <c r="E1734" s="12">
        <v>124.1</v>
      </c>
      <c r="F1734" s="34">
        <f t="shared" si="326"/>
        <v>34.472222222222221</v>
      </c>
      <c r="G1734" s="53">
        <f t="shared" ref="G1734:G1797" si="336">($F1735-$F1733)/2</f>
        <v>-0.68055555555555358</v>
      </c>
      <c r="H1734" s="34">
        <f t="shared" si="325"/>
        <v>34.472222222222221</v>
      </c>
      <c r="I1734" s="70"/>
      <c r="J1734" s="34">
        <v>-1006.5416666666638</v>
      </c>
      <c r="K1734" s="34">
        <f>'Car Specs and Assumptions'!$C$5*9.81*'Car Specs and Assumptions'!$F$5</f>
        <v>145.08990000000003</v>
      </c>
      <c r="L1734" s="34">
        <v>506.15011615162041</v>
      </c>
      <c r="M1734" s="34">
        <v>-1657.781682818284</v>
      </c>
      <c r="N1734" s="35">
        <v>-57147.4185660414</v>
      </c>
      <c r="O1734" s="35">
        <f t="shared" si="327"/>
        <v>0</v>
      </c>
      <c r="P1734" s="35">
        <f>IF(F1734&gt;0,(K1734+L1734)*F1734,0)</f>
        <v>22449.69055678225</v>
      </c>
      <c r="Q1734" s="36">
        <f>IF(J1734*-1&gt;(K1734+L1734),(((J1734*-1)-K1734-L1734))*F1734,0)</f>
        <v>12248.03745247691</v>
      </c>
      <c r="R1734" s="35">
        <f t="shared" si="328"/>
        <v>7944187.4137282707</v>
      </c>
      <c r="S1734" s="35">
        <f t="shared" si="329"/>
        <v>2591113.8512595003</v>
      </c>
      <c r="T1734" s="35">
        <f t="shared" si="330"/>
        <v>2.2068952635337138</v>
      </c>
      <c r="U1734" s="35">
        <f t="shared" si="331"/>
        <v>0.71981142787988917</v>
      </c>
      <c r="V1734" s="37">
        <v>-0.71981142787988917</v>
      </c>
      <c r="W1734" s="37">
        <f>0.5*'Car Specs and Assumptions'!$C$5*(F1734*F1734)</f>
        <v>878773.0706018518</v>
      </c>
      <c r="X1734" s="37">
        <f t="shared" si="332"/>
        <v>878.77307060185183</v>
      </c>
      <c r="Y1734" s="37">
        <f t="shared" si="333"/>
        <v>641.5043415393518</v>
      </c>
      <c r="Z1734" s="37">
        <f>(H1734*(K1734+L1734))/1000</f>
        <v>22.449690556782251</v>
      </c>
      <c r="AA1734" s="37">
        <f t="shared" si="334"/>
        <v>619.05465098256957</v>
      </c>
      <c r="AB1734" s="18"/>
      <c r="AC1734" s="24">
        <f t="shared" si="335"/>
        <v>12248.03745247691</v>
      </c>
      <c r="AD1734" s="24"/>
      <c r="AE1734" s="18"/>
      <c r="AF1734" s="18"/>
      <c r="AG1734" s="18"/>
      <c r="AH1734" s="18"/>
      <c r="AI1734" s="18"/>
      <c r="AJ1734" s="18"/>
      <c r="AK1734" s="18"/>
      <c r="AL1734" s="18"/>
      <c r="AM1734" s="18"/>
      <c r="AN1734" s="18"/>
    </row>
    <row r="1735" spans="1:40" x14ac:dyDescent="0.35">
      <c r="A1735" s="18"/>
      <c r="B1735" s="4" t="s">
        <v>6</v>
      </c>
      <c r="C1735" s="4">
        <v>1731</v>
      </c>
      <c r="D1735" s="4">
        <v>254</v>
      </c>
      <c r="E1735" s="12">
        <v>121.6</v>
      </c>
      <c r="F1735" s="34">
        <f t="shared" si="326"/>
        <v>33.777777777777779</v>
      </c>
      <c r="G1735" s="53">
        <f t="shared" si="336"/>
        <v>-0.70833333333333215</v>
      </c>
      <c r="H1735" s="34">
        <f t="shared" ref="H1735:H1798" si="337">F1735*$C$5</f>
        <v>33.777777777777779</v>
      </c>
      <c r="I1735" s="70"/>
      <c r="J1735" s="34">
        <v>-1047.6249999999982</v>
      </c>
      <c r="K1735" s="34">
        <f>'Car Specs and Assumptions'!$C$5*9.81*'Car Specs and Assumptions'!$F$5</f>
        <v>145.08990000000003</v>
      </c>
      <c r="L1735" s="34">
        <v>485.96269037037047</v>
      </c>
      <c r="M1735" s="34">
        <v>-1678.6775903703685</v>
      </c>
      <c r="N1735" s="35">
        <v>-56701.998608065784</v>
      </c>
      <c r="O1735" s="35">
        <f t="shared" si="327"/>
        <v>0</v>
      </c>
      <c r="P1735" s="35">
        <f>IF(F1735&gt;0,(K1735+L1735)*F1735,0)</f>
        <v>21315.554163621404</v>
      </c>
      <c r="Q1735" s="36">
        <f>IF(J1735*-1&gt;(K1735+L1735),(((J1735*-1)-K1735-L1735))*F1735,0)</f>
        <v>14070.89028082298</v>
      </c>
      <c r="R1735" s="35">
        <f t="shared" si="328"/>
        <v>7965502.9678918924</v>
      </c>
      <c r="S1735" s="35">
        <f t="shared" si="329"/>
        <v>2605184.741540323</v>
      </c>
      <c r="T1735" s="35">
        <f t="shared" si="330"/>
        <v>2.2128167244803678</v>
      </c>
      <c r="U1735" s="35">
        <f t="shared" si="331"/>
        <v>0.72372032119990182</v>
      </c>
      <c r="V1735" s="37">
        <v>-0.72372032119990182</v>
      </c>
      <c r="W1735" s="37">
        <f>0.5*'Car Specs and Assumptions'!$C$5*(F1735*F1735)</f>
        <v>843723.85185185191</v>
      </c>
      <c r="X1735" s="37">
        <f t="shared" si="332"/>
        <v>843.72385185185192</v>
      </c>
      <c r="Y1735" s="37">
        <f t="shared" si="333"/>
        <v>615.91841185185183</v>
      </c>
      <c r="Z1735" s="37">
        <f>(H1735*(K1735+L1735))/1000</f>
        <v>21.315554163621403</v>
      </c>
      <c r="AA1735" s="37">
        <f t="shared" si="334"/>
        <v>594.60285768823042</v>
      </c>
      <c r="AB1735" s="18"/>
      <c r="AC1735" s="24">
        <f t="shared" si="335"/>
        <v>14070.89028082298</v>
      </c>
      <c r="AD1735" s="24"/>
      <c r="AE1735" s="18"/>
      <c r="AF1735" s="18"/>
      <c r="AG1735" s="18"/>
      <c r="AH1735" s="18"/>
      <c r="AI1735" s="18"/>
      <c r="AJ1735" s="18"/>
      <c r="AK1735" s="18"/>
      <c r="AL1735" s="18"/>
      <c r="AM1735" s="18"/>
      <c r="AN1735" s="18"/>
    </row>
    <row r="1736" spans="1:40" x14ac:dyDescent="0.35">
      <c r="A1736" s="18"/>
      <c r="B1736" s="4" t="s">
        <v>6</v>
      </c>
      <c r="C1736" s="4">
        <v>1732</v>
      </c>
      <c r="D1736" s="4">
        <v>255</v>
      </c>
      <c r="E1736" s="12">
        <v>119</v>
      </c>
      <c r="F1736" s="34">
        <f t="shared" si="326"/>
        <v>33.055555555555557</v>
      </c>
      <c r="G1736" s="53">
        <f t="shared" si="336"/>
        <v>-0.7083333333333357</v>
      </c>
      <c r="H1736" s="34">
        <f t="shared" si="337"/>
        <v>33.055555555555557</v>
      </c>
      <c r="I1736" s="70"/>
      <c r="J1736" s="34">
        <v>-1047.6250000000034</v>
      </c>
      <c r="K1736" s="34">
        <f>'Car Specs and Assumptions'!$C$5*9.81*'Car Specs and Assumptions'!$F$5</f>
        <v>145.08990000000003</v>
      </c>
      <c r="L1736" s="34">
        <v>465.40355960648156</v>
      </c>
      <c r="M1736" s="34">
        <v>-1658.118459606485</v>
      </c>
      <c r="N1736" s="35">
        <v>-54810.026859214369</v>
      </c>
      <c r="O1736" s="35">
        <f t="shared" si="327"/>
        <v>0</v>
      </c>
      <c r="P1736" s="35">
        <f>IF(F1736&gt;0,(K1736+L1736)*F1736,0)</f>
        <v>20180.200470325362</v>
      </c>
      <c r="Q1736" s="36">
        <f>IF(J1736*-1&gt;(K1736+L1736),(((J1736*-1)-K1736-L1736))*F1736,0)</f>
        <v>14449.625918563637</v>
      </c>
      <c r="R1736" s="35">
        <f t="shared" si="328"/>
        <v>7985683.168362218</v>
      </c>
      <c r="S1736" s="35">
        <f t="shared" si="329"/>
        <v>2619634.3674588865</v>
      </c>
      <c r="T1736" s="35">
        <f t="shared" si="330"/>
        <v>2.2184227841710245</v>
      </c>
      <c r="U1736" s="35">
        <f t="shared" si="331"/>
        <v>0.72773442728007864</v>
      </c>
      <c r="V1736" s="37">
        <v>-0.72773442728007864</v>
      </c>
      <c r="W1736" s="37">
        <f>0.5*'Car Specs and Assumptions'!$C$5*(F1736*F1736)</f>
        <v>808029.28240740753</v>
      </c>
      <c r="X1736" s="37">
        <f t="shared" si="332"/>
        <v>808.02928240740755</v>
      </c>
      <c r="Y1736" s="37">
        <f t="shared" si="333"/>
        <v>589.86137615740745</v>
      </c>
      <c r="Z1736" s="37">
        <f>(H1736*(K1736+L1736))/1000</f>
        <v>20.180200470325364</v>
      </c>
      <c r="AA1736" s="37">
        <f t="shared" si="334"/>
        <v>569.68117568708203</v>
      </c>
      <c r="AB1736" s="18"/>
      <c r="AC1736" s="24">
        <f t="shared" si="335"/>
        <v>14449.625918563637</v>
      </c>
      <c r="AD1736" s="24"/>
      <c r="AE1736" s="18"/>
      <c r="AF1736" s="18"/>
      <c r="AG1736" s="18"/>
      <c r="AH1736" s="18"/>
      <c r="AI1736" s="18"/>
      <c r="AJ1736" s="18"/>
      <c r="AK1736" s="18"/>
      <c r="AL1736" s="18"/>
      <c r="AM1736" s="18"/>
      <c r="AN1736" s="18"/>
    </row>
    <row r="1737" spans="1:40" x14ac:dyDescent="0.35">
      <c r="A1737" s="18"/>
      <c r="B1737" s="4" t="s">
        <v>6</v>
      </c>
      <c r="C1737" s="4">
        <v>1733</v>
      </c>
      <c r="D1737" s="4">
        <v>256</v>
      </c>
      <c r="E1737" s="12">
        <v>116.5</v>
      </c>
      <c r="F1737" s="34">
        <f t="shared" si="326"/>
        <v>32.361111111111107</v>
      </c>
      <c r="G1737" s="53">
        <f t="shared" si="336"/>
        <v>-0.68055555555555713</v>
      </c>
      <c r="H1737" s="34">
        <f t="shared" si="337"/>
        <v>32.361111111111107</v>
      </c>
      <c r="I1737" s="70"/>
      <c r="J1737" s="34">
        <v>-1006.541666666669</v>
      </c>
      <c r="K1737" s="34">
        <f>'Car Specs and Assumptions'!$C$5*9.81*'Car Specs and Assumptions'!$F$5</f>
        <v>145.08990000000003</v>
      </c>
      <c r="L1737" s="34">
        <v>446.05419545717587</v>
      </c>
      <c r="M1737" s="34">
        <v>-1597.6857621238448</v>
      </c>
      <c r="N1737" s="35">
        <v>-51702.886468729972</v>
      </c>
      <c r="O1737" s="35">
        <f t="shared" si="327"/>
        <v>0</v>
      </c>
      <c r="P1737" s="35">
        <f>IF(F1737&gt;0,(K1737+L1737)*F1737,0)</f>
        <v>19130.079755766939</v>
      </c>
      <c r="Q1737" s="36">
        <f>IF(J1737*-1&gt;(K1737+L1737),(((J1737*-1)-K1737-L1737))*F1737,0)</f>
        <v>13442.726957196095</v>
      </c>
      <c r="R1737" s="35">
        <f t="shared" si="328"/>
        <v>8004813.2481179852</v>
      </c>
      <c r="S1737" s="35">
        <f t="shared" si="329"/>
        <v>2633077.0944160824</v>
      </c>
      <c r="T1737" s="35">
        <f t="shared" si="330"/>
        <v>2.2237371203271765</v>
      </c>
      <c r="U1737" s="35">
        <f t="shared" si="331"/>
        <v>0.73146881682878773</v>
      </c>
      <c r="V1737" s="37">
        <v>-0.73146881682878773</v>
      </c>
      <c r="W1737" s="37">
        <f>0.5*'Car Specs and Assumptions'!$C$5*(F1737*F1737)</f>
        <v>774435.09837962943</v>
      </c>
      <c r="X1737" s="37">
        <f t="shared" si="332"/>
        <v>774.43509837962938</v>
      </c>
      <c r="Y1737" s="37">
        <f t="shared" si="333"/>
        <v>565.33762181712939</v>
      </c>
      <c r="Z1737" s="37">
        <f>(H1737*(K1737+L1737))/1000</f>
        <v>19.130079755766939</v>
      </c>
      <c r="AA1737" s="37">
        <f t="shared" si="334"/>
        <v>546.20754206136246</v>
      </c>
      <c r="AB1737" s="18"/>
      <c r="AC1737" s="24">
        <f t="shared" si="335"/>
        <v>13442.726957196095</v>
      </c>
      <c r="AD1737" s="24"/>
      <c r="AE1737" s="18"/>
      <c r="AF1737" s="18"/>
      <c r="AG1737" s="18"/>
      <c r="AH1737" s="18"/>
      <c r="AI1737" s="18"/>
      <c r="AJ1737" s="18"/>
      <c r="AK1737" s="18"/>
      <c r="AL1737" s="18"/>
      <c r="AM1737" s="18"/>
      <c r="AN1737" s="18"/>
    </row>
    <row r="1738" spans="1:40" x14ac:dyDescent="0.35">
      <c r="A1738" s="18"/>
      <c r="B1738" s="4" t="s">
        <v>6</v>
      </c>
      <c r="C1738" s="4">
        <v>1734</v>
      </c>
      <c r="D1738" s="4">
        <v>257</v>
      </c>
      <c r="E1738" s="12">
        <v>114.1</v>
      </c>
      <c r="F1738" s="34">
        <f t="shared" si="326"/>
        <v>31.694444444444443</v>
      </c>
      <c r="G1738" s="53">
        <f t="shared" si="336"/>
        <v>-0.65277777777777679</v>
      </c>
      <c r="H1738" s="34">
        <f t="shared" si="337"/>
        <v>31.694444444444443</v>
      </c>
      <c r="I1738" s="70"/>
      <c r="J1738" s="34">
        <v>-965.45833333333189</v>
      </c>
      <c r="K1738" s="34">
        <f>'Car Specs and Assumptions'!$C$5*9.81*'Car Specs and Assumptions'!$F$5</f>
        <v>145.08990000000003</v>
      </c>
      <c r="L1738" s="34">
        <v>427.86530017939816</v>
      </c>
      <c r="M1738" s="34">
        <v>-1538.4135335127301</v>
      </c>
      <c r="N1738" s="35">
        <v>-48759.162270500688</v>
      </c>
      <c r="O1738" s="35">
        <f t="shared" si="327"/>
        <v>0</v>
      </c>
      <c r="P1738" s="35">
        <f>IF(F1738&gt;0,(K1738+L1738)*F1738,0)</f>
        <v>18159.49676124148</v>
      </c>
      <c r="Q1738" s="36">
        <f>IF(J1738*-1&gt;(K1738+L1738),(((J1738*-1)-K1738-L1738))*F1738,0)</f>
        <v>12440.16874801773</v>
      </c>
      <c r="R1738" s="35">
        <f t="shared" si="328"/>
        <v>8022972.7448792271</v>
      </c>
      <c r="S1738" s="35">
        <f t="shared" si="329"/>
        <v>2645517.2631641002</v>
      </c>
      <c r="T1738" s="35">
        <f t="shared" si="330"/>
        <v>2.2287818285274494</v>
      </c>
      <c r="U1738" s="35">
        <f t="shared" si="331"/>
        <v>0.73492469570698704</v>
      </c>
      <c r="V1738" s="37">
        <v>-0.73492469570698704</v>
      </c>
      <c r="W1738" s="37">
        <f>0.5*'Car Specs and Assumptions'!$C$5*(F1738*F1738)</f>
        <v>742855.70949074067</v>
      </c>
      <c r="X1738" s="37">
        <f t="shared" si="332"/>
        <v>742.85570949074065</v>
      </c>
      <c r="Y1738" s="37">
        <f t="shared" si="333"/>
        <v>542.28466792824065</v>
      </c>
      <c r="Z1738" s="37">
        <f>(H1738*(K1738+L1738))/1000</f>
        <v>18.159496761241481</v>
      </c>
      <c r="AA1738" s="37">
        <f t="shared" si="334"/>
        <v>524.12517116699917</v>
      </c>
      <c r="AB1738" s="18"/>
      <c r="AC1738" s="24">
        <f t="shared" si="335"/>
        <v>12440.16874801773</v>
      </c>
      <c r="AD1738" s="24">
        <f>SUM(AC1734:AC1744)</f>
        <v>129438.81670384538</v>
      </c>
      <c r="AE1738" s="18"/>
      <c r="AF1738" s="18"/>
      <c r="AG1738" s="18"/>
      <c r="AH1738" s="18"/>
      <c r="AI1738" s="18"/>
      <c r="AJ1738" s="18"/>
      <c r="AK1738" s="18"/>
      <c r="AL1738" s="18"/>
      <c r="AM1738" s="18"/>
      <c r="AN1738" s="18"/>
    </row>
    <row r="1739" spans="1:40" x14ac:dyDescent="0.35">
      <c r="A1739" s="18"/>
      <c r="B1739" s="4" t="s">
        <v>6</v>
      </c>
      <c r="C1739" s="4">
        <v>1735</v>
      </c>
      <c r="D1739" s="4">
        <v>258</v>
      </c>
      <c r="E1739" s="12">
        <v>111.8</v>
      </c>
      <c r="F1739" s="34">
        <f t="shared" si="326"/>
        <v>31.055555555555554</v>
      </c>
      <c r="G1739" s="53">
        <f t="shared" si="336"/>
        <v>-0.63888888888888928</v>
      </c>
      <c r="H1739" s="34">
        <f t="shared" si="337"/>
        <v>31.055555555555554</v>
      </c>
      <c r="I1739" s="70"/>
      <c r="J1739" s="34">
        <v>-944.9166666666672</v>
      </c>
      <c r="K1739" s="34">
        <f>'Car Specs and Assumptions'!$C$5*9.81*'Car Specs and Assumptions'!$F$5</f>
        <v>145.08990000000003</v>
      </c>
      <c r="L1739" s="34">
        <v>410.78954793981484</v>
      </c>
      <c r="M1739" s="34">
        <v>-1500.796114606482</v>
      </c>
      <c r="N1739" s="35">
        <v>-46608.057114723524</v>
      </c>
      <c r="O1739" s="35">
        <f t="shared" si="327"/>
        <v>0</v>
      </c>
      <c r="P1739" s="35">
        <f>IF(F1739&gt;0,(K1739+L1739)*F1739,0)</f>
        <v>17263.145077686473</v>
      </c>
      <c r="Q1739" s="36">
        <f>IF(J1739*-1&gt;(K1739+L1739),(((J1739*-1)-K1739-L1739))*F1739,0)</f>
        <v>12081.76695935058</v>
      </c>
      <c r="R1739" s="35">
        <f t="shared" si="328"/>
        <v>8040235.8899569139</v>
      </c>
      <c r="S1739" s="35">
        <f t="shared" si="329"/>
        <v>2657599.0301234508</v>
      </c>
      <c r="T1739" s="35">
        <f t="shared" si="330"/>
        <v>2.2335775302300309</v>
      </c>
      <c r="U1739" s="35">
        <f t="shared" si="331"/>
        <v>0.73828101056829465</v>
      </c>
      <c r="V1739" s="37">
        <v>-0.73828101056829465</v>
      </c>
      <c r="W1739" s="37">
        <f>0.5*'Car Specs and Assumptions'!$C$5*(F1739*F1739)</f>
        <v>713208.94907407404</v>
      </c>
      <c r="X1739" s="37">
        <f t="shared" si="332"/>
        <v>713.2089490740741</v>
      </c>
      <c r="Y1739" s="37">
        <f t="shared" si="333"/>
        <v>520.64253282407412</v>
      </c>
      <c r="Z1739" s="37">
        <f>(H1739*(K1739+L1739))/1000</f>
        <v>17.263145077686474</v>
      </c>
      <c r="AA1739" s="37">
        <f t="shared" si="334"/>
        <v>503.37938774638764</v>
      </c>
      <c r="AB1739" s="18"/>
      <c r="AC1739" s="24">
        <f t="shared" si="335"/>
        <v>12081.76695935058</v>
      </c>
      <c r="AD1739" s="24"/>
      <c r="AE1739" s="18"/>
      <c r="AF1739" s="18"/>
      <c r="AG1739" s="18"/>
      <c r="AH1739" s="18"/>
      <c r="AI1739" s="18"/>
      <c r="AJ1739" s="18"/>
      <c r="AK1739" s="18"/>
      <c r="AL1739" s="18"/>
      <c r="AM1739" s="18"/>
      <c r="AN1739" s="18"/>
    </row>
    <row r="1740" spans="1:40" x14ac:dyDescent="0.35">
      <c r="A1740" s="18"/>
      <c r="B1740" s="4" t="s">
        <v>6</v>
      </c>
      <c r="C1740" s="4">
        <v>1736</v>
      </c>
      <c r="D1740" s="4">
        <v>259</v>
      </c>
      <c r="E1740" s="12">
        <v>109.5</v>
      </c>
      <c r="F1740" s="34">
        <f t="shared" si="326"/>
        <v>30.416666666666664</v>
      </c>
      <c r="G1740" s="53">
        <f t="shared" si="336"/>
        <v>-0.65277777777777857</v>
      </c>
      <c r="H1740" s="34">
        <f t="shared" si="337"/>
        <v>30.416666666666664</v>
      </c>
      <c r="I1740" s="70"/>
      <c r="J1740" s="34">
        <v>-965.45833333333451</v>
      </c>
      <c r="K1740" s="34">
        <f>'Car Specs and Assumptions'!$C$5*9.81*'Car Specs and Assumptions'!$F$5</f>
        <v>145.08990000000003</v>
      </c>
      <c r="L1740" s="34">
        <v>394.06150911458332</v>
      </c>
      <c r="M1740" s="34">
        <v>-1504.6097424479178</v>
      </c>
      <c r="N1740" s="35">
        <v>-45765.212999457493</v>
      </c>
      <c r="O1740" s="35">
        <f t="shared" si="327"/>
        <v>0</v>
      </c>
      <c r="P1740" s="35">
        <f>IF(F1740&gt;0,(K1740+L1740)*F1740,0)</f>
        <v>16399.18869390191</v>
      </c>
      <c r="Q1740" s="36">
        <f>IF(J1740*-1&gt;(K1740+L1740),(((J1740*-1)-K1740-L1740))*F1740,0)</f>
        <v>12966.83561165368</v>
      </c>
      <c r="R1740" s="35">
        <f t="shared" si="328"/>
        <v>8056635.0786508154</v>
      </c>
      <c r="S1740" s="35">
        <f t="shared" si="329"/>
        <v>2670565.8657351043</v>
      </c>
      <c r="T1740" s="35">
        <f t="shared" si="330"/>
        <v>2.2381332248491965</v>
      </c>
      <c r="U1740" s="35">
        <f t="shared" si="331"/>
        <v>0.74188319750121201</v>
      </c>
      <c r="V1740" s="37">
        <v>-0.74188319750121201</v>
      </c>
      <c r="W1740" s="37">
        <f>0.5*'Car Specs and Assumptions'!$C$5*(F1740*F1740)</f>
        <v>684165.88541666651</v>
      </c>
      <c r="X1740" s="37">
        <f t="shared" si="332"/>
        <v>684.16588541666647</v>
      </c>
      <c r="Y1740" s="37">
        <f t="shared" si="333"/>
        <v>499.44109635416652</v>
      </c>
      <c r="Z1740" s="37">
        <f>(H1740*(K1740+L1740))/1000</f>
        <v>16.399188693901909</v>
      </c>
      <c r="AA1740" s="37">
        <f t="shared" si="334"/>
        <v>483.0419076602646</v>
      </c>
      <c r="AB1740" s="18"/>
      <c r="AC1740" s="24">
        <f t="shared" si="335"/>
        <v>12966.83561165368</v>
      </c>
      <c r="AD1740" s="24"/>
      <c r="AE1740" s="18"/>
      <c r="AF1740" s="18"/>
      <c r="AG1740" s="18"/>
      <c r="AH1740" s="18"/>
      <c r="AI1740" s="18"/>
      <c r="AJ1740" s="18"/>
      <c r="AK1740" s="18"/>
      <c r="AL1740" s="18"/>
      <c r="AM1740" s="18"/>
      <c r="AN1740" s="18"/>
    </row>
    <row r="1741" spans="1:40" x14ac:dyDescent="0.35">
      <c r="A1741" s="18"/>
      <c r="B1741" s="4" t="s">
        <v>6</v>
      </c>
      <c r="C1741" s="4">
        <v>1737</v>
      </c>
      <c r="D1741" s="4">
        <v>260</v>
      </c>
      <c r="E1741" s="12">
        <v>107.1</v>
      </c>
      <c r="F1741" s="34">
        <f t="shared" si="326"/>
        <v>29.749999999999996</v>
      </c>
      <c r="G1741" s="53">
        <f t="shared" si="336"/>
        <v>-0.65277777777777679</v>
      </c>
      <c r="H1741" s="34">
        <f t="shared" si="337"/>
        <v>29.749999999999996</v>
      </c>
      <c r="I1741" s="70"/>
      <c r="J1741" s="34">
        <v>-965.45833333333189</v>
      </c>
      <c r="K1741" s="34">
        <f>'Car Specs and Assumptions'!$C$5*9.81*'Car Specs and Assumptions'!$F$5</f>
        <v>145.08990000000003</v>
      </c>
      <c r="L1741" s="34">
        <v>376.97688328124997</v>
      </c>
      <c r="M1741" s="34">
        <v>-1487.5251166145817</v>
      </c>
      <c r="N1741" s="35">
        <v>-44253.872219283803</v>
      </c>
      <c r="O1741" s="35">
        <f t="shared" si="327"/>
        <v>0</v>
      </c>
      <c r="P1741" s="35">
        <f>IF(F1741&gt;0,(K1741+L1741)*F1741,0)</f>
        <v>15531.486802617184</v>
      </c>
      <c r="Q1741" s="36">
        <f>IF(J1741*-1&gt;(K1741+L1741),(((J1741*-1)-K1741-L1741))*F1741,0)</f>
        <v>13190.898614049434</v>
      </c>
      <c r="R1741" s="35">
        <f t="shared" si="328"/>
        <v>8072166.5654534325</v>
      </c>
      <c r="S1741" s="35">
        <f t="shared" si="329"/>
        <v>2683756.7643491537</v>
      </c>
      <c r="T1741" s="35">
        <f t="shared" si="330"/>
        <v>2.2424478718829635</v>
      </c>
      <c r="U1741" s="35">
        <f t="shared" si="331"/>
        <v>0.74554762913619499</v>
      </c>
      <c r="V1741" s="37">
        <v>-0.74554762913619499</v>
      </c>
      <c r="W1741" s="37">
        <f>0.5*'Car Specs and Assumptions'!$C$5*(F1741*F1741)</f>
        <v>654503.71874999988</v>
      </c>
      <c r="X1741" s="37">
        <f t="shared" si="332"/>
        <v>654.50371874999985</v>
      </c>
      <c r="Y1741" s="37">
        <f t="shared" si="333"/>
        <v>477.78771468749989</v>
      </c>
      <c r="Z1741" s="37">
        <f>(H1741*(K1741+L1741))/1000</f>
        <v>15.531486802617184</v>
      </c>
      <c r="AA1741" s="37">
        <f t="shared" si="334"/>
        <v>462.25622788488272</v>
      </c>
      <c r="AB1741" s="18"/>
      <c r="AC1741" s="24">
        <f t="shared" si="335"/>
        <v>13190.898614049434</v>
      </c>
      <c r="AD1741" s="24"/>
      <c r="AE1741" s="18"/>
      <c r="AF1741" s="18"/>
      <c r="AG1741" s="18"/>
      <c r="AH1741" s="18"/>
      <c r="AI1741" s="18"/>
      <c r="AJ1741" s="18"/>
      <c r="AK1741" s="18"/>
      <c r="AL1741" s="18"/>
      <c r="AM1741" s="18"/>
      <c r="AN1741" s="18"/>
    </row>
    <row r="1742" spans="1:40" x14ac:dyDescent="0.35">
      <c r="A1742" s="18"/>
      <c r="B1742" s="4" t="s">
        <v>6</v>
      </c>
      <c r="C1742" s="4">
        <v>1738</v>
      </c>
      <c r="D1742" s="4">
        <v>261</v>
      </c>
      <c r="E1742" s="12">
        <v>104.8</v>
      </c>
      <c r="F1742" s="34">
        <f t="shared" si="326"/>
        <v>29.111111111111111</v>
      </c>
      <c r="G1742" s="53">
        <f t="shared" si="336"/>
        <v>-0.63888888888888751</v>
      </c>
      <c r="H1742" s="34">
        <f t="shared" si="337"/>
        <v>29.111111111111111</v>
      </c>
      <c r="I1742" s="70"/>
      <c r="J1742" s="34">
        <v>-944.91666666666458</v>
      </c>
      <c r="K1742" s="34">
        <f>'Car Specs and Assumptions'!$C$5*9.81*'Car Specs and Assumptions'!$F$5</f>
        <v>145.08990000000003</v>
      </c>
      <c r="L1742" s="34">
        <v>360.9593892592593</v>
      </c>
      <c r="M1742" s="34">
        <v>-1450.9659559259239</v>
      </c>
      <c r="N1742" s="35">
        <v>-42239.231161399119</v>
      </c>
      <c r="O1742" s="35">
        <f t="shared" si="327"/>
        <v>0</v>
      </c>
      <c r="P1742" s="35">
        <f>IF(F1742&gt;0,(K1742+L1742)*F1742,0)</f>
        <v>14731.657087325106</v>
      </c>
      <c r="Q1742" s="36">
        <f>IF(J1742*-1&gt;(K1742+L1742),(((J1742*-1)-K1742-L1742))*F1742,0)</f>
        <v>12775.916986748907</v>
      </c>
      <c r="R1742" s="35">
        <f t="shared" si="328"/>
        <v>8086898.2225407576</v>
      </c>
      <c r="S1742" s="35">
        <f t="shared" si="329"/>
        <v>2696532.6813359028</v>
      </c>
      <c r="T1742" s="35">
        <f t="shared" si="330"/>
        <v>2.2465403262218224</v>
      </c>
      <c r="U1742" s="35">
        <f t="shared" si="331"/>
        <v>0.74909677887511383</v>
      </c>
      <c r="V1742" s="37">
        <v>-0.74909677887511383</v>
      </c>
      <c r="W1742" s="37">
        <f>0.5*'Car Specs and Assumptions'!$C$5*(F1742*F1742)</f>
        <v>626694.29629629629</v>
      </c>
      <c r="X1742" s="37">
        <f t="shared" si="332"/>
        <v>626.69429629629633</v>
      </c>
      <c r="Y1742" s="37">
        <f t="shared" si="333"/>
        <v>457.4868362962963</v>
      </c>
      <c r="Z1742" s="37">
        <f>(H1742*(K1742+L1742))/1000</f>
        <v>14.731657087325106</v>
      </c>
      <c r="AA1742" s="37">
        <f t="shared" si="334"/>
        <v>442.75517920897119</v>
      </c>
      <c r="AB1742" s="18"/>
      <c r="AC1742" s="24">
        <f t="shared" si="335"/>
        <v>12775.916986748907</v>
      </c>
      <c r="AD1742" s="24"/>
      <c r="AE1742" s="18"/>
      <c r="AF1742" s="18"/>
      <c r="AG1742" s="18"/>
      <c r="AH1742" s="18"/>
      <c r="AI1742" s="18"/>
      <c r="AJ1742" s="18"/>
      <c r="AK1742" s="18"/>
      <c r="AL1742" s="18"/>
      <c r="AM1742" s="18"/>
      <c r="AN1742" s="18"/>
    </row>
    <row r="1743" spans="1:40" x14ac:dyDescent="0.35">
      <c r="A1743" s="18"/>
      <c r="B1743" s="4" t="s">
        <v>6</v>
      </c>
      <c r="C1743" s="4">
        <v>1739</v>
      </c>
      <c r="D1743" s="4">
        <v>262</v>
      </c>
      <c r="E1743" s="12">
        <v>102.5</v>
      </c>
      <c r="F1743" s="34">
        <f t="shared" si="326"/>
        <v>28.472222222222221</v>
      </c>
      <c r="G1743" s="53">
        <f t="shared" si="336"/>
        <v>-0.61111111111111072</v>
      </c>
      <c r="H1743" s="34">
        <f t="shared" si="337"/>
        <v>28.472222222222221</v>
      </c>
      <c r="I1743" s="70"/>
      <c r="J1743" s="34">
        <v>-903.8333333333328</v>
      </c>
      <c r="K1743" s="34">
        <f>'Car Specs and Assumptions'!$C$5*9.81*'Car Specs and Assumptions'!$F$5</f>
        <v>145.08990000000003</v>
      </c>
      <c r="L1743" s="34">
        <v>345.28960865162037</v>
      </c>
      <c r="M1743" s="34">
        <v>-1394.2128419849532</v>
      </c>
      <c r="N1743" s="35">
        <v>-39696.337862071581</v>
      </c>
      <c r="O1743" s="35">
        <f t="shared" si="327"/>
        <v>0</v>
      </c>
      <c r="P1743" s="35">
        <f>IF(F1743&gt;0,(K1743+L1743)*F1743,0)</f>
        <v>13962.194343553081</v>
      </c>
      <c r="Q1743" s="36">
        <f>IF(J1743*-1&gt;(K1743+L1743),(((J1743*-1)-K1743-L1743))*F1743,0)</f>
        <v>11771.949174965421</v>
      </c>
      <c r="R1743" s="35">
        <f t="shared" si="328"/>
        <v>8100860.4168843105</v>
      </c>
      <c r="S1743" s="35">
        <f t="shared" si="329"/>
        <v>2708304.630510868</v>
      </c>
      <c r="T1743" s="35">
        <f t="shared" si="330"/>
        <v>2.2504190238104615</v>
      </c>
      <c r="U1743" s="35">
        <f t="shared" si="331"/>
        <v>0.75236702635591912</v>
      </c>
      <c r="V1743" s="37">
        <v>-0.75236702635591912</v>
      </c>
      <c r="W1743" s="37">
        <f>0.5*'Car Specs and Assumptions'!$C$5*(F1743*F1743)</f>
        <v>599488.5706018518</v>
      </c>
      <c r="X1743" s="37">
        <f t="shared" si="332"/>
        <v>599.48857060185185</v>
      </c>
      <c r="Y1743" s="37">
        <f t="shared" si="333"/>
        <v>437.62665653935181</v>
      </c>
      <c r="Z1743" s="37">
        <f>(H1743*(K1743+L1743))/1000</f>
        <v>13.962194343553081</v>
      </c>
      <c r="AA1743" s="37">
        <f t="shared" si="334"/>
        <v>423.66446219579871</v>
      </c>
      <c r="AB1743" s="18"/>
      <c r="AC1743" s="24">
        <f t="shared" si="335"/>
        <v>11771.949174965421</v>
      </c>
      <c r="AD1743" s="24"/>
      <c r="AE1743" s="18"/>
      <c r="AF1743" s="18"/>
      <c r="AG1743" s="18"/>
      <c r="AH1743" s="18"/>
      <c r="AI1743" s="18"/>
      <c r="AJ1743" s="18"/>
      <c r="AK1743" s="18"/>
      <c r="AL1743" s="18"/>
      <c r="AM1743" s="18"/>
      <c r="AN1743" s="18"/>
    </row>
    <row r="1744" spans="1:40" x14ac:dyDescent="0.35">
      <c r="A1744" s="18"/>
      <c r="B1744" s="4" t="s">
        <v>6</v>
      </c>
      <c r="C1744" s="4">
        <v>1740</v>
      </c>
      <c r="D1744" s="4">
        <v>263</v>
      </c>
      <c r="E1744" s="12">
        <v>100.4</v>
      </c>
      <c r="F1744" s="34">
        <f t="shared" si="326"/>
        <v>27.888888888888889</v>
      </c>
      <c r="G1744" s="53">
        <f t="shared" si="336"/>
        <v>-0.54166666666666785</v>
      </c>
      <c r="H1744" s="34">
        <f t="shared" si="337"/>
        <v>27.888888888888889</v>
      </c>
      <c r="I1744" s="70"/>
      <c r="J1744" s="34">
        <v>-801.12500000000171</v>
      </c>
      <c r="K1744" s="34">
        <f>'Car Specs and Assumptions'!$C$5*9.81*'Car Specs and Assumptions'!$F$5</f>
        <v>145.08990000000003</v>
      </c>
      <c r="L1744" s="34">
        <v>331.28609175925931</v>
      </c>
      <c r="M1744" s="34">
        <v>-1277.5009917592611</v>
      </c>
      <c r="N1744" s="35">
        <v>-35628.083214619393</v>
      </c>
      <c r="O1744" s="35">
        <f t="shared" si="327"/>
        <v>0</v>
      </c>
      <c r="P1744" s="35">
        <f>IF(F1744&gt;0,(K1744+L1744)*F1744,0)</f>
        <v>13285.597103508233</v>
      </c>
      <c r="Q1744" s="36">
        <f>IF(J1744*-1&gt;(K1744+L1744),(((J1744*-1)-K1744-L1744))*F1744,0)</f>
        <v>9056.8890076029256</v>
      </c>
      <c r="R1744" s="35">
        <f t="shared" si="328"/>
        <v>8114146.0139878187</v>
      </c>
      <c r="S1744" s="35">
        <f t="shared" si="329"/>
        <v>2717361.5195184709</v>
      </c>
      <c r="T1744" s="35">
        <f t="shared" si="330"/>
        <v>2.254109762685816</v>
      </c>
      <c r="U1744" s="35">
        <f t="shared" si="331"/>
        <v>0.75488303012223124</v>
      </c>
      <c r="V1744" s="37">
        <v>-0.75488303012223124</v>
      </c>
      <c r="W1744" s="37">
        <f>0.5*'Car Specs and Assumptions'!$C$5*(F1744*F1744)</f>
        <v>575175.79629629629</v>
      </c>
      <c r="X1744" s="37">
        <f t="shared" si="332"/>
        <v>575.17579629629631</v>
      </c>
      <c r="Y1744" s="37">
        <f t="shared" si="333"/>
        <v>419.87833129629632</v>
      </c>
      <c r="Z1744" s="37">
        <f>(H1744*(K1744+L1744))/1000</f>
        <v>13.285597103508232</v>
      </c>
      <c r="AA1744" s="37">
        <f t="shared" si="334"/>
        <v>406.5927341927881</v>
      </c>
      <c r="AB1744" s="18"/>
      <c r="AC1744" s="24">
        <f t="shared" si="335"/>
        <v>0</v>
      </c>
      <c r="AD1744" s="24"/>
      <c r="AE1744" s="18"/>
      <c r="AF1744" s="18"/>
      <c r="AG1744" s="18"/>
      <c r="AH1744" s="18"/>
      <c r="AI1744" s="18"/>
      <c r="AJ1744" s="18"/>
      <c r="AK1744" s="18"/>
      <c r="AL1744" s="18"/>
      <c r="AM1744" s="18"/>
      <c r="AN1744" s="18"/>
    </row>
    <row r="1745" spans="1:40" x14ac:dyDescent="0.35">
      <c r="A1745" s="18"/>
      <c r="B1745" s="4" t="s">
        <v>6</v>
      </c>
      <c r="C1745" s="4">
        <v>1741</v>
      </c>
      <c r="D1745" s="4">
        <v>264</v>
      </c>
      <c r="E1745" s="12">
        <v>98.6</v>
      </c>
      <c r="F1745" s="34">
        <f t="shared" si="326"/>
        <v>27.388888888888886</v>
      </c>
      <c r="G1745" s="53">
        <f t="shared" si="336"/>
        <v>-0.44444444444444464</v>
      </c>
      <c r="H1745" s="34">
        <f t="shared" si="337"/>
        <v>27.388888888888886</v>
      </c>
      <c r="I1745" s="70"/>
      <c r="J1745" s="34">
        <v>-657.3333333333336</v>
      </c>
      <c r="K1745" s="34">
        <f>'Car Specs and Assumptions'!$C$5*9.81*'Car Specs and Assumptions'!$F$5</f>
        <v>145.08990000000003</v>
      </c>
      <c r="L1745" s="34">
        <v>319.51379071759254</v>
      </c>
      <c r="M1745" s="34">
        <v>-1121.9370240509261</v>
      </c>
      <c r="N1745" s="35">
        <v>-30728.60849206147</v>
      </c>
      <c r="O1745" s="35">
        <f t="shared" si="327"/>
        <v>0</v>
      </c>
      <c r="P1745" s="35">
        <f>IF(F1745&gt;0,(K1745+L1745)*F1745,0)</f>
        <v>12724.978862431841</v>
      </c>
      <c r="Q1745" s="36">
        <f>IF(J1745*-1&gt;(K1745+L1745),(((J1745*-1)-K1745-L1745))*F1745,0)</f>
        <v>5278.6507671977943</v>
      </c>
      <c r="R1745" s="35">
        <f t="shared" si="328"/>
        <v>8126870.9928502506</v>
      </c>
      <c r="S1745" s="35">
        <f t="shared" si="329"/>
        <v>2722640.1702856687</v>
      </c>
      <c r="T1745" s="35">
        <f t="shared" si="330"/>
        <v>2.2576447618137996</v>
      </c>
      <c r="U1745" s="35">
        <f t="shared" si="331"/>
        <v>0.75634943930535881</v>
      </c>
      <c r="V1745" s="37">
        <v>-0.75634943930535881</v>
      </c>
      <c r="W1745" s="37">
        <f>0.5*'Car Specs and Assumptions'!$C$5*(F1745*F1745)</f>
        <v>554736.8379629628</v>
      </c>
      <c r="X1745" s="37">
        <f t="shared" si="332"/>
        <v>554.7368379629628</v>
      </c>
      <c r="Y1745" s="37">
        <f t="shared" si="333"/>
        <v>404.95789171296281</v>
      </c>
      <c r="Z1745" s="37">
        <f>(H1745*(K1745+L1745))/1000</f>
        <v>12.724978862431842</v>
      </c>
      <c r="AA1745" s="37">
        <f t="shared" si="334"/>
        <v>392.23291285053097</v>
      </c>
      <c r="AB1745" s="18"/>
      <c r="AC1745" s="24">
        <f t="shared" si="335"/>
        <v>0</v>
      </c>
      <c r="AD1745" s="24"/>
      <c r="AE1745" s="18"/>
      <c r="AF1745" s="18"/>
      <c r="AG1745" s="18"/>
      <c r="AH1745" s="18"/>
      <c r="AI1745" s="18"/>
      <c r="AJ1745" s="18"/>
      <c r="AK1745" s="18"/>
      <c r="AL1745" s="18"/>
      <c r="AM1745" s="18"/>
      <c r="AN1745" s="18"/>
    </row>
    <row r="1746" spans="1:40" x14ac:dyDescent="0.35">
      <c r="A1746" s="18"/>
      <c r="B1746" s="4" t="s">
        <v>6</v>
      </c>
      <c r="C1746" s="4">
        <v>1742</v>
      </c>
      <c r="D1746" s="4">
        <v>265</v>
      </c>
      <c r="E1746" s="12">
        <v>97.2</v>
      </c>
      <c r="F1746" s="34">
        <f t="shared" si="326"/>
        <v>27</v>
      </c>
      <c r="G1746" s="53">
        <f t="shared" si="336"/>
        <v>-0.37499999999999822</v>
      </c>
      <c r="H1746" s="34">
        <f t="shared" si="337"/>
        <v>27</v>
      </c>
      <c r="I1746" s="70"/>
      <c r="J1746" s="34">
        <v>-554.62499999999739</v>
      </c>
      <c r="K1746" s="34">
        <f>'Car Specs and Assumptions'!$C$5*9.81*'Car Specs and Assumptions'!$F$5</f>
        <v>145.08990000000003</v>
      </c>
      <c r="L1746" s="34">
        <v>310.50479250000001</v>
      </c>
      <c r="M1746" s="34">
        <v>-1010.2196924999974</v>
      </c>
      <c r="N1746" s="35">
        <v>-27275.931697499931</v>
      </c>
      <c r="O1746" s="35">
        <f t="shared" si="327"/>
        <v>0</v>
      </c>
      <c r="P1746" s="35">
        <f>IF(F1746&gt;0,(K1746+L1746)*F1746,0)</f>
        <v>12301.056697500002</v>
      </c>
      <c r="Q1746" s="36">
        <f>IF(J1746*-1&gt;(K1746+L1746),(((J1746*-1)-K1746-L1746))*F1746,0)</f>
        <v>2673.8183024999275</v>
      </c>
      <c r="R1746" s="35">
        <f t="shared" si="328"/>
        <v>8139172.0495477505</v>
      </c>
      <c r="S1746" s="35">
        <f t="shared" si="329"/>
        <v>2725313.9885881688</v>
      </c>
      <c r="T1746" s="35">
        <f t="shared" si="330"/>
        <v>2.2610619953643654</v>
      </c>
      <c r="U1746" s="35">
        <f t="shared" si="331"/>
        <v>0.75709222602979331</v>
      </c>
      <c r="V1746" s="37">
        <v>-0.75709222602979331</v>
      </c>
      <c r="W1746" s="37">
        <f>0.5*'Car Specs and Assumptions'!$C$5*(F1746*F1746)</f>
        <v>539095.5</v>
      </c>
      <c r="X1746" s="37">
        <f t="shared" si="332"/>
        <v>539.09550000000002</v>
      </c>
      <c r="Y1746" s="37">
        <f t="shared" si="333"/>
        <v>393.539715</v>
      </c>
      <c r="Z1746" s="37">
        <f>(H1746*(K1746+L1746))/1000</f>
        <v>12.301056697500002</v>
      </c>
      <c r="AA1746" s="37">
        <f t="shared" si="334"/>
        <v>381.23865830249997</v>
      </c>
      <c r="AB1746" s="18"/>
      <c r="AC1746" s="24">
        <f t="shared" si="335"/>
        <v>0</v>
      </c>
      <c r="AD1746" s="24"/>
      <c r="AE1746" s="18"/>
      <c r="AF1746" s="18"/>
      <c r="AG1746" s="18"/>
      <c r="AH1746" s="18"/>
      <c r="AI1746" s="18"/>
      <c r="AJ1746" s="18"/>
      <c r="AK1746" s="18"/>
      <c r="AL1746" s="18"/>
      <c r="AM1746" s="18"/>
      <c r="AN1746" s="18"/>
    </row>
    <row r="1747" spans="1:40" x14ac:dyDescent="0.35">
      <c r="A1747" s="18"/>
      <c r="B1747" s="4" t="s">
        <v>6</v>
      </c>
      <c r="C1747" s="4">
        <v>1743</v>
      </c>
      <c r="D1747" s="4">
        <v>266</v>
      </c>
      <c r="E1747" s="12">
        <v>95.9</v>
      </c>
      <c r="F1747" s="34">
        <f t="shared" si="326"/>
        <v>26.638888888888889</v>
      </c>
      <c r="G1747" s="53">
        <f t="shared" si="336"/>
        <v>-0.33333333333333393</v>
      </c>
      <c r="H1747" s="34">
        <f t="shared" si="337"/>
        <v>26.638888888888889</v>
      </c>
      <c r="I1747" s="70"/>
      <c r="J1747" s="34">
        <v>-493.00000000000085</v>
      </c>
      <c r="K1747" s="34">
        <f>'Car Specs and Assumptions'!$C$5*9.81*'Car Specs and Assumptions'!$F$5</f>
        <v>145.08990000000003</v>
      </c>
      <c r="L1747" s="34">
        <v>302.25465087384265</v>
      </c>
      <c r="M1747" s="34">
        <v>-940.34455087384345</v>
      </c>
      <c r="N1747" s="35">
        <v>-25049.73400800044</v>
      </c>
      <c r="O1747" s="35">
        <f t="shared" si="327"/>
        <v>0</v>
      </c>
      <c r="P1747" s="35">
        <f>IF(F1747&gt;0,(K1747+L1747)*F1747,0)</f>
        <v>11916.761785778197</v>
      </c>
      <c r="Q1747" s="36">
        <f>IF(J1747*-1&gt;(K1747+L1747),(((J1747*-1)-K1747-L1747))*F1747,0)</f>
        <v>1216.2104364440477</v>
      </c>
      <c r="R1747" s="35">
        <f t="shared" si="328"/>
        <v>8151088.8113335287</v>
      </c>
      <c r="S1747" s="35">
        <f t="shared" si="329"/>
        <v>2726530.199024613</v>
      </c>
      <c r="T1747" s="35">
        <f t="shared" si="330"/>
        <v>2.2643724717884544</v>
      </c>
      <c r="U1747" s="35">
        <f t="shared" si="331"/>
        <v>0.75743008928903754</v>
      </c>
      <c r="V1747" s="37">
        <v>-0.75743008928903754</v>
      </c>
      <c r="W1747" s="37">
        <f>0.5*'Car Specs and Assumptions'!$C$5*(F1747*F1747)</f>
        <v>524771.68171296292</v>
      </c>
      <c r="X1747" s="37">
        <f t="shared" si="332"/>
        <v>524.77168171296296</v>
      </c>
      <c r="Y1747" s="37">
        <f t="shared" si="333"/>
        <v>383.08332765046293</v>
      </c>
      <c r="Z1747" s="37">
        <f>(H1747*(K1747+L1747))/1000</f>
        <v>11.916761785778197</v>
      </c>
      <c r="AA1747" s="37">
        <f t="shared" si="334"/>
        <v>371.16656586468474</v>
      </c>
      <c r="AB1747" s="18"/>
      <c r="AC1747" s="24">
        <f t="shared" si="335"/>
        <v>0</v>
      </c>
      <c r="AD1747" s="24"/>
      <c r="AE1747" s="18"/>
      <c r="AF1747" s="18"/>
      <c r="AG1747" s="18"/>
      <c r="AH1747" s="18"/>
      <c r="AI1747" s="18"/>
      <c r="AJ1747" s="18"/>
      <c r="AK1747" s="18"/>
      <c r="AL1747" s="18"/>
      <c r="AM1747" s="18"/>
      <c r="AN1747" s="18"/>
    </row>
    <row r="1748" spans="1:40" x14ac:dyDescent="0.35">
      <c r="A1748" s="18"/>
      <c r="B1748" s="4" t="s">
        <v>6</v>
      </c>
      <c r="C1748" s="4">
        <v>1744</v>
      </c>
      <c r="D1748" s="4">
        <v>267</v>
      </c>
      <c r="E1748" s="12">
        <v>94.8</v>
      </c>
      <c r="F1748" s="34">
        <f t="shared" si="326"/>
        <v>26.333333333333332</v>
      </c>
      <c r="G1748" s="53">
        <f t="shared" si="336"/>
        <v>-0.29166666666666785</v>
      </c>
      <c r="H1748" s="34">
        <f t="shared" si="337"/>
        <v>26.333333333333332</v>
      </c>
      <c r="I1748" s="70"/>
      <c r="J1748" s="34">
        <v>-431.37500000000176</v>
      </c>
      <c r="K1748" s="34">
        <f>'Car Specs and Assumptions'!$C$5*9.81*'Car Specs and Assumptions'!$F$5</f>
        <v>145.08990000000003</v>
      </c>
      <c r="L1748" s="34">
        <v>295.36052583333333</v>
      </c>
      <c r="M1748" s="34">
        <v>-871.82542583333509</v>
      </c>
      <c r="N1748" s="35">
        <v>-22958.069546944491</v>
      </c>
      <c r="O1748" s="35">
        <f t="shared" si="327"/>
        <v>0</v>
      </c>
      <c r="P1748" s="35">
        <f>IF(F1748&gt;0,(K1748+L1748)*F1748,0)</f>
        <v>11598.527880277779</v>
      </c>
      <c r="Q1748" s="36">
        <f>IF(J1748*-1&gt;(K1748+L1748),(((J1748*-1)-K1748-L1748))*F1748,0)</f>
        <v>0</v>
      </c>
      <c r="R1748" s="35">
        <f t="shared" si="328"/>
        <v>8162687.3392138062</v>
      </c>
      <c r="S1748" s="35">
        <f t="shared" si="329"/>
        <v>2726530.199024613</v>
      </c>
      <c r="T1748" s="35">
        <f t="shared" si="330"/>
        <v>2.2675945428335953</v>
      </c>
      <c r="U1748" s="35">
        <f t="shared" si="331"/>
        <v>0.75743008928903754</v>
      </c>
      <c r="V1748" s="37">
        <v>-0.75743008928903754</v>
      </c>
      <c r="W1748" s="37">
        <f>0.5*'Car Specs and Assumptions'!$C$5*(F1748*F1748)</f>
        <v>512802.16666666657</v>
      </c>
      <c r="X1748" s="37">
        <f t="shared" si="332"/>
        <v>512.80216666666661</v>
      </c>
      <c r="Y1748" s="37">
        <f t="shared" si="333"/>
        <v>374.34558166666659</v>
      </c>
      <c r="Z1748" s="37">
        <f>(H1748*(K1748+L1748))/1000</f>
        <v>11.598527880277778</v>
      </c>
      <c r="AA1748" s="37">
        <f t="shared" si="334"/>
        <v>362.74705378638879</v>
      </c>
      <c r="AB1748" s="18"/>
      <c r="AC1748" s="24">
        <f t="shared" si="335"/>
        <v>0</v>
      </c>
      <c r="AD1748" s="24"/>
      <c r="AE1748" s="18"/>
      <c r="AF1748" s="18"/>
      <c r="AG1748" s="18"/>
      <c r="AH1748" s="18"/>
      <c r="AI1748" s="18"/>
      <c r="AJ1748" s="18"/>
      <c r="AK1748" s="18"/>
      <c r="AL1748" s="18"/>
      <c r="AM1748" s="18"/>
      <c r="AN1748" s="18"/>
    </row>
    <row r="1749" spans="1:40" x14ac:dyDescent="0.35">
      <c r="A1749" s="18"/>
      <c r="B1749" s="4" t="s">
        <v>6</v>
      </c>
      <c r="C1749" s="4">
        <v>1745</v>
      </c>
      <c r="D1749" s="4">
        <v>268</v>
      </c>
      <c r="E1749" s="12">
        <v>93.8</v>
      </c>
      <c r="F1749" s="34">
        <f t="shared" si="326"/>
        <v>26.055555555555554</v>
      </c>
      <c r="G1749" s="53">
        <f t="shared" si="336"/>
        <v>-0.27777777777777857</v>
      </c>
      <c r="H1749" s="34">
        <f t="shared" si="337"/>
        <v>26.055555555555554</v>
      </c>
      <c r="I1749" s="70"/>
      <c r="J1749" s="34">
        <v>-410.83333333333451</v>
      </c>
      <c r="K1749" s="34">
        <f>'Car Specs and Assumptions'!$C$5*9.81*'Car Specs and Assumptions'!$F$5</f>
        <v>145.08990000000003</v>
      </c>
      <c r="L1749" s="34">
        <v>289.16215627314813</v>
      </c>
      <c r="M1749" s="34">
        <v>-845.08538960648275</v>
      </c>
      <c r="N1749" s="35">
        <v>-22019.169318080021</v>
      </c>
      <c r="O1749" s="35">
        <f t="shared" si="327"/>
        <v>0</v>
      </c>
      <c r="P1749" s="35">
        <f>IF(F1749&gt;0,(K1749+L1749)*F1749,0)</f>
        <v>11314.678577339248</v>
      </c>
      <c r="Q1749" s="36">
        <f>IF(J1749*-1&gt;(K1749+L1749),(((J1749*-1)-K1749-L1749))*F1749,0)</f>
        <v>0</v>
      </c>
      <c r="R1749" s="35">
        <f t="shared" si="328"/>
        <v>8174002.0177911455</v>
      </c>
      <c r="S1749" s="35">
        <f t="shared" si="329"/>
        <v>2726530.199024613</v>
      </c>
      <c r="T1749" s="35">
        <f t="shared" si="330"/>
        <v>2.2707377605423802</v>
      </c>
      <c r="U1749" s="35">
        <f t="shared" si="331"/>
        <v>0.75743008928903754</v>
      </c>
      <c r="V1749" s="37">
        <v>-0.75743008928903754</v>
      </c>
      <c r="W1749" s="37">
        <f>0.5*'Car Specs and Assumptions'!$C$5*(F1749*F1749)</f>
        <v>502040.61574074067</v>
      </c>
      <c r="X1749" s="37">
        <f t="shared" si="332"/>
        <v>502.04061574074069</v>
      </c>
      <c r="Y1749" s="37">
        <f t="shared" si="333"/>
        <v>366.4896494907407</v>
      </c>
      <c r="Z1749" s="37">
        <f>(H1749*(K1749+L1749))/1000</f>
        <v>11.314678577339247</v>
      </c>
      <c r="AA1749" s="37">
        <f t="shared" si="334"/>
        <v>355.17497091340147</v>
      </c>
      <c r="AB1749" s="18"/>
      <c r="AC1749" s="24">
        <f t="shared" si="335"/>
        <v>0</v>
      </c>
      <c r="AD1749" s="24"/>
      <c r="AE1749" s="18"/>
      <c r="AF1749" s="18"/>
      <c r="AG1749" s="18"/>
      <c r="AH1749" s="18"/>
      <c r="AI1749" s="18"/>
      <c r="AJ1749" s="18"/>
      <c r="AK1749" s="18"/>
      <c r="AL1749" s="18"/>
      <c r="AM1749" s="18"/>
      <c r="AN1749" s="18"/>
    </row>
    <row r="1750" spans="1:40" x14ac:dyDescent="0.35">
      <c r="A1750" s="18"/>
      <c r="B1750" s="4" t="s">
        <v>6</v>
      </c>
      <c r="C1750" s="4">
        <v>1746</v>
      </c>
      <c r="D1750" s="4">
        <v>269</v>
      </c>
      <c r="E1750" s="12">
        <v>92.8</v>
      </c>
      <c r="F1750" s="34">
        <f t="shared" si="326"/>
        <v>25.777777777777775</v>
      </c>
      <c r="G1750" s="53">
        <f t="shared" si="336"/>
        <v>-0.27777777777777679</v>
      </c>
      <c r="H1750" s="34">
        <f t="shared" si="337"/>
        <v>25.777777777777775</v>
      </c>
      <c r="I1750" s="70"/>
      <c r="J1750" s="34">
        <v>-410.83333333333189</v>
      </c>
      <c r="K1750" s="34">
        <f>'Car Specs and Assumptions'!$C$5*9.81*'Car Specs and Assumptions'!$F$5</f>
        <v>145.08990000000003</v>
      </c>
      <c r="L1750" s="34">
        <v>283.02951703703701</v>
      </c>
      <c r="M1750" s="34">
        <v>-838.9527503703689</v>
      </c>
      <c r="N1750" s="35">
        <v>-21626.33756510284</v>
      </c>
      <c r="O1750" s="35">
        <f t="shared" si="327"/>
        <v>0</v>
      </c>
      <c r="P1750" s="35">
        <f>IF(F1750&gt;0,(K1750+L1750)*F1750,0)</f>
        <v>11035.967194732508</v>
      </c>
      <c r="Q1750" s="36">
        <f>IF(J1750*-1&gt;(K1750+L1750),(((J1750*-1)-K1750-L1750))*F1750,0)</f>
        <v>0</v>
      </c>
      <c r="R1750" s="35">
        <f t="shared" si="328"/>
        <v>8185037.9849858778</v>
      </c>
      <c r="S1750" s="35">
        <f t="shared" si="329"/>
        <v>2726530.199024613</v>
      </c>
      <c r="T1750" s="35">
        <f t="shared" si="330"/>
        <v>2.2738035522290772</v>
      </c>
      <c r="U1750" s="35">
        <f t="shared" si="331"/>
        <v>0.75743008928903754</v>
      </c>
      <c r="V1750" s="37">
        <v>-0.75743008928903754</v>
      </c>
      <c r="W1750" s="37">
        <f>0.5*'Car Specs and Assumptions'!$C$5*(F1750*F1750)</f>
        <v>491393.18518518505</v>
      </c>
      <c r="X1750" s="37">
        <f t="shared" si="332"/>
        <v>491.39318518518508</v>
      </c>
      <c r="Y1750" s="37">
        <f t="shared" si="333"/>
        <v>358.71702518518509</v>
      </c>
      <c r="Z1750" s="37">
        <f>(H1750*(K1750+L1750))/1000</f>
        <v>11.035967194732509</v>
      </c>
      <c r="AA1750" s="37">
        <f t="shared" si="334"/>
        <v>347.68105799045259</v>
      </c>
      <c r="AB1750" s="18"/>
      <c r="AC1750" s="24">
        <f t="shared" si="335"/>
        <v>0</v>
      </c>
      <c r="AD1750" s="24"/>
      <c r="AE1750" s="18"/>
      <c r="AF1750" s="18"/>
      <c r="AG1750" s="18"/>
      <c r="AH1750" s="18"/>
      <c r="AI1750" s="18"/>
      <c r="AJ1750" s="18"/>
      <c r="AK1750" s="18"/>
      <c r="AL1750" s="18"/>
      <c r="AM1750" s="18"/>
      <c r="AN1750" s="18"/>
    </row>
    <row r="1751" spans="1:40" x14ac:dyDescent="0.35">
      <c r="A1751" s="18"/>
      <c r="B1751" s="4" t="s">
        <v>6</v>
      </c>
      <c r="C1751" s="4">
        <v>1747</v>
      </c>
      <c r="D1751" s="4">
        <v>270</v>
      </c>
      <c r="E1751" s="12">
        <v>91.8</v>
      </c>
      <c r="F1751" s="34">
        <f t="shared" si="326"/>
        <v>25.5</v>
      </c>
      <c r="G1751" s="53">
        <f t="shared" si="336"/>
        <v>-0.24999999999999822</v>
      </c>
      <c r="H1751" s="34">
        <f t="shared" si="337"/>
        <v>25.5</v>
      </c>
      <c r="I1751" s="70"/>
      <c r="J1751" s="34">
        <v>-369.74999999999739</v>
      </c>
      <c r="K1751" s="34">
        <f>'Car Specs and Assumptions'!$C$5*9.81*'Car Specs and Assumptions'!$F$5</f>
        <v>145.08990000000003</v>
      </c>
      <c r="L1751" s="34">
        <v>276.96260812500003</v>
      </c>
      <c r="M1751" s="34">
        <v>-791.80250812499753</v>
      </c>
      <c r="N1751" s="35">
        <v>-20190.963957187436</v>
      </c>
      <c r="O1751" s="35">
        <f t="shared" si="327"/>
        <v>0</v>
      </c>
      <c r="P1751" s="35">
        <f>IF(F1751&gt;0,(K1751+L1751)*F1751,0)</f>
        <v>10762.338957187501</v>
      </c>
      <c r="Q1751" s="36">
        <f>IF(J1751*-1&gt;(K1751+L1751),(((J1751*-1)-K1751-L1751))*F1751,0)</f>
        <v>0</v>
      </c>
      <c r="R1751" s="35">
        <f t="shared" si="328"/>
        <v>8195800.3239430655</v>
      </c>
      <c r="S1751" s="35">
        <f t="shared" si="329"/>
        <v>2726530.199024613</v>
      </c>
      <c r="T1751" s="35">
        <f t="shared" si="330"/>
        <v>2.2767933299913836</v>
      </c>
      <c r="U1751" s="35">
        <f t="shared" si="331"/>
        <v>0.75743008928903754</v>
      </c>
      <c r="V1751" s="37">
        <v>-0.75743008928903754</v>
      </c>
      <c r="W1751" s="37">
        <f>0.5*'Car Specs and Assumptions'!$C$5*(F1751*F1751)</f>
        <v>480859.875</v>
      </c>
      <c r="X1751" s="37">
        <f t="shared" si="332"/>
        <v>480.85987499999999</v>
      </c>
      <c r="Y1751" s="37">
        <f t="shared" si="333"/>
        <v>351.02770874999999</v>
      </c>
      <c r="Z1751" s="37">
        <f>(H1751*(K1751+L1751))/1000</f>
        <v>10.762338957187501</v>
      </c>
      <c r="AA1751" s="37">
        <f t="shared" si="334"/>
        <v>340.26536979281246</v>
      </c>
      <c r="AB1751" s="18"/>
      <c r="AC1751" s="24">
        <f t="shared" si="335"/>
        <v>0</v>
      </c>
      <c r="AD1751" s="24"/>
      <c r="AE1751" s="18"/>
      <c r="AF1751" s="18"/>
      <c r="AG1751" s="18"/>
      <c r="AH1751" s="18"/>
      <c r="AI1751" s="18"/>
      <c r="AJ1751" s="18"/>
      <c r="AK1751" s="18"/>
      <c r="AL1751" s="18"/>
      <c r="AM1751" s="18"/>
      <c r="AN1751" s="18"/>
    </row>
    <row r="1752" spans="1:40" x14ac:dyDescent="0.35">
      <c r="A1752" s="18"/>
      <c r="B1752" s="4" t="s">
        <v>6</v>
      </c>
      <c r="C1752" s="4">
        <v>1748</v>
      </c>
      <c r="D1752" s="4">
        <v>271</v>
      </c>
      <c r="E1752" s="12">
        <v>91</v>
      </c>
      <c r="F1752" s="34">
        <f t="shared" si="326"/>
        <v>25.277777777777779</v>
      </c>
      <c r="G1752" s="53">
        <f t="shared" si="336"/>
        <v>-0.22222222222222143</v>
      </c>
      <c r="H1752" s="34">
        <f t="shared" si="337"/>
        <v>25.277777777777779</v>
      </c>
      <c r="I1752" s="70"/>
      <c r="J1752" s="34">
        <v>-328.66666666666549</v>
      </c>
      <c r="K1752" s="34">
        <f>'Car Specs and Assumptions'!$C$5*9.81*'Car Specs and Assumptions'!$F$5</f>
        <v>145.08990000000003</v>
      </c>
      <c r="L1752" s="34">
        <v>272.15640682870372</v>
      </c>
      <c r="M1752" s="34">
        <v>-745.91297349536922</v>
      </c>
      <c r="N1752" s="35">
        <v>-18855.022385577387</v>
      </c>
      <c r="O1752" s="35">
        <f t="shared" si="327"/>
        <v>0</v>
      </c>
      <c r="P1752" s="35">
        <f>IF(F1752&gt;0,(K1752+L1752)*F1752,0)</f>
        <v>10547.059422614455</v>
      </c>
      <c r="Q1752" s="36">
        <f>IF(J1752*-1&gt;(K1752+L1752),(((J1752*-1)-K1752-L1752))*F1752,0)</f>
        <v>0</v>
      </c>
      <c r="R1752" s="35">
        <f t="shared" si="328"/>
        <v>8206347.3833656795</v>
      </c>
      <c r="S1752" s="35">
        <f t="shared" si="329"/>
        <v>2726530.199024613</v>
      </c>
      <c r="T1752" s="35">
        <f t="shared" si="330"/>
        <v>2.2797233030989861</v>
      </c>
      <c r="U1752" s="35">
        <f t="shared" si="331"/>
        <v>0.75743008928903754</v>
      </c>
      <c r="V1752" s="37">
        <v>-0.75743008928903754</v>
      </c>
      <c r="W1752" s="37">
        <f>0.5*'Car Specs and Assumptions'!$C$5*(F1752*F1752)</f>
        <v>472515.39351851854</v>
      </c>
      <c r="X1752" s="37">
        <f t="shared" si="332"/>
        <v>472.51539351851852</v>
      </c>
      <c r="Y1752" s="37">
        <f t="shared" si="333"/>
        <v>344.93623726851854</v>
      </c>
      <c r="Z1752" s="37">
        <f>(H1752*(K1752+L1752))/1000</f>
        <v>10.547059422614455</v>
      </c>
      <c r="AA1752" s="37">
        <f t="shared" si="334"/>
        <v>334.3891778459041</v>
      </c>
      <c r="AB1752" s="18"/>
      <c r="AC1752" s="24">
        <f t="shared" si="335"/>
        <v>0</v>
      </c>
      <c r="AD1752" s="24"/>
      <c r="AE1752" s="18"/>
      <c r="AF1752" s="18"/>
      <c r="AG1752" s="18"/>
      <c r="AH1752" s="18"/>
      <c r="AI1752" s="18"/>
      <c r="AJ1752" s="18"/>
      <c r="AK1752" s="18"/>
      <c r="AL1752" s="18"/>
      <c r="AM1752" s="18"/>
      <c r="AN1752" s="18"/>
    </row>
    <row r="1753" spans="1:40" x14ac:dyDescent="0.35">
      <c r="A1753" s="18"/>
      <c r="B1753" s="4" t="s">
        <v>6</v>
      </c>
      <c r="C1753" s="4">
        <v>1749</v>
      </c>
      <c r="D1753" s="4">
        <v>272</v>
      </c>
      <c r="E1753" s="12">
        <v>90.2</v>
      </c>
      <c r="F1753" s="34">
        <f t="shared" si="326"/>
        <v>25.055555555555557</v>
      </c>
      <c r="G1753" s="53">
        <f t="shared" si="336"/>
        <v>-0.19444444444444642</v>
      </c>
      <c r="H1753" s="34">
        <f t="shared" si="337"/>
        <v>25.055555555555557</v>
      </c>
      <c r="I1753" s="70"/>
      <c r="J1753" s="34">
        <v>-287.58333333333627</v>
      </c>
      <c r="K1753" s="34">
        <f>'Car Specs and Assumptions'!$C$5*9.81*'Car Specs and Assumptions'!$F$5</f>
        <v>145.08990000000003</v>
      </c>
      <c r="L1753" s="34">
        <v>267.39227293981486</v>
      </c>
      <c r="M1753" s="34">
        <v>-700.06550627315119</v>
      </c>
      <c r="N1753" s="35">
        <v>-17540.530184955067</v>
      </c>
      <c r="O1753" s="35">
        <f t="shared" si="327"/>
        <v>0</v>
      </c>
      <c r="P1753" s="35">
        <f>IF(F1753&gt;0,(K1753+L1753)*F1753,0)</f>
        <v>10334.969999769806</v>
      </c>
      <c r="Q1753" s="36">
        <f>IF(J1753*-1&gt;(K1753+L1753),(((J1753*-1)-K1753-L1753))*F1753,0)</f>
        <v>0</v>
      </c>
      <c r="R1753" s="35">
        <f t="shared" si="328"/>
        <v>8216682.3533654492</v>
      </c>
      <c r="S1753" s="35">
        <f t="shared" si="329"/>
        <v>2726530.199024613</v>
      </c>
      <c r="T1753" s="35">
        <f t="shared" si="330"/>
        <v>2.2825943577649217</v>
      </c>
      <c r="U1753" s="35">
        <f t="shared" si="331"/>
        <v>0.75743008928903754</v>
      </c>
      <c r="V1753" s="37">
        <v>-0.75743008928903754</v>
      </c>
      <c r="W1753" s="37">
        <f>0.5*'Car Specs and Assumptions'!$C$5*(F1753*F1753)</f>
        <v>464243.94907407416</v>
      </c>
      <c r="X1753" s="37">
        <f t="shared" si="332"/>
        <v>464.24394907407418</v>
      </c>
      <c r="Y1753" s="37">
        <f t="shared" si="333"/>
        <v>338.89808282407415</v>
      </c>
      <c r="Z1753" s="37">
        <f>(H1753*(K1753+L1753))/1000</f>
        <v>10.334969999769806</v>
      </c>
      <c r="AA1753" s="37">
        <f t="shared" si="334"/>
        <v>328.56311282430437</v>
      </c>
      <c r="AB1753" s="18"/>
      <c r="AC1753" s="24">
        <f t="shared" si="335"/>
        <v>0</v>
      </c>
      <c r="AD1753" s="24"/>
      <c r="AE1753" s="18"/>
      <c r="AF1753" s="18"/>
      <c r="AG1753" s="18"/>
      <c r="AH1753" s="18"/>
      <c r="AI1753" s="18"/>
      <c r="AJ1753" s="18"/>
      <c r="AK1753" s="18"/>
      <c r="AL1753" s="18"/>
      <c r="AM1753" s="18"/>
      <c r="AN1753" s="18"/>
    </row>
    <row r="1754" spans="1:40" x14ac:dyDescent="0.35">
      <c r="A1754" s="18"/>
      <c r="B1754" s="4" t="s">
        <v>6</v>
      </c>
      <c r="C1754" s="4">
        <v>1750</v>
      </c>
      <c r="D1754" s="4">
        <v>273</v>
      </c>
      <c r="E1754" s="12">
        <v>89.6</v>
      </c>
      <c r="F1754" s="34">
        <f t="shared" si="326"/>
        <v>24.888888888888886</v>
      </c>
      <c r="G1754" s="53">
        <f t="shared" si="336"/>
        <v>-0.15277777777778034</v>
      </c>
      <c r="H1754" s="34">
        <f t="shared" si="337"/>
        <v>24.888888888888886</v>
      </c>
      <c r="I1754" s="70"/>
      <c r="J1754" s="34">
        <v>-225.95833333333712</v>
      </c>
      <c r="K1754" s="34">
        <f>'Car Specs and Assumptions'!$C$5*9.81*'Car Specs and Assumptions'!$F$5</f>
        <v>145.08990000000003</v>
      </c>
      <c r="L1754" s="34">
        <v>263.84677925925922</v>
      </c>
      <c r="M1754" s="34">
        <v>-634.89501259259646</v>
      </c>
      <c r="N1754" s="35">
        <v>-15801.831424526843</v>
      </c>
      <c r="O1754" s="35">
        <f t="shared" si="327"/>
        <v>0</v>
      </c>
      <c r="P1754" s="35">
        <f>IF(F1754&gt;0,(K1754+L1754)*F1754,0)</f>
        <v>10177.979572674894</v>
      </c>
      <c r="Q1754" s="36">
        <f>IF(J1754*-1&gt;(K1754+L1754),(((J1754*-1)-K1754-L1754))*F1754,0)</f>
        <v>0</v>
      </c>
      <c r="R1754" s="35">
        <f t="shared" si="328"/>
        <v>8226860.3329381244</v>
      </c>
      <c r="S1754" s="35">
        <f t="shared" si="329"/>
        <v>2726530.199024613</v>
      </c>
      <c r="T1754" s="35">
        <f t="shared" si="330"/>
        <v>2.2854218004902109</v>
      </c>
      <c r="U1754" s="35">
        <f t="shared" si="331"/>
        <v>0.75743008928903754</v>
      </c>
      <c r="V1754" s="37">
        <v>-0.75743008928903754</v>
      </c>
      <c r="W1754" s="37">
        <f>0.5*'Car Specs and Assumptions'!$C$5*(F1754*F1754)</f>
        <v>458088.29629629612</v>
      </c>
      <c r="X1754" s="37">
        <f t="shared" si="332"/>
        <v>458.08829629629611</v>
      </c>
      <c r="Y1754" s="37">
        <f t="shared" si="333"/>
        <v>334.40445629629613</v>
      </c>
      <c r="Z1754" s="37">
        <f>(H1754*(K1754+L1754))/1000</f>
        <v>10.177979572674895</v>
      </c>
      <c r="AA1754" s="37">
        <f t="shared" si="334"/>
        <v>324.22647672362126</v>
      </c>
      <c r="AB1754" s="18"/>
      <c r="AC1754" s="24">
        <f t="shared" si="335"/>
        <v>0</v>
      </c>
      <c r="AD1754" s="24"/>
      <c r="AE1754" s="18"/>
      <c r="AF1754" s="18"/>
      <c r="AG1754" s="18"/>
      <c r="AH1754" s="18"/>
      <c r="AI1754" s="18"/>
      <c r="AJ1754" s="18"/>
      <c r="AK1754" s="18"/>
      <c r="AL1754" s="18"/>
      <c r="AM1754" s="18"/>
      <c r="AN1754" s="18"/>
    </row>
    <row r="1755" spans="1:40" x14ac:dyDescent="0.35">
      <c r="A1755" s="18"/>
      <c r="B1755" s="4" t="s">
        <v>6</v>
      </c>
      <c r="C1755" s="4">
        <v>1751</v>
      </c>
      <c r="D1755" s="4">
        <v>274</v>
      </c>
      <c r="E1755" s="12">
        <v>89.1</v>
      </c>
      <c r="F1755" s="34">
        <f t="shared" si="326"/>
        <v>24.749999999999996</v>
      </c>
      <c r="G1755" s="53">
        <f t="shared" si="336"/>
        <v>-0.13888888888888928</v>
      </c>
      <c r="H1755" s="34">
        <f t="shared" si="337"/>
        <v>24.749999999999996</v>
      </c>
      <c r="I1755" s="70"/>
      <c r="J1755" s="34">
        <v>-205.41666666666725</v>
      </c>
      <c r="K1755" s="34">
        <f>'Car Specs and Assumptions'!$C$5*9.81*'Car Specs and Assumptions'!$F$5</f>
        <v>145.08990000000003</v>
      </c>
      <c r="L1755" s="34">
        <v>260.9102770312499</v>
      </c>
      <c r="M1755" s="34">
        <v>-611.4168436979171</v>
      </c>
      <c r="N1755" s="35">
        <v>-15132.566881523446</v>
      </c>
      <c r="O1755" s="35">
        <f t="shared" si="327"/>
        <v>0</v>
      </c>
      <c r="P1755" s="35">
        <f>IF(F1755&gt;0,(K1755+L1755)*F1755,0)</f>
        <v>10048.504381523433</v>
      </c>
      <c r="Q1755" s="36">
        <f>IF(J1755*-1&gt;(K1755+L1755),(((J1755*-1)-K1755-L1755))*F1755,0)</f>
        <v>0</v>
      </c>
      <c r="R1755" s="35">
        <f t="shared" si="328"/>
        <v>8236908.8373196479</v>
      </c>
      <c r="S1755" s="35">
        <f t="shared" si="329"/>
        <v>2726530.199024613</v>
      </c>
      <c r="T1755" s="35">
        <f t="shared" si="330"/>
        <v>2.2882132750073985</v>
      </c>
      <c r="U1755" s="35">
        <f t="shared" si="331"/>
        <v>0.75743008928903754</v>
      </c>
      <c r="V1755" s="37">
        <v>-0.75743008928903754</v>
      </c>
      <c r="W1755" s="37">
        <f>0.5*'Car Specs and Assumptions'!$C$5*(F1755*F1755)</f>
        <v>452989.96874999983</v>
      </c>
      <c r="X1755" s="37">
        <f t="shared" si="332"/>
        <v>452.98996874999983</v>
      </c>
      <c r="Y1755" s="37">
        <f t="shared" si="333"/>
        <v>330.68267718749985</v>
      </c>
      <c r="Z1755" s="37">
        <f>(H1755*(K1755+L1755))/1000</f>
        <v>10.048504381523433</v>
      </c>
      <c r="AA1755" s="37">
        <f t="shared" si="334"/>
        <v>320.63417280597639</v>
      </c>
      <c r="AB1755" s="18"/>
      <c r="AC1755" s="24">
        <f t="shared" si="335"/>
        <v>0</v>
      </c>
      <c r="AD1755" s="24"/>
      <c r="AE1755" s="18"/>
      <c r="AF1755" s="18"/>
      <c r="AG1755" s="18"/>
      <c r="AH1755" s="18"/>
      <c r="AI1755" s="18"/>
      <c r="AJ1755" s="18"/>
      <c r="AK1755" s="18"/>
      <c r="AL1755" s="18"/>
      <c r="AM1755" s="18"/>
      <c r="AN1755" s="18"/>
    </row>
    <row r="1756" spans="1:40" x14ac:dyDescent="0.35">
      <c r="A1756" s="18"/>
      <c r="B1756" s="4" t="s">
        <v>6</v>
      </c>
      <c r="C1756" s="4">
        <v>1752</v>
      </c>
      <c r="D1756" s="4">
        <v>275</v>
      </c>
      <c r="E1756" s="12">
        <v>88.6</v>
      </c>
      <c r="F1756" s="34">
        <f t="shared" si="326"/>
        <v>24.611111111111107</v>
      </c>
      <c r="G1756" s="53">
        <f t="shared" si="336"/>
        <v>-0.13888888888888751</v>
      </c>
      <c r="H1756" s="34">
        <f t="shared" si="337"/>
        <v>24.611111111111107</v>
      </c>
      <c r="I1756" s="70"/>
      <c r="J1756" s="34">
        <v>-205.41666666666461</v>
      </c>
      <c r="K1756" s="34">
        <f>'Car Specs and Assumptions'!$C$5*9.81*'Car Specs and Assumptions'!$F$5</f>
        <v>145.08990000000003</v>
      </c>
      <c r="L1756" s="34">
        <v>257.99020738425918</v>
      </c>
      <c r="M1756" s="34">
        <v>-608.49677405092382</v>
      </c>
      <c r="N1756" s="35">
        <v>-14975.781716919955</v>
      </c>
      <c r="O1756" s="35">
        <f t="shared" si="327"/>
        <v>0</v>
      </c>
      <c r="P1756" s="35">
        <f>IF(F1756&gt;0,(K1756+L1756)*F1756,0)</f>
        <v>9920.249309512601</v>
      </c>
      <c r="Q1756" s="36">
        <f>IF(J1756*-1&gt;(K1756+L1756),(((J1756*-1)-K1756-L1756))*F1756,0)</f>
        <v>0</v>
      </c>
      <c r="R1756" s="35">
        <f t="shared" si="328"/>
        <v>8246829.0866291607</v>
      </c>
      <c r="S1756" s="35">
        <f t="shared" si="329"/>
        <v>2726530.199024613</v>
      </c>
      <c r="T1756" s="35">
        <f t="shared" si="330"/>
        <v>2.2909691202655811</v>
      </c>
      <c r="U1756" s="35">
        <f t="shared" si="331"/>
        <v>0.75743008928903754</v>
      </c>
      <c r="V1756" s="37">
        <v>-0.75743008928903754</v>
      </c>
      <c r="W1756" s="37">
        <f>0.5*'Car Specs and Assumptions'!$C$5*(F1756*F1756)</f>
        <v>447920.17129629612</v>
      </c>
      <c r="X1756" s="37">
        <f t="shared" si="332"/>
        <v>447.92017129629613</v>
      </c>
      <c r="Y1756" s="37">
        <f t="shared" si="333"/>
        <v>326.98172504629616</v>
      </c>
      <c r="Z1756" s="37">
        <f>(H1756*(K1756+L1756))/1000</f>
        <v>9.9202493095126005</v>
      </c>
      <c r="AA1756" s="37">
        <f t="shared" si="334"/>
        <v>317.06147573678356</v>
      </c>
      <c r="AB1756" s="18"/>
      <c r="AC1756" s="24">
        <f t="shared" si="335"/>
        <v>0</v>
      </c>
      <c r="AD1756" s="24"/>
      <c r="AE1756" s="18"/>
      <c r="AF1756" s="18"/>
      <c r="AG1756" s="18"/>
      <c r="AH1756" s="18"/>
      <c r="AI1756" s="18"/>
      <c r="AJ1756" s="18"/>
      <c r="AK1756" s="18"/>
      <c r="AL1756" s="18"/>
      <c r="AM1756" s="18"/>
      <c r="AN1756" s="18"/>
    </row>
    <row r="1757" spans="1:40" x14ac:dyDescent="0.35">
      <c r="A1757" s="18"/>
      <c r="B1757" s="4" t="s">
        <v>6</v>
      </c>
      <c r="C1757" s="4">
        <v>1753</v>
      </c>
      <c r="D1757" s="4">
        <v>276</v>
      </c>
      <c r="E1757" s="12">
        <v>88.1</v>
      </c>
      <c r="F1757" s="34">
        <f t="shared" si="326"/>
        <v>24.472222222222221</v>
      </c>
      <c r="G1757" s="53">
        <f t="shared" si="336"/>
        <v>-0.13888888888888751</v>
      </c>
      <c r="H1757" s="34">
        <f t="shared" si="337"/>
        <v>24.472222222222221</v>
      </c>
      <c r="I1757" s="70"/>
      <c r="J1757" s="34">
        <v>-205.41666666666461</v>
      </c>
      <c r="K1757" s="34">
        <f>'Car Specs and Assumptions'!$C$5*9.81*'Car Specs and Assumptions'!$F$5</f>
        <v>145.08990000000003</v>
      </c>
      <c r="L1757" s="34">
        <v>255.08657031828704</v>
      </c>
      <c r="M1757" s="34">
        <v>-605.59313698495168</v>
      </c>
      <c r="N1757" s="35">
        <v>-14820.209824548401</v>
      </c>
      <c r="O1757" s="35">
        <f t="shared" si="327"/>
        <v>0</v>
      </c>
      <c r="P1757" s="35">
        <f>IF(F1757&gt;0,(K1757+L1757)*F1757,0)</f>
        <v>9793.2075097336365</v>
      </c>
      <c r="Q1757" s="36">
        <f>IF(J1757*-1&gt;(K1757+L1757),(((J1757*-1)-K1757-L1757))*F1757,0)</f>
        <v>0</v>
      </c>
      <c r="R1757" s="35">
        <f t="shared" si="328"/>
        <v>8256622.2941388944</v>
      </c>
      <c r="S1757" s="35">
        <f t="shared" si="329"/>
        <v>2726530.199024613</v>
      </c>
      <c r="T1757" s="35">
        <f t="shared" si="330"/>
        <v>2.2936896733117851</v>
      </c>
      <c r="U1757" s="35">
        <f t="shared" si="331"/>
        <v>0.75743008928903754</v>
      </c>
      <c r="V1757" s="37">
        <v>-0.75743008928903754</v>
      </c>
      <c r="W1757" s="37">
        <f>0.5*'Car Specs and Assumptions'!$C$5*(F1757*F1757)</f>
        <v>442878.90393518517</v>
      </c>
      <c r="X1757" s="37">
        <f t="shared" si="332"/>
        <v>442.87890393518518</v>
      </c>
      <c r="Y1757" s="37">
        <f t="shared" si="333"/>
        <v>323.30159987268519</v>
      </c>
      <c r="Z1757" s="37">
        <f>(H1757*(K1757+L1757))/1000</f>
        <v>9.7932075097336373</v>
      </c>
      <c r="AA1757" s="37">
        <f t="shared" si="334"/>
        <v>313.50839236295155</v>
      </c>
      <c r="AB1757" s="18"/>
      <c r="AC1757" s="24">
        <f t="shared" si="335"/>
        <v>0</v>
      </c>
      <c r="AD1757" s="24"/>
      <c r="AE1757" s="18"/>
      <c r="AF1757" s="18"/>
      <c r="AG1757" s="18"/>
      <c r="AH1757" s="18"/>
      <c r="AI1757" s="18"/>
      <c r="AJ1757" s="18"/>
      <c r="AK1757" s="18"/>
      <c r="AL1757" s="18"/>
      <c r="AM1757" s="18"/>
      <c r="AN1757" s="18"/>
    </row>
    <row r="1758" spans="1:40" x14ac:dyDescent="0.35">
      <c r="A1758" s="18"/>
      <c r="B1758" s="4" t="s">
        <v>6</v>
      </c>
      <c r="C1758" s="4">
        <v>1754</v>
      </c>
      <c r="D1758" s="4">
        <v>277</v>
      </c>
      <c r="E1758" s="12">
        <v>87.6</v>
      </c>
      <c r="F1758" s="34">
        <f t="shared" si="326"/>
        <v>24.333333333333332</v>
      </c>
      <c r="G1758" s="53">
        <f t="shared" si="336"/>
        <v>-0.13888888888888928</v>
      </c>
      <c r="H1758" s="34">
        <f t="shared" si="337"/>
        <v>24.333333333333332</v>
      </c>
      <c r="I1758" s="70"/>
      <c r="J1758" s="34">
        <v>-205.41666666666725</v>
      </c>
      <c r="K1758" s="34">
        <f>'Car Specs and Assumptions'!$C$5*9.81*'Car Specs and Assumptions'!$F$5</f>
        <v>145.08990000000003</v>
      </c>
      <c r="L1758" s="34">
        <v>252.19936583333336</v>
      </c>
      <c r="M1758" s="34">
        <v>-602.70593250000059</v>
      </c>
      <c r="N1758" s="35">
        <v>-14665.844357500013</v>
      </c>
      <c r="O1758" s="35">
        <f t="shared" si="327"/>
        <v>0</v>
      </c>
      <c r="P1758" s="35">
        <f>IF(F1758&gt;0,(K1758+L1758)*F1758,0)</f>
        <v>9667.3721352777793</v>
      </c>
      <c r="Q1758" s="36">
        <f>IF(J1758*-1&gt;(K1758+L1758),(((J1758*-1)-K1758-L1758))*F1758,0)</f>
        <v>0</v>
      </c>
      <c r="R1758" s="35">
        <f t="shared" si="328"/>
        <v>8266289.6662741723</v>
      </c>
      <c r="S1758" s="35">
        <f t="shared" si="329"/>
        <v>2726530.199024613</v>
      </c>
      <c r="T1758" s="35">
        <f t="shared" si="330"/>
        <v>2.2963752692909654</v>
      </c>
      <c r="U1758" s="35">
        <f t="shared" si="331"/>
        <v>0.75743008928903754</v>
      </c>
      <c r="V1758" s="37">
        <v>-0.75743008928903754</v>
      </c>
      <c r="W1758" s="37">
        <f>0.5*'Car Specs and Assumptions'!$C$5*(F1758*F1758)</f>
        <v>437866.16666666663</v>
      </c>
      <c r="X1758" s="37">
        <f t="shared" si="332"/>
        <v>437.86616666666663</v>
      </c>
      <c r="Y1758" s="37">
        <f t="shared" si="333"/>
        <v>319.64230166666664</v>
      </c>
      <c r="Z1758" s="37">
        <f>(H1758*(K1758+L1758))/1000</f>
        <v>9.6673721352777786</v>
      </c>
      <c r="AA1758" s="37">
        <f t="shared" si="334"/>
        <v>309.97492953138885</v>
      </c>
      <c r="AB1758" s="18"/>
      <c r="AC1758" s="24">
        <f t="shared" si="335"/>
        <v>0</v>
      </c>
      <c r="AD1758" s="24"/>
      <c r="AE1758" s="18"/>
      <c r="AF1758" s="18"/>
      <c r="AG1758" s="18"/>
      <c r="AH1758" s="18"/>
      <c r="AI1758" s="18"/>
      <c r="AJ1758" s="18"/>
      <c r="AK1758" s="18"/>
      <c r="AL1758" s="18"/>
      <c r="AM1758" s="18"/>
      <c r="AN1758" s="18"/>
    </row>
    <row r="1759" spans="1:40" x14ac:dyDescent="0.35">
      <c r="A1759" s="18"/>
      <c r="B1759" s="4" t="s">
        <v>6</v>
      </c>
      <c r="C1759" s="4">
        <v>1755</v>
      </c>
      <c r="D1759" s="4">
        <v>278</v>
      </c>
      <c r="E1759" s="12">
        <v>87.1</v>
      </c>
      <c r="F1759" s="34">
        <f t="shared" si="326"/>
        <v>24.194444444444443</v>
      </c>
      <c r="G1759" s="53">
        <f t="shared" si="336"/>
        <v>-0.13888888888888928</v>
      </c>
      <c r="H1759" s="34">
        <f t="shared" si="337"/>
        <v>24.194444444444443</v>
      </c>
      <c r="I1759" s="70"/>
      <c r="J1759" s="34">
        <v>-205.41666666666725</v>
      </c>
      <c r="K1759" s="34">
        <f>'Car Specs and Assumptions'!$C$5*9.81*'Car Specs and Assumptions'!$F$5</f>
        <v>145.08990000000003</v>
      </c>
      <c r="L1759" s="34">
        <v>249.32859392939812</v>
      </c>
      <c r="M1759" s="34">
        <v>-599.83516059606541</v>
      </c>
      <c r="N1759" s="35">
        <v>-14512.678468865915</v>
      </c>
      <c r="O1759" s="35">
        <f t="shared" si="327"/>
        <v>0</v>
      </c>
      <c r="P1759" s="35">
        <f>IF(F1759&gt;0,(K1759+L1759)*F1759,0)</f>
        <v>9542.7363392362713</v>
      </c>
      <c r="Q1759" s="36">
        <f>IF(J1759*-1&gt;(K1759+L1759),(((J1759*-1)-K1759-L1759))*F1759,0)</f>
        <v>0</v>
      </c>
      <c r="R1759" s="35">
        <f t="shared" si="328"/>
        <v>8275832.4026134089</v>
      </c>
      <c r="S1759" s="35">
        <f t="shared" si="329"/>
        <v>2726530.199024613</v>
      </c>
      <c r="T1759" s="35">
        <f t="shared" si="330"/>
        <v>2.299026241446005</v>
      </c>
      <c r="U1759" s="35">
        <f t="shared" si="331"/>
        <v>0.75743008928903754</v>
      </c>
      <c r="V1759" s="37">
        <v>-0.75743008928903754</v>
      </c>
      <c r="W1759" s="37">
        <f>0.5*'Car Specs and Assumptions'!$C$5*(F1759*F1759)</f>
        <v>432881.95949074067</v>
      </c>
      <c r="X1759" s="37">
        <f t="shared" si="332"/>
        <v>432.88195949074066</v>
      </c>
      <c r="Y1759" s="37">
        <f t="shared" si="333"/>
        <v>316.00383042824069</v>
      </c>
      <c r="Z1759" s="37">
        <f>(H1759*(K1759+L1759))/1000</f>
        <v>9.5427363392362707</v>
      </c>
      <c r="AA1759" s="37">
        <f t="shared" si="334"/>
        <v>306.4610940890044</v>
      </c>
      <c r="AB1759" s="18"/>
      <c r="AC1759" s="24">
        <f t="shared" si="335"/>
        <v>0</v>
      </c>
      <c r="AD1759" s="24"/>
      <c r="AE1759" s="18"/>
      <c r="AF1759" s="18"/>
      <c r="AG1759" s="18"/>
      <c r="AH1759" s="18"/>
      <c r="AI1759" s="18"/>
      <c r="AJ1759" s="18"/>
      <c r="AK1759" s="18"/>
      <c r="AL1759" s="18"/>
      <c r="AM1759" s="18"/>
      <c r="AN1759" s="18"/>
    </row>
    <row r="1760" spans="1:40" x14ac:dyDescent="0.35">
      <c r="A1760" s="18"/>
      <c r="B1760" s="4" t="s">
        <v>6</v>
      </c>
      <c r="C1760" s="4">
        <v>1756</v>
      </c>
      <c r="D1760" s="4">
        <v>279</v>
      </c>
      <c r="E1760" s="12">
        <v>86.6</v>
      </c>
      <c r="F1760" s="34">
        <f t="shared" si="326"/>
        <v>24.055555555555554</v>
      </c>
      <c r="G1760" s="53">
        <f t="shared" si="336"/>
        <v>-0.13888888888888928</v>
      </c>
      <c r="H1760" s="34">
        <f t="shared" si="337"/>
        <v>24.055555555555554</v>
      </c>
      <c r="I1760" s="70"/>
      <c r="J1760" s="34">
        <v>-205.41666666666725</v>
      </c>
      <c r="K1760" s="34">
        <f>'Car Specs and Assumptions'!$C$5*9.81*'Car Specs and Assumptions'!$F$5</f>
        <v>145.08990000000003</v>
      </c>
      <c r="L1760" s="34">
        <v>246.47425460648145</v>
      </c>
      <c r="M1760" s="34">
        <v>-596.98082127314865</v>
      </c>
      <c r="N1760" s="35">
        <v>-14360.705311737407</v>
      </c>
      <c r="O1760" s="35">
        <f t="shared" si="327"/>
        <v>0</v>
      </c>
      <c r="P1760" s="35">
        <f>IF(F1760&gt;0,(K1760+L1760)*F1760,0)</f>
        <v>9419.2932747003579</v>
      </c>
      <c r="Q1760" s="36">
        <f>IF(J1760*-1&gt;(K1760+L1760),(((J1760*-1)-K1760-L1760))*F1760,0)</f>
        <v>0</v>
      </c>
      <c r="R1760" s="35">
        <f t="shared" si="328"/>
        <v>8285251.6958881095</v>
      </c>
      <c r="S1760" s="35">
        <f t="shared" si="329"/>
        <v>2726530.199024613</v>
      </c>
      <c r="T1760" s="35">
        <f t="shared" si="330"/>
        <v>2.301642921117717</v>
      </c>
      <c r="U1760" s="35">
        <f t="shared" si="331"/>
        <v>0.75743008928903754</v>
      </c>
      <c r="V1760" s="37">
        <v>-0.75743008928903754</v>
      </c>
      <c r="W1760" s="37">
        <f>0.5*'Car Specs and Assumptions'!$C$5*(F1760*F1760)</f>
        <v>427926.2824074073</v>
      </c>
      <c r="X1760" s="37">
        <f t="shared" si="332"/>
        <v>427.92628240740731</v>
      </c>
      <c r="Y1760" s="37">
        <f t="shared" si="333"/>
        <v>312.38618615740734</v>
      </c>
      <c r="Z1760" s="37">
        <f>(H1760*(K1760+L1760))/1000</f>
        <v>9.4192932747003582</v>
      </c>
      <c r="AA1760" s="37">
        <f t="shared" si="334"/>
        <v>302.96689288270699</v>
      </c>
      <c r="AB1760" s="18"/>
      <c r="AC1760" s="24">
        <f t="shared" si="335"/>
        <v>0</v>
      </c>
      <c r="AD1760" s="24"/>
      <c r="AE1760" s="18"/>
      <c r="AF1760" s="18"/>
      <c r="AG1760" s="18"/>
      <c r="AH1760" s="18"/>
      <c r="AI1760" s="18"/>
      <c r="AJ1760" s="18"/>
      <c r="AK1760" s="18"/>
      <c r="AL1760" s="18"/>
      <c r="AM1760" s="18"/>
      <c r="AN1760" s="18"/>
    </row>
    <row r="1761" spans="1:40" x14ac:dyDescent="0.35">
      <c r="A1761" s="18"/>
      <c r="B1761" s="4" t="s">
        <v>6</v>
      </c>
      <c r="C1761" s="4">
        <v>1757</v>
      </c>
      <c r="D1761" s="4">
        <v>280</v>
      </c>
      <c r="E1761" s="12">
        <v>86.1</v>
      </c>
      <c r="F1761" s="34">
        <f t="shared" si="326"/>
        <v>23.916666666666664</v>
      </c>
      <c r="G1761" s="53">
        <f t="shared" si="336"/>
        <v>-0.15277777777777679</v>
      </c>
      <c r="H1761" s="34">
        <f t="shared" si="337"/>
        <v>23.916666666666664</v>
      </c>
      <c r="I1761" s="70"/>
      <c r="J1761" s="34">
        <v>-225.95833333333186</v>
      </c>
      <c r="K1761" s="34">
        <f>'Car Specs and Assumptions'!$C$5*9.81*'Car Specs and Assumptions'!$F$5</f>
        <v>145.08990000000003</v>
      </c>
      <c r="L1761" s="34">
        <v>243.63634786458331</v>
      </c>
      <c r="M1761" s="34">
        <v>-614.68458119791524</v>
      </c>
      <c r="N1761" s="35">
        <v>-14701.206233650139</v>
      </c>
      <c r="O1761" s="35">
        <f t="shared" si="327"/>
        <v>0</v>
      </c>
      <c r="P1761" s="35">
        <f>IF(F1761&gt;0,(K1761+L1761)*F1761,0)</f>
        <v>9297.0360947612844</v>
      </c>
      <c r="Q1761" s="36">
        <f>IF(J1761*-1&gt;(K1761+L1761),(((J1761*-1)-K1761-L1761))*F1761,0)</f>
        <v>0</v>
      </c>
      <c r="R1761" s="35">
        <f t="shared" si="328"/>
        <v>8294548.731982871</v>
      </c>
      <c r="S1761" s="35">
        <f t="shared" si="329"/>
        <v>2726530.199024613</v>
      </c>
      <c r="T1761" s="35">
        <f t="shared" si="330"/>
        <v>2.3042256377448416</v>
      </c>
      <c r="U1761" s="35">
        <f t="shared" si="331"/>
        <v>0.75743008928903754</v>
      </c>
      <c r="V1761" s="37">
        <v>-0.75743008928903754</v>
      </c>
      <c r="W1761" s="37">
        <f>0.5*'Car Specs and Assumptions'!$C$5*(F1761*F1761)</f>
        <v>422999.13541666657</v>
      </c>
      <c r="X1761" s="37">
        <f t="shared" si="332"/>
        <v>422.99913541666655</v>
      </c>
      <c r="Y1761" s="37">
        <f t="shared" si="333"/>
        <v>308.78936885416658</v>
      </c>
      <c r="Z1761" s="37">
        <f>(H1761*(K1761+L1761))/1000</f>
        <v>9.2970360947612836</v>
      </c>
      <c r="AA1761" s="37">
        <f t="shared" si="334"/>
        <v>299.49233275940531</v>
      </c>
      <c r="AB1761" s="18"/>
      <c r="AC1761" s="24">
        <f t="shared" si="335"/>
        <v>0</v>
      </c>
      <c r="AD1761" s="24"/>
      <c r="AE1761" s="18"/>
      <c r="AF1761" s="18"/>
      <c r="AG1761" s="18"/>
      <c r="AH1761" s="18"/>
      <c r="AI1761" s="18"/>
      <c r="AJ1761" s="18"/>
      <c r="AK1761" s="18"/>
      <c r="AL1761" s="18"/>
      <c r="AM1761" s="18"/>
      <c r="AN1761" s="18"/>
    </row>
    <row r="1762" spans="1:40" x14ac:dyDescent="0.35">
      <c r="A1762" s="18"/>
      <c r="B1762" s="4" t="s">
        <v>6</v>
      </c>
      <c r="C1762" s="4">
        <v>1758</v>
      </c>
      <c r="D1762" s="4">
        <v>281</v>
      </c>
      <c r="E1762" s="12">
        <v>85.5</v>
      </c>
      <c r="F1762" s="34">
        <f t="shared" si="326"/>
        <v>23.75</v>
      </c>
      <c r="G1762" s="53">
        <f t="shared" si="336"/>
        <v>-0.15277777777777679</v>
      </c>
      <c r="H1762" s="34">
        <f t="shared" si="337"/>
        <v>23.75</v>
      </c>
      <c r="I1762" s="70"/>
      <c r="J1762" s="34">
        <v>-225.95833333333186</v>
      </c>
      <c r="K1762" s="34">
        <f>'Car Specs and Assumptions'!$C$5*9.81*'Car Specs and Assumptions'!$F$5</f>
        <v>145.08990000000003</v>
      </c>
      <c r="L1762" s="34">
        <v>240.25255078125002</v>
      </c>
      <c r="M1762" s="34">
        <v>-611.30078411458192</v>
      </c>
      <c r="N1762" s="35">
        <v>-14518.39362272132</v>
      </c>
      <c r="O1762" s="35">
        <f t="shared" si="327"/>
        <v>0</v>
      </c>
      <c r="P1762" s="35">
        <f>IF(F1762&gt;0,(K1762+L1762)*F1762,0)</f>
        <v>9151.8832060546883</v>
      </c>
      <c r="Q1762" s="36">
        <f>IF(J1762*-1&gt;(K1762+L1762),(((J1762*-1)-K1762-L1762))*F1762,0)</f>
        <v>0</v>
      </c>
      <c r="R1762" s="35">
        <f t="shared" si="328"/>
        <v>8303700.6151889255</v>
      </c>
      <c r="S1762" s="35">
        <f t="shared" si="329"/>
        <v>2726530.199024613</v>
      </c>
      <c r="T1762" s="35">
        <f t="shared" si="330"/>
        <v>2.3067680308994838</v>
      </c>
      <c r="U1762" s="35">
        <f t="shared" si="331"/>
        <v>0.75743008928903754</v>
      </c>
      <c r="V1762" s="37">
        <v>-0.75743008928903754</v>
      </c>
      <c r="W1762" s="37">
        <f>0.5*'Car Specs and Assumptions'!$C$5*(F1762*F1762)</f>
        <v>417124.21875</v>
      </c>
      <c r="X1762" s="37">
        <f t="shared" si="332"/>
        <v>417.12421875000001</v>
      </c>
      <c r="Y1762" s="37">
        <f t="shared" si="333"/>
        <v>304.5006796875</v>
      </c>
      <c r="Z1762" s="37">
        <f>(H1762*(K1762+L1762))/1000</f>
        <v>9.1518832060546877</v>
      </c>
      <c r="AA1762" s="37">
        <f t="shared" si="334"/>
        <v>295.34879648144533</v>
      </c>
      <c r="AB1762" s="18"/>
      <c r="AC1762" s="24">
        <f t="shared" si="335"/>
        <v>0</v>
      </c>
      <c r="AD1762" s="24"/>
      <c r="AE1762" s="18"/>
      <c r="AF1762" s="18"/>
      <c r="AG1762" s="18"/>
      <c r="AH1762" s="18"/>
      <c r="AI1762" s="18"/>
      <c r="AJ1762" s="18"/>
      <c r="AK1762" s="18"/>
      <c r="AL1762" s="18"/>
      <c r="AM1762" s="18"/>
      <c r="AN1762" s="18"/>
    </row>
    <row r="1763" spans="1:40" x14ac:dyDescent="0.35">
      <c r="A1763" s="18"/>
      <c r="B1763" s="4" t="s">
        <v>6</v>
      </c>
      <c r="C1763" s="4">
        <v>1759</v>
      </c>
      <c r="D1763" s="4">
        <v>282</v>
      </c>
      <c r="E1763" s="12">
        <v>85</v>
      </c>
      <c r="F1763" s="34">
        <f t="shared" si="326"/>
        <v>23.611111111111111</v>
      </c>
      <c r="G1763" s="53">
        <f t="shared" si="336"/>
        <v>-0.15277777777777679</v>
      </c>
      <c r="H1763" s="34">
        <f t="shared" si="337"/>
        <v>23.611111111111111</v>
      </c>
      <c r="I1763" s="70"/>
      <c r="J1763" s="34">
        <v>-225.95833333333186</v>
      </c>
      <c r="K1763" s="34">
        <f>'Car Specs and Assumptions'!$C$5*9.81*'Car Specs and Assumptions'!$F$5</f>
        <v>145.08990000000003</v>
      </c>
      <c r="L1763" s="34">
        <v>237.4507957175926</v>
      </c>
      <c r="M1763" s="34">
        <v>-608.49902905092449</v>
      </c>
      <c r="N1763" s="35">
        <v>-14367.338185924606</v>
      </c>
      <c r="O1763" s="35">
        <f t="shared" si="327"/>
        <v>0</v>
      </c>
      <c r="P1763" s="35">
        <f>IF(F1763&gt;0,(K1763+L1763)*F1763,0)</f>
        <v>9032.2108711098244</v>
      </c>
      <c r="Q1763" s="36">
        <f>IF(J1763*-1&gt;(K1763+L1763),(((J1763*-1)-K1763-L1763))*F1763,0)</f>
        <v>0</v>
      </c>
      <c r="R1763" s="35">
        <f t="shared" si="328"/>
        <v>8312732.8260600353</v>
      </c>
      <c r="S1763" s="35">
        <f t="shared" si="329"/>
        <v>2726530.199024613</v>
      </c>
      <c r="T1763" s="35">
        <f t="shared" si="330"/>
        <v>2.3092771790794777</v>
      </c>
      <c r="U1763" s="35">
        <f t="shared" si="331"/>
        <v>0.75743008928903754</v>
      </c>
      <c r="V1763" s="37">
        <v>-0.75743008928903754</v>
      </c>
      <c r="W1763" s="37">
        <f>0.5*'Car Specs and Assumptions'!$C$5*(F1763*F1763)</f>
        <v>412259.83796296292</v>
      </c>
      <c r="X1763" s="37">
        <f t="shared" si="332"/>
        <v>412.25983796296293</v>
      </c>
      <c r="Y1763" s="37">
        <f t="shared" si="333"/>
        <v>300.94968171296296</v>
      </c>
      <c r="Z1763" s="37">
        <f>(H1763*(K1763+L1763))/1000</f>
        <v>9.0322108711098252</v>
      </c>
      <c r="AA1763" s="37">
        <f t="shared" si="334"/>
        <v>291.91747084185312</v>
      </c>
      <c r="AB1763" s="18"/>
      <c r="AC1763" s="24">
        <f t="shared" si="335"/>
        <v>0</v>
      </c>
      <c r="AD1763" s="24"/>
      <c r="AE1763" s="18"/>
      <c r="AF1763" s="18"/>
      <c r="AG1763" s="18"/>
      <c r="AH1763" s="18"/>
      <c r="AI1763" s="18"/>
      <c r="AJ1763" s="18"/>
      <c r="AK1763" s="18"/>
      <c r="AL1763" s="18"/>
      <c r="AM1763" s="18"/>
      <c r="AN1763" s="18"/>
    </row>
    <row r="1764" spans="1:40" x14ac:dyDescent="0.35">
      <c r="A1764" s="18"/>
      <c r="B1764" s="4" t="s">
        <v>6</v>
      </c>
      <c r="C1764" s="4">
        <v>1760</v>
      </c>
      <c r="D1764" s="4">
        <v>283</v>
      </c>
      <c r="E1764" s="12">
        <v>84.4</v>
      </c>
      <c r="F1764" s="34">
        <f t="shared" si="326"/>
        <v>23.444444444444446</v>
      </c>
      <c r="G1764" s="53">
        <f t="shared" si="336"/>
        <v>-0.16666666666666785</v>
      </c>
      <c r="H1764" s="34">
        <f t="shared" si="337"/>
        <v>23.444444444444446</v>
      </c>
      <c r="I1764" s="70"/>
      <c r="J1764" s="34">
        <v>-246.50000000000176</v>
      </c>
      <c r="K1764" s="34">
        <f>'Car Specs and Assumptions'!$C$5*9.81*'Car Specs and Assumptions'!$F$5</f>
        <v>145.08990000000003</v>
      </c>
      <c r="L1764" s="34">
        <v>234.11038064814821</v>
      </c>
      <c r="M1764" s="34">
        <v>-625.70028064814994</v>
      </c>
      <c r="N1764" s="35">
        <v>-14669.195468528849</v>
      </c>
      <c r="O1764" s="35">
        <f t="shared" si="327"/>
        <v>0</v>
      </c>
      <c r="P1764" s="35">
        <f>IF(F1764&gt;0,(K1764+L1764)*F1764,0)</f>
        <v>8890.1399129732545</v>
      </c>
      <c r="Q1764" s="36">
        <f>IF(J1764*-1&gt;(K1764+L1764),(((J1764*-1)-K1764-L1764))*F1764,0)</f>
        <v>0</v>
      </c>
      <c r="R1764" s="35">
        <f t="shared" si="328"/>
        <v>8321622.9659730084</v>
      </c>
      <c r="S1764" s="35">
        <f t="shared" si="329"/>
        <v>2726530.199024613</v>
      </c>
      <c r="T1764" s="35">
        <f t="shared" si="330"/>
        <v>2.3117468599473017</v>
      </c>
      <c r="U1764" s="35">
        <f t="shared" si="331"/>
        <v>0.75743008928903754</v>
      </c>
      <c r="V1764" s="37">
        <v>-0.75743008928903754</v>
      </c>
      <c r="W1764" s="37">
        <f>0.5*'Car Specs and Assumptions'!$C$5*(F1764*F1764)</f>
        <v>406460.24074074079</v>
      </c>
      <c r="X1764" s="37">
        <f t="shared" si="332"/>
        <v>406.4602407407408</v>
      </c>
      <c r="Y1764" s="37">
        <f t="shared" si="333"/>
        <v>296.71597574074076</v>
      </c>
      <c r="Z1764" s="37">
        <f>(H1764*(K1764+L1764))/1000</f>
        <v>8.8901399129732539</v>
      </c>
      <c r="AA1764" s="37">
        <f t="shared" si="334"/>
        <v>287.82583582776749</v>
      </c>
      <c r="AB1764" s="18"/>
      <c r="AC1764" s="24">
        <f t="shared" si="335"/>
        <v>0</v>
      </c>
      <c r="AD1764" s="24"/>
      <c r="AE1764" s="18"/>
      <c r="AF1764" s="18"/>
      <c r="AG1764" s="18"/>
      <c r="AH1764" s="18"/>
      <c r="AI1764" s="18"/>
      <c r="AJ1764" s="18"/>
      <c r="AK1764" s="18"/>
      <c r="AL1764" s="18"/>
      <c r="AM1764" s="18"/>
      <c r="AN1764" s="18"/>
    </row>
    <row r="1765" spans="1:40" x14ac:dyDescent="0.35">
      <c r="A1765" s="18"/>
      <c r="B1765" s="4" t="s">
        <v>6</v>
      </c>
      <c r="C1765" s="4">
        <v>1761</v>
      </c>
      <c r="D1765" s="4">
        <v>284</v>
      </c>
      <c r="E1765" s="12">
        <v>83.8</v>
      </c>
      <c r="F1765" s="34">
        <f t="shared" si="326"/>
        <v>23.277777777777775</v>
      </c>
      <c r="G1765" s="53">
        <f t="shared" si="336"/>
        <v>-0.16666666666666785</v>
      </c>
      <c r="H1765" s="34">
        <f t="shared" si="337"/>
        <v>23.277777777777775</v>
      </c>
      <c r="I1765" s="70"/>
      <c r="J1765" s="34">
        <v>-246.50000000000176</v>
      </c>
      <c r="K1765" s="34">
        <f>'Car Specs and Assumptions'!$C$5*9.81*'Car Specs and Assumptions'!$F$5</f>
        <v>145.08990000000003</v>
      </c>
      <c r="L1765" s="34">
        <v>230.79362849537037</v>
      </c>
      <c r="M1765" s="34">
        <v>-622.38352849537216</v>
      </c>
      <c r="N1765" s="35">
        <v>-14487.705468864495</v>
      </c>
      <c r="O1765" s="35">
        <f t="shared" si="327"/>
        <v>0</v>
      </c>
      <c r="P1765" s="35">
        <f>IF(F1765&gt;0,(K1765+L1765)*F1765,0)</f>
        <v>8749.7332466422322</v>
      </c>
      <c r="Q1765" s="36">
        <f>IF(J1765*-1&gt;(K1765+L1765),(((J1765*-1)-K1765-L1765))*F1765,0)</f>
        <v>0</v>
      </c>
      <c r="R1765" s="35">
        <f t="shared" si="328"/>
        <v>8330372.6992196506</v>
      </c>
      <c r="S1765" s="35">
        <f t="shared" si="329"/>
        <v>2726530.199024613</v>
      </c>
      <c r="T1765" s="35">
        <f t="shared" si="330"/>
        <v>2.3141775358432191</v>
      </c>
      <c r="U1765" s="35">
        <f t="shared" si="331"/>
        <v>0.75743008928903754</v>
      </c>
      <c r="V1765" s="37">
        <v>-0.75743008928903754</v>
      </c>
      <c r="W1765" s="37">
        <f>0.5*'Car Specs and Assumptions'!$C$5*(F1765*F1765)</f>
        <v>400701.7268518518</v>
      </c>
      <c r="X1765" s="37">
        <f t="shared" si="332"/>
        <v>400.70172685185179</v>
      </c>
      <c r="Y1765" s="37">
        <f t="shared" si="333"/>
        <v>292.51226060185178</v>
      </c>
      <c r="Z1765" s="37">
        <f>(H1765*(K1765+L1765))/1000</f>
        <v>8.7497332466422328</v>
      </c>
      <c r="AA1765" s="37">
        <f t="shared" si="334"/>
        <v>283.76252735520956</v>
      </c>
      <c r="AB1765" s="18"/>
      <c r="AC1765" s="24">
        <f t="shared" si="335"/>
        <v>0</v>
      </c>
      <c r="AD1765" s="24"/>
      <c r="AE1765" s="18"/>
      <c r="AF1765" s="18"/>
      <c r="AG1765" s="18"/>
      <c r="AH1765" s="18"/>
      <c r="AI1765" s="18"/>
      <c r="AJ1765" s="18"/>
      <c r="AK1765" s="18"/>
      <c r="AL1765" s="18"/>
      <c r="AM1765" s="18"/>
      <c r="AN1765" s="18"/>
    </row>
    <row r="1766" spans="1:40" x14ac:dyDescent="0.35">
      <c r="A1766" s="18"/>
      <c r="B1766" s="4" t="s">
        <v>6</v>
      </c>
      <c r="C1766" s="4">
        <v>1762</v>
      </c>
      <c r="D1766" s="4">
        <v>285</v>
      </c>
      <c r="E1766" s="12">
        <v>83.2</v>
      </c>
      <c r="F1766" s="34">
        <f t="shared" si="326"/>
        <v>23.111111111111111</v>
      </c>
      <c r="G1766" s="53">
        <f t="shared" si="336"/>
        <v>-0.16666666666666607</v>
      </c>
      <c r="H1766" s="34">
        <f t="shared" si="337"/>
        <v>23.111111111111111</v>
      </c>
      <c r="I1766" s="70"/>
      <c r="J1766" s="34">
        <v>-246.49999999999912</v>
      </c>
      <c r="K1766" s="34">
        <f>'Car Specs and Assumptions'!$C$5*9.81*'Car Specs and Assumptions'!$F$5</f>
        <v>145.08990000000003</v>
      </c>
      <c r="L1766" s="34">
        <v>227.50053925925928</v>
      </c>
      <c r="M1766" s="34">
        <v>-619.09043925925846</v>
      </c>
      <c r="N1766" s="35">
        <v>-14307.867929547307</v>
      </c>
      <c r="O1766" s="35">
        <f t="shared" si="327"/>
        <v>0</v>
      </c>
      <c r="P1766" s="35">
        <f>IF(F1766&gt;0,(K1766+L1766)*F1766,0)</f>
        <v>8610.979040658438</v>
      </c>
      <c r="Q1766" s="36">
        <f>IF(J1766*-1&gt;(K1766+L1766),(((J1766*-1)-K1766-L1766))*F1766,0)</f>
        <v>0</v>
      </c>
      <c r="R1766" s="35">
        <f t="shared" si="328"/>
        <v>8338983.6782603087</v>
      </c>
      <c r="S1766" s="35">
        <f t="shared" si="329"/>
        <v>2726530.199024613</v>
      </c>
      <c r="T1766" s="35">
        <f t="shared" si="330"/>
        <v>2.316569665820714</v>
      </c>
      <c r="U1766" s="35">
        <f t="shared" si="331"/>
        <v>0.75743008928903754</v>
      </c>
      <c r="V1766" s="37">
        <v>-0.75743008928903754</v>
      </c>
      <c r="W1766" s="37">
        <f>0.5*'Car Specs and Assumptions'!$C$5*(F1766*F1766)</f>
        <v>394984.29629629629</v>
      </c>
      <c r="X1766" s="37">
        <f t="shared" si="332"/>
        <v>394.98429629629629</v>
      </c>
      <c r="Y1766" s="37">
        <f t="shared" si="333"/>
        <v>288.3385362962963</v>
      </c>
      <c r="Z1766" s="37">
        <f>(H1766*(K1766+L1766))/1000</f>
        <v>8.6109790406584388</v>
      </c>
      <c r="AA1766" s="37">
        <f t="shared" si="334"/>
        <v>279.72755725563786</v>
      </c>
      <c r="AB1766" s="18"/>
      <c r="AC1766" s="24">
        <f t="shared" si="335"/>
        <v>0</v>
      </c>
      <c r="AD1766" s="24"/>
      <c r="AE1766" s="18"/>
      <c r="AF1766" s="18"/>
      <c r="AG1766" s="18"/>
      <c r="AH1766" s="18"/>
      <c r="AI1766" s="18"/>
      <c r="AJ1766" s="18"/>
      <c r="AK1766" s="18"/>
      <c r="AL1766" s="18"/>
      <c r="AM1766" s="18"/>
      <c r="AN1766" s="18"/>
    </row>
    <row r="1767" spans="1:40" x14ac:dyDescent="0.35">
      <c r="A1767" s="18"/>
      <c r="B1767" s="4" t="s">
        <v>6</v>
      </c>
      <c r="C1767" s="4">
        <v>1763</v>
      </c>
      <c r="D1767" s="4">
        <v>286</v>
      </c>
      <c r="E1767" s="12">
        <v>82.6</v>
      </c>
      <c r="F1767" s="34">
        <f t="shared" si="326"/>
        <v>22.944444444444443</v>
      </c>
      <c r="G1767" s="53">
        <f t="shared" si="336"/>
        <v>-0.16666666666666607</v>
      </c>
      <c r="H1767" s="34">
        <f t="shared" si="337"/>
        <v>22.944444444444443</v>
      </c>
      <c r="I1767" s="70"/>
      <c r="J1767" s="34">
        <v>-246.49999999999912</v>
      </c>
      <c r="K1767" s="34">
        <f>'Car Specs and Assumptions'!$C$5*9.81*'Car Specs and Assumptions'!$F$5</f>
        <v>145.08990000000003</v>
      </c>
      <c r="L1767" s="34">
        <v>224.23111293981481</v>
      </c>
      <c r="M1767" s="34">
        <v>-615.82101293981395</v>
      </c>
      <c r="N1767" s="35">
        <v>-14129.671019119063</v>
      </c>
      <c r="O1767" s="35">
        <f t="shared" si="327"/>
        <v>0</v>
      </c>
      <c r="P1767" s="35">
        <f>IF(F1767&gt;0,(K1767+L1767)*F1767,0)</f>
        <v>8473.8654635635285</v>
      </c>
      <c r="Q1767" s="36">
        <f>IF(J1767*-1&gt;(K1767+L1767),(((J1767*-1)-K1767-L1767))*F1767,0)</f>
        <v>0</v>
      </c>
      <c r="R1767" s="35">
        <f t="shared" si="328"/>
        <v>8347457.5437238719</v>
      </c>
      <c r="S1767" s="35">
        <f t="shared" si="329"/>
        <v>2726530.199024613</v>
      </c>
      <c r="T1767" s="35">
        <f t="shared" si="330"/>
        <v>2.3189237056464918</v>
      </c>
      <c r="U1767" s="35">
        <f t="shared" si="331"/>
        <v>0.75743008928903754</v>
      </c>
      <c r="V1767" s="37">
        <v>-0.75743008928903754</v>
      </c>
      <c r="W1767" s="37">
        <f>0.5*'Car Specs and Assumptions'!$C$5*(F1767*F1767)</f>
        <v>389307.94907407404</v>
      </c>
      <c r="X1767" s="37">
        <f t="shared" si="332"/>
        <v>389.30794907407403</v>
      </c>
      <c r="Y1767" s="37">
        <f t="shared" si="333"/>
        <v>284.19480282407403</v>
      </c>
      <c r="Z1767" s="37">
        <f>(H1767*(K1767+L1767))/1000</f>
        <v>8.4738654635635289</v>
      </c>
      <c r="AA1767" s="37">
        <f t="shared" si="334"/>
        <v>275.7209373605105</v>
      </c>
      <c r="AB1767" s="18"/>
      <c r="AC1767" s="24">
        <f t="shared" si="335"/>
        <v>0</v>
      </c>
      <c r="AD1767" s="24"/>
      <c r="AE1767" s="18"/>
      <c r="AF1767" s="18"/>
      <c r="AG1767" s="18"/>
      <c r="AH1767" s="18"/>
      <c r="AI1767" s="18"/>
      <c r="AJ1767" s="18"/>
      <c r="AK1767" s="18"/>
      <c r="AL1767" s="18"/>
      <c r="AM1767" s="18"/>
      <c r="AN1767" s="18"/>
    </row>
    <row r="1768" spans="1:40" x14ac:dyDescent="0.35">
      <c r="A1768" s="18"/>
      <c r="B1768" s="4" t="s">
        <v>6</v>
      </c>
      <c r="C1768" s="4">
        <v>1764</v>
      </c>
      <c r="D1768" s="4">
        <v>287</v>
      </c>
      <c r="E1768" s="12">
        <v>82</v>
      </c>
      <c r="F1768" s="34">
        <f t="shared" si="326"/>
        <v>22.777777777777779</v>
      </c>
      <c r="G1768" s="53">
        <f t="shared" si="336"/>
        <v>-0.18055555555555536</v>
      </c>
      <c r="H1768" s="34">
        <f t="shared" si="337"/>
        <v>22.777777777777779</v>
      </c>
      <c r="I1768" s="70"/>
      <c r="J1768" s="34">
        <v>-267.0416666666664</v>
      </c>
      <c r="K1768" s="34">
        <f>'Car Specs and Assumptions'!$C$5*9.81*'Car Specs and Assumptions'!$F$5</f>
        <v>145.08990000000003</v>
      </c>
      <c r="L1768" s="34">
        <v>220.98534953703711</v>
      </c>
      <c r="M1768" s="34">
        <v>-633.11691620370357</v>
      </c>
      <c r="N1768" s="35">
        <v>-14420.996424639916</v>
      </c>
      <c r="O1768" s="35">
        <f t="shared" si="327"/>
        <v>0</v>
      </c>
      <c r="P1768" s="35">
        <f>IF(F1768&gt;0,(K1768+L1768)*F1768,0)</f>
        <v>8338.3806838991804</v>
      </c>
      <c r="Q1768" s="36">
        <f>IF(J1768*-1&gt;(K1768+L1768),(((J1768*-1)-K1768-L1768))*F1768,0)</f>
        <v>0</v>
      </c>
      <c r="R1768" s="35">
        <f t="shared" si="328"/>
        <v>8355795.9244077709</v>
      </c>
      <c r="S1768" s="35">
        <f t="shared" si="329"/>
        <v>2726530.199024613</v>
      </c>
      <c r="T1768" s="35">
        <f t="shared" si="330"/>
        <v>2.3212401078004787</v>
      </c>
      <c r="U1768" s="35">
        <f t="shared" si="331"/>
        <v>0.75743008928903754</v>
      </c>
      <c r="V1768" s="37">
        <v>-0.75743008928903754</v>
      </c>
      <c r="W1768" s="37">
        <f>0.5*'Car Specs and Assumptions'!$C$5*(F1768*F1768)</f>
        <v>383672.68518518523</v>
      </c>
      <c r="X1768" s="37">
        <f t="shared" si="332"/>
        <v>383.67268518518523</v>
      </c>
      <c r="Y1768" s="37">
        <f t="shared" si="333"/>
        <v>280.08106018518521</v>
      </c>
      <c r="Z1768" s="37">
        <f>(H1768*(K1768+L1768))/1000</f>
        <v>8.3383806838991799</v>
      </c>
      <c r="AA1768" s="37">
        <f t="shared" si="334"/>
        <v>271.74267950128603</v>
      </c>
      <c r="AB1768" s="18"/>
      <c r="AC1768" s="24">
        <f t="shared" si="335"/>
        <v>0</v>
      </c>
      <c r="AD1768" s="24"/>
      <c r="AE1768" s="18"/>
      <c r="AF1768" s="18"/>
      <c r="AG1768" s="18"/>
      <c r="AH1768" s="18"/>
      <c r="AI1768" s="18"/>
      <c r="AJ1768" s="18"/>
      <c r="AK1768" s="18"/>
      <c r="AL1768" s="18"/>
      <c r="AM1768" s="18"/>
      <c r="AN1768" s="18"/>
    </row>
    <row r="1769" spans="1:40" x14ac:dyDescent="0.35">
      <c r="A1769" s="18"/>
      <c r="B1769" s="4" t="s">
        <v>6</v>
      </c>
      <c r="C1769" s="4">
        <v>1765</v>
      </c>
      <c r="D1769" s="4">
        <v>288</v>
      </c>
      <c r="E1769" s="12">
        <v>81.3</v>
      </c>
      <c r="F1769" s="34">
        <f t="shared" si="326"/>
        <v>22.583333333333332</v>
      </c>
      <c r="G1769" s="53">
        <f t="shared" si="336"/>
        <v>-0.22222222222222143</v>
      </c>
      <c r="H1769" s="34">
        <f t="shared" si="337"/>
        <v>22.583333333333332</v>
      </c>
      <c r="I1769" s="70"/>
      <c r="J1769" s="34">
        <v>-328.66666666666549</v>
      </c>
      <c r="K1769" s="34">
        <f>'Car Specs and Assumptions'!$C$5*9.81*'Car Specs and Assumptions'!$F$5</f>
        <v>145.08990000000003</v>
      </c>
      <c r="L1769" s="34">
        <v>217.22853286458334</v>
      </c>
      <c r="M1769" s="34">
        <v>-690.98509953124892</v>
      </c>
      <c r="N1769" s="35">
        <v>-15604.746831080703</v>
      </c>
      <c r="O1769" s="35">
        <f t="shared" si="327"/>
        <v>0</v>
      </c>
      <c r="P1769" s="35">
        <f>IF(F1769&gt;0,(K1769+L1769)*F1769,0)</f>
        <v>8182.3579421918403</v>
      </c>
      <c r="Q1769" s="36">
        <f>IF(J1769*-1&gt;(K1769+L1769),(((J1769*-1)-K1769-L1769))*F1769,0)</f>
        <v>0</v>
      </c>
      <c r="R1769" s="35">
        <f t="shared" si="328"/>
        <v>8363978.2823499627</v>
      </c>
      <c r="S1769" s="35">
        <f t="shared" si="329"/>
        <v>2726530.199024613</v>
      </c>
      <c r="T1769" s="35">
        <f t="shared" si="330"/>
        <v>2.3235131668368196</v>
      </c>
      <c r="U1769" s="35">
        <f t="shared" si="331"/>
        <v>0.75743008928903754</v>
      </c>
      <c r="V1769" s="37">
        <v>-0.75743008928903754</v>
      </c>
      <c r="W1769" s="37">
        <f>0.5*'Car Specs and Assumptions'!$C$5*(F1769*F1769)</f>
        <v>377150.13541666663</v>
      </c>
      <c r="X1769" s="37">
        <f t="shared" si="332"/>
        <v>377.15013541666661</v>
      </c>
      <c r="Y1769" s="37">
        <f t="shared" si="333"/>
        <v>275.3195988541666</v>
      </c>
      <c r="Z1769" s="37">
        <f>(H1769*(K1769+L1769))/1000</f>
        <v>8.1823579421918406</v>
      </c>
      <c r="AA1769" s="37">
        <f t="shared" si="334"/>
        <v>267.13724091197474</v>
      </c>
      <c r="AB1769" s="18"/>
      <c r="AC1769" s="24">
        <f t="shared" si="335"/>
        <v>0</v>
      </c>
      <c r="AD1769" s="24"/>
      <c r="AE1769" s="18"/>
      <c r="AF1769" s="18"/>
      <c r="AG1769" s="18"/>
      <c r="AH1769" s="18"/>
      <c r="AI1769" s="18"/>
      <c r="AJ1769" s="18"/>
      <c r="AK1769" s="18"/>
      <c r="AL1769" s="18"/>
      <c r="AM1769" s="18"/>
      <c r="AN1769" s="18"/>
    </row>
    <row r="1770" spans="1:40" x14ac:dyDescent="0.35">
      <c r="A1770" s="18"/>
      <c r="B1770" s="4" t="s">
        <v>6</v>
      </c>
      <c r="C1770" s="4">
        <v>1766</v>
      </c>
      <c r="D1770" s="4">
        <v>289</v>
      </c>
      <c r="E1770" s="12">
        <v>80.400000000000006</v>
      </c>
      <c r="F1770" s="34">
        <f t="shared" si="326"/>
        <v>22.333333333333336</v>
      </c>
      <c r="G1770" s="53">
        <f t="shared" si="336"/>
        <v>-0.30555555555555536</v>
      </c>
      <c r="H1770" s="34">
        <f t="shared" si="337"/>
        <v>22.333333333333336</v>
      </c>
      <c r="I1770" s="70"/>
      <c r="J1770" s="34">
        <v>-451.9166666666664</v>
      </c>
      <c r="K1770" s="34">
        <f>'Car Specs and Assumptions'!$C$5*9.81*'Car Specs and Assumptions'!$F$5</f>
        <v>145.08990000000003</v>
      </c>
      <c r="L1770" s="34">
        <v>212.44566583333341</v>
      </c>
      <c r="M1770" s="34">
        <v>-809.45223249999981</v>
      </c>
      <c r="N1770" s="35">
        <v>-18077.766525833333</v>
      </c>
      <c r="O1770" s="35">
        <f t="shared" si="327"/>
        <v>0</v>
      </c>
      <c r="P1770" s="35">
        <f>IF(F1770&gt;0,(K1770+L1770)*F1770,0)</f>
        <v>7984.9609702777807</v>
      </c>
      <c r="Q1770" s="36">
        <f>IF(J1770*-1&gt;(K1770+L1770),(((J1770*-1)-K1770-L1770))*F1770,0)</f>
        <v>2107.8445852777691</v>
      </c>
      <c r="R1770" s="35">
        <f t="shared" si="328"/>
        <v>8371963.2433202406</v>
      </c>
      <c r="S1770" s="35">
        <f t="shared" si="329"/>
        <v>2728638.0436098906</v>
      </c>
      <c r="T1770" s="35">
        <f t="shared" si="330"/>
        <v>2.3257313889943632</v>
      </c>
      <c r="U1770" s="35">
        <f t="shared" si="331"/>
        <v>0.75801564851482761</v>
      </c>
      <c r="V1770" s="37">
        <v>-0.75801564851482761</v>
      </c>
      <c r="W1770" s="37">
        <f>0.5*'Car Specs and Assumptions'!$C$5*(F1770*F1770)</f>
        <v>368846.16666666674</v>
      </c>
      <c r="X1770" s="37">
        <f t="shared" si="332"/>
        <v>368.84616666666676</v>
      </c>
      <c r="Y1770" s="37">
        <f t="shared" si="333"/>
        <v>269.25770166666672</v>
      </c>
      <c r="Z1770" s="37">
        <f>(H1770*(K1770+L1770))/1000</f>
        <v>7.9849609702777808</v>
      </c>
      <c r="AA1770" s="37">
        <f t="shared" si="334"/>
        <v>261.27274069638895</v>
      </c>
      <c r="AB1770" s="18"/>
      <c r="AC1770" s="24">
        <f t="shared" si="335"/>
        <v>0</v>
      </c>
      <c r="AD1770" s="24"/>
      <c r="AE1770" s="18"/>
      <c r="AF1770" s="18"/>
      <c r="AG1770" s="18"/>
      <c r="AH1770" s="18"/>
      <c r="AI1770" s="18"/>
      <c r="AJ1770" s="18"/>
      <c r="AK1770" s="18"/>
      <c r="AL1770" s="18"/>
      <c r="AM1770" s="18"/>
      <c r="AN1770" s="18"/>
    </row>
    <row r="1771" spans="1:40" x14ac:dyDescent="0.35">
      <c r="A1771" s="18"/>
      <c r="B1771" s="4" t="s">
        <v>6</v>
      </c>
      <c r="C1771" s="4">
        <v>1767</v>
      </c>
      <c r="D1771" s="4">
        <v>290</v>
      </c>
      <c r="E1771" s="12">
        <v>79.099999999999994</v>
      </c>
      <c r="F1771" s="34">
        <f t="shared" si="326"/>
        <v>21.972222222222221</v>
      </c>
      <c r="G1771" s="53">
        <f t="shared" si="336"/>
        <v>-0.41666666666666785</v>
      </c>
      <c r="H1771" s="34">
        <f t="shared" si="337"/>
        <v>21.972222222222221</v>
      </c>
      <c r="I1771" s="70"/>
      <c r="J1771" s="34">
        <v>-616.25000000000171</v>
      </c>
      <c r="K1771" s="34">
        <f>'Car Specs and Assumptions'!$C$5*9.81*'Car Specs and Assumptions'!$F$5</f>
        <v>145.08990000000003</v>
      </c>
      <c r="L1771" s="34">
        <v>205.6310744849537</v>
      </c>
      <c r="M1771" s="34">
        <v>-966.97097448495549</v>
      </c>
      <c r="N1771" s="35">
        <v>-21246.501133822218</v>
      </c>
      <c r="O1771" s="35">
        <f t="shared" si="327"/>
        <v>0</v>
      </c>
      <c r="P1771" s="35">
        <f>IF(F1771&gt;0,(K1771+L1771)*F1771,0)</f>
        <v>7706.1191893777332</v>
      </c>
      <c r="Q1771" s="36">
        <f>IF(J1771*-1&gt;(K1771+L1771),(((J1771*-1)-K1771-L1771))*F1771,0)</f>
        <v>5834.2627550667476</v>
      </c>
      <c r="R1771" s="35">
        <f t="shared" si="328"/>
        <v>8379669.3625096185</v>
      </c>
      <c r="S1771" s="35">
        <f t="shared" si="329"/>
        <v>2734472.3063649572</v>
      </c>
      <c r="T1771" s="35">
        <f t="shared" si="330"/>
        <v>2.3278721489051719</v>
      </c>
      <c r="U1771" s="35">
        <f t="shared" si="331"/>
        <v>0.75963640670818511</v>
      </c>
      <c r="V1771" s="37">
        <v>-0.75963640670818511</v>
      </c>
      <c r="W1771" s="37">
        <f>0.5*'Car Specs and Assumptions'!$C$5*(F1771*F1771)</f>
        <v>357014.73726851848</v>
      </c>
      <c r="X1771" s="37">
        <f t="shared" si="332"/>
        <v>357.0147372685185</v>
      </c>
      <c r="Y1771" s="37">
        <f t="shared" si="333"/>
        <v>260.62075820601848</v>
      </c>
      <c r="Z1771" s="37">
        <f>(H1771*(K1771+L1771))/1000</f>
        <v>7.7061191893777332</v>
      </c>
      <c r="AA1771" s="37">
        <f t="shared" si="334"/>
        <v>252.91463901664073</v>
      </c>
      <c r="AB1771" s="18"/>
      <c r="AC1771" s="24">
        <f t="shared" si="335"/>
        <v>0</v>
      </c>
      <c r="AD1771" s="24"/>
      <c r="AE1771" s="18"/>
      <c r="AF1771" s="18"/>
      <c r="AG1771" s="18"/>
      <c r="AH1771" s="18"/>
      <c r="AI1771" s="18"/>
      <c r="AJ1771" s="18"/>
      <c r="AK1771" s="18"/>
      <c r="AL1771" s="18"/>
      <c r="AM1771" s="18"/>
      <c r="AN1771" s="18"/>
    </row>
    <row r="1772" spans="1:40" x14ac:dyDescent="0.35">
      <c r="A1772" s="18"/>
      <c r="B1772" s="4" t="s">
        <v>6</v>
      </c>
      <c r="C1772" s="4">
        <v>1768</v>
      </c>
      <c r="D1772" s="4">
        <v>291</v>
      </c>
      <c r="E1772" s="12">
        <v>77.400000000000006</v>
      </c>
      <c r="F1772" s="34">
        <f t="shared" si="326"/>
        <v>21.5</v>
      </c>
      <c r="G1772" s="53">
        <f t="shared" si="336"/>
        <v>-0.55555555555555536</v>
      </c>
      <c r="H1772" s="34">
        <f t="shared" si="337"/>
        <v>21.5</v>
      </c>
      <c r="I1772" s="70"/>
      <c r="J1772" s="34">
        <v>-821.6666666666664</v>
      </c>
      <c r="K1772" s="34">
        <f>'Car Specs and Assumptions'!$C$5*9.81*'Car Specs and Assumptions'!$F$5</f>
        <v>145.08990000000003</v>
      </c>
      <c r="L1772" s="34">
        <v>196.88729812500003</v>
      </c>
      <c r="M1772" s="34">
        <v>-1163.6438647916666</v>
      </c>
      <c r="N1772" s="35">
        <v>-25018.343093020831</v>
      </c>
      <c r="O1772" s="35">
        <f t="shared" si="327"/>
        <v>0</v>
      </c>
      <c r="P1772" s="35">
        <f>IF(F1772&gt;0,(K1772+L1772)*F1772,0)</f>
        <v>7352.5097596875021</v>
      </c>
      <c r="Q1772" s="36">
        <f>IF(J1772*-1&gt;(K1772+L1772),(((J1772*-1)-K1772-L1772))*F1772,0)</f>
        <v>10313.323573645826</v>
      </c>
      <c r="R1772" s="35">
        <f t="shared" si="328"/>
        <v>8387021.8722693063</v>
      </c>
      <c r="S1772" s="35">
        <f t="shared" si="329"/>
        <v>2744785.6299386029</v>
      </c>
      <c r="T1772" s="35">
        <f t="shared" si="330"/>
        <v>2.3299146761164136</v>
      </c>
      <c r="U1772" s="35">
        <f t="shared" si="331"/>
        <v>0.76250144799694397</v>
      </c>
      <c r="V1772" s="37">
        <v>-0.76250144799694397</v>
      </c>
      <c r="W1772" s="37">
        <f>0.5*'Car Specs and Assumptions'!$C$5*(F1772*F1772)</f>
        <v>341833.875</v>
      </c>
      <c r="X1772" s="37">
        <f t="shared" si="332"/>
        <v>341.83387499999998</v>
      </c>
      <c r="Y1772" s="37">
        <f t="shared" si="333"/>
        <v>249.53872874999999</v>
      </c>
      <c r="Z1772" s="37">
        <f>(H1772*(K1772+L1772))/1000</f>
        <v>7.3525097596875018</v>
      </c>
      <c r="AA1772" s="37">
        <f t="shared" si="334"/>
        <v>242.18621899031248</v>
      </c>
      <c r="AB1772" s="18"/>
      <c r="AC1772" s="24">
        <f t="shared" si="335"/>
        <v>10313.323573645826</v>
      </c>
      <c r="AD1772" s="24"/>
      <c r="AE1772" s="18"/>
      <c r="AF1772" s="18"/>
      <c r="AG1772" s="18"/>
      <c r="AH1772" s="18"/>
      <c r="AI1772" s="18"/>
      <c r="AJ1772" s="18"/>
      <c r="AK1772" s="18"/>
      <c r="AL1772" s="18"/>
      <c r="AM1772" s="18"/>
      <c r="AN1772" s="18"/>
    </row>
    <row r="1773" spans="1:40" x14ac:dyDescent="0.35">
      <c r="A1773" s="18"/>
      <c r="B1773" s="4" t="s">
        <v>6</v>
      </c>
      <c r="C1773" s="4">
        <v>1769</v>
      </c>
      <c r="D1773" s="4">
        <v>292</v>
      </c>
      <c r="E1773" s="12">
        <v>75.099999999999994</v>
      </c>
      <c r="F1773" s="34">
        <f t="shared" si="326"/>
        <v>20.861111111111111</v>
      </c>
      <c r="G1773" s="53">
        <f t="shared" si="336"/>
        <v>-0.70833333333333393</v>
      </c>
      <c r="H1773" s="34">
        <f t="shared" si="337"/>
        <v>20.861111111111111</v>
      </c>
      <c r="I1773" s="70"/>
      <c r="J1773" s="34">
        <v>-1047.6250000000009</v>
      </c>
      <c r="K1773" s="34">
        <f>'Car Specs and Assumptions'!$C$5*9.81*'Car Specs and Assumptions'!$F$5</f>
        <v>145.08990000000003</v>
      </c>
      <c r="L1773" s="34">
        <v>185.35984254050928</v>
      </c>
      <c r="M1773" s="34">
        <v>-1378.0747425405102</v>
      </c>
      <c r="N1773" s="35">
        <v>-28748.170323553422</v>
      </c>
      <c r="O1773" s="35">
        <f t="shared" si="327"/>
        <v>0</v>
      </c>
      <c r="P1773" s="35">
        <f>IF(F1773&gt;0,(K1773+L1773)*F1773,0)</f>
        <v>6893.548795775625</v>
      </c>
      <c r="Q1773" s="36">
        <f>IF(J1773*-1&gt;(K1773+L1773),(((J1773*-1)-K1773-L1773))*F1773,0)</f>
        <v>14961.072732002172</v>
      </c>
      <c r="R1773" s="35">
        <f t="shared" si="328"/>
        <v>8393915.4210650828</v>
      </c>
      <c r="S1773" s="35">
        <f t="shared" si="329"/>
        <v>2759746.7026706049</v>
      </c>
      <c r="T1773" s="35">
        <f t="shared" si="330"/>
        <v>2.3318297039718803</v>
      </c>
      <c r="U1773" s="35">
        <f t="shared" si="331"/>
        <v>0.76665763400189413</v>
      </c>
      <c r="V1773" s="37">
        <v>-0.76665763400189413</v>
      </c>
      <c r="W1773" s="37">
        <f>0.5*'Car Specs and Assumptions'!$C$5*(F1773*F1773)</f>
        <v>321820.01504629629</v>
      </c>
      <c r="X1773" s="37">
        <f t="shared" si="332"/>
        <v>321.82001504629631</v>
      </c>
      <c r="Y1773" s="37">
        <f t="shared" si="333"/>
        <v>234.92861098379629</v>
      </c>
      <c r="Z1773" s="37">
        <f>(H1773*(K1773+L1773))/1000</f>
        <v>6.893548795775625</v>
      </c>
      <c r="AA1773" s="37">
        <f t="shared" si="334"/>
        <v>228.03506218802067</v>
      </c>
      <c r="AB1773" s="18"/>
      <c r="AC1773" s="24">
        <f t="shared" si="335"/>
        <v>14961.072732002172</v>
      </c>
      <c r="AD1773" s="24"/>
      <c r="AE1773" s="18"/>
      <c r="AF1773" s="18"/>
      <c r="AG1773" s="18"/>
      <c r="AH1773" s="18"/>
      <c r="AI1773" s="18"/>
      <c r="AJ1773" s="18"/>
      <c r="AK1773" s="18"/>
      <c r="AL1773" s="18"/>
      <c r="AM1773" s="18"/>
      <c r="AN1773" s="18"/>
    </row>
    <row r="1774" spans="1:40" x14ac:dyDescent="0.35">
      <c r="A1774" s="18"/>
      <c r="B1774" s="4" t="s">
        <v>6</v>
      </c>
      <c r="C1774" s="4">
        <v>1770</v>
      </c>
      <c r="D1774" s="4">
        <v>293</v>
      </c>
      <c r="E1774" s="12">
        <v>72.3</v>
      </c>
      <c r="F1774" s="34">
        <f t="shared" si="326"/>
        <v>20.083333333333332</v>
      </c>
      <c r="G1774" s="53">
        <f t="shared" si="336"/>
        <v>-0.83333333333333393</v>
      </c>
      <c r="H1774" s="34">
        <f t="shared" si="337"/>
        <v>20.083333333333332</v>
      </c>
      <c r="I1774" s="70"/>
      <c r="J1774" s="34">
        <v>-1232.5000000000009</v>
      </c>
      <c r="K1774" s="34">
        <f>'Car Specs and Assumptions'!$C$5*9.81*'Car Specs and Assumptions'!$F$5</f>
        <v>145.08990000000003</v>
      </c>
      <c r="L1774" s="34">
        <v>171.79573286458333</v>
      </c>
      <c r="M1774" s="34">
        <v>-1549.3856328645843</v>
      </c>
      <c r="N1774" s="35">
        <v>-31116.828126697066</v>
      </c>
      <c r="O1774" s="35">
        <f t="shared" si="327"/>
        <v>0</v>
      </c>
      <c r="P1774" s="35">
        <f>IF(F1774&gt;0,(K1774+L1774)*F1774,0)</f>
        <v>6364.1197933637159</v>
      </c>
      <c r="Q1774" s="36">
        <f>IF(J1774*-1&gt;(K1774+L1774),(((J1774*-1)-K1774-L1774))*F1774,0)</f>
        <v>18388.588539969638</v>
      </c>
      <c r="R1774" s="35">
        <f t="shared" si="328"/>
        <v>8400279.5408584457</v>
      </c>
      <c r="S1774" s="35">
        <f t="shared" si="329"/>
        <v>2778135.2912105746</v>
      </c>
      <c r="T1774" s="35">
        <f t="shared" si="330"/>
        <v>2.3335976564504763</v>
      </c>
      <c r="U1774" s="35">
        <f t="shared" si="331"/>
        <v>0.77176598389829765</v>
      </c>
      <c r="V1774" s="37">
        <v>-0.77176598389829765</v>
      </c>
      <c r="W1774" s="37">
        <f>0.5*'Car Specs and Assumptions'!$C$5*(F1774*F1774)</f>
        <v>298270.13541666663</v>
      </c>
      <c r="X1774" s="37">
        <f t="shared" si="332"/>
        <v>298.27013541666662</v>
      </c>
      <c r="Y1774" s="37">
        <f t="shared" si="333"/>
        <v>217.73719885416662</v>
      </c>
      <c r="Z1774" s="37">
        <f>(H1774*(K1774+L1774))/1000</f>
        <v>6.3641197933637157</v>
      </c>
      <c r="AA1774" s="37">
        <f t="shared" si="334"/>
        <v>211.37307906080289</v>
      </c>
      <c r="AB1774" s="18"/>
      <c r="AC1774" s="24">
        <f t="shared" si="335"/>
        <v>18388.588539969638</v>
      </c>
      <c r="AD1774" s="24"/>
      <c r="AE1774" s="18"/>
      <c r="AF1774" s="18"/>
      <c r="AG1774" s="18"/>
      <c r="AH1774" s="18"/>
      <c r="AI1774" s="18"/>
      <c r="AJ1774" s="18"/>
      <c r="AK1774" s="18"/>
      <c r="AL1774" s="18"/>
      <c r="AM1774" s="18"/>
      <c r="AN1774" s="18"/>
    </row>
    <row r="1775" spans="1:40" x14ac:dyDescent="0.35">
      <c r="A1775" s="18"/>
      <c r="B1775" s="4" t="s">
        <v>6</v>
      </c>
      <c r="C1775" s="4">
        <v>1771</v>
      </c>
      <c r="D1775" s="4">
        <v>294</v>
      </c>
      <c r="E1775" s="12">
        <v>69.099999999999994</v>
      </c>
      <c r="F1775" s="34">
        <f t="shared" si="326"/>
        <v>19.194444444444443</v>
      </c>
      <c r="G1775" s="53">
        <f t="shared" si="336"/>
        <v>-0.88888888888888751</v>
      </c>
      <c r="H1775" s="34">
        <f t="shared" si="337"/>
        <v>19.194444444444443</v>
      </c>
      <c r="I1775" s="70"/>
      <c r="J1775" s="34">
        <v>-1314.6666666666647</v>
      </c>
      <c r="K1775" s="34">
        <f>'Car Specs and Assumptions'!$C$5*9.81*'Car Specs and Assumptions'!$F$5</f>
        <v>145.08990000000003</v>
      </c>
      <c r="L1775" s="34">
        <v>156.92490434606481</v>
      </c>
      <c r="M1775" s="34">
        <v>-1616.6814710127294</v>
      </c>
      <c r="N1775" s="35">
        <v>-31031.302679716555</v>
      </c>
      <c r="O1775" s="35">
        <f t="shared" si="327"/>
        <v>0</v>
      </c>
      <c r="P1775" s="35">
        <f>IF(F1775&gt;0,(K1775+L1775)*F1775,0)</f>
        <v>5797.0063834202992</v>
      </c>
      <c r="Q1775" s="36">
        <f>IF(J1775*-1&gt;(K1775+L1775),(((J1775*-1)-K1775-L1775))*F1775,0)</f>
        <v>19437.28991287596</v>
      </c>
      <c r="R1775" s="35">
        <f t="shared" si="328"/>
        <v>8406076.5472418666</v>
      </c>
      <c r="S1775" s="35">
        <f t="shared" si="329"/>
        <v>2797572.5811234503</v>
      </c>
      <c r="T1775" s="35">
        <f t="shared" si="330"/>
        <v>2.3352080648237905</v>
      </c>
      <c r="U1775" s="35">
        <f t="shared" si="331"/>
        <v>0.77716566303609458</v>
      </c>
      <c r="V1775" s="37">
        <v>-0.77716566303609458</v>
      </c>
      <c r="W1775" s="37">
        <f>0.5*'Car Specs and Assumptions'!$C$5*(F1775*F1775)</f>
        <v>272451.54282407404</v>
      </c>
      <c r="X1775" s="37">
        <f t="shared" si="332"/>
        <v>272.45154282407407</v>
      </c>
      <c r="Y1775" s="37">
        <f t="shared" si="333"/>
        <v>198.88962626157405</v>
      </c>
      <c r="Z1775" s="37">
        <f>(H1775*(K1775+L1775))/1000</f>
        <v>5.7970063834202996</v>
      </c>
      <c r="AA1775" s="37">
        <f t="shared" si="334"/>
        <v>193.09261987815376</v>
      </c>
      <c r="AB1775" s="18"/>
      <c r="AC1775" s="24">
        <f t="shared" si="335"/>
        <v>19437.28991287596</v>
      </c>
      <c r="AD1775" s="24"/>
      <c r="AE1775" s="18"/>
      <c r="AF1775" s="18"/>
      <c r="AG1775" s="18"/>
      <c r="AH1775" s="18"/>
      <c r="AI1775" s="18"/>
      <c r="AJ1775" s="18"/>
      <c r="AK1775" s="18"/>
      <c r="AL1775" s="18"/>
      <c r="AM1775" s="18"/>
      <c r="AN1775" s="18"/>
    </row>
    <row r="1776" spans="1:40" x14ac:dyDescent="0.35">
      <c r="A1776" s="18"/>
      <c r="B1776" s="4" t="s">
        <v>6</v>
      </c>
      <c r="C1776" s="4">
        <v>1772</v>
      </c>
      <c r="D1776" s="4">
        <v>295</v>
      </c>
      <c r="E1776" s="12">
        <v>65.900000000000006</v>
      </c>
      <c r="F1776" s="34">
        <f t="shared" si="326"/>
        <v>18.305555555555557</v>
      </c>
      <c r="G1776" s="53">
        <f t="shared" si="336"/>
        <v>-0.88888888888888751</v>
      </c>
      <c r="H1776" s="34">
        <f t="shared" si="337"/>
        <v>18.305555555555557</v>
      </c>
      <c r="I1776" s="70"/>
      <c r="J1776" s="34">
        <v>-1314.6666666666647</v>
      </c>
      <c r="K1776" s="34">
        <f>'Car Specs and Assumptions'!$C$5*9.81*'Car Specs and Assumptions'!$F$5</f>
        <v>145.08990000000003</v>
      </c>
      <c r="L1776" s="34">
        <v>142.72715434606488</v>
      </c>
      <c r="M1776" s="34">
        <v>-1602.4837210127296</v>
      </c>
      <c r="N1776" s="35">
        <v>-29334.354781871913</v>
      </c>
      <c r="O1776" s="35">
        <f t="shared" si="327"/>
        <v>0</v>
      </c>
      <c r="P1776" s="35">
        <f>IF(F1776&gt;0,(K1776+L1776)*F1776,0)</f>
        <v>5268.6510781682437</v>
      </c>
      <c r="Q1776" s="36">
        <f>IF(J1776*-1&gt;(K1776+L1776),(((J1776*-1)-K1776-L1776))*F1776,0)</f>
        <v>18797.052625535427</v>
      </c>
      <c r="R1776" s="35">
        <f t="shared" si="328"/>
        <v>8411345.1983200349</v>
      </c>
      <c r="S1776" s="35">
        <f t="shared" si="329"/>
        <v>2816369.6337489858</v>
      </c>
      <c r="T1776" s="35">
        <f t="shared" si="330"/>
        <v>2.3366716960933056</v>
      </c>
      <c r="U1776" s="35">
        <f t="shared" si="331"/>
        <v>0.78238748425546834</v>
      </c>
      <c r="V1776" s="37">
        <v>-0.78238748425546834</v>
      </c>
      <c r="W1776" s="37">
        <f>0.5*'Car Specs and Assumptions'!$C$5*(F1776*F1776)</f>
        <v>247801.54282407413</v>
      </c>
      <c r="X1776" s="37">
        <f t="shared" si="332"/>
        <v>247.80154282407412</v>
      </c>
      <c r="Y1776" s="37">
        <f t="shared" si="333"/>
        <v>180.89512626157409</v>
      </c>
      <c r="Z1776" s="37">
        <f>(H1776*(K1776+L1776))/1000</f>
        <v>5.2686510781682436</v>
      </c>
      <c r="AA1776" s="37">
        <f t="shared" si="334"/>
        <v>175.62647518340586</v>
      </c>
      <c r="AB1776" s="18"/>
      <c r="AC1776" s="24">
        <f t="shared" si="335"/>
        <v>18797.052625535427</v>
      </c>
      <c r="AD1776" s="24"/>
      <c r="AE1776" s="18"/>
      <c r="AF1776" s="18"/>
      <c r="AG1776" s="18"/>
      <c r="AH1776" s="18"/>
      <c r="AI1776" s="18"/>
      <c r="AJ1776" s="18"/>
      <c r="AK1776" s="18"/>
      <c r="AL1776" s="18"/>
      <c r="AM1776" s="18"/>
      <c r="AN1776" s="18"/>
    </row>
    <row r="1777" spans="1:40" x14ac:dyDescent="0.35">
      <c r="A1777" s="18"/>
      <c r="B1777" s="4" t="s">
        <v>6</v>
      </c>
      <c r="C1777" s="4">
        <v>1773</v>
      </c>
      <c r="D1777" s="4">
        <v>296</v>
      </c>
      <c r="E1777" s="12">
        <v>62.7</v>
      </c>
      <c r="F1777" s="34">
        <f t="shared" si="326"/>
        <v>17.416666666666668</v>
      </c>
      <c r="G1777" s="53">
        <f t="shared" si="336"/>
        <v>-0.86111111111111249</v>
      </c>
      <c r="H1777" s="34">
        <f t="shared" si="337"/>
        <v>17.416666666666668</v>
      </c>
      <c r="I1777" s="70"/>
      <c r="J1777" s="34">
        <v>-1273.5833333333353</v>
      </c>
      <c r="K1777" s="34">
        <f>'Car Specs and Assumptions'!$C$5*9.81*'Car Specs and Assumptions'!$F$5</f>
        <v>145.08990000000003</v>
      </c>
      <c r="L1777" s="34">
        <v>129.20248286458337</v>
      </c>
      <c r="M1777" s="34">
        <v>-1547.8757161979186</v>
      </c>
      <c r="N1777" s="35">
        <v>-26958.835390447082</v>
      </c>
      <c r="O1777" s="35">
        <f t="shared" si="327"/>
        <v>0</v>
      </c>
      <c r="P1777" s="35">
        <f>IF(F1777&gt;0,(K1777+L1777)*F1777,0)</f>
        <v>4777.2590015581609</v>
      </c>
      <c r="Q1777" s="36">
        <f>IF(J1777*-1&gt;(K1777+L1777),(((J1777*-1)-K1777-L1777))*F1777,0)</f>
        <v>17404.317387330764</v>
      </c>
      <c r="R1777" s="35">
        <f t="shared" si="328"/>
        <v>8416122.4573215935</v>
      </c>
      <c r="S1777" s="35">
        <f t="shared" si="329"/>
        <v>2833773.9511363166</v>
      </c>
      <c r="T1777" s="35">
        <f t="shared" si="330"/>
        <v>2.3379988186439387</v>
      </c>
      <c r="U1777" s="35">
        <f t="shared" si="331"/>
        <v>0.78722240362566875</v>
      </c>
      <c r="V1777" s="37">
        <v>-0.78722240362566875</v>
      </c>
      <c r="W1777" s="37">
        <f>0.5*'Car Specs and Assumptions'!$C$5*(F1777*F1777)</f>
        <v>224320.13541666672</v>
      </c>
      <c r="X1777" s="37">
        <f t="shared" si="332"/>
        <v>224.32013541666672</v>
      </c>
      <c r="Y1777" s="37">
        <f t="shared" si="333"/>
        <v>163.75369885416669</v>
      </c>
      <c r="Z1777" s="37">
        <f>(H1777*(K1777+L1777))/1000</f>
        <v>4.7772590015581606</v>
      </c>
      <c r="AA1777" s="37">
        <f t="shared" si="334"/>
        <v>158.97643985260854</v>
      </c>
      <c r="AB1777" s="18"/>
      <c r="AC1777" s="24">
        <f t="shared" si="335"/>
        <v>17404.317387330764</v>
      </c>
      <c r="AD1777" s="24"/>
      <c r="AE1777" s="18"/>
      <c r="AF1777" s="18"/>
      <c r="AG1777" s="18"/>
      <c r="AH1777" s="18"/>
      <c r="AI1777" s="18"/>
      <c r="AJ1777" s="18"/>
      <c r="AK1777" s="18"/>
      <c r="AL1777" s="18"/>
      <c r="AM1777" s="18"/>
      <c r="AN1777" s="18"/>
    </row>
    <row r="1778" spans="1:40" x14ac:dyDescent="0.35">
      <c r="A1778" s="18"/>
      <c r="B1778" s="4" t="s">
        <v>6</v>
      </c>
      <c r="C1778" s="4">
        <v>1774</v>
      </c>
      <c r="D1778" s="4">
        <v>297</v>
      </c>
      <c r="E1778" s="12">
        <v>59.7</v>
      </c>
      <c r="F1778" s="34">
        <f t="shared" si="326"/>
        <v>16.583333333333332</v>
      </c>
      <c r="G1778" s="53">
        <f t="shared" si="336"/>
        <v>-0.79166666666666785</v>
      </c>
      <c r="H1778" s="34">
        <f t="shared" si="337"/>
        <v>16.583333333333332</v>
      </c>
      <c r="I1778" s="70"/>
      <c r="J1778" s="34">
        <v>-1170.8750000000018</v>
      </c>
      <c r="K1778" s="34">
        <f>'Car Specs and Assumptions'!$C$5*9.81*'Car Specs and Assumptions'!$F$5</f>
        <v>145.08990000000003</v>
      </c>
      <c r="L1778" s="34">
        <v>117.13439536458333</v>
      </c>
      <c r="M1778" s="34">
        <v>-1433.099295364585</v>
      </c>
      <c r="N1778" s="35">
        <v>-23765.563314796033</v>
      </c>
      <c r="O1778" s="35">
        <f t="shared" si="327"/>
        <v>0</v>
      </c>
      <c r="P1778" s="35">
        <f>IF(F1778&gt;0,(K1778+L1778)*F1778,0)</f>
        <v>4348.5528981293401</v>
      </c>
      <c r="Q1778" s="36">
        <f>IF(J1778*-1&gt;(K1778+L1778),(((J1778*-1)-K1778-L1778))*F1778,0)</f>
        <v>15068.457518537358</v>
      </c>
      <c r="R1778" s="35">
        <f t="shared" si="328"/>
        <v>8420471.010219723</v>
      </c>
      <c r="S1778" s="35">
        <f t="shared" si="329"/>
        <v>2848842.4086548542</v>
      </c>
      <c r="T1778" s="35">
        <f t="shared" si="330"/>
        <v>2.3392068466390392</v>
      </c>
      <c r="U1778" s="35">
        <f t="shared" si="331"/>
        <v>0.79140842112431853</v>
      </c>
      <c r="V1778" s="37">
        <v>-0.79140842112431853</v>
      </c>
      <c r="W1778" s="37">
        <f>0.5*'Car Specs and Assumptions'!$C$5*(F1778*F1778)</f>
        <v>203367.63541666663</v>
      </c>
      <c r="X1778" s="37">
        <f t="shared" si="332"/>
        <v>203.36763541666662</v>
      </c>
      <c r="Y1778" s="37">
        <f t="shared" si="333"/>
        <v>148.45837385416664</v>
      </c>
      <c r="Z1778" s="37">
        <f>(H1778*(K1778+L1778))/1000</f>
        <v>4.3485528981293404</v>
      </c>
      <c r="AA1778" s="37">
        <f t="shared" si="334"/>
        <v>144.10982095603731</v>
      </c>
      <c r="AB1778" s="18"/>
      <c r="AC1778" s="24">
        <f t="shared" si="335"/>
        <v>15068.457518537358</v>
      </c>
      <c r="AD1778" s="24"/>
      <c r="AE1778" s="18"/>
      <c r="AF1778" s="18"/>
      <c r="AG1778" s="18"/>
      <c r="AH1778" s="18"/>
      <c r="AI1778" s="18"/>
      <c r="AJ1778" s="18"/>
      <c r="AK1778" s="18"/>
      <c r="AL1778" s="18"/>
      <c r="AM1778" s="18"/>
      <c r="AN1778" s="18"/>
    </row>
    <row r="1779" spans="1:40" x14ac:dyDescent="0.35">
      <c r="A1779" s="18"/>
      <c r="B1779" s="4" t="s">
        <v>6</v>
      </c>
      <c r="C1779" s="4">
        <v>1775</v>
      </c>
      <c r="D1779" s="4">
        <v>298</v>
      </c>
      <c r="E1779" s="12">
        <v>57</v>
      </c>
      <c r="F1779" s="34">
        <f t="shared" si="326"/>
        <v>15.833333333333332</v>
      </c>
      <c r="G1779" s="53">
        <f t="shared" si="336"/>
        <v>-0.70833333333333304</v>
      </c>
      <c r="H1779" s="34">
        <f t="shared" si="337"/>
        <v>15.833333333333332</v>
      </c>
      <c r="I1779" s="70"/>
      <c r="J1779" s="34">
        <v>-1047.6249999999995</v>
      </c>
      <c r="K1779" s="34">
        <f>'Car Specs and Assumptions'!$C$5*9.81*'Car Specs and Assumptions'!$F$5</f>
        <v>145.08990000000003</v>
      </c>
      <c r="L1779" s="34">
        <v>106.77891145833333</v>
      </c>
      <c r="M1779" s="34">
        <v>-1299.4938114583329</v>
      </c>
      <c r="N1779" s="35">
        <v>-20575.318681423603</v>
      </c>
      <c r="O1779" s="35">
        <f t="shared" si="327"/>
        <v>0</v>
      </c>
      <c r="P1779" s="35">
        <f>IF(F1779&gt;0,(K1779+L1779)*F1779,0)</f>
        <v>3987.922848090278</v>
      </c>
      <c r="Q1779" s="36">
        <f>IF(J1779*-1&gt;(K1779+L1779),(((J1779*-1)-K1779-L1779))*F1779,0)</f>
        <v>12599.472985243046</v>
      </c>
      <c r="R1779" s="35">
        <f t="shared" si="328"/>
        <v>8424458.9330678135</v>
      </c>
      <c r="S1779" s="35">
        <f t="shared" si="329"/>
        <v>2861441.8816400971</v>
      </c>
      <c r="T1779" s="35">
        <f t="shared" si="330"/>
        <v>2.3403146916062387</v>
      </c>
      <c r="U1779" s="35">
        <f t="shared" si="331"/>
        <v>0.79490855471961896</v>
      </c>
      <c r="V1779" s="37">
        <v>-0.79490855471961896</v>
      </c>
      <c r="W1779" s="37">
        <f>0.5*'Car Specs and Assumptions'!$C$5*(F1779*F1779)</f>
        <v>185388.54166666663</v>
      </c>
      <c r="X1779" s="37">
        <f t="shared" si="332"/>
        <v>185.38854166666664</v>
      </c>
      <c r="Y1779" s="37">
        <f t="shared" si="333"/>
        <v>135.33363541666665</v>
      </c>
      <c r="Z1779" s="37">
        <f>(H1779*(K1779+L1779))/1000</f>
        <v>3.9879228480902777</v>
      </c>
      <c r="AA1779" s="37">
        <f t="shared" si="334"/>
        <v>131.34571256857637</v>
      </c>
      <c r="AB1779" s="18"/>
      <c r="AC1779" s="24">
        <f t="shared" si="335"/>
        <v>12599.472985243046</v>
      </c>
      <c r="AD1779" s="24"/>
      <c r="AE1779" s="18"/>
      <c r="AF1779" s="18"/>
      <c r="AG1779" s="18"/>
      <c r="AH1779" s="18"/>
      <c r="AI1779" s="18"/>
      <c r="AJ1779" s="18"/>
      <c r="AK1779" s="18"/>
      <c r="AL1779" s="18"/>
      <c r="AM1779" s="18"/>
      <c r="AN1779" s="18"/>
    </row>
    <row r="1780" spans="1:40" x14ac:dyDescent="0.35">
      <c r="A1780" s="18"/>
      <c r="B1780" s="4" t="s">
        <v>6</v>
      </c>
      <c r="C1780" s="4">
        <v>1776</v>
      </c>
      <c r="D1780" s="4">
        <v>299</v>
      </c>
      <c r="E1780" s="12">
        <v>54.6</v>
      </c>
      <c r="F1780" s="34">
        <f t="shared" si="326"/>
        <v>15.166666666666666</v>
      </c>
      <c r="G1780" s="53">
        <f t="shared" si="336"/>
        <v>-0.66666666666666607</v>
      </c>
      <c r="H1780" s="34">
        <f t="shared" si="337"/>
        <v>15.166666666666666</v>
      </c>
      <c r="I1780" s="70"/>
      <c r="J1780" s="34">
        <v>-985.99999999999909</v>
      </c>
      <c r="K1780" s="34">
        <f>'Car Specs and Assumptions'!$C$5*9.81*'Car Specs and Assumptions'!$F$5</f>
        <v>145.08990000000003</v>
      </c>
      <c r="L1780" s="34">
        <v>97.97630645833334</v>
      </c>
      <c r="M1780" s="34">
        <v>-1229.0662064583323</v>
      </c>
      <c r="N1780" s="35">
        <v>-18640.837464618038</v>
      </c>
      <c r="O1780" s="35">
        <f t="shared" si="327"/>
        <v>0</v>
      </c>
      <c r="P1780" s="35">
        <f>IF(F1780&gt;0,(K1780+L1780)*F1780,0)</f>
        <v>3686.5041312847225</v>
      </c>
      <c r="Q1780" s="36">
        <f>IF(J1780*-1&gt;(K1780+L1780),(((J1780*-1)-K1780-L1780))*F1780,0)</f>
        <v>11267.829202048595</v>
      </c>
      <c r="R1780" s="35">
        <f t="shared" si="328"/>
        <v>8428145.437199099</v>
      </c>
      <c r="S1780" s="35">
        <f t="shared" si="329"/>
        <v>2872709.7108421456</v>
      </c>
      <c r="T1780" s="35">
        <f t="shared" si="330"/>
        <v>2.3413388024539099</v>
      </c>
      <c r="U1780" s="35">
        <f t="shared" si="331"/>
        <v>0.7980387576719481</v>
      </c>
      <c r="V1780" s="37">
        <v>-0.7980387576719481</v>
      </c>
      <c r="W1780" s="37">
        <f>0.5*'Car Specs and Assumptions'!$C$5*(F1780*F1780)</f>
        <v>170105.54166666666</v>
      </c>
      <c r="X1780" s="37">
        <f t="shared" si="332"/>
        <v>170.10554166666665</v>
      </c>
      <c r="Y1780" s="37">
        <f t="shared" si="333"/>
        <v>124.17704541666666</v>
      </c>
      <c r="Z1780" s="37">
        <f>(H1780*(K1780+L1780))/1000</f>
        <v>3.6865041312847224</v>
      </c>
      <c r="AA1780" s="37">
        <f t="shared" si="334"/>
        <v>120.49054128538194</v>
      </c>
      <c r="AB1780" s="18"/>
      <c r="AC1780" s="24">
        <f t="shared" si="335"/>
        <v>11267.829202048595</v>
      </c>
      <c r="AD1780" s="24">
        <f>SUM(AC1772:AC1787)</f>
        <v>215961.74388976255</v>
      </c>
      <c r="AE1780" s="18"/>
      <c r="AF1780" s="18"/>
      <c r="AG1780" s="18"/>
      <c r="AH1780" s="18"/>
      <c r="AI1780" s="18"/>
      <c r="AJ1780" s="18"/>
      <c r="AK1780" s="18"/>
      <c r="AL1780" s="18"/>
      <c r="AM1780" s="18"/>
      <c r="AN1780" s="18"/>
    </row>
    <row r="1781" spans="1:40" x14ac:dyDescent="0.35">
      <c r="A1781" s="18"/>
      <c r="B1781" s="4" t="s">
        <v>6</v>
      </c>
      <c r="C1781" s="4">
        <v>1777</v>
      </c>
      <c r="D1781" s="4">
        <v>300</v>
      </c>
      <c r="E1781" s="12">
        <v>52.2</v>
      </c>
      <c r="F1781" s="34">
        <f t="shared" si="326"/>
        <v>14.5</v>
      </c>
      <c r="G1781" s="53">
        <f t="shared" si="336"/>
        <v>-0.68055555555555536</v>
      </c>
      <c r="H1781" s="34">
        <f t="shared" si="337"/>
        <v>14.5</v>
      </c>
      <c r="I1781" s="70"/>
      <c r="J1781" s="34">
        <v>-1006.5416666666664</v>
      </c>
      <c r="K1781" s="34">
        <f>'Car Specs and Assumptions'!$C$5*9.81*'Car Specs and Assumptions'!$F$5</f>
        <v>145.08990000000003</v>
      </c>
      <c r="L1781" s="34">
        <v>89.55230812500001</v>
      </c>
      <c r="M1781" s="34">
        <v>-1241.1838747916665</v>
      </c>
      <c r="N1781" s="35">
        <v>-17997.166184479163</v>
      </c>
      <c r="O1781" s="35">
        <f t="shared" si="327"/>
        <v>0</v>
      </c>
      <c r="P1781" s="35">
        <f>IF(F1781&gt;0,(K1781+L1781)*F1781,0)</f>
        <v>3402.3120178125005</v>
      </c>
      <c r="Q1781" s="36">
        <f>IF(J1781*-1&gt;(K1781+L1781),(((J1781*-1)-K1781-L1781))*F1781,0)</f>
        <v>11192.542148854163</v>
      </c>
      <c r="R1781" s="35">
        <f t="shared" si="328"/>
        <v>8431547.7492169123</v>
      </c>
      <c r="S1781" s="35">
        <f t="shared" si="329"/>
        <v>2883902.2529909997</v>
      </c>
      <c r="T1781" s="35">
        <f t="shared" si="330"/>
        <v>2.3422839647324585</v>
      </c>
      <c r="U1781" s="35">
        <f t="shared" si="331"/>
        <v>0.80114804588089972</v>
      </c>
      <c r="V1781" s="37">
        <v>-0.80114804588089972</v>
      </c>
      <c r="W1781" s="37">
        <f>0.5*'Car Specs and Assumptions'!$C$5*(F1781*F1781)</f>
        <v>155479.875</v>
      </c>
      <c r="X1781" s="37">
        <f t="shared" si="332"/>
        <v>155.47987499999999</v>
      </c>
      <c r="Y1781" s="37">
        <f t="shared" si="333"/>
        <v>113.50030874999999</v>
      </c>
      <c r="Z1781" s="37">
        <f>(H1781*(K1781+L1781))/1000</f>
        <v>3.4023120178125006</v>
      </c>
      <c r="AA1781" s="37">
        <f t="shared" si="334"/>
        <v>110.09799673218748</v>
      </c>
      <c r="AB1781" s="18"/>
      <c r="AC1781" s="24">
        <f t="shared" si="335"/>
        <v>11192.542148854163</v>
      </c>
      <c r="AD1781" s="24"/>
      <c r="AE1781" s="18"/>
      <c r="AF1781" s="18"/>
      <c r="AG1781" s="18"/>
      <c r="AH1781" s="18"/>
      <c r="AI1781" s="18"/>
      <c r="AJ1781" s="18"/>
      <c r="AK1781" s="18"/>
      <c r="AL1781" s="18"/>
      <c r="AM1781" s="18"/>
      <c r="AN1781" s="18"/>
    </row>
    <row r="1782" spans="1:40" x14ac:dyDescent="0.35">
      <c r="A1782" s="18"/>
      <c r="B1782" s="4" t="s">
        <v>6</v>
      </c>
      <c r="C1782" s="4">
        <v>1778</v>
      </c>
      <c r="D1782" s="4">
        <v>301</v>
      </c>
      <c r="E1782" s="12">
        <v>49.7</v>
      </c>
      <c r="F1782" s="34">
        <f t="shared" si="326"/>
        <v>13.805555555555555</v>
      </c>
      <c r="G1782" s="53">
        <f t="shared" si="336"/>
        <v>-0.75000000000000089</v>
      </c>
      <c r="H1782" s="34">
        <f t="shared" si="337"/>
        <v>13.805555555555555</v>
      </c>
      <c r="I1782" s="70"/>
      <c r="J1782" s="34">
        <v>-1109.2500000000014</v>
      </c>
      <c r="K1782" s="34">
        <f>'Car Specs and Assumptions'!$C$5*9.81*'Car Specs and Assumptions'!$F$5</f>
        <v>145.08990000000003</v>
      </c>
      <c r="L1782" s="34">
        <v>81.179908096064821</v>
      </c>
      <c r="M1782" s="34">
        <v>-1335.5198080960661</v>
      </c>
      <c r="N1782" s="35">
        <v>-18437.592906215134</v>
      </c>
      <c r="O1782" s="35">
        <f t="shared" si="327"/>
        <v>0</v>
      </c>
      <c r="P1782" s="35">
        <f>IF(F1782&gt;0,(K1782+L1782)*F1782,0)</f>
        <v>3123.7804062151176</v>
      </c>
      <c r="Q1782" s="36">
        <f>IF(J1782*-1&gt;(K1782+L1782),(((J1782*-1)-K1782-L1782))*F1782,0)</f>
        <v>12190.032093784899</v>
      </c>
      <c r="R1782" s="35">
        <f t="shared" si="328"/>
        <v>8434671.5296231266</v>
      </c>
      <c r="S1782" s="35">
        <f t="shared" si="329"/>
        <v>2896092.2850847845</v>
      </c>
      <c r="T1782" s="35">
        <f t="shared" si="330"/>
        <v>2.3431517509293047</v>
      </c>
      <c r="U1782" s="35">
        <f t="shared" si="331"/>
        <v>0.80453443679655312</v>
      </c>
      <c r="V1782" s="37">
        <v>-0.80453443679655312</v>
      </c>
      <c r="W1782" s="37">
        <f>0.5*'Car Specs and Assumptions'!$C$5*(F1782*F1782)</f>
        <v>140943.79282407407</v>
      </c>
      <c r="X1782" s="37">
        <f t="shared" si="332"/>
        <v>140.94379282407408</v>
      </c>
      <c r="Y1782" s="37">
        <f t="shared" si="333"/>
        <v>102.88896876157408</v>
      </c>
      <c r="Z1782" s="37">
        <f>(H1782*(K1782+L1782))/1000</f>
        <v>3.1237804062151175</v>
      </c>
      <c r="AA1782" s="37">
        <f t="shared" si="334"/>
        <v>99.765188355358958</v>
      </c>
      <c r="AB1782" s="18"/>
      <c r="AC1782" s="24">
        <f t="shared" si="335"/>
        <v>12190.032093784899</v>
      </c>
      <c r="AD1782" s="24"/>
      <c r="AE1782" s="18"/>
      <c r="AF1782" s="18"/>
      <c r="AG1782" s="18"/>
      <c r="AH1782" s="18"/>
      <c r="AI1782" s="18"/>
      <c r="AJ1782" s="18"/>
      <c r="AK1782" s="18"/>
      <c r="AL1782" s="18"/>
      <c r="AM1782" s="18"/>
      <c r="AN1782" s="18"/>
    </row>
    <row r="1783" spans="1:40" x14ac:dyDescent="0.35">
      <c r="A1783" s="18"/>
      <c r="B1783" s="4" t="s">
        <v>6</v>
      </c>
      <c r="C1783" s="4">
        <v>1779</v>
      </c>
      <c r="D1783" s="4">
        <v>302</v>
      </c>
      <c r="E1783" s="12">
        <v>46.8</v>
      </c>
      <c r="F1783" s="34">
        <f t="shared" si="326"/>
        <v>12.999999999999998</v>
      </c>
      <c r="G1783" s="53">
        <f t="shared" si="336"/>
        <v>-0.8611111111111116</v>
      </c>
      <c r="H1783" s="34">
        <f t="shared" si="337"/>
        <v>12.999999999999998</v>
      </c>
      <c r="I1783" s="70"/>
      <c r="J1783" s="34">
        <v>-1273.5833333333342</v>
      </c>
      <c r="K1783" s="34">
        <f>'Car Specs and Assumptions'!$C$5*9.81*'Car Specs and Assumptions'!$F$5</f>
        <v>145.08990000000003</v>
      </c>
      <c r="L1783" s="34">
        <v>71.982592499999981</v>
      </c>
      <c r="M1783" s="34">
        <v>-1490.6558258333341</v>
      </c>
      <c r="N1783" s="35">
        <v>-19378.52573583334</v>
      </c>
      <c r="O1783" s="35">
        <f t="shared" si="327"/>
        <v>0</v>
      </c>
      <c r="P1783" s="35">
        <f>IF(F1783&gt;0,(K1783+L1783)*F1783,0)</f>
        <v>2821.9424024999998</v>
      </c>
      <c r="Q1783" s="36">
        <f>IF(J1783*-1&gt;(K1783+L1783),(((J1783*-1)-K1783-L1783))*F1783,0)</f>
        <v>13734.640930833342</v>
      </c>
      <c r="R1783" s="35">
        <f t="shared" si="328"/>
        <v>8437493.4720256273</v>
      </c>
      <c r="S1783" s="35">
        <f t="shared" si="329"/>
        <v>2909826.9260156178</v>
      </c>
      <c r="T1783" s="35">
        <f t="shared" si="330"/>
        <v>2.3439356865287193</v>
      </c>
      <c r="U1783" s="35">
        <f t="shared" si="331"/>
        <v>0.80834992004713868</v>
      </c>
      <c r="V1783" s="37">
        <v>-0.80834992004713868</v>
      </c>
      <c r="W1783" s="37">
        <f>0.5*'Car Specs and Assumptions'!$C$5*(F1783*F1783)</f>
        <v>124975.49999999996</v>
      </c>
      <c r="X1783" s="37">
        <f t="shared" si="332"/>
        <v>124.97549999999995</v>
      </c>
      <c r="Y1783" s="37">
        <f t="shared" si="333"/>
        <v>91.232114999999965</v>
      </c>
      <c r="Z1783" s="37">
        <f>(H1783*(K1783+L1783))/1000</f>
        <v>2.8219424024999999</v>
      </c>
      <c r="AA1783" s="37">
        <f t="shared" si="334"/>
        <v>88.410172597499965</v>
      </c>
      <c r="AB1783" s="18"/>
      <c r="AC1783" s="24">
        <f t="shared" si="335"/>
        <v>13734.640930833342</v>
      </c>
      <c r="AD1783" s="24"/>
      <c r="AE1783" s="18"/>
      <c r="AF1783" s="18"/>
      <c r="AG1783" s="18"/>
      <c r="AH1783" s="18"/>
      <c r="AI1783" s="18"/>
      <c r="AJ1783" s="18"/>
      <c r="AK1783" s="18"/>
      <c r="AL1783" s="18"/>
      <c r="AM1783" s="18"/>
      <c r="AN1783" s="18"/>
    </row>
    <row r="1784" spans="1:40" x14ac:dyDescent="0.35">
      <c r="A1784" s="18"/>
      <c r="B1784" s="4" t="s">
        <v>6</v>
      </c>
      <c r="C1784" s="4">
        <v>1780</v>
      </c>
      <c r="D1784" s="4">
        <v>303</v>
      </c>
      <c r="E1784" s="12">
        <v>43.5</v>
      </c>
      <c r="F1784" s="34">
        <f t="shared" si="326"/>
        <v>12.083333333333332</v>
      </c>
      <c r="G1784" s="53">
        <f t="shared" si="336"/>
        <v>-0.95833333333333304</v>
      </c>
      <c r="H1784" s="34">
        <f t="shared" si="337"/>
        <v>12.083333333333332</v>
      </c>
      <c r="I1784" s="70"/>
      <c r="J1784" s="34">
        <v>-1417.3749999999995</v>
      </c>
      <c r="K1784" s="34">
        <f>'Car Specs and Assumptions'!$C$5*9.81*'Car Specs and Assumptions'!$F$5</f>
        <v>145.08990000000003</v>
      </c>
      <c r="L1784" s="34">
        <v>62.189102864583333</v>
      </c>
      <c r="M1784" s="34">
        <v>-1624.6540028645827</v>
      </c>
      <c r="N1784" s="35">
        <v>-19631.235867947038</v>
      </c>
      <c r="O1784" s="35">
        <f t="shared" si="327"/>
        <v>0</v>
      </c>
      <c r="P1784" s="35">
        <f>IF(F1784&gt;0,(K1784+L1784)*F1784,0)</f>
        <v>2504.6212846137155</v>
      </c>
      <c r="Q1784" s="36">
        <f>IF(J1784*-1&gt;(K1784+L1784),(((J1784*-1)-K1784-L1784))*F1784,0)</f>
        <v>14621.993298719613</v>
      </c>
      <c r="R1784" s="35">
        <f t="shared" si="328"/>
        <v>8439998.0933102407</v>
      </c>
      <c r="S1784" s="35">
        <f t="shared" si="329"/>
        <v>2924448.9193143374</v>
      </c>
      <c r="T1784" s="35">
        <f t="shared" si="330"/>
        <v>2.3446314703215849</v>
      </c>
      <c r="U1784" s="35">
        <f t="shared" si="331"/>
        <v>0.81241190978552302</v>
      </c>
      <c r="V1784" s="37">
        <v>-0.81241190978552302</v>
      </c>
      <c r="W1784" s="37">
        <f>0.5*'Car Specs and Assumptions'!$C$5*(F1784*F1784)</f>
        <v>107972.13541666666</v>
      </c>
      <c r="X1784" s="37">
        <f t="shared" si="332"/>
        <v>107.97213541666666</v>
      </c>
      <c r="Y1784" s="37">
        <f t="shared" si="333"/>
        <v>78.819658854166661</v>
      </c>
      <c r="Z1784" s="37">
        <f>(H1784*(K1784+L1784))/1000</f>
        <v>2.5046212846137155</v>
      </c>
      <c r="AA1784" s="37">
        <f t="shared" si="334"/>
        <v>76.315037569552942</v>
      </c>
      <c r="AB1784" s="18"/>
      <c r="AC1784" s="24">
        <f t="shared" si="335"/>
        <v>14621.993298719613</v>
      </c>
      <c r="AD1784" s="24"/>
      <c r="AE1784" s="18"/>
      <c r="AF1784" s="18"/>
      <c r="AG1784" s="18"/>
      <c r="AH1784" s="18"/>
      <c r="AI1784" s="18"/>
      <c r="AJ1784" s="18"/>
      <c r="AK1784" s="18"/>
      <c r="AL1784" s="18"/>
      <c r="AM1784" s="18"/>
      <c r="AN1784" s="18"/>
    </row>
    <row r="1785" spans="1:40" x14ac:dyDescent="0.35">
      <c r="A1785" s="18"/>
      <c r="B1785" s="4" t="s">
        <v>6</v>
      </c>
      <c r="C1785" s="4">
        <v>1781</v>
      </c>
      <c r="D1785" s="4">
        <v>304</v>
      </c>
      <c r="E1785" s="12">
        <v>39.9</v>
      </c>
      <c r="F1785" s="34">
        <f t="shared" si="326"/>
        <v>11.083333333333332</v>
      </c>
      <c r="G1785" s="53">
        <f t="shared" si="336"/>
        <v>-0.98611111111111072</v>
      </c>
      <c r="H1785" s="34">
        <f t="shared" si="337"/>
        <v>11.083333333333332</v>
      </c>
      <c r="I1785" s="70"/>
      <c r="J1785" s="34">
        <v>-1458.4583333333328</v>
      </c>
      <c r="K1785" s="34">
        <f>'Car Specs and Assumptions'!$C$5*9.81*'Car Specs and Assumptions'!$F$5</f>
        <v>145.08990000000003</v>
      </c>
      <c r="L1785" s="34">
        <v>52.321666614583329</v>
      </c>
      <c r="M1785" s="34">
        <v>-1655.8698999479161</v>
      </c>
      <c r="N1785" s="35">
        <v>-18352.558057756069</v>
      </c>
      <c r="O1785" s="35">
        <f t="shared" si="327"/>
        <v>0</v>
      </c>
      <c r="P1785" s="35">
        <f>IF(F1785&gt;0,(K1785+L1785)*F1785,0)</f>
        <v>2187.9781966449655</v>
      </c>
      <c r="Q1785" s="36">
        <f>IF(J1785*-1&gt;(K1785+L1785),(((J1785*-1)-K1785-L1785))*F1785,0)</f>
        <v>13976.601664466139</v>
      </c>
      <c r="R1785" s="35">
        <f t="shared" si="328"/>
        <v>8442186.0715068858</v>
      </c>
      <c r="S1785" s="35">
        <f t="shared" si="329"/>
        <v>2938425.5209788037</v>
      </c>
      <c r="T1785" s="35">
        <f t="shared" si="330"/>
        <v>2.3452392906646131</v>
      </c>
      <c r="U1785" s="35">
        <f t="shared" si="331"/>
        <v>0.81629460972791168</v>
      </c>
      <c r="V1785" s="37">
        <v>-0.81629460972791168</v>
      </c>
      <c r="W1785" s="37">
        <f>0.5*'Car Specs and Assumptions'!$C$5*(F1785*F1785)</f>
        <v>90840.385416666657</v>
      </c>
      <c r="X1785" s="37">
        <f t="shared" si="332"/>
        <v>90.840385416666663</v>
      </c>
      <c r="Y1785" s="37">
        <f t="shared" si="333"/>
        <v>66.313481354166669</v>
      </c>
      <c r="Z1785" s="37">
        <f>(H1785*(K1785+L1785))/1000</f>
        <v>2.1879781966449654</v>
      </c>
      <c r="AA1785" s="37">
        <f t="shared" si="334"/>
        <v>64.125503157521706</v>
      </c>
      <c r="AB1785" s="18"/>
      <c r="AC1785" s="24">
        <f t="shared" si="335"/>
        <v>13976.601664466139</v>
      </c>
      <c r="AD1785" s="24"/>
      <c r="AE1785" s="18"/>
      <c r="AF1785" s="18"/>
      <c r="AG1785" s="18"/>
      <c r="AH1785" s="18"/>
      <c r="AI1785" s="18"/>
      <c r="AJ1785" s="18"/>
      <c r="AK1785" s="18"/>
      <c r="AL1785" s="18"/>
      <c r="AM1785" s="18"/>
      <c r="AN1785" s="18"/>
    </row>
    <row r="1786" spans="1:40" x14ac:dyDescent="0.35">
      <c r="A1786" s="18"/>
      <c r="B1786" s="4" t="s">
        <v>6</v>
      </c>
      <c r="C1786" s="4">
        <v>1782</v>
      </c>
      <c r="D1786" s="4">
        <v>305</v>
      </c>
      <c r="E1786" s="12">
        <v>36.4</v>
      </c>
      <c r="F1786" s="34">
        <f t="shared" si="326"/>
        <v>10.111111111111111</v>
      </c>
      <c r="G1786" s="53">
        <f t="shared" si="336"/>
        <v>-0.93055555555555447</v>
      </c>
      <c r="H1786" s="34">
        <f t="shared" si="337"/>
        <v>10.111111111111111</v>
      </c>
      <c r="I1786" s="70"/>
      <c r="J1786" s="34">
        <v>-1376.2916666666652</v>
      </c>
      <c r="K1786" s="34">
        <f>'Car Specs and Assumptions'!$C$5*9.81*'Car Specs and Assumptions'!$F$5</f>
        <v>145.08990000000003</v>
      </c>
      <c r="L1786" s="34">
        <v>43.545025092592596</v>
      </c>
      <c r="M1786" s="34">
        <v>-1564.9265917592577</v>
      </c>
      <c r="N1786" s="35">
        <v>-15823.146650010272</v>
      </c>
      <c r="O1786" s="35">
        <f t="shared" si="327"/>
        <v>0</v>
      </c>
      <c r="P1786" s="35">
        <f>IF(F1786&gt;0,(K1786+L1786)*F1786,0)</f>
        <v>1907.3086870473253</v>
      </c>
      <c r="Q1786" s="36">
        <f>IF(J1786*-1&gt;(K1786+L1786),(((J1786*-1)-K1786-L1786))*F1786,0)</f>
        <v>12008.529275915622</v>
      </c>
      <c r="R1786" s="35">
        <f t="shared" si="328"/>
        <v>8444093.3801939338</v>
      </c>
      <c r="S1786" s="35">
        <f t="shared" si="329"/>
        <v>2950434.0502547193</v>
      </c>
      <c r="T1786" s="35">
        <f t="shared" si="330"/>
        <v>2.3457691410178749</v>
      </c>
      <c r="U1786" s="35">
        <f t="shared" si="331"/>
        <v>0.8196305791607611</v>
      </c>
      <c r="V1786" s="37">
        <v>-0.8196305791607611</v>
      </c>
      <c r="W1786" s="37">
        <f>0.5*'Car Specs and Assumptions'!$C$5*(F1786*F1786)</f>
        <v>75602.462962962949</v>
      </c>
      <c r="X1786" s="37">
        <f t="shared" si="332"/>
        <v>75.602462962962946</v>
      </c>
      <c r="Y1786" s="37">
        <f t="shared" si="333"/>
        <v>55.189797962962949</v>
      </c>
      <c r="Z1786" s="37">
        <f>(H1786*(K1786+L1786))/1000</f>
        <v>1.9073086870473253</v>
      </c>
      <c r="AA1786" s="37">
        <f t="shared" si="334"/>
        <v>53.282489275915623</v>
      </c>
      <c r="AB1786" s="18"/>
      <c r="AC1786" s="24">
        <f t="shared" si="335"/>
        <v>12008.529275915622</v>
      </c>
      <c r="AD1786" s="24"/>
      <c r="AE1786" s="18"/>
      <c r="AF1786" s="18"/>
      <c r="AG1786" s="18"/>
      <c r="AH1786" s="18"/>
      <c r="AI1786" s="18"/>
      <c r="AJ1786" s="18"/>
      <c r="AK1786" s="18"/>
      <c r="AL1786" s="18"/>
      <c r="AM1786" s="18"/>
      <c r="AN1786" s="18"/>
    </row>
    <row r="1787" spans="1:40" x14ac:dyDescent="0.35">
      <c r="A1787" s="18"/>
      <c r="B1787" s="4" t="s">
        <v>6</v>
      </c>
      <c r="C1787" s="4">
        <v>1783</v>
      </c>
      <c r="D1787" s="4">
        <v>306</v>
      </c>
      <c r="E1787" s="12">
        <v>33.200000000000003</v>
      </c>
      <c r="F1787" s="34">
        <f t="shared" si="326"/>
        <v>9.2222222222222232</v>
      </c>
      <c r="G1787" s="53">
        <f t="shared" si="336"/>
        <v>-0.81944444444444464</v>
      </c>
      <c r="H1787" s="34">
        <f t="shared" si="337"/>
        <v>9.2222222222222232</v>
      </c>
      <c r="I1787" s="70"/>
      <c r="J1787" s="34">
        <v>-1211.9583333333337</v>
      </c>
      <c r="K1787" s="34">
        <f>'Car Specs and Assumptions'!$C$5*9.81*'Car Specs and Assumptions'!$F$5</f>
        <v>145.08990000000003</v>
      </c>
      <c r="L1787" s="34">
        <v>36.225296203703721</v>
      </c>
      <c r="M1787" s="34">
        <v>-1393.2735295370373</v>
      </c>
      <c r="N1787" s="35">
        <v>-12849.078105730458</v>
      </c>
      <c r="O1787" s="35">
        <f t="shared" si="327"/>
        <v>0</v>
      </c>
      <c r="P1787" s="35">
        <f>IF(F1787&gt;0,(K1787+L1787)*F1787,0)</f>
        <v>1672.1290316563793</v>
      </c>
      <c r="Q1787" s="36">
        <f>IF(J1787*-1&gt;(K1787+L1787),(((J1787*-1)-K1787-L1787))*F1787,0)</f>
        <v>9504.8200424177012</v>
      </c>
      <c r="R1787" s="35">
        <f t="shared" si="328"/>
        <v>8445765.5092255902</v>
      </c>
      <c r="S1787" s="35">
        <f t="shared" si="329"/>
        <v>2959938.8702971372</v>
      </c>
      <c r="T1787" s="35">
        <f t="shared" si="330"/>
        <v>2.3462336584628689</v>
      </c>
      <c r="U1787" s="35">
        <f t="shared" si="331"/>
        <v>0.82227101816854475</v>
      </c>
      <c r="V1787" s="37">
        <v>-0.82227101816854475</v>
      </c>
      <c r="W1787" s="37">
        <f>0.5*'Car Specs and Assumptions'!$C$5*(F1787*F1787)</f>
        <v>62894.01851851854</v>
      </c>
      <c r="X1787" s="37">
        <f t="shared" si="332"/>
        <v>62.894018518518543</v>
      </c>
      <c r="Y1787" s="37">
        <f t="shared" si="333"/>
        <v>45.912633518518533</v>
      </c>
      <c r="Z1787" s="37">
        <f>(H1787*(K1787+L1787))/1000</f>
        <v>1.6721290316563793</v>
      </c>
      <c r="AA1787" s="37">
        <f t="shared" si="334"/>
        <v>44.24050448686215</v>
      </c>
      <c r="AB1787" s="18"/>
      <c r="AC1787" s="24">
        <f t="shared" si="335"/>
        <v>0</v>
      </c>
      <c r="AD1787" s="24"/>
      <c r="AE1787" s="18"/>
      <c r="AF1787" s="18"/>
      <c r="AG1787" s="18"/>
      <c r="AH1787" s="18"/>
      <c r="AI1787" s="18"/>
      <c r="AJ1787" s="18"/>
      <c r="AK1787" s="18"/>
      <c r="AL1787" s="18"/>
      <c r="AM1787" s="18"/>
      <c r="AN1787" s="18"/>
    </row>
    <row r="1788" spans="1:40" x14ac:dyDescent="0.35">
      <c r="A1788" s="18"/>
      <c r="B1788" s="4" t="s">
        <v>6</v>
      </c>
      <c r="C1788" s="4">
        <v>1784</v>
      </c>
      <c r="D1788" s="4">
        <v>307</v>
      </c>
      <c r="E1788" s="12">
        <v>30.5</v>
      </c>
      <c r="F1788" s="34">
        <f t="shared" si="326"/>
        <v>8.4722222222222214</v>
      </c>
      <c r="G1788" s="53">
        <f t="shared" si="336"/>
        <v>-0.68055555555555625</v>
      </c>
      <c r="H1788" s="34">
        <f t="shared" si="337"/>
        <v>8.4722222222222214</v>
      </c>
      <c r="I1788" s="70"/>
      <c r="J1788" s="34">
        <v>-1006.5416666666677</v>
      </c>
      <c r="K1788" s="34">
        <f>'Car Specs and Assumptions'!$C$5*9.81*'Car Specs and Assumptions'!$F$5</f>
        <v>145.08990000000003</v>
      </c>
      <c r="L1788" s="34">
        <v>30.5728169849537</v>
      </c>
      <c r="M1788" s="34">
        <v>-1182.2043836516214</v>
      </c>
      <c r="N1788" s="35">
        <v>-10015.898250381792</v>
      </c>
      <c r="O1788" s="35">
        <f t="shared" si="327"/>
        <v>0</v>
      </c>
      <c r="P1788" s="35">
        <f>IF(F1788&gt;0,(K1788+L1788)*F1788,0)</f>
        <v>1488.2535744558579</v>
      </c>
      <c r="Q1788" s="36">
        <f>IF(J1788*-1&gt;(K1788+L1788),(((J1788*-1)-K1788-L1788))*F1788,0)</f>
        <v>7039.3911014700761</v>
      </c>
      <c r="R1788" s="35">
        <f t="shared" si="328"/>
        <v>8447253.7628000453</v>
      </c>
      <c r="S1788" s="35">
        <f t="shared" si="329"/>
        <v>2966978.2613986074</v>
      </c>
      <c r="T1788" s="35">
        <f t="shared" si="330"/>
        <v>2.3466470953058529</v>
      </c>
      <c r="U1788" s="35">
        <f t="shared" si="331"/>
        <v>0.82422656101653313</v>
      </c>
      <c r="V1788" s="37">
        <v>-0.82422656101653313</v>
      </c>
      <c r="W1788" s="37">
        <f>0.5*'Car Specs and Assumptions'!$C$5*(F1788*F1788)</f>
        <v>53080.237268518511</v>
      </c>
      <c r="X1788" s="37">
        <f t="shared" si="332"/>
        <v>53.080237268518509</v>
      </c>
      <c r="Y1788" s="37">
        <f t="shared" si="333"/>
        <v>38.748573206018513</v>
      </c>
      <c r="Z1788" s="37">
        <f>(H1788*(K1788+L1788))/1000</f>
        <v>1.4882535744558578</v>
      </c>
      <c r="AA1788" s="37">
        <f t="shared" si="334"/>
        <v>37.260319631562652</v>
      </c>
      <c r="AB1788" s="18"/>
      <c r="AC1788" s="24">
        <f t="shared" si="335"/>
        <v>0</v>
      </c>
      <c r="AD1788" s="24"/>
      <c r="AE1788" s="18"/>
      <c r="AF1788" s="18"/>
      <c r="AG1788" s="18"/>
      <c r="AH1788" s="18"/>
      <c r="AI1788" s="18"/>
      <c r="AJ1788" s="18"/>
      <c r="AK1788" s="18"/>
      <c r="AL1788" s="18"/>
      <c r="AM1788" s="18"/>
      <c r="AN1788" s="18"/>
    </row>
    <row r="1789" spans="1:40" x14ac:dyDescent="0.35">
      <c r="A1789" s="18"/>
      <c r="B1789" s="4" t="s">
        <v>6</v>
      </c>
      <c r="C1789" s="4">
        <v>1785</v>
      </c>
      <c r="D1789" s="4">
        <v>308</v>
      </c>
      <c r="E1789" s="12">
        <v>28.3</v>
      </c>
      <c r="F1789" s="34">
        <f t="shared" si="326"/>
        <v>7.8611111111111107</v>
      </c>
      <c r="G1789" s="53">
        <f t="shared" si="336"/>
        <v>-0.58333333333333304</v>
      </c>
      <c r="H1789" s="34">
        <f t="shared" si="337"/>
        <v>7.8611111111111107</v>
      </c>
      <c r="I1789" s="70"/>
      <c r="J1789" s="34">
        <v>-862.74999999999955</v>
      </c>
      <c r="K1789" s="34">
        <f>'Car Specs and Assumptions'!$C$5*9.81*'Car Specs and Assumptions'!$F$5</f>
        <v>145.08990000000003</v>
      </c>
      <c r="L1789" s="34">
        <v>26.321379623842592</v>
      </c>
      <c r="M1789" s="34">
        <v>-1034.1612796238421</v>
      </c>
      <c r="N1789" s="35">
        <v>-8129.6567259318699</v>
      </c>
      <c r="O1789" s="35">
        <f t="shared" si="327"/>
        <v>0</v>
      </c>
      <c r="P1789" s="35">
        <f>IF(F1789&gt;0,(K1789+L1789)*F1789,0)</f>
        <v>1347.4831148207629</v>
      </c>
      <c r="Q1789" s="36">
        <f>IF(J1789*-1&gt;(K1789+L1789),(((J1789*-1)-K1789-L1789))*F1789,0)</f>
        <v>5434.6904962903436</v>
      </c>
      <c r="R1789" s="35">
        <f t="shared" si="328"/>
        <v>8448601.2459148653</v>
      </c>
      <c r="S1789" s="35">
        <f t="shared" si="329"/>
        <v>2972412.951894898</v>
      </c>
      <c r="T1789" s="35">
        <f t="shared" si="330"/>
        <v>2.3470214261151496</v>
      </c>
      <c r="U1789" s="35">
        <f t="shared" si="331"/>
        <v>0.82573631803640268</v>
      </c>
      <c r="V1789" s="37">
        <v>-0.82573631803640268</v>
      </c>
      <c r="W1789" s="37">
        <f>0.5*'Car Specs and Assumptions'!$C$5*(F1789*F1789)</f>
        <v>45698.931712962956</v>
      </c>
      <c r="X1789" s="37">
        <f t="shared" si="332"/>
        <v>45.69893171296296</v>
      </c>
      <c r="Y1789" s="37">
        <f t="shared" si="333"/>
        <v>33.360220150462958</v>
      </c>
      <c r="Z1789" s="37">
        <f>(H1789*(K1789+L1789))/1000</f>
        <v>1.3474831148207629</v>
      </c>
      <c r="AA1789" s="37">
        <f t="shared" si="334"/>
        <v>32.012737035642196</v>
      </c>
      <c r="AB1789" s="18"/>
      <c r="AC1789" s="24">
        <f t="shared" si="335"/>
        <v>0</v>
      </c>
      <c r="AD1789" s="24"/>
      <c r="AE1789" s="18"/>
      <c r="AF1789" s="18"/>
      <c r="AG1789" s="18"/>
      <c r="AH1789" s="18"/>
      <c r="AI1789" s="18"/>
      <c r="AJ1789" s="18"/>
      <c r="AK1789" s="18"/>
      <c r="AL1789" s="18"/>
      <c r="AM1789" s="18"/>
      <c r="AN1789" s="18"/>
    </row>
    <row r="1790" spans="1:40" x14ac:dyDescent="0.35">
      <c r="A1790" s="18"/>
      <c r="B1790" s="4" t="s">
        <v>6</v>
      </c>
      <c r="C1790" s="4">
        <v>1786</v>
      </c>
      <c r="D1790" s="4">
        <v>309</v>
      </c>
      <c r="E1790" s="12">
        <v>26.3</v>
      </c>
      <c r="F1790" s="34">
        <f t="shared" si="326"/>
        <v>7.3055555555555554</v>
      </c>
      <c r="G1790" s="53">
        <f t="shared" si="336"/>
        <v>-0.54166666666666696</v>
      </c>
      <c r="H1790" s="34">
        <f t="shared" si="337"/>
        <v>7.3055555555555554</v>
      </c>
      <c r="I1790" s="70"/>
      <c r="J1790" s="34">
        <v>-801.12500000000045</v>
      </c>
      <c r="K1790" s="34">
        <f>'Car Specs and Assumptions'!$C$5*9.81*'Car Specs and Assumptions'!$F$5</f>
        <v>145.08990000000003</v>
      </c>
      <c r="L1790" s="34">
        <v>22.732503929398149</v>
      </c>
      <c r="M1790" s="34">
        <v>-968.94740392939866</v>
      </c>
      <c r="N1790" s="35">
        <v>-7078.6990898175509</v>
      </c>
      <c r="O1790" s="35">
        <f t="shared" si="327"/>
        <v>0</v>
      </c>
      <c r="P1790" s="35">
        <f>IF(F1790&gt;0,(K1790+L1790)*F1790,0)</f>
        <v>1226.0358953731034</v>
      </c>
      <c r="Q1790" s="36">
        <f>IF(J1790*-1&gt;(K1790+L1790),(((J1790*-1)-K1790-L1790))*F1790,0)</f>
        <v>4626.6272990713442</v>
      </c>
      <c r="R1790" s="35">
        <f t="shared" si="328"/>
        <v>8449827.281810239</v>
      </c>
      <c r="S1790" s="35">
        <f t="shared" si="329"/>
        <v>2977039.5791939693</v>
      </c>
      <c r="T1790" s="35">
        <f t="shared" si="330"/>
        <v>2.3473620188868844</v>
      </c>
      <c r="U1790" s="35">
        <f t="shared" si="331"/>
        <v>0.82702159510008466</v>
      </c>
      <c r="V1790" s="37">
        <v>-0.82702159510008466</v>
      </c>
      <c r="W1790" s="37">
        <f>0.5*'Car Specs and Assumptions'!$C$5*(F1790*F1790)</f>
        <v>39467.959490740737</v>
      </c>
      <c r="X1790" s="37">
        <f t="shared" si="332"/>
        <v>39.467959490740739</v>
      </c>
      <c r="Y1790" s="37">
        <f t="shared" si="333"/>
        <v>28.811610428240741</v>
      </c>
      <c r="Z1790" s="37">
        <f>(H1790*(K1790+L1790))/1000</f>
        <v>1.2260358953731034</v>
      </c>
      <c r="AA1790" s="37">
        <f t="shared" si="334"/>
        <v>27.585574532867636</v>
      </c>
      <c r="AB1790" s="18"/>
      <c r="AC1790" s="24">
        <f t="shared" si="335"/>
        <v>0</v>
      </c>
      <c r="AD1790" s="24"/>
      <c r="AE1790" s="18"/>
      <c r="AF1790" s="18"/>
      <c r="AG1790" s="18"/>
      <c r="AH1790" s="18"/>
      <c r="AI1790" s="18"/>
      <c r="AJ1790" s="18"/>
      <c r="AK1790" s="18"/>
      <c r="AL1790" s="18"/>
      <c r="AM1790" s="18"/>
      <c r="AN1790" s="18"/>
    </row>
    <row r="1791" spans="1:40" x14ac:dyDescent="0.35">
      <c r="A1791" s="18"/>
      <c r="B1791" s="4" t="s">
        <v>6</v>
      </c>
      <c r="C1791" s="4">
        <v>1787</v>
      </c>
      <c r="D1791" s="4">
        <v>310</v>
      </c>
      <c r="E1791" s="12">
        <v>24.4</v>
      </c>
      <c r="F1791" s="34">
        <f t="shared" si="326"/>
        <v>6.7777777777777768</v>
      </c>
      <c r="G1791" s="53">
        <f t="shared" si="336"/>
        <v>-0.52777777777777768</v>
      </c>
      <c r="H1791" s="34">
        <f t="shared" si="337"/>
        <v>6.7777777777777768</v>
      </c>
      <c r="I1791" s="70"/>
      <c r="J1791" s="34">
        <v>-780.58333333333314</v>
      </c>
      <c r="K1791" s="34">
        <f>'Car Specs and Assumptions'!$C$5*9.81*'Car Specs and Assumptions'!$F$5</f>
        <v>145.08990000000003</v>
      </c>
      <c r="L1791" s="34">
        <v>19.566602870370367</v>
      </c>
      <c r="M1791" s="34">
        <v>-945.23983620370359</v>
      </c>
      <c r="N1791" s="35">
        <v>-6406.6255564917683</v>
      </c>
      <c r="O1791" s="35">
        <f t="shared" si="327"/>
        <v>0</v>
      </c>
      <c r="P1791" s="35">
        <f>IF(F1791&gt;0,(K1791+L1791)*F1791,0)</f>
        <v>1116.0051861213992</v>
      </c>
      <c r="Q1791" s="36">
        <f>IF(J1791*-1&gt;(K1791+L1791),(((J1791*-1)-K1791-L1791))*F1791,0)</f>
        <v>4174.6151842489689</v>
      </c>
      <c r="R1791" s="35">
        <f t="shared" si="328"/>
        <v>8450943.2869963609</v>
      </c>
      <c r="S1791" s="35">
        <f>S1790+Q1791</f>
        <v>2981214.1943782181</v>
      </c>
      <c r="T1791" s="35">
        <f t="shared" si="330"/>
        <v>2.347672045127589</v>
      </c>
      <c r="U1791" s="35">
        <f t="shared" si="331"/>
        <v>0.82818130319826899</v>
      </c>
      <c r="V1791" s="37">
        <v>-0.82818130319826899</v>
      </c>
      <c r="W1791" s="37">
        <f>0.5*'Car Specs and Assumptions'!$C$5*(F1791*F1791)</f>
        <v>33971.351851851839</v>
      </c>
      <c r="X1791" s="37">
        <f t="shared" si="332"/>
        <v>33.971351851851843</v>
      </c>
      <c r="Y1791" s="37">
        <f t="shared" si="333"/>
        <v>24.799086851851843</v>
      </c>
      <c r="Z1791" s="37">
        <f>(H1791*(K1791+L1791))/1000</f>
        <v>1.1160051861213993</v>
      </c>
      <c r="AA1791" s="37">
        <f t="shared" si="334"/>
        <v>23.683081665730445</v>
      </c>
      <c r="AB1791" s="18"/>
      <c r="AC1791" s="24">
        <f t="shared" si="335"/>
        <v>0</v>
      </c>
      <c r="AD1791" s="24"/>
      <c r="AE1791" s="18"/>
      <c r="AF1791" s="18"/>
      <c r="AG1791" s="18"/>
      <c r="AH1791" s="18"/>
      <c r="AI1791" s="18"/>
      <c r="AJ1791" s="18"/>
      <c r="AK1791" s="18"/>
      <c r="AL1791" s="18"/>
      <c r="AM1791" s="18"/>
      <c r="AN1791" s="18"/>
    </row>
    <row r="1792" spans="1:40" x14ac:dyDescent="0.35">
      <c r="A1792" s="18"/>
      <c r="B1792" s="4" t="s">
        <v>6</v>
      </c>
      <c r="C1792" s="4">
        <v>1788</v>
      </c>
      <c r="D1792" s="4">
        <v>311</v>
      </c>
      <c r="E1792" s="12">
        <v>22.5</v>
      </c>
      <c r="F1792" s="34">
        <f t="shared" si="326"/>
        <v>6.25</v>
      </c>
      <c r="G1792" s="53">
        <f t="shared" si="336"/>
        <v>-0.54166666666666607</v>
      </c>
      <c r="H1792" s="34">
        <f t="shared" si="337"/>
        <v>6.25</v>
      </c>
      <c r="I1792" s="70"/>
      <c r="J1792" s="34">
        <v>-801.12499999999909</v>
      </c>
      <c r="K1792" s="34">
        <f>'Car Specs and Assumptions'!$C$5*9.81*'Car Specs and Assumptions'!$F$5</f>
        <v>145.08990000000003</v>
      </c>
      <c r="L1792" s="34">
        <v>16.637988281250003</v>
      </c>
      <c r="M1792" s="34">
        <v>-962.85288828124919</v>
      </c>
      <c r="N1792" s="35">
        <v>-6017.8305517578074</v>
      </c>
      <c r="O1792" s="35">
        <f t="shared" si="327"/>
        <v>0</v>
      </c>
      <c r="P1792" s="35">
        <f>IF(F1792&gt;0,(K1792+L1792)*F1792,0)</f>
        <v>1010.7993017578128</v>
      </c>
      <c r="Q1792" s="36">
        <f>IF(J1792*-1&gt;(K1792+L1792),(((J1792*-1)-K1792-L1792))*F1792,0)</f>
        <v>3996.2319482421813</v>
      </c>
      <c r="R1792" s="35">
        <f t="shared" si="328"/>
        <v>8451954.0862981193</v>
      </c>
      <c r="S1792" s="35">
        <f>S1791+Q1792</f>
        <v>2985210.4263264602</v>
      </c>
      <c r="T1792" s="35">
        <f t="shared" si="330"/>
        <v>2.3479528451736176</v>
      </c>
      <c r="U1792" s="35">
        <f t="shared" si="331"/>
        <v>0.82929145643349067</v>
      </c>
      <c r="V1792" s="37">
        <v>-0.82929145643349067</v>
      </c>
      <c r="W1792" s="37">
        <f>0.5*'Car Specs and Assumptions'!$C$5*(F1792*F1792)</f>
        <v>28886.71875</v>
      </c>
      <c r="X1792" s="37">
        <f t="shared" si="332"/>
        <v>28.88671875</v>
      </c>
      <c r="Y1792" s="37">
        <f t="shared" si="333"/>
        <v>21.087304687499998</v>
      </c>
      <c r="Z1792" s="37">
        <f>(H1792*(K1792+L1792))/1000</f>
        <v>1.0107993017578127</v>
      </c>
      <c r="AA1792" s="37">
        <f t="shared" si="334"/>
        <v>20.076505385742184</v>
      </c>
      <c r="AB1792" s="18"/>
      <c r="AC1792" s="24">
        <f t="shared" si="335"/>
        <v>0</v>
      </c>
      <c r="AD1792" s="24"/>
      <c r="AE1792" s="18"/>
      <c r="AF1792" s="18"/>
      <c r="AG1792" s="18"/>
      <c r="AH1792" s="18"/>
      <c r="AI1792" s="18"/>
      <c r="AJ1792" s="18"/>
      <c r="AK1792" s="18"/>
      <c r="AL1792" s="18"/>
      <c r="AM1792" s="18"/>
      <c r="AN1792" s="18"/>
    </row>
    <row r="1793" spans="1:40" x14ac:dyDescent="0.35">
      <c r="A1793" s="18"/>
      <c r="B1793" s="4" t="s">
        <v>6</v>
      </c>
      <c r="C1793" s="4">
        <v>1789</v>
      </c>
      <c r="D1793" s="4">
        <v>312</v>
      </c>
      <c r="E1793" s="12">
        <v>20.5</v>
      </c>
      <c r="F1793" s="34">
        <f t="shared" si="326"/>
        <v>5.6944444444444446</v>
      </c>
      <c r="G1793" s="53">
        <f t="shared" si="336"/>
        <v>-0.59722222222222232</v>
      </c>
      <c r="H1793" s="34">
        <f t="shared" si="337"/>
        <v>5.6944444444444446</v>
      </c>
      <c r="I1793" s="70"/>
      <c r="J1793" s="34">
        <v>-883.29166666666686</v>
      </c>
      <c r="K1793" s="34">
        <f>'Car Specs and Assumptions'!$C$5*9.81*'Car Specs and Assumptions'!$F$5</f>
        <v>145.08990000000003</v>
      </c>
      <c r="L1793" s="34">
        <v>13.811584346064819</v>
      </c>
      <c r="M1793" s="34">
        <v>-1042.1931510127317</v>
      </c>
      <c r="N1793" s="35">
        <v>-5934.7109988225002</v>
      </c>
      <c r="O1793" s="35">
        <f t="shared" si="327"/>
        <v>0</v>
      </c>
      <c r="P1793" s="35">
        <f>IF(F1793&gt;0,(K1793+L1793)*F1793,0)</f>
        <v>904.8556747484248</v>
      </c>
      <c r="Q1793" s="36">
        <f>IF(J1793*-1&gt;(K1793+L1793),(((J1793*-1)-K1793-L1793))*F1793,0)</f>
        <v>4124.9996493256504</v>
      </c>
      <c r="R1793" s="35">
        <f t="shared" si="328"/>
        <v>8452858.9419728685</v>
      </c>
      <c r="S1793" s="35">
        <f t="shared" si="329"/>
        <v>2989335.4259757861</v>
      </c>
      <c r="T1793" s="35">
        <f t="shared" si="330"/>
        <v>2.348204214080063</v>
      </c>
      <c r="U1793" s="35">
        <f t="shared" si="331"/>
        <v>0.83043738133607337</v>
      </c>
      <c r="V1793" s="37">
        <v>-0.83043738133607337</v>
      </c>
      <c r="W1793" s="37">
        <f>0.5*'Car Specs and Assumptions'!$C$5*(F1793*F1793)</f>
        <v>23979.542824074077</v>
      </c>
      <c r="X1793" s="37">
        <f t="shared" si="332"/>
        <v>23.979542824074077</v>
      </c>
      <c r="Y1793" s="37">
        <f t="shared" si="333"/>
        <v>17.505066261574076</v>
      </c>
      <c r="Z1793" s="37">
        <f>(H1793*(K1793+L1793))/1000</f>
        <v>0.90485567474842477</v>
      </c>
      <c r="AA1793" s="37">
        <f t="shared" si="334"/>
        <v>16.60021058682565</v>
      </c>
      <c r="AB1793" s="18"/>
      <c r="AC1793" s="24">
        <f t="shared" si="335"/>
        <v>0</v>
      </c>
      <c r="AD1793" s="24"/>
      <c r="AE1793" s="18"/>
      <c r="AF1793" s="18"/>
      <c r="AG1793" s="18"/>
      <c r="AH1793" s="18"/>
      <c r="AI1793" s="18"/>
      <c r="AJ1793" s="18"/>
      <c r="AK1793" s="18"/>
      <c r="AL1793" s="18"/>
      <c r="AM1793" s="18"/>
      <c r="AN1793" s="18"/>
    </row>
    <row r="1794" spans="1:40" x14ac:dyDescent="0.35">
      <c r="A1794" s="18"/>
      <c r="B1794" s="4" t="s">
        <v>6</v>
      </c>
      <c r="C1794" s="4">
        <v>1790</v>
      </c>
      <c r="D1794" s="4">
        <v>313</v>
      </c>
      <c r="E1794" s="12">
        <v>18.2</v>
      </c>
      <c r="F1794" s="34">
        <f t="shared" si="326"/>
        <v>5.0555555555555554</v>
      </c>
      <c r="G1794" s="53">
        <f t="shared" si="336"/>
        <v>-0.69444444444444464</v>
      </c>
      <c r="H1794" s="34">
        <f t="shared" si="337"/>
        <v>5.0555555555555554</v>
      </c>
      <c r="I1794" s="70"/>
      <c r="J1794" s="34">
        <v>-1027.0833333333337</v>
      </c>
      <c r="K1794" s="34">
        <f>'Car Specs and Assumptions'!$C$5*9.81*'Car Specs and Assumptions'!$F$5</f>
        <v>145.08990000000003</v>
      </c>
      <c r="L1794" s="34">
        <v>10.886256273148149</v>
      </c>
      <c r="M1794" s="34">
        <v>-1183.0594896064817</v>
      </c>
      <c r="N1794" s="35">
        <v>-5981.0229752327687</v>
      </c>
      <c r="O1794" s="35">
        <f t="shared" si="327"/>
        <v>0</v>
      </c>
      <c r="P1794" s="35">
        <f>IF(F1794&gt;0,(K1794+L1794)*F1794,0)</f>
        <v>788.54612338091579</v>
      </c>
      <c r="Q1794" s="36">
        <f>IF(J1794*-1&gt;(K1794+L1794),(((J1794*-1)-K1794-L1794))*F1794,0)</f>
        <v>4403.9307284709375</v>
      </c>
      <c r="R1794" s="35">
        <f t="shared" si="328"/>
        <v>8453647.4880962502</v>
      </c>
      <c r="S1794" s="35">
        <f t="shared" si="329"/>
        <v>2993739.356704257</v>
      </c>
      <c r="T1794" s="35">
        <f t="shared" si="330"/>
        <v>2.3484232721931386</v>
      </c>
      <c r="U1794" s="35">
        <f t="shared" si="331"/>
        <v>0.83166079329244258</v>
      </c>
      <c r="V1794" s="37">
        <v>-0.83166079329244258</v>
      </c>
      <c r="W1794" s="37">
        <f>0.5*'Car Specs and Assumptions'!$C$5*(F1794*F1794)</f>
        <v>18900.615740740737</v>
      </c>
      <c r="X1794" s="37">
        <f t="shared" si="332"/>
        <v>18.900615740740736</v>
      </c>
      <c r="Y1794" s="37">
        <f t="shared" si="333"/>
        <v>13.797449490740737</v>
      </c>
      <c r="Z1794" s="37">
        <f>(H1794*(K1794+L1794))/1000</f>
        <v>0.78854612338091579</v>
      </c>
      <c r="AA1794" s="37">
        <f t="shared" si="334"/>
        <v>13.008903367359821</v>
      </c>
      <c r="AB1794" s="18"/>
      <c r="AC1794" s="24">
        <f t="shared" si="335"/>
        <v>0</v>
      </c>
      <c r="AD1794" s="24"/>
      <c r="AE1794" s="18"/>
      <c r="AF1794" s="18"/>
      <c r="AG1794" s="18"/>
      <c r="AH1794" s="18"/>
      <c r="AI1794" s="18"/>
      <c r="AJ1794" s="18"/>
      <c r="AK1794" s="18"/>
      <c r="AL1794" s="18"/>
      <c r="AM1794" s="18"/>
      <c r="AN1794" s="18"/>
    </row>
    <row r="1795" spans="1:40" x14ac:dyDescent="0.35">
      <c r="A1795" s="18"/>
      <c r="B1795" s="4" t="s">
        <v>6</v>
      </c>
      <c r="C1795" s="4">
        <v>1791</v>
      </c>
      <c r="D1795" s="4">
        <v>314</v>
      </c>
      <c r="E1795" s="12">
        <v>15.5</v>
      </c>
      <c r="F1795" s="34">
        <f t="shared" si="326"/>
        <v>4.3055555555555554</v>
      </c>
      <c r="G1795" s="53">
        <f t="shared" si="336"/>
        <v>-0.8194444444444442</v>
      </c>
      <c r="H1795" s="34">
        <f t="shared" si="337"/>
        <v>4.3055555555555554</v>
      </c>
      <c r="I1795" s="70"/>
      <c r="J1795" s="34">
        <v>-1211.958333333333</v>
      </c>
      <c r="K1795" s="34">
        <f>'Car Specs and Assumptions'!$C$5*9.81*'Car Specs and Assumptions'!$F$5</f>
        <v>145.08990000000003</v>
      </c>
      <c r="L1795" s="34">
        <v>7.895855179398148</v>
      </c>
      <c r="M1795" s="34">
        <v>-1364.944088512731</v>
      </c>
      <c r="N1795" s="35">
        <v>-5876.8426033187025</v>
      </c>
      <c r="O1795" s="35">
        <f t="shared" si="327"/>
        <v>0</v>
      </c>
      <c r="P1795" s="35">
        <f>IF(F1795&gt;0,(K1795+L1795)*F1795,0)</f>
        <v>658.68866813351997</v>
      </c>
      <c r="Q1795" s="36">
        <f>IF(J1795*-1&gt;(K1795+L1795),(((J1795*-1)-K1795-L1795))*F1795,0)</f>
        <v>4559.4652670516643</v>
      </c>
      <c r="R1795" s="35">
        <f t="shared" si="328"/>
        <v>8454306.1767643839</v>
      </c>
      <c r="S1795" s="35">
        <f t="shared" si="329"/>
        <v>2998298.8219713084</v>
      </c>
      <c r="T1795" s="35">
        <f t="shared" si="330"/>
        <v>2.3486062559051462</v>
      </c>
      <c r="U1795" s="35">
        <f t="shared" si="331"/>
        <v>0.83292741274362947</v>
      </c>
      <c r="V1795" s="37">
        <v>-0.83292741274362947</v>
      </c>
      <c r="W1795" s="37">
        <f>0.5*'Car Specs and Assumptions'!$C$5*(F1795*F1795)</f>
        <v>13708.709490740739</v>
      </c>
      <c r="X1795" s="37">
        <f t="shared" si="332"/>
        <v>13.708709490740739</v>
      </c>
      <c r="Y1795" s="37">
        <f t="shared" si="333"/>
        <v>10.00735792824074</v>
      </c>
      <c r="Z1795" s="37">
        <f>(H1795*(K1795+L1795))/1000</f>
        <v>0.65868866813352001</v>
      </c>
      <c r="AA1795" s="37">
        <f t="shared" si="334"/>
        <v>9.3486692601072203</v>
      </c>
      <c r="AB1795" s="18"/>
      <c r="AC1795" s="24">
        <f t="shared" si="335"/>
        <v>0</v>
      </c>
      <c r="AD1795" s="24"/>
      <c r="AE1795" s="18"/>
      <c r="AF1795" s="18"/>
      <c r="AG1795" s="18"/>
      <c r="AH1795" s="18"/>
      <c r="AI1795" s="18"/>
      <c r="AJ1795" s="18"/>
      <c r="AK1795" s="18"/>
      <c r="AL1795" s="18"/>
      <c r="AM1795" s="18"/>
      <c r="AN1795" s="18"/>
    </row>
    <row r="1796" spans="1:40" x14ac:dyDescent="0.35">
      <c r="A1796" s="18"/>
      <c r="B1796" s="4" t="s">
        <v>6</v>
      </c>
      <c r="C1796" s="4">
        <v>1792</v>
      </c>
      <c r="D1796" s="4">
        <v>315</v>
      </c>
      <c r="E1796" s="12">
        <v>12.3</v>
      </c>
      <c r="F1796" s="34">
        <f t="shared" si="326"/>
        <v>3.416666666666667</v>
      </c>
      <c r="G1796" s="53">
        <f t="shared" si="336"/>
        <v>-0.94444444444444442</v>
      </c>
      <c r="H1796" s="34">
        <f t="shared" si="337"/>
        <v>3.416666666666667</v>
      </c>
      <c r="I1796" s="70"/>
      <c r="J1796" s="34">
        <v>-1396.8333333333333</v>
      </c>
      <c r="K1796" s="34">
        <f>'Car Specs and Assumptions'!$C$5*9.81*'Car Specs and Assumptions'!$F$5</f>
        <v>145.08990000000003</v>
      </c>
      <c r="L1796" s="34">
        <v>4.9721703645833344</v>
      </c>
      <c r="M1796" s="34">
        <v>-1546.8954036979164</v>
      </c>
      <c r="N1796" s="35">
        <v>-5285.2259626345485</v>
      </c>
      <c r="O1796" s="35">
        <f t="shared" si="327"/>
        <v>0</v>
      </c>
      <c r="P1796" s="35">
        <f>IF(F1796&gt;0,(K1796+L1796)*F1796,0)</f>
        <v>512.71207374565984</v>
      </c>
      <c r="Q1796" s="36">
        <f>IF(J1796*-1&gt;(K1796+L1796),(((J1796*-1)-K1796-L1796))*F1796,0)</f>
        <v>4259.8018151432298</v>
      </c>
      <c r="R1796" s="35">
        <f t="shared" si="328"/>
        <v>8454818.8888381291</v>
      </c>
      <c r="S1796" s="35">
        <f t="shared" si="329"/>
        <v>3002558.6237864518</v>
      </c>
      <c r="T1796" s="35">
        <f t="shared" si="330"/>
        <v>2.3487486873192323</v>
      </c>
      <c r="U1796" s="35">
        <f t="shared" si="331"/>
        <v>0.83411078568787633</v>
      </c>
      <c r="V1796" s="37">
        <v>-0.83411078568787633</v>
      </c>
      <c r="W1796" s="37">
        <f>0.5*'Car Specs and Assumptions'!$C$5*(F1796*F1796)</f>
        <v>8632.6354166666679</v>
      </c>
      <c r="X1796" s="37">
        <f t="shared" si="332"/>
        <v>8.6326354166666679</v>
      </c>
      <c r="Y1796" s="37">
        <f t="shared" si="333"/>
        <v>6.3018238541666678</v>
      </c>
      <c r="Z1796" s="37">
        <f>(H1796*(K1796+L1796))/1000</f>
        <v>0.51271207374565986</v>
      </c>
      <c r="AA1796" s="37">
        <f t="shared" si="334"/>
        <v>5.7891117804210079</v>
      </c>
      <c r="AB1796" s="18"/>
      <c r="AC1796" s="24">
        <f t="shared" si="335"/>
        <v>0</v>
      </c>
      <c r="AD1796" s="24"/>
      <c r="AE1796" s="18"/>
      <c r="AF1796" s="18"/>
      <c r="AG1796" s="18"/>
      <c r="AH1796" s="18"/>
      <c r="AI1796" s="18"/>
      <c r="AJ1796" s="18"/>
      <c r="AK1796" s="18"/>
      <c r="AL1796" s="18"/>
      <c r="AM1796" s="18"/>
      <c r="AN1796" s="18"/>
    </row>
    <row r="1797" spans="1:40" x14ac:dyDescent="0.35">
      <c r="A1797" s="18"/>
      <c r="B1797" s="4" t="s">
        <v>6</v>
      </c>
      <c r="C1797" s="4">
        <v>1793</v>
      </c>
      <c r="D1797" s="4">
        <v>316</v>
      </c>
      <c r="E1797" s="12">
        <v>8.6999999999999993</v>
      </c>
      <c r="F1797" s="34">
        <f t="shared" ref="F1797:F1804" si="338">E1797/3.6</f>
        <v>2.4166666666666665</v>
      </c>
      <c r="G1797" s="53">
        <f t="shared" si="336"/>
        <v>-0.98611111111111127</v>
      </c>
      <c r="H1797" s="34">
        <f t="shared" si="337"/>
        <v>2.4166666666666665</v>
      </c>
      <c r="I1797" s="70"/>
      <c r="J1797" s="34">
        <v>-1458.4583333333335</v>
      </c>
      <c r="K1797" s="34">
        <f>'Car Specs and Assumptions'!$C$5*9.81*'Car Specs and Assumptions'!$F$5</f>
        <v>145.08990000000003</v>
      </c>
      <c r="L1797" s="34">
        <v>2.4875641145833334</v>
      </c>
      <c r="M1797" s="34">
        <v>-1606.0357974479168</v>
      </c>
      <c r="N1797" s="35">
        <v>-3881.2531771657987</v>
      </c>
      <c r="O1797" s="35">
        <f t="shared" ref="O1797:O1804" si="339">IF(N1797&gt;0,N1797,0)</f>
        <v>0</v>
      </c>
      <c r="P1797" s="35">
        <f>IF(F1797&gt;0,(K1797+L1797)*F1797,0)</f>
        <v>356.64553827690975</v>
      </c>
      <c r="Q1797" s="36">
        <f>IF(J1797*-1&gt;(K1797+L1797),(((J1797*-1)-K1797-L1797))*F1797,0)</f>
        <v>3167.9621006119792</v>
      </c>
      <c r="R1797" s="35">
        <f t="shared" ref="R1797:R1804" si="340">R1796+P1797</f>
        <v>8455175.5343764052</v>
      </c>
      <c r="S1797" s="35">
        <f t="shared" ref="S1797:S1804" si="341">S1796+Q1797</f>
        <v>3005726.5858870638</v>
      </c>
      <c r="T1797" s="35">
        <f t="shared" ref="T1797:T1804" si="342">R1797*0.0000002778</f>
        <v>2.3488477634497653</v>
      </c>
      <c r="U1797" s="35">
        <f t="shared" ref="U1797:U1804" si="343">S1797*0.0000002778</f>
        <v>0.83499084555942638</v>
      </c>
      <c r="V1797" s="37">
        <v>-0.83499084555942638</v>
      </c>
      <c r="W1797" s="37">
        <f>0.5*'Car Specs and Assumptions'!$C$5*(F1797*F1797)</f>
        <v>4318.8854166666661</v>
      </c>
      <c r="X1797" s="37">
        <f t="shared" ref="X1797:X1804" si="344">W1797/1000</f>
        <v>4.3188854166666664</v>
      </c>
      <c r="Y1797" s="37">
        <f t="shared" ref="Y1797:Y1804" si="345">0.73*X1797</f>
        <v>3.1527863541666665</v>
      </c>
      <c r="Z1797" s="37">
        <f>(H1797*(K1797+L1797))/1000</f>
        <v>0.35664553827690976</v>
      </c>
      <c r="AA1797" s="37">
        <f t="shared" ref="AA1797:AA1804" si="346">Y1797-Z1797</f>
        <v>2.7961408158897569</v>
      </c>
      <c r="AB1797" s="18"/>
      <c r="AC1797" s="24">
        <f t="shared" ref="AC1797:AC1804" si="347">IF(Q1797&gt;10000,Q1797,0)</f>
        <v>0</v>
      </c>
      <c r="AD1797" s="24"/>
      <c r="AE1797" s="18"/>
      <c r="AF1797" s="18"/>
      <c r="AG1797" s="18"/>
      <c r="AH1797" s="18"/>
      <c r="AI1797" s="18"/>
      <c r="AJ1797" s="18"/>
      <c r="AK1797" s="18"/>
      <c r="AL1797" s="18"/>
      <c r="AM1797" s="18"/>
      <c r="AN1797" s="18"/>
    </row>
    <row r="1798" spans="1:40" x14ac:dyDescent="0.35">
      <c r="A1798" s="18"/>
      <c r="B1798" s="4" t="s">
        <v>6</v>
      </c>
      <c r="C1798" s="4">
        <v>1794</v>
      </c>
      <c r="D1798" s="4">
        <v>317</v>
      </c>
      <c r="E1798" s="12">
        <v>5.2</v>
      </c>
      <c r="F1798" s="34">
        <f t="shared" si="338"/>
        <v>1.4444444444444444</v>
      </c>
      <c r="G1798" s="53">
        <f t="shared" ref="G1798:G1804" si="348">($F1799-$F1797)/2</f>
        <v>-1.2083333333333333</v>
      </c>
      <c r="H1798" s="34">
        <f t="shared" si="337"/>
        <v>1.4444444444444444</v>
      </c>
      <c r="I1798" s="70"/>
      <c r="J1798" s="34">
        <v>-1787.125</v>
      </c>
      <c r="K1798" s="34">
        <f>'Car Specs and Assumptions'!$C$5*9.81*'Car Specs and Assumptions'!$F$5</f>
        <v>145.08990000000003</v>
      </c>
      <c r="L1798" s="34">
        <v>0.88867398148148158</v>
      </c>
      <c r="M1798" s="34">
        <v>-1933.1035739814815</v>
      </c>
      <c r="N1798" s="35">
        <v>-2792.2607179732508</v>
      </c>
      <c r="O1798" s="35">
        <f t="shared" si="339"/>
        <v>0</v>
      </c>
      <c r="P1798" s="35">
        <f>IF(F1798&gt;0,(K1798+L1798)*F1798,0)</f>
        <v>210.85794019547328</v>
      </c>
      <c r="Q1798" s="36">
        <f>IF(J1798*-1&gt;(K1798+L1798),(((J1798*-1)-K1798-L1798))*F1798,0)</f>
        <v>2370.5448375823044</v>
      </c>
      <c r="R1798" s="35">
        <f t="shared" si="340"/>
        <v>8455386.3923166003</v>
      </c>
      <c r="S1798" s="35">
        <f t="shared" si="341"/>
        <v>3008097.1307246462</v>
      </c>
      <c r="T1798" s="35">
        <f t="shared" si="342"/>
        <v>2.3489063397855516</v>
      </c>
      <c r="U1798" s="35">
        <f t="shared" si="343"/>
        <v>0.83564938291530677</v>
      </c>
      <c r="V1798" s="37">
        <v>-0.83564938291530677</v>
      </c>
      <c r="W1798" s="37">
        <f>0.5*'Car Specs and Assumptions'!$C$5*(F1798*F1798)</f>
        <v>1542.9074074074074</v>
      </c>
      <c r="X1798" s="37">
        <f t="shared" si="344"/>
        <v>1.5429074074074074</v>
      </c>
      <c r="Y1798" s="37">
        <f t="shared" si="345"/>
        <v>1.1263224074074074</v>
      </c>
      <c r="Z1798" s="37">
        <f>(H1798*(K1798+L1798))/1000</f>
        <v>0.21085794019547327</v>
      </c>
      <c r="AA1798" s="37">
        <f t="shared" si="346"/>
        <v>0.91546446721193409</v>
      </c>
      <c r="AB1798" s="18"/>
      <c r="AC1798" s="24">
        <f t="shared" si="347"/>
        <v>0</v>
      </c>
      <c r="AD1798" s="24"/>
      <c r="AE1798" s="18"/>
      <c r="AF1798" s="18"/>
      <c r="AG1798" s="18"/>
      <c r="AH1798" s="18"/>
      <c r="AI1798" s="18"/>
      <c r="AJ1798" s="18"/>
      <c r="AK1798" s="18"/>
      <c r="AL1798" s="18"/>
      <c r="AM1798" s="18"/>
      <c r="AN1798" s="18"/>
    </row>
    <row r="1799" spans="1:40" x14ac:dyDescent="0.35">
      <c r="A1799" s="18"/>
      <c r="B1799" s="4" t="s">
        <v>6</v>
      </c>
      <c r="C1799" s="4">
        <v>1795</v>
      </c>
      <c r="D1799" s="4">
        <v>318</v>
      </c>
      <c r="E1799" s="12">
        <v>0</v>
      </c>
      <c r="F1799" s="34">
        <f t="shared" si="338"/>
        <v>0</v>
      </c>
      <c r="G1799" s="53">
        <f t="shared" si="348"/>
        <v>-0.72222222222222221</v>
      </c>
      <c r="H1799" s="34">
        <f t="shared" ref="H1799:H1804" si="349">F1799*$C$5</f>
        <v>0</v>
      </c>
      <c r="I1799" s="70"/>
      <c r="J1799" s="34">
        <v>-1068.1666666666667</v>
      </c>
      <c r="K1799" s="34">
        <f>'Car Specs and Assumptions'!$C$5*9.81*'Car Specs and Assumptions'!$F$5</f>
        <v>145.08990000000003</v>
      </c>
      <c r="L1799" s="34">
        <v>0</v>
      </c>
      <c r="M1799" s="34">
        <v>-1213.2565666666667</v>
      </c>
      <c r="N1799" s="35">
        <v>0</v>
      </c>
      <c r="O1799" s="35">
        <f t="shared" si="339"/>
        <v>0</v>
      </c>
      <c r="P1799" s="35">
        <f>IF(F1799&gt;0,(K1799+L1799)*F1799,0)</f>
        <v>0</v>
      </c>
      <c r="Q1799" s="36">
        <f>IF(J1799*-1&gt;(K1799+L1799),(((J1799*-1)-K1799-L1799))*F1799,0)</f>
        <v>0</v>
      </c>
      <c r="R1799" s="35">
        <f t="shared" si="340"/>
        <v>8455386.3923166003</v>
      </c>
      <c r="S1799" s="35">
        <f t="shared" si="341"/>
        <v>3008097.1307246462</v>
      </c>
      <c r="T1799" s="35">
        <f t="shared" si="342"/>
        <v>2.3489063397855516</v>
      </c>
      <c r="U1799" s="35">
        <f t="shared" si="343"/>
        <v>0.83564938291530677</v>
      </c>
      <c r="V1799" s="37">
        <v>-0.83564938291530677</v>
      </c>
      <c r="W1799" s="37">
        <f>0.5*'Car Specs and Assumptions'!$C$5*(F1799*F1799)</f>
        <v>0</v>
      </c>
      <c r="X1799" s="37">
        <f t="shared" si="344"/>
        <v>0</v>
      </c>
      <c r="Y1799" s="37">
        <f t="shared" si="345"/>
        <v>0</v>
      </c>
      <c r="Z1799" s="37">
        <f>(H1799*(K1799+L1799))/1000</f>
        <v>0</v>
      </c>
      <c r="AA1799" s="37">
        <f t="shared" si="346"/>
        <v>0</v>
      </c>
      <c r="AB1799" s="18"/>
      <c r="AC1799" s="24">
        <f t="shared" si="347"/>
        <v>0</v>
      </c>
      <c r="AD1799" s="24"/>
      <c r="AE1799" s="18"/>
      <c r="AF1799" s="18"/>
      <c r="AG1799" s="18"/>
      <c r="AH1799" s="18"/>
      <c r="AI1799" s="18"/>
      <c r="AJ1799" s="18"/>
      <c r="AK1799" s="18"/>
      <c r="AL1799" s="18"/>
      <c r="AM1799" s="18"/>
      <c r="AN1799" s="18"/>
    </row>
    <row r="1800" spans="1:40" x14ac:dyDescent="0.35">
      <c r="A1800" s="18"/>
      <c r="B1800" s="4" t="s">
        <v>6</v>
      </c>
      <c r="C1800" s="4">
        <v>1796</v>
      </c>
      <c r="D1800" s="4">
        <v>319</v>
      </c>
      <c r="E1800" s="12">
        <v>0</v>
      </c>
      <c r="F1800" s="34">
        <f t="shared" si="338"/>
        <v>0</v>
      </c>
      <c r="G1800" s="53">
        <f t="shared" si="348"/>
        <v>0</v>
      </c>
      <c r="H1800" s="34">
        <f t="shared" si="349"/>
        <v>0</v>
      </c>
      <c r="I1800" s="70"/>
      <c r="J1800" s="34">
        <v>0</v>
      </c>
      <c r="K1800" s="34">
        <f>'Car Specs and Assumptions'!$C$5*9.81*'Car Specs and Assumptions'!$F$5</f>
        <v>145.08990000000003</v>
      </c>
      <c r="L1800" s="34">
        <v>0</v>
      </c>
      <c r="M1800" s="34">
        <v>-145.08990000000003</v>
      </c>
      <c r="N1800" s="35">
        <v>0</v>
      </c>
      <c r="O1800" s="35">
        <f t="shared" si="339"/>
        <v>0</v>
      </c>
      <c r="P1800" s="35">
        <f>IF(F1800&gt;0,(K1800+L1800)*F1800,0)</f>
        <v>0</v>
      </c>
      <c r="Q1800" s="36">
        <f>IF(J1800*-1&gt;(K1800+L1800),(((J1800*-1)-K1800-L1800))*F1800,0)</f>
        <v>0</v>
      </c>
      <c r="R1800" s="35">
        <f t="shared" si="340"/>
        <v>8455386.3923166003</v>
      </c>
      <c r="S1800" s="35">
        <f t="shared" si="341"/>
        <v>3008097.1307246462</v>
      </c>
      <c r="T1800" s="35">
        <f t="shared" si="342"/>
        <v>2.3489063397855516</v>
      </c>
      <c r="U1800" s="35">
        <f t="shared" si="343"/>
        <v>0.83564938291530677</v>
      </c>
      <c r="V1800" s="37">
        <v>-0.83564938291530677</v>
      </c>
      <c r="W1800" s="37">
        <f>0.5*'Car Specs and Assumptions'!$C$5*(F1800*F1800)</f>
        <v>0</v>
      </c>
      <c r="X1800" s="37">
        <f t="shared" si="344"/>
        <v>0</v>
      </c>
      <c r="Y1800" s="37">
        <f t="shared" si="345"/>
        <v>0</v>
      </c>
      <c r="Z1800" s="37">
        <f>(H1800*(K1800+L1800))/1000</f>
        <v>0</v>
      </c>
      <c r="AA1800" s="37">
        <f t="shared" si="346"/>
        <v>0</v>
      </c>
      <c r="AB1800" s="18"/>
      <c r="AC1800" s="24">
        <f t="shared" si="347"/>
        <v>0</v>
      </c>
      <c r="AD1800" s="24"/>
      <c r="AE1800" s="18"/>
      <c r="AF1800" s="18"/>
      <c r="AG1800" s="18"/>
      <c r="AH1800" s="18"/>
      <c r="AI1800" s="18"/>
      <c r="AJ1800" s="18"/>
      <c r="AK1800" s="18"/>
      <c r="AL1800" s="18"/>
      <c r="AM1800" s="18"/>
      <c r="AN1800" s="18"/>
    </row>
    <row r="1801" spans="1:40" x14ac:dyDescent="0.35">
      <c r="A1801" s="18"/>
      <c r="B1801" s="4" t="s">
        <v>6</v>
      </c>
      <c r="C1801" s="4">
        <v>1797</v>
      </c>
      <c r="D1801" s="4">
        <v>320</v>
      </c>
      <c r="E1801" s="12">
        <v>0</v>
      </c>
      <c r="F1801" s="45">
        <f t="shared" si="338"/>
        <v>0</v>
      </c>
      <c r="G1801" s="53">
        <f t="shared" si="348"/>
        <v>0</v>
      </c>
      <c r="H1801" s="34">
        <f t="shared" si="349"/>
        <v>0</v>
      </c>
      <c r="I1801" s="70"/>
      <c r="J1801" s="34">
        <v>0</v>
      </c>
      <c r="K1801" s="34">
        <f>'Car Specs and Assumptions'!$C$5*9.81*'Car Specs and Assumptions'!$F$5</f>
        <v>145.08990000000003</v>
      </c>
      <c r="L1801" s="34">
        <v>0</v>
      </c>
      <c r="M1801" s="34">
        <v>-145.08990000000003</v>
      </c>
      <c r="N1801" s="35">
        <v>0</v>
      </c>
      <c r="O1801" s="35">
        <f t="shared" si="339"/>
        <v>0</v>
      </c>
      <c r="P1801" s="35">
        <f>IF(F1801&gt;0,(K1801+L1801)*F1801,0)</f>
        <v>0</v>
      </c>
      <c r="Q1801" s="36">
        <f>IF(J1801*-1&gt;(K1801+L1801),(((J1801*-1)-K1801-L1801))*F1801,0)</f>
        <v>0</v>
      </c>
      <c r="R1801" s="35">
        <f t="shared" si="340"/>
        <v>8455386.3923166003</v>
      </c>
      <c r="S1801" s="35">
        <f t="shared" si="341"/>
        <v>3008097.1307246462</v>
      </c>
      <c r="T1801" s="35">
        <f t="shared" si="342"/>
        <v>2.3489063397855516</v>
      </c>
      <c r="U1801" s="35">
        <f t="shared" si="343"/>
        <v>0.83564938291530677</v>
      </c>
      <c r="V1801" s="37">
        <v>-0.83564938291530677</v>
      </c>
      <c r="W1801" s="37">
        <f>0.5*'Car Specs and Assumptions'!$C$5*(F1801*F1801)</f>
        <v>0</v>
      </c>
      <c r="X1801" s="37">
        <f t="shared" si="344"/>
        <v>0</v>
      </c>
      <c r="Y1801" s="37">
        <f t="shared" si="345"/>
        <v>0</v>
      </c>
      <c r="Z1801" s="37">
        <f>(H1801*(K1801+L1801))/1000</f>
        <v>0</v>
      </c>
      <c r="AA1801" s="37">
        <f t="shared" si="346"/>
        <v>0</v>
      </c>
      <c r="AB1801" s="18"/>
      <c r="AC1801" s="24">
        <f t="shared" si="347"/>
        <v>0</v>
      </c>
      <c r="AD1801" s="24"/>
      <c r="AE1801" s="18"/>
      <c r="AF1801" s="18"/>
      <c r="AG1801" s="18"/>
      <c r="AH1801" s="18"/>
      <c r="AI1801" s="18"/>
      <c r="AJ1801" s="18"/>
      <c r="AK1801" s="18"/>
      <c r="AL1801" s="18"/>
      <c r="AM1801" s="18"/>
      <c r="AN1801" s="18"/>
    </row>
    <row r="1802" spans="1:40" x14ac:dyDescent="0.35">
      <c r="A1802" s="18"/>
      <c r="B1802" s="4" t="s">
        <v>6</v>
      </c>
      <c r="C1802" s="4">
        <v>1798</v>
      </c>
      <c r="D1802" s="4">
        <v>321</v>
      </c>
      <c r="E1802" s="12">
        <v>0</v>
      </c>
      <c r="F1802" s="45">
        <f t="shared" si="338"/>
        <v>0</v>
      </c>
      <c r="G1802" s="53">
        <f t="shared" si="348"/>
        <v>0</v>
      </c>
      <c r="H1802" s="34">
        <f t="shared" si="349"/>
        <v>0</v>
      </c>
      <c r="I1802" s="70"/>
      <c r="J1802" s="34">
        <v>0</v>
      </c>
      <c r="K1802" s="34">
        <f>'Car Specs and Assumptions'!$C$5*9.81*'Car Specs and Assumptions'!$F$5</f>
        <v>145.08990000000003</v>
      </c>
      <c r="L1802" s="34">
        <v>0</v>
      </c>
      <c r="M1802" s="34">
        <v>-145.08990000000003</v>
      </c>
      <c r="N1802" s="35">
        <v>0</v>
      </c>
      <c r="O1802" s="35">
        <f t="shared" si="339"/>
        <v>0</v>
      </c>
      <c r="P1802" s="35">
        <f>IF(F1802&gt;0,(K1802+L1802)*F1802,0)</f>
        <v>0</v>
      </c>
      <c r="Q1802" s="36">
        <f>IF(J1802*-1&gt;(K1802+L1802),(((J1802*-1)-K1802-L1802))*F1802,0)</f>
        <v>0</v>
      </c>
      <c r="R1802" s="35">
        <f t="shared" si="340"/>
        <v>8455386.3923166003</v>
      </c>
      <c r="S1802" s="35">
        <f t="shared" si="341"/>
        <v>3008097.1307246462</v>
      </c>
      <c r="T1802" s="35">
        <f t="shared" si="342"/>
        <v>2.3489063397855516</v>
      </c>
      <c r="U1802" s="35">
        <f t="shared" si="343"/>
        <v>0.83564938291530677</v>
      </c>
      <c r="V1802" s="37">
        <v>-0.83564938291530677</v>
      </c>
      <c r="W1802" s="37">
        <f>0.5*'Car Specs and Assumptions'!$C$5*(F1802*F1802)</f>
        <v>0</v>
      </c>
      <c r="X1802" s="37">
        <f t="shared" si="344"/>
        <v>0</v>
      </c>
      <c r="Y1802" s="37">
        <f t="shared" si="345"/>
        <v>0</v>
      </c>
      <c r="Z1802" s="37">
        <f>(H1802*(K1802+L1802))/1000</f>
        <v>0</v>
      </c>
      <c r="AA1802" s="37">
        <f t="shared" si="346"/>
        <v>0</v>
      </c>
      <c r="AB1802" s="18"/>
      <c r="AC1802" s="24">
        <f t="shared" si="347"/>
        <v>0</v>
      </c>
      <c r="AD1802" s="24"/>
      <c r="AE1802" s="18"/>
      <c r="AF1802" s="18"/>
      <c r="AG1802" s="18"/>
      <c r="AH1802" s="18"/>
      <c r="AI1802" s="18"/>
      <c r="AJ1802" s="18"/>
      <c r="AK1802" s="18"/>
      <c r="AL1802" s="18"/>
      <c r="AM1802" s="18"/>
      <c r="AN1802" s="18"/>
    </row>
    <row r="1803" spans="1:40" x14ac:dyDescent="0.35">
      <c r="A1803" s="18"/>
      <c r="B1803" s="4" t="s">
        <v>6</v>
      </c>
      <c r="C1803" s="4">
        <v>1799</v>
      </c>
      <c r="D1803" s="4">
        <v>322</v>
      </c>
      <c r="E1803" s="12">
        <v>0</v>
      </c>
      <c r="F1803" s="45">
        <f t="shared" si="338"/>
        <v>0</v>
      </c>
      <c r="G1803" s="53">
        <f t="shared" si="348"/>
        <v>0</v>
      </c>
      <c r="H1803" s="34">
        <f t="shared" si="349"/>
        <v>0</v>
      </c>
      <c r="I1803" s="70"/>
      <c r="J1803" s="34">
        <v>0</v>
      </c>
      <c r="K1803" s="34">
        <f>'Car Specs and Assumptions'!$C$5*9.81*'Car Specs and Assumptions'!$F$5</f>
        <v>145.08990000000003</v>
      </c>
      <c r="L1803" s="34">
        <v>0</v>
      </c>
      <c r="M1803" s="34">
        <v>-145.08990000000003</v>
      </c>
      <c r="N1803" s="35">
        <v>0</v>
      </c>
      <c r="O1803" s="35">
        <f t="shared" si="339"/>
        <v>0</v>
      </c>
      <c r="P1803" s="35">
        <f>IF(F1803&gt;0,(K1803+L1803)*F1803,0)</f>
        <v>0</v>
      </c>
      <c r="Q1803" s="36">
        <f>IF(J1803*-1&gt;(K1803+L1803),(((J1803*-1)-K1803-L1803))*F1803,0)</f>
        <v>0</v>
      </c>
      <c r="R1803" s="35">
        <f t="shared" si="340"/>
        <v>8455386.3923166003</v>
      </c>
      <c r="S1803" s="35">
        <f t="shared" si="341"/>
        <v>3008097.1307246462</v>
      </c>
      <c r="T1803" s="35">
        <f t="shared" si="342"/>
        <v>2.3489063397855516</v>
      </c>
      <c r="U1803" s="35">
        <f t="shared" si="343"/>
        <v>0.83564938291530677</v>
      </c>
      <c r="V1803" s="37">
        <v>-0.83564938291530677</v>
      </c>
      <c r="W1803" s="37">
        <f>0.5*'Car Specs and Assumptions'!$C$5*(F1803*F1803)</f>
        <v>0</v>
      </c>
      <c r="X1803" s="37">
        <f t="shared" si="344"/>
        <v>0</v>
      </c>
      <c r="Y1803" s="37">
        <f t="shared" si="345"/>
        <v>0</v>
      </c>
      <c r="Z1803" s="37">
        <f>(H1803*(K1803+L1803))/1000</f>
        <v>0</v>
      </c>
      <c r="AA1803" s="37">
        <f t="shared" si="346"/>
        <v>0</v>
      </c>
      <c r="AB1803" s="18"/>
      <c r="AC1803" s="24">
        <f t="shared" si="347"/>
        <v>0</v>
      </c>
      <c r="AD1803" s="24"/>
      <c r="AE1803" s="18"/>
      <c r="AF1803" s="18"/>
      <c r="AG1803" s="18"/>
      <c r="AH1803" s="18"/>
      <c r="AI1803" s="18"/>
      <c r="AJ1803" s="18"/>
      <c r="AK1803" s="18"/>
      <c r="AL1803" s="18"/>
      <c r="AM1803" s="18"/>
      <c r="AN1803" s="18"/>
    </row>
    <row r="1804" spans="1:40" x14ac:dyDescent="0.35">
      <c r="A1804" s="18"/>
      <c r="B1804" s="4" t="s">
        <v>6</v>
      </c>
      <c r="C1804" s="4">
        <v>1800</v>
      </c>
      <c r="D1804" s="4">
        <v>323</v>
      </c>
      <c r="E1804" s="12">
        <v>0</v>
      </c>
      <c r="F1804" s="45">
        <f t="shared" si="338"/>
        <v>0</v>
      </c>
      <c r="G1804" s="53">
        <f t="shared" si="348"/>
        <v>0</v>
      </c>
      <c r="H1804" s="34">
        <f t="shared" si="349"/>
        <v>0</v>
      </c>
      <c r="I1804" s="70"/>
      <c r="J1804" s="34">
        <v>0</v>
      </c>
      <c r="K1804" s="34">
        <f>'Car Specs and Assumptions'!$C$5*9.81*'Car Specs and Assumptions'!$F$5</f>
        <v>145.08990000000003</v>
      </c>
      <c r="L1804" s="34">
        <v>0</v>
      </c>
      <c r="M1804" s="34">
        <v>-145.08990000000003</v>
      </c>
      <c r="N1804" s="35">
        <v>0</v>
      </c>
      <c r="O1804" s="35">
        <f t="shared" si="339"/>
        <v>0</v>
      </c>
      <c r="P1804" s="35">
        <f>IF(F1804&gt;0,(K1804+L1804)*F1804,0)</f>
        <v>0</v>
      </c>
      <c r="Q1804" s="36">
        <f>IF(J1804*-1&gt;(K1804+L1804),(((J1804*-1)-K1804-L1804))*F1804,0)</f>
        <v>0</v>
      </c>
      <c r="R1804" s="35">
        <f t="shared" si="340"/>
        <v>8455386.3923166003</v>
      </c>
      <c r="S1804" s="35">
        <f t="shared" si="341"/>
        <v>3008097.1307246462</v>
      </c>
      <c r="T1804" s="35">
        <f t="shared" si="342"/>
        <v>2.3489063397855516</v>
      </c>
      <c r="U1804" s="35">
        <f t="shared" si="343"/>
        <v>0.83564938291530677</v>
      </c>
      <c r="V1804" s="37">
        <v>-0.83564938291530677</v>
      </c>
      <c r="W1804" s="37">
        <f>0.5*'Car Specs and Assumptions'!$C$5*(F1804*F1804)</f>
        <v>0</v>
      </c>
      <c r="X1804" s="37">
        <f t="shared" si="344"/>
        <v>0</v>
      </c>
      <c r="Y1804" s="37">
        <f t="shared" si="345"/>
        <v>0</v>
      </c>
      <c r="Z1804" s="37">
        <f>(H1804*(K1804+L1804))/1000</f>
        <v>0</v>
      </c>
      <c r="AA1804" s="37">
        <f t="shared" si="346"/>
        <v>0</v>
      </c>
      <c r="AB1804" s="18"/>
      <c r="AC1804" s="24">
        <f t="shared" si="347"/>
        <v>0</v>
      </c>
      <c r="AD1804" s="24"/>
      <c r="AE1804" s="18"/>
      <c r="AF1804" s="18"/>
      <c r="AG1804" s="18"/>
      <c r="AH1804" s="18"/>
      <c r="AI1804" s="18"/>
      <c r="AJ1804" s="18"/>
      <c r="AK1804" s="18"/>
      <c r="AL1804" s="18"/>
      <c r="AM1804" s="18"/>
      <c r="AN1804" s="18"/>
    </row>
  </sheetData>
  <mergeCells count="3">
    <mergeCell ref="K1:L1"/>
    <mergeCell ref="AH5:AI5"/>
    <mergeCell ref="B1:H1"/>
  </mergeCells>
  <phoneticPr fontId="2" type="noConversion"/>
  <conditionalFormatting sqref="AC4:AD1360 AC1361 AC1362:AD1804">
    <cfRule type="cellIs" dxfId="1" priority="1" operator="equal">
      <formula>0</formula>
    </cfRule>
    <cfRule type="cellIs" dxfId="0" priority="2" operator="greater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6250B-7868-4B53-9C42-26B3C5EB521E}">
  <dimension ref="B2:H5"/>
  <sheetViews>
    <sheetView workbookViewId="0">
      <selection activeCell="F9" sqref="F9"/>
    </sheetView>
  </sheetViews>
  <sheetFormatPr defaultRowHeight="14.5" x14ac:dyDescent="0.35"/>
  <cols>
    <col min="4" max="4" width="10.7265625" customWidth="1"/>
    <col min="6" max="6" width="11.36328125" customWidth="1"/>
    <col min="8" max="8" width="10.81640625" customWidth="1"/>
  </cols>
  <sheetData>
    <row r="2" spans="2:8" x14ac:dyDescent="0.35">
      <c r="B2" s="62" t="s">
        <v>24</v>
      </c>
      <c r="C2" s="62"/>
      <c r="D2" s="62"/>
      <c r="E2" s="62"/>
      <c r="F2" s="62"/>
      <c r="G2" s="62"/>
      <c r="H2" s="62"/>
    </row>
    <row r="3" spans="2:8" ht="48.5" customHeight="1" x14ac:dyDescent="0.35">
      <c r="B3" s="6" t="s">
        <v>16</v>
      </c>
      <c r="C3" s="6" t="s">
        <v>17</v>
      </c>
      <c r="D3" s="6" t="s">
        <v>18</v>
      </c>
      <c r="E3" s="6" t="s">
        <v>19</v>
      </c>
      <c r="F3" s="6" t="s">
        <v>21</v>
      </c>
      <c r="G3" s="6" t="s">
        <v>22</v>
      </c>
      <c r="H3" s="6" t="s">
        <v>42</v>
      </c>
    </row>
    <row r="4" spans="2:8" x14ac:dyDescent="0.35">
      <c r="B4" s="16" t="s">
        <v>15</v>
      </c>
      <c r="C4" s="16" t="s">
        <v>15</v>
      </c>
      <c r="D4" s="38"/>
      <c r="E4" s="16" t="s">
        <v>20</v>
      </c>
      <c r="F4" s="38"/>
      <c r="G4" s="16" t="s">
        <v>23</v>
      </c>
      <c r="H4" s="20"/>
    </row>
    <row r="5" spans="2:8" x14ac:dyDescent="0.35">
      <c r="B5" s="39">
        <v>1379</v>
      </c>
      <c r="C5" s="39">
        <f>B5+100</f>
        <v>1479</v>
      </c>
      <c r="D5" s="39">
        <v>0.38</v>
      </c>
      <c r="E5" s="39">
        <v>1.83</v>
      </c>
      <c r="F5" s="39">
        <v>0.01</v>
      </c>
      <c r="G5" s="39">
        <v>1.2250000000000001</v>
      </c>
      <c r="H5" s="40">
        <f>125000/B5</f>
        <v>90.645395213923138</v>
      </c>
    </row>
  </sheetData>
  <mergeCells count="1">
    <mergeCell ref="B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1A50F-FA15-4544-8AFC-893A5FFE8F2E}">
  <dimension ref="B2:Q4"/>
  <sheetViews>
    <sheetView topLeftCell="H1" workbookViewId="0">
      <selection activeCell="Q9" sqref="Q9"/>
    </sheetView>
  </sheetViews>
  <sheetFormatPr defaultRowHeight="14.5" x14ac:dyDescent="0.35"/>
  <cols>
    <col min="2" max="2" width="8.54296875" customWidth="1"/>
    <col min="3" max="6" width="12.36328125" customWidth="1"/>
    <col min="7" max="7" width="13" customWidth="1"/>
    <col min="8" max="8" width="13.6328125" customWidth="1"/>
    <col min="9" max="9" width="10.90625" customWidth="1"/>
    <col min="11" max="11" width="13.1796875" customWidth="1"/>
  </cols>
  <sheetData>
    <row r="2" spans="2:17" ht="37.5" x14ac:dyDescent="0.35">
      <c r="B2" s="6" t="s">
        <v>64</v>
      </c>
      <c r="C2" s="6" t="s">
        <v>62</v>
      </c>
      <c r="D2" s="6" t="s">
        <v>70</v>
      </c>
      <c r="E2" s="6" t="s">
        <v>71</v>
      </c>
      <c r="F2" s="6" t="s">
        <v>66</v>
      </c>
      <c r="G2" s="19" t="s">
        <v>65</v>
      </c>
      <c r="H2" s="19" t="s">
        <v>67</v>
      </c>
      <c r="I2" s="6" t="s">
        <v>73</v>
      </c>
      <c r="J2" s="6" t="s">
        <v>74</v>
      </c>
      <c r="K2" s="6" t="s">
        <v>75</v>
      </c>
      <c r="L2" s="6" t="s">
        <v>76</v>
      </c>
      <c r="M2" s="6" t="s">
        <v>78</v>
      </c>
      <c r="N2" s="58"/>
      <c r="O2" s="6" t="s">
        <v>79</v>
      </c>
      <c r="P2" s="6" t="s">
        <v>80</v>
      </c>
      <c r="Q2" s="6" t="s">
        <v>81</v>
      </c>
    </row>
    <row r="3" spans="2:17" x14ac:dyDescent="0.35">
      <c r="B3" s="21" t="s">
        <v>61</v>
      </c>
      <c r="C3" s="21" t="s">
        <v>63</v>
      </c>
      <c r="D3" s="21" t="s">
        <v>68</v>
      </c>
      <c r="E3" s="21" t="s">
        <v>69</v>
      </c>
      <c r="F3" s="21" t="s">
        <v>49</v>
      </c>
      <c r="G3" s="21" t="s">
        <v>49</v>
      </c>
      <c r="H3" s="21" t="s">
        <v>49</v>
      </c>
      <c r="I3" s="21" t="s">
        <v>77</v>
      </c>
      <c r="J3" s="21" t="s">
        <v>77</v>
      </c>
      <c r="K3" s="21" t="s">
        <v>77</v>
      </c>
      <c r="L3" s="21" t="s">
        <v>77</v>
      </c>
      <c r="M3" s="21" t="s">
        <v>77</v>
      </c>
      <c r="N3" s="59"/>
      <c r="O3" s="21" t="s">
        <v>82</v>
      </c>
      <c r="P3" s="21" t="s">
        <v>82</v>
      </c>
      <c r="Q3" s="21" t="s">
        <v>82</v>
      </c>
    </row>
    <row r="4" spans="2:17" x14ac:dyDescent="0.35">
      <c r="B4" s="56">
        <v>90</v>
      </c>
      <c r="C4" s="56">
        <v>172</v>
      </c>
      <c r="D4" s="56">
        <v>900</v>
      </c>
      <c r="E4" s="40">
        <f>(B4/D4)*1000</f>
        <v>100</v>
      </c>
      <c r="F4" s="40">
        <f>(0.5*C4*(B4*B4))/1000</f>
        <v>696.6</v>
      </c>
      <c r="G4" s="55">
        <f>MAX(Spreadsheet!AA4:AA1804)</f>
        <v>692.14455728149312</v>
      </c>
      <c r="H4" s="55">
        <f>F4-G4</f>
        <v>4.4554427185069017</v>
      </c>
      <c r="I4" s="57">
        <v>0.9</v>
      </c>
      <c r="J4" s="57">
        <v>0.95</v>
      </c>
      <c r="K4" s="57">
        <v>0.9</v>
      </c>
      <c r="L4" s="57">
        <v>0.95</v>
      </c>
      <c r="M4" s="57">
        <f>I4*J4*K4*L4</f>
        <v>0.73102499999999992</v>
      </c>
      <c r="N4" s="60"/>
      <c r="O4" s="61">
        <v>418</v>
      </c>
      <c r="P4" s="61">
        <v>194</v>
      </c>
      <c r="Q4" s="61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topLeftCell="R17" zoomScale="90" zoomScaleNormal="90" workbookViewId="0">
      <selection activeCell="AD31" sqref="AD31"/>
    </sheetView>
  </sheetViews>
  <sheetFormatPr defaultColWidth="11.453125" defaultRowHeight="14.5" x14ac:dyDescent="0.35"/>
  <sheetData/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5" ma:contentTypeDescription="Create a new document." ma:contentTypeScope="" ma:versionID="5291fdff544ec1a425b50eaecb933b80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6348408e56b4a0f881687ada6866ce3f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D177CB-7056-4128-B936-3E3F35C9A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6070d716-4374-456b-8019-74c58b03b74d"/>
    <ds:schemaRef ds:uri="07e7f3ac-4871-489a-ad04-52f19e0673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Spreadsheet</vt:lpstr>
      <vt:lpstr>Car Specs and Assumptions</vt:lpstr>
      <vt:lpstr>Ultracapacitor KERS Info.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John Forster</cp:lastModifiedBy>
  <cp:revision/>
  <dcterms:created xsi:type="dcterms:W3CDTF">2012-04-02T09:52:13Z</dcterms:created>
  <dcterms:modified xsi:type="dcterms:W3CDTF">2023-01-15T17:59:38Z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