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xr:revisionPtr revIDLastSave="0" documentId="8_{7C6CF927-6EF3-4116-9541-769FBA4F4DF9}" xr6:coauthVersionLast="47" xr6:coauthVersionMax="47" xr10:uidLastSave="{00000000-0000-0000-0000-000000000000}"/>
  <bookViews>
    <workbookView xWindow="-98" yWindow="-98" windowWidth="22695" windowHeight="14595" xr2:uid="{7660A09D-57EA-4859-9374-E2F0F7AF89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I11" i="1" s="1"/>
  <c r="J11" i="1" s="1"/>
  <c r="H12" i="1"/>
  <c r="H4" i="1"/>
  <c r="F5" i="1"/>
  <c r="F6" i="1"/>
  <c r="I6" i="1" s="1"/>
  <c r="J6" i="1" s="1"/>
  <c r="F7" i="1"/>
  <c r="F8" i="1"/>
  <c r="F9" i="1"/>
  <c r="F10" i="1"/>
  <c r="I10" i="1" s="1"/>
  <c r="J10" i="1" s="1"/>
  <c r="F11" i="1"/>
  <c r="F12" i="1"/>
  <c r="I12" i="1" s="1"/>
  <c r="J12" i="1" s="1"/>
  <c r="F4" i="1"/>
  <c r="G17" i="1"/>
  <c r="E17" i="1"/>
  <c r="G16" i="1"/>
  <c r="E16" i="1"/>
  <c r="G15" i="1"/>
  <c r="E15" i="1"/>
  <c r="G14" i="1"/>
  <c r="E14" i="1"/>
  <c r="I9" i="1"/>
  <c r="J9" i="1" s="1"/>
  <c r="I8" i="1"/>
  <c r="J8" i="1" s="1"/>
  <c r="I7" i="1"/>
  <c r="J7" i="1" s="1"/>
  <c r="I5" i="1"/>
  <c r="J5" i="1" s="1"/>
  <c r="H17" i="1" l="1"/>
  <c r="H14" i="1"/>
  <c r="F17" i="1"/>
  <c r="F16" i="1"/>
  <c r="F15" i="1"/>
  <c r="H16" i="1"/>
  <c r="F14" i="1"/>
  <c r="H15" i="1"/>
  <c r="I4" i="1"/>
  <c r="I17" i="1" l="1"/>
  <c r="I14" i="1"/>
  <c r="J4" i="1"/>
  <c r="I16" i="1"/>
  <c r="I15" i="1"/>
</calcChain>
</file>

<file path=xl/sharedStrings.xml><?xml version="1.0" encoding="utf-8"?>
<sst xmlns="http://schemas.openxmlformats.org/spreadsheetml/2006/main" count="35" uniqueCount="32">
  <si>
    <t xml:space="preserve">ACDA5006 </t>
  </si>
  <si>
    <t>Transducers &amp; Signal Conditioning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</si>
  <si>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</si>
  <si>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</si>
  <si>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</si>
  <si>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</si>
  <si>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</si>
  <si>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</si>
  <si>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</si>
  <si>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</si>
  <si>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</si>
  <si>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>Charlie</t>
  </si>
  <si>
    <t>Rainey</t>
  </si>
  <si>
    <t>Gomer</t>
  </si>
  <si>
    <t>Morgan-Gray</t>
  </si>
  <si>
    <t>Jade</t>
  </si>
  <si>
    <t>Williams</t>
  </si>
  <si>
    <t>Jayden</t>
  </si>
  <si>
    <t>Fox</t>
  </si>
  <si>
    <t>Max</t>
  </si>
  <si>
    <t>Ladner</t>
  </si>
  <si>
    <t>Rhys</t>
  </si>
  <si>
    <t>Jones</t>
  </si>
  <si>
    <t>Rory</t>
  </si>
  <si>
    <t>Gollop Thomas</t>
  </si>
  <si>
    <t xml:space="preserve">Sean </t>
  </si>
  <si>
    <t>Upton</t>
  </si>
  <si>
    <t>Stefan</t>
  </si>
  <si>
    <t>Daitoiu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</si>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</sst>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9" fontId="0" fillId="0" borderId="0" xfId="0" applyNumberFormat="1"/>
    <xf numFmtId="164" fontId="0" fillId="0" borderId="0" xfId="0" applyNumberFormat="1"/>
    <xf numFmtId="0" fontId="2" fillId="0" borderId="0" xfId="0" applyFont="1"/>
    <xf numFmtId="9" fontId="0" fillId="0" borderId="0" xfId="1" applyFont="1"/>
    <xf numFmtId="0" fontId="0" fillId="0" borderId="0" xfId="0" applyAlignment="1"/>
  </cellXfs>
  <cellStyles count="2">
    <cellStyle name="Normal" xfId="0" builtinId="0"/>
    <cellStyle name="Percent" xfId="1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25FDA-4EBB-48F8-87FC-F363ACD6A4A5}">
  <dimension ref="A1:J17"/>
  <sheetViews>
    <sheetView tabSelected="1" workbookViewId="0">
      <selection activeCell="K22" sqref="K22"/>
    </sheetView>
  </sheetViews>
  <sheetFormatPr defaultRowHeight="14.25" x14ac:dyDescent="0.45"/>
  <cols>
    <col min="3" max="3" width="12.46484375" bestFit="1" customWidth="1"/>
    <col min="4" max="4" width="3.19921875" customWidth="1"/>
    <col min="5" max="10" width="10.1328125" customWidth="1"/>
  </cols>
  <sheetData>
    <row r="1" spans="1:10" x14ac:dyDescent="0.45">
      <c r="A1" t="s">
        <v>0</v>
      </c>
      <c r="B1" s="6" t="s">
        <v>1</v>
      </c>
      <c r="C1" s="6"/>
      <c r="D1" s="1"/>
    </row>
    <row r="2" spans="1:10" x14ac:dyDescent="0.45">
      <c r="E2" s="6" t="s">
        <v>2</v>
      </c>
      <c r="F2" s="2">
        <v>0.5</v>
      </c>
      <c r="G2" t="s">
        <v>3</v>
      </c>
      <c r="H2" s="2">
        <v>0.5</v>
      </c>
    </row>
    <row r="3" spans="1:10" x14ac:dyDescent="0.45">
      <c r="A3" t="s">
        <v>4</v>
      </c>
      <c r="B3" t="s">
        <v>5</v>
      </c>
      <c r="C3" t="s">
        <v>6</v>
      </c>
      <c r="E3" t="s">
        <v>7</v>
      </c>
      <c r="F3" t="s">
        <v>8</v>
      </c>
      <c r="G3" t="s">
        <v>7</v>
      </c>
      <c r="H3" t="s">
        <v>8</v>
      </c>
      <c r="I3" t="s">
        <v>9</v>
      </c>
      <c r="J3" t="s">
        <v>10</v>
      </c>
    </row>
    <row r="4" spans="1:10" x14ac:dyDescent="0.45">
      <c r="A4">
        <v>2414414</v>
      </c>
      <c r="B4" t="s">
        <v>11</v>
      </c>
      <c r="C4" t="s">
        <v>12</v>
      </c>
      <c r="D4" s="2"/>
      <c r="E4" s="2">
        <v>0.47</v>
      </c>
      <c r="F4" s="3">
        <f>E4*F$2</f>
        <v>0.23499999999999999</v>
      </c>
      <c r="G4" s="2">
        <v>0.6</v>
      </c>
      <c r="H4" s="3">
        <f>G4*H$2</f>
        <v>0.3</v>
      </c>
      <c r="I4" s="2">
        <f>F4+H4</f>
        <v>0.53499999999999992</v>
      </c>
      <c r="J4" t="str">
        <f>IF(_xlfn.CEILING.MATH(I4,0.01)&gt;=40%,"Pass",IF(_xlfn.CEILING.MATH(I4,0.01)&gt;=30%,"Condonable","Fail"))</f>
        <v>Pass</v>
      </c>
    </row>
    <row r="5" spans="1:10" x14ac:dyDescent="0.45">
      <c r="A5" s="4">
        <v>2316794</v>
      </c>
      <c r="B5" s="4" t="s">
        <v>13</v>
      </c>
      <c r="C5" s="4" t="s">
        <v>14</v>
      </c>
      <c r="D5" s="2"/>
      <c r="E5" s="2">
        <v>0.87</v>
      </c>
      <c r="F5" s="3">
        <f t="shared" ref="F5:F12" si="0">E5*F$2</f>
        <v>0.435</v>
      </c>
      <c r="G5" s="2">
        <v>0.96</v>
      </c>
      <c r="H5" s="3">
        <f t="shared" ref="H5:H12" si="1">G5*H$2</f>
        <v>0.48</v>
      </c>
      <c r="I5" s="2">
        <f t="shared" ref="I5:I12" si="2">F5+H5</f>
        <v>0.91500000000000004</v>
      </c>
      <c r="J5" t="str">
        <f t="shared" ref="J5:J12" si="3">IF(_xlfn.CEILING.MATH(I5,0.01)&gt;=40%,"Pass",IF(_xlfn.CEILING.MATH(I5,0.01)&gt;=30%,"Condonable","Fail"))</f>
        <v>Pass</v>
      </c>
    </row>
    <row r="6" spans="1:10" x14ac:dyDescent="0.45">
      <c r="A6">
        <v>2205436</v>
      </c>
      <c r="B6" t="s">
        <v>15</v>
      </c>
      <c r="C6" t="s">
        <v>16</v>
      </c>
      <c r="D6" s="2"/>
      <c r="E6" s="2">
        <v>0.38</v>
      </c>
      <c r="F6" s="3">
        <f t="shared" si="0"/>
        <v>0.19</v>
      </c>
      <c r="G6" s="2">
        <v>0.56000000000000005</v>
      </c>
      <c r="H6" s="3">
        <f t="shared" si="1"/>
        <v>0.28000000000000003</v>
      </c>
      <c r="I6" s="2">
        <f t="shared" si="2"/>
        <v>0.47000000000000003</v>
      </c>
      <c r="J6" t="str">
        <f t="shared" si="3"/>
        <v>Pass</v>
      </c>
    </row>
    <row r="7" spans="1:10" x14ac:dyDescent="0.45">
      <c r="A7">
        <v>2316329</v>
      </c>
      <c r="B7" t="s">
        <v>17</v>
      </c>
      <c r="C7" t="s">
        <v>18</v>
      </c>
      <c r="D7" s="2"/>
      <c r="E7" s="2">
        <v>0.76</v>
      </c>
      <c r="F7" s="3">
        <f t="shared" si="0"/>
        <v>0.38</v>
      </c>
      <c r="G7" s="2">
        <v>0.76</v>
      </c>
      <c r="H7" s="3">
        <f t="shared" si="1"/>
        <v>0.38</v>
      </c>
      <c r="I7" s="2">
        <f t="shared" si="2"/>
        <v>0.76</v>
      </c>
      <c r="J7" t="str">
        <f t="shared" si="3"/>
        <v>Pass</v>
      </c>
    </row>
    <row r="8" spans="1:10" x14ac:dyDescent="0.45">
      <c r="A8">
        <v>2315904</v>
      </c>
      <c r="B8" t="s">
        <v>19</v>
      </c>
      <c r="C8" t="s">
        <v>20</v>
      </c>
      <c r="D8" s="2"/>
      <c r="E8" s="2">
        <v>0.56000000000000005</v>
      </c>
      <c r="F8" s="3">
        <f t="shared" si="0"/>
        <v>0.28000000000000003</v>
      </c>
      <c r="G8" s="2">
        <v>0.68</v>
      </c>
      <c r="H8" s="3">
        <f t="shared" si="1"/>
        <v>0.34</v>
      </c>
      <c r="I8" s="2">
        <f t="shared" si="2"/>
        <v>0.62000000000000011</v>
      </c>
      <c r="J8" t="str">
        <f t="shared" si="3"/>
        <v>Pass</v>
      </c>
    </row>
    <row r="9" spans="1:10" x14ac:dyDescent="0.45">
      <c r="A9">
        <v>2317422</v>
      </c>
      <c r="B9" t="s">
        <v>21</v>
      </c>
      <c r="C9" t="s">
        <v>22</v>
      </c>
      <c r="D9" s="2"/>
      <c r="E9" s="2">
        <v>0.37</v>
      </c>
      <c r="F9" s="3">
        <f t="shared" si="0"/>
        <v>0.185</v>
      </c>
      <c r="G9" s="2">
        <v>0.76</v>
      </c>
      <c r="H9" s="3">
        <f t="shared" si="1"/>
        <v>0.38</v>
      </c>
      <c r="I9" s="2">
        <f t="shared" si="2"/>
        <v>0.56499999999999995</v>
      </c>
      <c r="J9" t="str">
        <f t="shared" si="3"/>
        <v>Pass</v>
      </c>
    </row>
    <row r="10" spans="1:10" x14ac:dyDescent="0.45">
      <c r="A10">
        <v>2414593</v>
      </c>
      <c r="B10" t="s">
        <v>23</v>
      </c>
      <c r="C10" t="s">
        <v>24</v>
      </c>
      <c r="D10" s="2"/>
      <c r="E10" s="2">
        <v>0</v>
      </c>
      <c r="F10" s="3">
        <f t="shared" si="0"/>
        <v>0</v>
      </c>
      <c r="G10" s="2">
        <v>0</v>
      </c>
      <c r="H10" s="3">
        <f t="shared" si="1"/>
        <v>0</v>
      </c>
      <c r="I10" s="2">
        <f t="shared" si="2"/>
        <v>0</v>
      </c>
      <c r="J10" t="str">
        <f t="shared" si="3"/>
        <v>Fail</v>
      </c>
    </row>
    <row r="11" spans="1:10" x14ac:dyDescent="0.45">
      <c r="A11">
        <v>2410530</v>
      </c>
      <c r="B11" t="s">
        <v>25</v>
      </c>
      <c r="C11" t="s">
        <v>26</v>
      </c>
      <c r="D11" s="2"/>
      <c r="E11" s="2">
        <v>0.7</v>
      </c>
      <c r="F11" s="3">
        <f t="shared" si="0"/>
        <v>0.35</v>
      </c>
      <c r="G11" s="2">
        <v>0.66</v>
      </c>
      <c r="H11" s="3">
        <f t="shared" si="1"/>
        <v>0.33</v>
      </c>
      <c r="I11" s="2">
        <f t="shared" si="2"/>
        <v>0.67999999999999994</v>
      </c>
      <c r="J11" t="str">
        <f t="shared" si="3"/>
        <v>Pass</v>
      </c>
    </row>
    <row r="12" spans="1:10" x14ac:dyDescent="0.45">
      <c r="A12">
        <v>2317310</v>
      </c>
      <c r="B12" t="s">
        <v>27</v>
      </c>
      <c r="C12" t="s">
        <v>28</v>
      </c>
      <c r="D12" s="2"/>
      <c r="E12" s="2">
        <v>0.63</v>
      </c>
      <c r="F12" s="3">
        <f t="shared" si="0"/>
        <v>0.315</v>
      </c>
      <c r="G12" s="2">
        <v>0.62</v>
      </c>
      <c r="H12" s="3">
        <f t="shared" si="1"/>
        <v>0.31</v>
      </c>
      <c r="I12" s="2">
        <f t="shared" si="2"/>
        <v>0.625</v>
      </c>
      <c r="J12" t="str">
        <f t="shared" si="3"/>
        <v>Pass</v>
      </c>
    </row>
    <row r="14" spans="1:10" x14ac:dyDescent="0.45">
      <c r="C14" t="s">
        <v>19</v>
      </c>
      <c r="D14" s="2"/>
      <c r="E14" s="2">
        <f t="shared" ref="D14:I14" si="4">MAX(E4:E12)</f>
        <v>0.87</v>
      </c>
      <c r="F14" s="2">
        <f t="shared" si="4"/>
        <v>0.435</v>
      </c>
      <c r="G14" s="2">
        <f t="shared" si="4"/>
        <v>0.96</v>
      </c>
      <c r="H14" s="2">
        <f t="shared" si="4"/>
        <v>0.48</v>
      </c>
      <c r="I14" s="2">
        <f t="shared" si="4"/>
        <v>0.91500000000000004</v>
      </c>
    </row>
    <row r="15" spans="1:10" x14ac:dyDescent="0.45">
      <c r="C15" t="s">
        <v>29</v>
      </c>
      <c r="D15" s="2"/>
      <c r="E15" s="2">
        <f t="shared" ref="D15:I15" si="5">MIN(E4:E12)</f>
        <v>0</v>
      </c>
      <c r="F15" s="2">
        <f t="shared" si="5"/>
        <v>0</v>
      </c>
      <c r="G15" s="2">
        <f t="shared" si="5"/>
        <v>0</v>
      </c>
      <c r="H15" s="2">
        <f t="shared" si="5"/>
        <v>0</v>
      </c>
      <c r="I15" s="2">
        <f t="shared" si="5"/>
        <v>0</v>
      </c>
    </row>
    <row r="16" spans="1:10" x14ac:dyDescent="0.45">
      <c r="C16" t="s">
        <v>30</v>
      </c>
      <c r="D16" s="2"/>
      <c r="E16" s="2">
        <f t="shared" ref="D16:I16" si="6">AVERAGE(E4:E12)</f>
        <v>0.52666666666666662</v>
      </c>
      <c r="F16" s="2">
        <f t="shared" si="6"/>
        <v>0.26333333333333331</v>
      </c>
      <c r="G16" s="2">
        <f t="shared" si="6"/>
        <v>0.62222222222222223</v>
      </c>
      <c r="H16" s="2">
        <f t="shared" si="6"/>
        <v>0.31111111111111112</v>
      </c>
      <c r="I16" s="2">
        <f t="shared" si="6"/>
        <v>0.57444444444444442</v>
      </c>
    </row>
    <row r="17" spans="3:9" x14ac:dyDescent="0.45">
      <c r="C17" t="s">
        <v>31</v>
      </c>
      <c r="D17" s="5"/>
      <c r="E17" s="5">
        <f t="shared" ref="D17:I17" si="7">_xlfn.STDEV.P(E4:E12)</f>
        <v>0.24513035081133658</v>
      </c>
      <c r="F17" s="5">
        <f t="shared" si="7"/>
        <v>0.12256517540566829</v>
      </c>
      <c r="G17" s="5">
        <f t="shared" si="7"/>
        <v>0.24683677817887739</v>
      </c>
      <c r="H17" s="5">
        <f t="shared" si="7"/>
        <v>0.1234183890894387</v>
      </c>
      <c r="I17" s="5">
        <f t="shared" si="7"/>
        <v>0.23774921946880229</v>
      </c>
    </row>
  </sheetData>
  <conditionalFormatting sqref="E4:E12 G4:G12">
    <cfRule type="cellIs" dxfId="9" priority="7" operator="greaterThan">
      <formula>0.4</formula>
    </cfRule>
    <cfRule type="cellIs" dxfId="8" priority="8" operator="equal">
      <formula>0.4</formula>
    </cfRule>
    <cfRule type="cellIs" dxfId="7" priority="9" operator="lessThan">
      <formula>0.4</formula>
    </cfRule>
  </conditionalFormatting>
  <conditionalFormatting sqref="J1:J12">
    <cfRule type="cellIs" dxfId="6" priority="5" operator="equal">
      <formula>"Condonable"</formula>
    </cfRule>
  </conditionalFormatting>
  <conditionalFormatting sqref="J4:J12">
    <cfRule type="cellIs" dxfId="5" priority="1" operator="equal">
      <formula>"Pass"</formula>
    </cfRule>
    <cfRule type="containsText" dxfId="4" priority="2" operator="containsText" text="Fail">
      <formula>NOT(ISERROR(SEARCH("Fail",J4)))</formula>
    </cfRule>
    <cfRule type="cellIs" dxfId="3" priority="3" operator="equal">
      <formula>"Pass"</formula>
    </cfRule>
    <cfRule type="containsText" dxfId="2" priority="4" operator="containsText" text="Fail">
      <formula>NOT(ISERROR(SEARCH("Fail",J4)))</formula>
    </cfRule>
    <cfRule type="cellIs" dxfId="1" priority="6" operator="equal">
      <formula>"Pass"</formula>
    </cfRule>
    <cfRule type="containsText" dxfId="0" priority="10" operator="containsText" text="Fail">
      <formula>NOT(ISERROR(SEARCH("Fail",J4)))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2025-02-14T12:10:32Z</dcterms:created>
  <dcterms:modified xsi:type="dcterms:W3CDTF">2025-02-14T12:13:39Z</dcterms:modified>
</cp:coreProperties>
</file>