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temp\"/>
    </mc:Choice>
  </mc:AlternateContent>
  <xr:revisionPtr revIDLastSave="0" documentId="13_ncr:1_{DDF96C39-A291-45DE-9316-540429DEDBCE}" xr6:coauthVersionLast="47" xr6:coauthVersionMax="47" xr10:uidLastSave="{00000000-0000-0000-0000-000000000000}"/>
  <bookViews>
    <workbookView xWindow="-62760" yWindow="45" windowWidth="29040" windowHeight="15840" firstSheet="2" activeTab="2" xr2:uid="{59E2ACA9-6963-4D41-A44F-898A46515DDF}"/>
  </bookViews>
  <sheets>
    <sheet name="DVLA Students" sheetId="3" r:id="rId1"/>
    <sheet name="Full Time Students" sheetId="2" r:id="rId2"/>
    <sheet name="Assignment 1 Marks" sheetId="4" r:id="rId3"/>
    <sheet name="Assignment 2 Marks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4" l="1"/>
  <c r="J45" i="5"/>
  <c r="M30" i="4"/>
  <c r="L30" i="4"/>
  <c r="J44" i="5"/>
  <c r="P20" i="5"/>
  <c r="Q20" i="5"/>
  <c r="O20" i="5"/>
  <c r="C43" i="5"/>
  <c r="N19" i="4"/>
  <c r="N18" i="4"/>
  <c r="N17" i="4"/>
  <c r="J5" i="5"/>
  <c r="J6" i="5"/>
  <c r="J8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1" i="5"/>
  <c r="J32" i="5"/>
  <c r="J34" i="5"/>
  <c r="J35" i="5"/>
  <c r="J36" i="5"/>
  <c r="J37" i="5"/>
  <c r="J38" i="5"/>
  <c r="J39" i="5"/>
  <c r="J40" i="5"/>
  <c r="J41" i="5"/>
  <c r="J4" i="5"/>
  <c r="J2" i="5"/>
  <c r="K27" i="4"/>
  <c r="K8" i="4"/>
  <c r="P19" i="4" a="1"/>
  <c r="P19" i="4" s="1"/>
  <c r="K29" i="4"/>
  <c r="K4" i="4"/>
  <c r="K5" i="4"/>
  <c r="K6" i="4"/>
  <c r="K7" i="4"/>
  <c r="K11" i="4"/>
  <c r="K12" i="4"/>
  <c r="K13" i="4"/>
  <c r="K14" i="4"/>
  <c r="K15" i="4"/>
  <c r="K16" i="4"/>
  <c r="K17" i="4"/>
  <c r="K19" i="4"/>
  <c r="K20" i="4"/>
  <c r="K21" i="4"/>
  <c r="K22" i="4"/>
  <c r="K23" i="4"/>
  <c r="K24" i="4"/>
  <c r="K25" i="4"/>
  <c r="K26" i="4"/>
  <c r="K28" i="4"/>
  <c r="K2" i="4"/>
  <c r="C30" i="4"/>
  <c r="C32" i="4" s="1"/>
  <c r="Q29" i="2"/>
  <c r="R29" i="2"/>
  <c r="F15" i="3"/>
  <c r="U4" i="3"/>
  <c r="U5" i="3"/>
  <c r="U6" i="3"/>
  <c r="U7" i="3"/>
  <c r="U8" i="3"/>
  <c r="U9" i="3"/>
  <c r="U10" i="3"/>
  <c r="U11" i="3"/>
  <c r="U12" i="3"/>
  <c r="U13" i="3"/>
  <c r="U14" i="3"/>
  <c r="U3" i="3"/>
  <c r="H15" i="3"/>
  <c r="I15" i="3"/>
  <c r="J15" i="3"/>
  <c r="K15" i="3"/>
  <c r="L15" i="3"/>
  <c r="M15" i="3"/>
  <c r="N15" i="3"/>
  <c r="O15" i="3"/>
  <c r="P15" i="3"/>
  <c r="Q15" i="3"/>
  <c r="G15" i="3"/>
  <c r="F29" i="2"/>
  <c r="G29" i="2"/>
  <c r="H29" i="2"/>
  <c r="I29" i="2"/>
  <c r="J29" i="2"/>
  <c r="K29" i="2"/>
  <c r="L29" i="2"/>
  <c r="M29" i="2"/>
  <c r="N29" i="2"/>
  <c r="O29" i="2"/>
  <c r="P29" i="2"/>
  <c r="C15" i="3"/>
  <c r="C29" i="2"/>
  <c r="J43" i="5" l="1"/>
  <c r="N21" i="4"/>
  <c r="K31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<sst xmlns="http://schemas.openxmlformats.org/spreadsheetml/2006/main" count="530" uniqueCount="183">
  <si>
    <t>tudent Code</t>
  </si>
  <si>
    <t>Student Surname</t>
  </si>
  <si>
    <t>Student Firstnames</t>
  </si>
  <si>
    <t>1300155/1</t>
  </si>
  <si>
    <t>EVANS</t>
  </si>
  <si>
    <t>ELANWY LINDSEY</t>
  </si>
  <si>
    <t>1300155@student.uwtsd.ac.uk</t>
  </si>
  <si>
    <t>1550750/3</t>
  </si>
  <si>
    <t>JORDAN</t>
  </si>
  <si>
    <t>OLIVER</t>
  </si>
  <si>
    <t>ojordan.144558@student.uwtsd.ac.uk</t>
  </si>
  <si>
    <t>1650028/7</t>
  </si>
  <si>
    <t>AYRES</t>
  </si>
  <si>
    <t>KIERAN JOHN</t>
  </si>
  <si>
    <t>kayres.149775@student.uwtsd.ac.uk</t>
  </si>
  <si>
    <t>2221924/1</t>
  </si>
  <si>
    <t>MOHAMED</t>
  </si>
  <si>
    <t>SAEED OSMAN</t>
  </si>
  <si>
    <t>2221924@student.uwtsd.ac.uk</t>
  </si>
  <si>
    <t>2222124/1</t>
  </si>
  <si>
    <t>BIRCH-WILLIAMS</t>
  </si>
  <si>
    <t>CALLAN PETER</t>
  </si>
  <si>
    <t>2222124@student.uwtsd.ac.uk</t>
  </si>
  <si>
    <t>2222125/1</t>
  </si>
  <si>
    <t>RACOREANU</t>
  </si>
  <si>
    <t>MIHAI</t>
  </si>
  <si>
    <t>2222125@student.uwtsd.ac.uk</t>
  </si>
  <si>
    <t>2222134/1</t>
  </si>
  <si>
    <t>KELLY</t>
  </si>
  <si>
    <t>LIAM DENNIS</t>
  </si>
  <si>
    <t>2222134@student.uwtsd.ac.uk</t>
  </si>
  <si>
    <t>2222137/1</t>
  </si>
  <si>
    <t>MORRIS</t>
  </si>
  <si>
    <t>NATHAN JAMES</t>
  </si>
  <si>
    <t>2222137@student.uwtsd.ac.uk</t>
  </si>
  <si>
    <t>2222145/1</t>
  </si>
  <si>
    <t>PANDYA</t>
  </si>
  <si>
    <t>KEYUR</t>
  </si>
  <si>
    <t>2222145@student.uwtsd.ac.uk</t>
  </si>
  <si>
    <t>2222148/1</t>
  </si>
  <si>
    <t>ABDALLA</t>
  </si>
  <si>
    <t>RANIA</t>
  </si>
  <si>
    <t>2222148@student.uwtsd.ac.uk</t>
  </si>
  <si>
    <t>2222151/1</t>
  </si>
  <si>
    <t>BEVIZ</t>
  </si>
  <si>
    <t>AGNES</t>
  </si>
  <si>
    <t>2222151@student.uwtsd.ac.uk</t>
  </si>
  <si>
    <t>2222155/1</t>
  </si>
  <si>
    <t>BURKE</t>
  </si>
  <si>
    <t>ARTHUR THOMAS</t>
  </si>
  <si>
    <t>2222155@student.uwtsd.ac.uk</t>
  </si>
  <si>
    <t>Total Students :</t>
  </si>
  <si>
    <t>Student Code</t>
  </si>
  <si>
    <t>Student Email</t>
  </si>
  <si>
    <t>L</t>
  </si>
  <si>
    <t>T</t>
  </si>
  <si>
    <t>2203588/1</t>
  </si>
  <si>
    <t>DONG</t>
  </si>
  <si>
    <t>BO</t>
  </si>
  <si>
    <t>2203588@student.uwtsd.ac.uk</t>
  </si>
  <si>
    <t>2203628/2</t>
  </si>
  <si>
    <t>LI</t>
  </si>
  <si>
    <t>CHENYANG</t>
  </si>
  <si>
    <t>2203628@student.uwtsd.ac.uk</t>
  </si>
  <si>
    <t>2206771/1</t>
  </si>
  <si>
    <t>PAMARTHI</t>
  </si>
  <si>
    <t>GOWRI</t>
  </si>
  <si>
    <t>T4</t>
  </si>
  <si>
    <t>2206771@student.uwtsd.ac.uk</t>
  </si>
  <si>
    <t>2200469/2</t>
  </si>
  <si>
    <t>ZHANG</t>
  </si>
  <si>
    <t>HAOZHE</t>
  </si>
  <si>
    <t>2200469@student.uwtsd.ac.uk</t>
  </si>
  <si>
    <t>2215797/1</t>
  </si>
  <si>
    <t>GADDIPATI</t>
  </si>
  <si>
    <t>HARDIK SAI</t>
  </si>
  <si>
    <t>2215797@student.uwtsd.ac.uk</t>
  </si>
  <si>
    <t>1716053/2</t>
  </si>
  <si>
    <t>MEEWELLEWA</t>
  </si>
  <si>
    <t>HERATH MUDIYANSELAGE SUMITHRA JANAKI</t>
  </si>
  <si>
    <t>1716053@student.uwtsd.ac.uk</t>
  </si>
  <si>
    <t>1910799/3</t>
  </si>
  <si>
    <t>GAU</t>
  </si>
  <si>
    <t>JAMES PHILLIP RICHARD</t>
  </si>
  <si>
    <t>1910799@student.uwtsd.ac.uk</t>
  </si>
  <si>
    <t>2200521/1</t>
  </si>
  <si>
    <t>TAO</t>
  </si>
  <si>
    <t>JIAJI</t>
  </si>
  <si>
    <t>2200521@student.uwtsd.ac.uk</t>
  </si>
  <si>
    <t>2203398/1</t>
  </si>
  <si>
    <t>HE</t>
  </si>
  <si>
    <t>JIAN</t>
  </si>
  <si>
    <t>2203398@student.uwtsd.ac.uk</t>
  </si>
  <si>
    <t>1902299/3</t>
  </si>
  <si>
    <t>HUGHES</t>
  </si>
  <si>
    <t>KALAN JAY</t>
  </si>
  <si>
    <t>1902299@student.uwtsd.ac.uk</t>
  </si>
  <si>
    <t>2200468/2</t>
  </si>
  <si>
    <t>YAN</t>
  </si>
  <si>
    <t>LANG</t>
  </si>
  <si>
    <t>2200468@student.uwtsd.ac.uk</t>
  </si>
  <si>
    <t>2203862/2</t>
  </si>
  <si>
    <t>ZHU</t>
  </si>
  <si>
    <t>2203862@student.uwtsd.ac.uk</t>
  </si>
  <si>
    <t>2116948/1</t>
  </si>
  <si>
    <t>GHUMARE</t>
  </si>
  <si>
    <t>MADHUSUDAN SURESHRAO</t>
  </si>
  <si>
    <t>2116948@student.uwtsd.ac.uk</t>
  </si>
  <si>
    <t>2200366/1</t>
  </si>
  <si>
    <t>MINGLONG</t>
  </si>
  <si>
    <t>2200366@student.uwtsd.ac.uk</t>
  </si>
  <si>
    <t>2209696/1</t>
  </si>
  <si>
    <t>ABRAHA</t>
  </si>
  <si>
    <t>NEBAY</t>
  </si>
  <si>
    <t>2209696@student.uwtsd.ac.uk</t>
  </si>
  <si>
    <t>2203863/2</t>
  </si>
  <si>
    <t>SHIZHAO</t>
  </si>
  <si>
    <t>2203863@student.uwtsd.ac.uk</t>
  </si>
  <si>
    <t>2119430/1</t>
  </si>
  <si>
    <t>PAWASKAR</t>
  </si>
  <si>
    <t>UZAIR SHAHID</t>
  </si>
  <si>
    <t>2119430@student.uwtsd.ac.uk</t>
  </si>
  <si>
    <t>2200377/2</t>
  </si>
  <si>
    <t>WANG</t>
  </si>
  <si>
    <t>WEIYI</t>
  </si>
  <si>
    <t>2200377@student.uwtsd.ac.uk</t>
  </si>
  <si>
    <t>2203629/1</t>
  </si>
  <si>
    <t>ZHAO</t>
  </si>
  <si>
    <t>WEIYU</t>
  </si>
  <si>
    <t>2203629@student.uwtsd.ac.uk</t>
  </si>
  <si>
    <t>2200378/2</t>
  </si>
  <si>
    <t>ZENG</t>
  </si>
  <si>
    <t>WENXUAN</t>
  </si>
  <si>
    <t>2200378@student.uwtsd.ac.uk</t>
  </si>
  <si>
    <t>2212532/1</t>
  </si>
  <si>
    <t>XI</t>
  </si>
  <si>
    <t>2212532@student.uwtsd.ac.uk</t>
  </si>
  <si>
    <t>2203589/1</t>
  </si>
  <si>
    <t>WENG</t>
  </si>
  <si>
    <t>XU</t>
  </si>
  <si>
    <t>2203589@student.uwtsd.ac.uk</t>
  </si>
  <si>
    <t>2203499/2</t>
  </si>
  <si>
    <t>YANG</t>
  </si>
  <si>
    <t>2203499@student.uwtsd.ac.uk</t>
  </si>
  <si>
    <t>2200442/1</t>
  </si>
  <si>
    <t>YINJIE</t>
  </si>
  <si>
    <t>2200442@student.uwtsd.ac.uk</t>
  </si>
  <si>
    <t>2200441/2</t>
  </si>
  <si>
    <t>GAO</t>
  </si>
  <si>
    <t>YUXIANG</t>
  </si>
  <si>
    <t>2200441@student.uwtsd.ac.uk</t>
  </si>
  <si>
    <t>2200520/1</t>
  </si>
  <si>
    <t>GENG</t>
  </si>
  <si>
    <t>ZHIQIANG</t>
  </si>
  <si>
    <t>2200520@student.uwtsd.ac.uk</t>
  </si>
  <si>
    <t>Engagement with Literature Skills</t>
  </si>
  <si>
    <t>Knowledge and Understanding Skills</t>
  </si>
  <si>
    <t>Cognitive and Intelluctual Skills</t>
  </si>
  <si>
    <t>Practical Application Skills</t>
  </si>
  <si>
    <t>Transferable Skills for Life and Professional Practice</t>
  </si>
  <si>
    <t>Total</t>
  </si>
  <si>
    <t>Feedback</t>
  </si>
  <si>
    <t>Nathan</t>
  </si>
  <si>
    <t>S</t>
  </si>
  <si>
    <t>Y</t>
  </si>
  <si>
    <t>Stephen</t>
  </si>
  <si>
    <t xml:space="preserve">Cannot </t>
  </si>
  <si>
    <t>SQL but no report</t>
  </si>
  <si>
    <t>No submission</t>
  </si>
  <si>
    <t>N</t>
  </si>
  <si>
    <t>Both</t>
  </si>
  <si>
    <t>Non Submission:</t>
  </si>
  <si>
    <t>To mark</t>
  </si>
  <si>
    <t>Did not submit/cant see on moodle</t>
  </si>
  <si>
    <t>did not submit</t>
  </si>
  <si>
    <t>Completed</t>
  </si>
  <si>
    <t>All</t>
  </si>
  <si>
    <t>Did not submit</t>
  </si>
  <si>
    <t xml:space="preserve">Late submission </t>
  </si>
  <si>
    <t xml:space="preserve">Did not submit </t>
  </si>
  <si>
    <t>Average</t>
  </si>
  <si>
    <t>AVG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</si>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</sst>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textRotation="180"/>
    </xf>
    <xf numFmtId="0" fontId="0" fillId="2" borderId="1" xfId="0" applyFill="1" applyBorder="1"/>
    <xf numFmtId="164" fontId="0" fillId="0" borderId="0" xfId="0" applyNumberFormat="1" applyAlignment="1">
      <alignment textRotation="180"/>
    </xf>
    <xf numFmtId="164" fontId="0" fillId="0" borderId="0" xfId="0" applyNumberFormat="1" applyAlignment="1">
      <alignment horizontal="left" textRotation="180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49" fontId="1" fillId="0" borderId="1" xfId="0" applyNumberFormat="1" applyFont="1" applyBorder="1" applyAlignment="1">
      <alignment textRotation="180"/>
    </xf>
    <xf numFmtId="0" fontId="1" fillId="0" borderId="1" xfId="0" applyFont="1" applyBorder="1"/>
    <xf numFmtId="0" fontId="1" fillId="4" borderId="1" xfId="0" applyFont="1" applyFill="1" applyBorder="1"/>
    <xf numFmtId="0" fontId="1" fillId="5" borderId="1" xfId="0" applyFont="1" applyFill="1" applyBorder="1"/>
    <xf numFmtId="0" fontId="0" fillId="6" borderId="1" xfId="0" applyFill="1" applyBorder="1"/>
    <xf numFmtId="0" fontId="1" fillId="6" borderId="1" xfId="0" applyFont="1" applyFill="1" applyBorder="1"/>
    <xf numFmtId="0" fontId="0" fillId="7" borderId="0" xfId="0" applyFill="1"/>
    <xf numFmtId="0" fontId="0" fillId="7" borderId="1" xfId="0" applyFill="1" applyBorder="1"/>
    <xf numFmtId="0" fontId="1" fillId="7" borderId="1" xfId="0" applyFont="1" applyFill="1" applyBorder="1"/>
    <xf numFmtId="0" fontId="0" fillId="3" borderId="0" xfId="0" applyFill="1"/>
    <xf numFmtId="0" fontId="0" fillId="4" borderId="0" xfId="0" applyFill="1"/>
    <xf numFmtId="0" fontId="1" fillId="3" borderId="1" xfId="0" applyFont="1" applyFill="1" applyBorder="1"/>
    <xf numFmtId="0" fontId="0" fillId="8" borderId="1" xfId="0" applyFill="1" applyBorder="1"/>
    <xf numFmtId="0" fontId="1" fillId="8" borderId="1" xfId="0" applyFont="1" applyFill="1" applyBorder="1"/>
    <xf numFmtId="49" fontId="1" fillId="0" borderId="3" xfId="0" applyNumberFormat="1" applyFont="1" applyBorder="1" applyAlignment="1">
      <alignment textRotation="180"/>
    </xf>
    <xf numFmtId="49" fontId="2" fillId="0" borderId="1" xfId="0" applyNumberFormat="1" applyFont="1" applyFill="1" applyBorder="1"/>
    <xf numFmtId="49" fontId="0" fillId="0" borderId="1" xfId="0" applyNumberFormat="1" applyFill="1" applyBorder="1" applyAlignment="1">
      <alignment textRotation="179"/>
    </xf>
    <xf numFmtId="49" fontId="1" fillId="0" borderId="1" xfId="0" applyNumberFormat="1" applyFont="1" applyFill="1" applyBorder="1" applyAlignment="1">
      <alignment textRotation="180"/>
    </xf>
    <xf numFmtId="49" fontId="1" fillId="0" borderId="0" xfId="0" applyNumberFormat="1" applyFont="1" applyFill="1" applyAlignment="1">
      <alignment textRotation="180"/>
    </xf>
    <xf numFmtId="49" fontId="0" fillId="0" borderId="0" xfId="0" applyNumberFormat="1" applyFill="1" applyAlignment="1">
      <alignment textRotation="179"/>
    </xf>
    <xf numFmtId="0" fontId="0" fillId="0" borderId="0" xfId="0" applyFill="1"/>
    <xf numFmtId="49" fontId="0" fillId="0" borderId="1" xfId="0" applyNumberFormat="1" applyFill="1" applyBorder="1"/>
    <xf numFmtId="1" fontId="0" fillId="0" borderId="1" xfId="0" applyNumberFormat="1" applyFill="1" applyBorder="1"/>
    <xf numFmtId="1" fontId="0" fillId="0" borderId="0" xfId="0" applyNumberFormat="1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4" fillId="0" borderId="1" xfId="0" applyFont="1" applyFill="1" applyBorder="1"/>
    <xf numFmtId="0" fontId="4" fillId="0" borderId="0" xfId="0" applyFont="1" applyFill="1"/>
    <xf numFmtId="0" fontId="3" fillId="0" borderId="1" xfId="0" applyFont="1" applyFill="1" applyBorder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3B3C1-8FF6-4995-93AB-423835736C16}">
  <dimension ref="A1:Y15"/>
  <sheetViews>
    <sheetView workbookViewId="0">
      <pane xSplit="5" topLeftCell="F1" activePane="topRight" state="frozen"/>
      <selection pane="topRight" sqref="A1:C14"/>
    </sheetView>
  </sheetViews>
  <sheetFormatPr defaultRowHeight="15" x14ac:dyDescent="0.25"/>
  <cols>
    <col min="1" max="1" width="11.140625" bestFit="1" customWidth="1"/>
    <col min="2" max="2" width="15.28515625" bestFit="1" customWidth="1"/>
    <col min="3" max="3" width="17.140625" bestFit="1" customWidth="1"/>
    <col min="4" max="4" width="32.7109375" bestFit="1" customWidth="1"/>
    <col min="5" max="5" width="2" customWidth="1"/>
    <col min="6" max="19" width="3.28515625" customWidth="1"/>
  </cols>
  <sheetData>
    <row r="1" spans="1:25" ht="106.15" customHeight="1" x14ac:dyDescent="0.25">
      <c r="A1" t="s">
        <v>0</v>
      </c>
      <c r="B1" t="s">
        <v>1</v>
      </c>
      <c r="C1" t="s">
        <v>2</v>
      </c>
      <c r="E1" s="4"/>
      <c r="F1" s="5">
        <v>44831</v>
      </c>
      <c r="G1" s="5">
        <v>44833</v>
      </c>
      <c r="H1" s="5">
        <v>44837</v>
      </c>
      <c r="I1" s="5">
        <v>44838</v>
      </c>
      <c r="J1" s="5">
        <v>44844</v>
      </c>
      <c r="K1" s="5">
        <v>44845</v>
      </c>
      <c r="L1" s="4">
        <v>44851</v>
      </c>
      <c r="M1" s="4">
        <v>44852</v>
      </c>
      <c r="N1" s="4">
        <v>44858</v>
      </c>
      <c r="O1" s="4">
        <v>44859</v>
      </c>
      <c r="P1" s="4">
        <v>44865</v>
      </c>
      <c r="Q1" s="4">
        <v>44866</v>
      </c>
      <c r="R1" s="4"/>
      <c r="S1" s="4"/>
      <c r="T1" s="4"/>
      <c r="U1" s="4"/>
      <c r="V1" s="4"/>
      <c r="W1" s="4"/>
      <c r="X1" s="4"/>
      <c r="Y1" s="4"/>
    </row>
    <row r="3" spans="1:25" x14ac:dyDescent="0.25">
      <c r="A3" t="s">
        <v>3</v>
      </c>
      <c r="B3" t="s">
        <v>4</v>
      </c>
      <c r="C3" t="s">
        <v>5</v>
      </c>
      <c r="D3" t="s">
        <v>6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U3">
        <f>SUM(F3:Q3)</f>
        <v>12</v>
      </c>
    </row>
    <row r="4" spans="1:25" x14ac:dyDescent="0.25">
      <c r="A4" t="s">
        <v>7</v>
      </c>
      <c r="B4" t="s">
        <v>8</v>
      </c>
      <c r="C4" t="s">
        <v>9</v>
      </c>
      <c r="D4" t="s">
        <v>10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U4">
        <f t="shared" ref="U4:U14" si="0">SUM(F4:Q4)</f>
        <v>12</v>
      </c>
    </row>
    <row r="5" spans="1:25" x14ac:dyDescent="0.25">
      <c r="A5" t="s">
        <v>11</v>
      </c>
      <c r="B5" t="s">
        <v>12</v>
      </c>
      <c r="C5" t="s">
        <v>13</v>
      </c>
      <c r="D5" t="s">
        <v>14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U5">
        <f t="shared" si="0"/>
        <v>12</v>
      </c>
    </row>
    <row r="6" spans="1:25" x14ac:dyDescent="0.25">
      <c r="A6" t="s">
        <v>15</v>
      </c>
      <c r="B6" t="s">
        <v>16</v>
      </c>
      <c r="C6" t="s">
        <v>17</v>
      </c>
      <c r="D6" t="s">
        <v>18</v>
      </c>
      <c r="F6">
        <v>1</v>
      </c>
      <c r="G6">
        <v>1</v>
      </c>
      <c r="H6">
        <v>1</v>
      </c>
      <c r="J6">
        <v>1</v>
      </c>
      <c r="L6">
        <v>1</v>
      </c>
      <c r="M6">
        <v>1</v>
      </c>
      <c r="N6">
        <v>1</v>
      </c>
      <c r="O6">
        <v>1</v>
      </c>
      <c r="U6">
        <f t="shared" si="0"/>
        <v>8</v>
      </c>
    </row>
    <row r="7" spans="1:25" x14ac:dyDescent="0.25">
      <c r="A7" t="s">
        <v>19</v>
      </c>
      <c r="B7" t="s">
        <v>20</v>
      </c>
      <c r="C7" t="s">
        <v>21</v>
      </c>
      <c r="D7" t="s">
        <v>22</v>
      </c>
      <c r="F7">
        <v>1</v>
      </c>
      <c r="G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Q7">
        <v>1</v>
      </c>
      <c r="U7">
        <f t="shared" si="0"/>
        <v>10</v>
      </c>
    </row>
    <row r="8" spans="1:25" x14ac:dyDescent="0.25">
      <c r="A8" t="s">
        <v>23</v>
      </c>
      <c r="B8" t="s">
        <v>24</v>
      </c>
      <c r="C8" t="s">
        <v>25</v>
      </c>
      <c r="D8" t="s">
        <v>26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U8">
        <f t="shared" si="0"/>
        <v>12</v>
      </c>
    </row>
    <row r="9" spans="1:25" x14ac:dyDescent="0.25">
      <c r="A9" t="s">
        <v>27</v>
      </c>
      <c r="B9" t="s">
        <v>28</v>
      </c>
      <c r="C9" t="s">
        <v>29</v>
      </c>
      <c r="D9" t="s">
        <v>30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U9">
        <f t="shared" si="0"/>
        <v>12</v>
      </c>
    </row>
    <row r="10" spans="1:25" x14ac:dyDescent="0.25">
      <c r="A10" t="s">
        <v>31</v>
      </c>
      <c r="B10" t="s">
        <v>32</v>
      </c>
      <c r="C10" t="s">
        <v>33</v>
      </c>
      <c r="D10" t="s">
        <v>34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U10">
        <f t="shared" si="0"/>
        <v>12</v>
      </c>
    </row>
    <row r="11" spans="1:25" x14ac:dyDescent="0.25">
      <c r="A11" t="s">
        <v>35</v>
      </c>
      <c r="B11" t="s">
        <v>36</v>
      </c>
      <c r="C11" t="s">
        <v>37</v>
      </c>
      <c r="D11" t="s">
        <v>38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U11">
        <f t="shared" si="0"/>
        <v>12</v>
      </c>
    </row>
    <row r="12" spans="1:25" x14ac:dyDescent="0.25">
      <c r="A12" t="s">
        <v>39</v>
      </c>
      <c r="B12" t="s">
        <v>40</v>
      </c>
      <c r="C12" t="s">
        <v>41</v>
      </c>
      <c r="D12" t="s">
        <v>42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U12">
        <f t="shared" si="0"/>
        <v>12</v>
      </c>
    </row>
    <row r="13" spans="1:25" x14ac:dyDescent="0.25">
      <c r="A13" t="s">
        <v>43</v>
      </c>
      <c r="B13" t="s">
        <v>44</v>
      </c>
      <c r="C13" t="s">
        <v>45</v>
      </c>
      <c r="D13" t="s">
        <v>46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U13">
        <f t="shared" si="0"/>
        <v>12</v>
      </c>
    </row>
    <row r="14" spans="1:25" x14ac:dyDescent="0.25">
      <c r="A14" t="s">
        <v>47</v>
      </c>
      <c r="B14" t="s">
        <v>48</v>
      </c>
      <c r="C14" t="s">
        <v>49</v>
      </c>
      <c r="D14" t="s">
        <v>50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U14">
        <f t="shared" si="0"/>
        <v>12</v>
      </c>
    </row>
    <row r="15" spans="1:25" x14ac:dyDescent="0.25">
      <c r="B15" t="s">
        <v>51</v>
      </c>
      <c r="C15">
        <f>COUNTA(C3:C14)</f>
        <v>12</v>
      </c>
      <c r="F15">
        <f>SUM(F3:F14)</f>
        <v>12</v>
      </c>
      <c r="G15">
        <f>SUM(G3:G14)</f>
        <v>12</v>
      </c>
      <c r="H15">
        <f t="shared" ref="H15:Q15" si="1">SUM(H3:H14)</f>
        <v>11</v>
      </c>
      <c r="I15">
        <f t="shared" si="1"/>
        <v>11</v>
      </c>
      <c r="J15">
        <f t="shared" si="1"/>
        <v>12</v>
      </c>
      <c r="K15">
        <f t="shared" si="1"/>
        <v>11</v>
      </c>
      <c r="L15">
        <f t="shared" si="1"/>
        <v>12</v>
      </c>
      <c r="M15">
        <f t="shared" si="1"/>
        <v>12</v>
      </c>
      <c r="N15">
        <f t="shared" si="1"/>
        <v>12</v>
      </c>
      <c r="O15">
        <f t="shared" si="1"/>
        <v>12</v>
      </c>
      <c r="P15">
        <f t="shared" si="1"/>
        <v>10</v>
      </c>
      <c r="Q15">
        <f t="shared" si="1"/>
        <v>11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34CD-6687-462B-A78F-16A7FEAD0F58}">
  <dimension ref="A1:U29"/>
  <sheetViews>
    <sheetView topLeftCell="A2" zoomScale="130" zoomScaleNormal="130" workbookViewId="0">
      <pane xSplit="3" topLeftCell="O1" activePane="topRight" state="frozen"/>
      <selection pane="topRight" activeCell="A2" sqref="A2:C28"/>
    </sheetView>
  </sheetViews>
  <sheetFormatPr defaultRowHeight="15" x14ac:dyDescent="0.25"/>
  <cols>
    <col min="1" max="1" width="11.28515625" bestFit="1" customWidth="1"/>
    <col min="2" max="2" width="14.28515625" bestFit="1" customWidth="1"/>
    <col min="3" max="3" width="37" bestFit="1" customWidth="1"/>
    <col min="4" max="4" width="2.7109375" bestFit="1" customWidth="1"/>
    <col min="5" max="5" width="31.140625" bestFit="1" customWidth="1"/>
    <col min="6" max="13" width="3.140625" bestFit="1" customWidth="1"/>
    <col min="14" max="21" width="3.140625" customWidth="1"/>
  </cols>
  <sheetData>
    <row r="1" spans="1:21" ht="92.25" x14ac:dyDescent="0.25">
      <c r="A1" s="1" t="s">
        <v>52</v>
      </c>
      <c r="B1" s="1" t="s">
        <v>1</v>
      </c>
      <c r="C1" s="1" t="s">
        <v>2</v>
      </c>
      <c r="D1" s="1"/>
      <c r="E1" s="1" t="s">
        <v>53</v>
      </c>
      <c r="F1" s="2">
        <v>44839</v>
      </c>
      <c r="G1" s="2">
        <v>44840</v>
      </c>
      <c r="H1" s="2">
        <v>44846</v>
      </c>
      <c r="I1" s="2">
        <v>44847</v>
      </c>
      <c r="J1" s="2">
        <v>44853</v>
      </c>
      <c r="K1" s="2">
        <v>44854</v>
      </c>
      <c r="L1" s="2">
        <v>44860</v>
      </c>
      <c r="M1" s="2">
        <v>44861</v>
      </c>
      <c r="N1" s="2">
        <v>44867</v>
      </c>
      <c r="O1" s="2">
        <v>44868</v>
      </c>
      <c r="P1" s="2">
        <v>44881</v>
      </c>
      <c r="Q1" s="2">
        <v>44882</v>
      </c>
      <c r="R1" s="2">
        <v>44888</v>
      </c>
      <c r="S1" s="2"/>
      <c r="T1" s="2"/>
      <c r="U1" s="2"/>
    </row>
    <row r="2" spans="1:21" x14ac:dyDescent="0.25">
      <c r="A2" s="1"/>
      <c r="B2" s="1"/>
      <c r="C2" s="1"/>
      <c r="D2" s="1"/>
      <c r="E2" s="1"/>
      <c r="F2" s="1" t="s">
        <v>54</v>
      </c>
      <c r="G2" s="1" t="s">
        <v>55</v>
      </c>
      <c r="H2" s="1" t="s">
        <v>54</v>
      </c>
      <c r="I2" s="1" t="s">
        <v>55</v>
      </c>
      <c r="J2" s="1" t="s">
        <v>54</v>
      </c>
      <c r="K2" s="1" t="s">
        <v>55</v>
      </c>
      <c r="L2" s="1" t="s">
        <v>54</v>
      </c>
      <c r="M2" s="1" t="s">
        <v>55</v>
      </c>
      <c r="N2" s="1" t="s">
        <v>54</v>
      </c>
      <c r="O2" s="1" t="s">
        <v>55</v>
      </c>
      <c r="P2" s="1" t="s">
        <v>54</v>
      </c>
      <c r="Q2" s="1" t="s">
        <v>55</v>
      </c>
      <c r="R2" s="1" t="s">
        <v>54</v>
      </c>
      <c r="S2" s="1" t="s">
        <v>55</v>
      </c>
      <c r="T2" s="1"/>
      <c r="U2" s="1"/>
    </row>
    <row r="3" spans="1:21" x14ac:dyDescent="0.25">
      <c r="A3" s="1" t="s">
        <v>56</v>
      </c>
      <c r="B3" s="1" t="s">
        <v>57</v>
      </c>
      <c r="C3" s="1" t="s">
        <v>58</v>
      </c>
      <c r="D3" s="1"/>
      <c r="E3" s="1" t="s">
        <v>59</v>
      </c>
      <c r="F3" s="1"/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/>
      <c r="O3" s="1"/>
      <c r="P3" s="1">
        <v>1</v>
      </c>
      <c r="Q3" s="1"/>
      <c r="R3" s="1"/>
      <c r="S3" s="1"/>
      <c r="T3" s="1"/>
      <c r="U3" s="1"/>
    </row>
    <row r="4" spans="1:21" x14ac:dyDescent="0.25">
      <c r="A4" s="1" t="s">
        <v>60</v>
      </c>
      <c r="B4" s="1" t="s">
        <v>61</v>
      </c>
      <c r="C4" s="1" t="s">
        <v>62</v>
      </c>
      <c r="D4" s="1"/>
      <c r="E4" s="1" t="s">
        <v>63</v>
      </c>
      <c r="F4" s="1">
        <v>1</v>
      </c>
      <c r="G4" s="1">
        <v>1</v>
      </c>
      <c r="H4" s="1">
        <v>1</v>
      </c>
      <c r="I4" s="1">
        <v>1</v>
      </c>
      <c r="J4" s="1">
        <v>1</v>
      </c>
      <c r="K4" s="1">
        <v>1</v>
      </c>
      <c r="L4" s="1">
        <v>1</v>
      </c>
      <c r="M4" s="1"/>
      <c r="N4" s="1">
        <v>1</v>
      </c>
      <c r="O4" s="1"/>
      <c r="P4" s="1">
        <v>1</v>
      </c>
      <c r="Q4" s="1"/>
      <c r="R4" s="1">
        <v>1</v>
      </c>
      <c r="S4" s="1"/>
      <c r="T4" s="1"/>
      <c r="U4" s="1"/>
    </row>
    <row r="5" spans="1:21" x14ac:dyDescent="0.25">
      <c r="A5" s="1" t="s">
        <v>64</v>
      </c>
      <c r="B5" s="1" t="s">
        <v>65</v>
      </c>
      <c r="C5" s="1" t="s">
        <v>66</v>
      </c>
      <c r="D5" s="1" t="s">
        <v>67</v>
      </c>
      <c r="E5" s="1" t="s">
        <v>68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/>
      <c r="P5" s="1">
        <v>1</v>
      </c>
      <c r="Q5" s="1"/>
      <c r="R5" s="1">
        <v>1</v>
      </c>
      <c r="S5" s="1"/>
      <c r="T5" s="1"/>
      <c r="U5" s="1"/>
    </row>
    <row r="6" spans="1:21" x14ac:dyDescent="0.25">
      <c r="A6" s="1" t="s">
        <v>69</v>
      </c>
      <c r="B6" s="1" t="s">
        <v>70</v>
      </c>
      <c r="C6" s="1" t="s">
        <v>71</v>
      </c>
      <c r="D6" s="1"/>
      <c r="E6" s="1" t="s">
        <v>72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/>
      <c r="P6" s="1">
        <v>1</v>
      </c>
      <c r="Q6" s="1"/>
      <c r="R6" s="1">
        <v>1</v>
      </c>
      <c r="S6" s="1"/>
      <c r="T6" s="1"/>
      <c r="U6" s="1"/>
    </row>
    <row r="7" spans="1:21" x14ac:dyDescent="0.25">
      <c r="A7" s="1" t="s">
        <v>73</v>
      </c>
      <c r="B7" s="1" t="s">
        <v>74</v>
      </c>
      <c r="C7" s="1" t="s">
        <v>75</v>
      </c>
      <c r="D7" s="1" t="s">
        <v>67</v>
      </c>
      <c r="E7" s="1" t="s">
        <v>76</v>
      </c>
      <c r="F7" s="1"/>
      <c r="G7" s="1"/>
      <c r="H7" s="1"/>
      <c r="I7" s="1"/>
      <c r="J7" s="1">
        <v>1</v>
      </c>
      <c r="K7" s="1">
        <v>1</v>
      </c>
      <c r="L7" s="1">
        <v>1</v>
      </c>
      <c r="M7" s="1">
        <v>1</v>
      </c>
      <c r="N7" s="1">
        <v>1</v>
      </c>
      <c r="O7" s="1"/>
      <c r="P7" s="1">
        <v>1</v>
      </c>
      <c r="Q7" s="1"/>
      <c r="R7" s="1">
        <v>1</v>
      </c>
      <c r="S7" s="1"/>
      <c r="T7" s="1"/>
      <c r="U7" s="1"/>
    </row>
    <row r="8" spans="1:21" x14ac:dyDescent="0.25">
      <c r="A8" s="3" t="s">
        <v>77</v>
      </c>
      <c r="B8" s="3" t="s">
        <v>78</v>
      </c>
      <c r="C8" s="3" t="s">
        <v>79</v>
      </c>
      <c r="D8" s="3"/>
      <c r="E8" s="3" t="s">
        <v>80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"/>
      <c r="S8" s="1"/>
      <c r="T8" s="1"/>
      <c r="U8" s="1"/>
    </row>
    <row r="9" spans="1:21" x14ac:dyDescent="0.25">
      <c r="A9" s="1" t="s">
        <v>81</v>
      </c>
      <c r="B9" s="1" t="s">
        <v>82</v>
      </c>
      <c r="C9" s="1" t="s">
        <v>83</v>
      </c>
      <c r="D9" s="1"/>
      <c r="E9" s="1" t="s">
        <v>84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/>
      <c r="M9" s="1"/>
      <c r="N9" s="1">
        <v>1</v>
      </c>
      <c r="O9" s="1"/>
      <c r="P9" s="1"/>
      <c r="Q9" s="1"/>
      <c r="R9" s="1"/>
      <c r="S9" s="1"/>
      <c r="T9" s="1"/>
      <c r="U9" s="1"/>
    </row>
    <row r="10" spans="1:21" x14ac:dyDescent="0.25">
      <c r="A10" s="1" t="s">
        <v>85</v>
      </c>
      <c r="B10" s="1" t="s">
        <v>86</v>
      </c>
      <c r="C10" s="1" t="s">
        <v>87</v>
      </c>
      <c r="D10" s="1"/>
      <c r="E10" s="1" t="s">
        <v>88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/>
      <c r="O10" s="1"/>
      <c r="P10" s="1">
        <v>1</v>
      </c>
      <c r="Q10" s="1"/>
      <c r="R10" s="1">
        <v>1</v>
      </c>
      <c r="S10" s="1"/>
      <c r="T10" s="1"/>
      <c r="U10" s="1"/>
    </row>
    <row r="11" spans="1:21" x14ac:dyDescent="0.25">
      <c r="A11" s="1" t="s">
        <v>89</v>
      </c>
      <c r="B11" s="1" t="s">
        <v>90</v>
      </c>
      <c r="C11" s="1" t="s">
        <v>91</v>
      </c>
      <c r="D11" s="1"/>
      <c r="E11" s="1" t="s">
        <v>92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/>
      <c r="M11" s="1"/>
      <c r="N11" s="1"/>
      <c r="O11" s="1"/>
      <c r="P11" s="1">
        <v>1</v>
      </c>
      <c r="Q11" s="1"/>
      <c r="R11" s="1">
        <v>1</v>
      </c>
      <c r="S11" s="1"/>
      <c r="T11" s="1"/>
      <c r="U11" s="1"/>
    </row>
    <row r="12" spans="1:21" x14ac:dyDescent="0.25">
      <c r="A12" s="1" t="s">
        <v>93</v>
      </c>
      <c r="B12" s="1" t="s">
        <v>94</v>
      </c>
      <c r="C12" s="1" t="s">
        <v>95</v>
      </c>
      <c r="D12" s="1"/>
      <c r="E12" s="1" t="s">
        <v>96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O12" s="1"/>
      <c r="P12" s="1">
        <v>1</v>
      </c>
      <c r="Q12" s="1"/>
      <c r="R12" s="1">
        <v>1</v>
      </c>
      <c r="S12" s="1"/>
      <c r="T12" s="1"/>
      <c r="U12" s="1"/>
    </row>
    <row r="13" spans="1:21" x14ac:dyDescent="0.25">
      <c r="A13" s="1" t="s">
        <v>97</v>
      </c>
      <c r="B13" s="1" t="s">
        <v>98</v>
      </c>
      <c r="C13" s="1" t="s">
        <v>99</v>
      </c>
      <c r="D13" s="1"/>
      <c r="E13" s="1" t="s">
        <v>100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O13" s="1"/>
      <c r="P13" s="1">
        <v>1</v>
      </c>
      <c r="Q13" s="1"/>
      <c r="R13" s="1">
        <v>1</v>
      </c>
      <c r="S13" s="1"/>
      <c r="T13" s="1"/>
      <c r="U13" s="1"/>
    </row>
    <row r="14" spans="1:21" x14ac:dyDescent="0.25">
      <c r="A14" s="1" t="s">
        <v>101</v>
      </c>
      <c r="B14" s="1" t="s">
        <v>102</v>
      </c>
      <c r="C14" s="1" t="s">
        <v>61</v>
      </c>
      <c r="D14" s="1"/>
      <c r="E14" s="1" t="s">
        <v>103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  <c r="O14" s="1"/>
      <c r="P14" s="1"/>
      <c r="Q14" s="1"/>
      <c r="R14" s="1">
        <v>1</v>
      </c>
      <c r="S14" s="1"/>
      <c r="T14" s="1"/>
      <c r="U14" s="1"/>
    </row>
    <row r="15" spans="1:21" x14ac:dyDescent="0.25">
      <c r="A15" s="1" t="s">
        <v>104</v>
      </c>
      <c r="B15" s="1" t="s">
        <v>105</v>
      </c>
      <c r="C15" s="1" t="s">
        <v>106</v>
      </c>
      <c r="D15" s="1" t="s">
        <v>67</v>
      </c>
      <c r="E15" s="1" t="s">
        <v>107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/>
      <c r="P15" s="1">
        <v>1</v>
      </c>
      <c r="Q15" s="1"/>
      <c r="R15" s="1">
        <v>1</v>
      </c>
      <c r="S15" s="1"/>
      <c r="T15" s="1"/>
      <c r="U15" s="1"/>
    </row>
    <row r="16" spans="1:21" x14ac:dyDescent="0.25">
      <c r="A16" s="1" t="s">
        <v>108</v>
      </c>
      <c r="B16" s="1" t="s">
        <v>61</v>
      </c>
      <c r="C16" s="1" t="s">
        <v>109</v>
      </c>
      <c r="D16" s="1"/>
      <c r="E16" s="1" t="s">
        <v>110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/>
      <c r="O16" s="1"/>
      <c r="P16" s="1">
        <v>1</v>
      </c>
      <c r="Q16" s="1"/>
      <c r="R16" s="1">
        <v>1</v>
      </c>
      <c r="S16" s="1"/>
      <c r="T16" s="1"/>
      <c r="U16" s="1"/>
    </row>
    <row r="17" spans="1:21" x14ac:dyDescent="0.25">
      <c r="A17" s="3" t="s">
        <v>111</v>
      </c>
      <c r="B17" s="3" t="s">
        <v>112</v>
      </c>
      <c r="C17" s="3" t="s">
        <v>113</v>
      </c>
      <c r="D17" s="3"/>
      <c r="E17" s="3" t="s">
        <v>114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"/>
      <c r="S17" s="1"/>
      <c r="T17" s="1"/>
      <c r="U17" s="1"/>
    </row>
    <row r="18" spans="1:21" x14ac:dyDescent="0.25">
      <c r="A18" s="1" t="s">
        <v>115</v>
      </c>
      <c r="B18" s="1" t="s">
        <v>70</v>
      </c>
      <c r="C18" s="1" t="s">
        <v>116</v>
      </c>
      <c r="D18" s="1"/>
      <c r="E18" s="1" t="s">
        <v>117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/>
      <c r="P18" s="1"/>
      <c r="Q18" s="1"/>
      <c r="R18" s="1">
        <v>1</v>
      </c>
      <c r="S18" s="1"/>
      <c r="T18" s="1"/>
      <c r="U18" s="1"/>
    </row>
    <row r="19" spans="1:21" x14ac:dyDescent="0.25">
      <c r="A19" s="1" t="s">
        <v>118</v>
      </c>
      <c r="B19" s="1" t="s">
        <v>119</v>
      </c>
      <c r="C19" s="1" t="s">
        <v>120</v>
      </c>
      <c r="D19" s="1" t="s">
        <v>67</v>
      </c>
      <c r="E19" s="1" t="s">
        <v>121</v>
      </c>
      <c r="F19" s="1"/>
      <c r="G19" s="1"/>
      <c r="H19" s="1"/>
      <c r="I19" s="1">
        <v>1</v>
      </c>
      <c r="J19" s="1">
        <v>1</v>
      </c>
      <c r="K19" s="1">
        <v>1</v>
      </c>
      <c r="L19" s="1">
        <v>1</v>
      </c>
      <c r="M19" s="1">
        <v>1</v>
      </c>
      <c r="N19" s="1">
        <v>1</v>
      </c>
      <c r="O19" s="1"/>
      <c r="P19" s="1">
        <v>1</v>
      </c>
      <c r="Q19" s="1"/>
      <c r="R19" s="1">
        <v>1</v>
      </c>
      <c r="S19" s="1"/>
      <c r="T19" s="1"/>
      <c r="U19" s="1"/>
    </row>
    <row r="20" spans="1:21" x14ac:dyDescent="0.25">
      <c r="A20" s="1" t="s">
        <v>122</v>
      </c>
      <c r="B20" s="1" t="s">
        <v>123</v>
      </c>
      <c r="C20" s="1" t="s">
        <v>124</v>
      </c>
      <c r="D20" s="1"/>
      <c r="E20" s="1" t="s">
        <v>125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  <c r="L20" s="1">
        <v>1</v>
      </c>
      <c r="M20" s="1">
        <v>1</v>
      </c>
      <c r="N20" s="1">
        <v>1</v>
      </c>
      <c r="O20" s="1"/>
      <c r="P20" s="1">
        <v>1</v>
      </c>
      <c r="Q20" s="1"/>
      <c r="R20" s="1">
        <v>1</v>
      </c>
      <c r="S20" s="1"/>
      <c r="T20" s="1"/>
      <c r="U20" s="1"/>
    </row>
    <row r="21" spans="1:21" x14ac:dyDescent="0.25">
      <c r="A21" s="1" t="s">
        <v>126</v>
      </c>
      <c r="B21" s="1" t="s">
        <v>127</v>
      </c>
      <c r="C21" s="1" t="s">
        <v>128</v>
      </c>
      <c r="D21" s="1"/>
      <c r="E21" s="1" t="s">
        <v>129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/>
      <c r="P21" s="1">
        <v>1</v>
      </c>
      <c r="Q21" s="1"/>
      <c r="R21" s="1">
        <v>1</v>
      </c>
      <c r="S21" s="1"/>
      <c r="T21" s="1"/>
      <c r="U21" s="1"/>
    </row>
    <row r="22" spans="1:21" x14ac:dyDescent="0.25">
      <c r="A22" s="1" t="s">
        <v>130</v>
      </c>
      <c r="B22" s="1" t="s">
        <v>131</v>
      </c>
      <c r="C22" s="1" t="s">
        <v>132</v>
      </c>
      <c r="D22" s="1"/>
      <c r="E22" s="1" t="s">
        <v>133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/>
      <c r="P22" s="1">
        <v>1</v>
      </c>
      <c r="Q22" s="1"/>
      <c r="R22" s="1">
        <v>1</v>
      </c>
      <c r="S22" s="1"/>
      <c r="T22" s="1"/>
      <c r="U22" s="1"/>
    </row>
    <row r="23" spans="1:21" x14ac:dyDescent="0.25">
      <c r="A23" s="1" t="s">
        <v>134</v>
      </c>
      <c r="B23" s="1" t="s">
        <v>123</v>
      </c>
      <c r="C23" s="1" t="s">
        <v>135</v>
      </c>
      <c r="D23" s="1"/>
      <c r="E23" s="1" t="s">
        <v>136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1</v>
      </c>
      <c r="M23" s="1">
        <v>1</v>
      </c>
      <c r="N23" s="1"/>
      <c r="O23" s="1"/>
      <c r="P23" s="1">
        <v>1</v>
      </c>
      <c r="Q23" s="1"/>
      <c r="R23" s="1">
        <v>1</v>
      </c>
      <c r="S23" s="1"/>
      <c r="T23" s="1"/>
      <c r="U23" s="1"/>
    </row>
    <row r="24" spans="1:21" x14ac:dyDescent="0.25">
      <c r="A24" s="1" t="s">
        <v>137</v>
      </c>
      <c r="B24" s="1" t="s">
        <v>138</v>
      </c>
      <c r="C24" s="1" t="s">
        <v>139</v>
      </c>
      <c r="D24" s="1" t="s">
        <v>67</v>
      </c>
      <c r="E24" s="1" t="s">
        <v>140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/>
      <c r="M24" s="1">
        <v>1</v>
      </c>
      <c r="N24" s="1">
        <v>1</v>
      </c>
      <c r="O24" s="1"/>
      <c r="P24" s="1">
        <v>1</v>
      </c>
      <c r="Q24" s="1"/>
      <c r="R24" s="1">
        <v>1</v>
      </c>
      <c r="S24" s="1"/>
      <c r="T24" s="1"/>
      <c r="U24" s="1"/>
    </row>
    <row r="25" spans="1:21" x14ac:dyDescent="0.25">
      <c r="A25" s="1" t="s">
        <v>141</v>
      </c>
      <c r="B25" s="1" t="s">
        <v>123</v>
      </c>
      <c r="C25" s="1" t="s">
        <v>142</v>
      </c>
      <c r="D25" s="1"/>
      <c r="E25" s="1" t="s">
        <v>143</v>
      </c>
      <c r="F25" s="1">
        <v>1</v>
      </c>
      <c r="G25" s="1">
        <v>1</v>
      </c>
      <c r="H25" s="1">
        <v>1</v>
      </c>
      <c r="I25" s="1"/>
      <c r="J25" s="1">
        <v>1</v>
      </c>
      <c r="K25" s="1">
        <v>1</v>
      </c>
      <c r="L25" s="1">
        <v>1</v>
      </c>
      <c r="M25" s="1">
        <v>1</v>
      </c>
      <c r="N25" s="1">
        <v>1</v>
      </c>
      <c r="O25" s="1"/>
      <c r="P25" s="1">
        <v>1</v>
      </c>
      <c r="Q25" s="1"/>
      <c r="R25" s="1">
        <v>1</v>
      </c>
      <c r="S25" s="1"/>
      <c r="T25" s="1"/>
      <c r="U25" s="1"/>
    </row>
    <row r="26" spans="1:21" x14ac:dyDescent="0.25">
      <c r="A26" s="1" t="s">
        <v>144</v>
      </c>
      <c r="B26" s="1" t="s">
        <v>70</v>
      </c>
      <c r="C26" s="1" t="s">
        <v>145</v>
      </c>
      <c r="D26" s="1"/>
      <c r="E26" s="1" t="s">
        <v>146</v>
      </c>
      <c r="F26" s="1">
        <v>1</v>
      </c>
      <c r="G26" s="1">
        <v>1</v>
      </c>
      <c r="H26" s="1">
        <v>1</v>
      </c>
      <c r="I26" s="1">
        <v>1</v>
      </c>
      <c r="J26" s="1">
        <v>1</v>
      </c>
      <c r="K26" s="1">
        <v>1</v>
      </c>
      <c r="L26" s="1">
        <v>1</v>
      </c>
      <c r="M26" s="1">
        <v>1</v>
      </c>
      <c r="N26" s="1">
        <v>1</v>
      </c>
      <c r="O26" s="1"/>
      <c r="P26" s="1">
        <v>1</v>
      </c>
      <c r="Q26" s="1"/>
      <c r="R26" s="1">
        <v>1</v>
      </c>
      <c r="S26" s="1"/>
      <c r="T26" s="1"/>
      <c r="U26" s="1"/>
    </row>
    <row r="27" spans="1:21" x14ac:dyDescent="0.25">
      <c r="A27" s="1" t="s">
        <v>147</v>
      </c>
      <c r="B27" s="1" t="s">
        <v>148</v>
      </c>
      <c r="C27" s="1" t="s">
        <v>149</v>
      </c>
      <c r="D27" s="1"/>
      <c r="E27" s="1" t="s">
        <v>150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1</v>
      </c>
      <c r="N27" s="1">
        <v>1</v>
      </c>
      <c r="O27" s="1"/>
      <c r="P27" s="1">
        <v>1</v>
      </c>
      <c r="Q27" s="1"/>
      <c r="R27" s="1">
        <v>1</v>
      </c>
      <c r="S27" s="1"/>
      <c r="T27" s="1"/>
      <c r="U27" s="1"/>
    </row>
    <row r="28" spans="1:21" x14ac:dyDescent="0.25">
      <c r="A28" s="1" t="s">
        <v>151</v>
      </c>
      <c r="B28" s="1" t="s">
        <v>152</v>
      </c>
      <c r="C28" s="1" t="s">
        <v>153</v>
      </c>
      <c r="D28" s="1"/>
      <c r="E28" s="1" t="s">
        <v>154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1</v>
      </c>
      <c r="M28" s="1">
        <v>1</v>
      </c>
      <c r="N28" s="1"/>
      <c r="O28" s="1"/>
      <c r="P28" s="1"/>
      <c r="Q28" s="1"/>
      <c r="R28" s="1">
        <v>1</v>
      </c>
      <c r="S28" s="1"/>
      <c r="T28" s="1"/>
      <c r="U28" s="1"/>
    </row>
    <row r="29" spans="1:21" x14ac:dyDescent="0.25">
      <c r="A29" s="1"/>
      <c r="B29" s="1" t="s">
        <v>51</v>
      </c>
      <c r="C29" s="1">
        <f>COUNTA(C3:C28)</f>
        <v>26</v>
      </c>
      <c r="D29" s="1"/>
      <c r="E29" s="1"/>
      <c r="F29" s="1">
        <f t="shared" ref="F29:G29" si="0">SUM(F3:F28)</f>
        <v>21</v>
      </c>
      <c r="G29" s="1">
        <f t="shared" si="0"/>
        <v>22</v>
      </c>
      <c r="H29" s="1">
        <f>SUM(H3:H28)</f>
        <v>22</v>
      </c>
      <c r="I29" s="1">
        <f t="shared" ref="I29" si="1">SUM(I3:I28)</f>
        <v>22</v>
      </c>
      <c r="J29" s="1">
        <f t="shared" ref="J29:K29" si="2">SUM(J3:J28)</f>
        <v>24</v>
      </c>
      <c r="K29" s="1">
        <f t="shared" si="2"/>
        <v>24</v>
      </c>
      <c r="L29" s="1">
        <f t="shared" ref="L29" si="3">SUM(L3:L28)</f>
        <v>21</v>
      </c>
      <c r="M29" s="1">
        <f t="shared" ref="M29" si="4">SUM(M3:M28)</f>
        <v>21</v>
      </c>
      <c r="N29" s="1">
        <f t="shared" ref="N29:O29" si="5">SUM(N3:N28)</f>
        <v>18</v>
      </c>
      <c r="O29" s="1">
        <f t="shared" si="5"/>
        <v>0</v>
      </c>
      <c r="P29" s="1">
        <f>SUM(P3:P28)</f>
        <v>20</v>
      </c>
      <c r="Q29" s="1">
        <f t="shared" ref="Q29:R29" si="6">SUM(Q3:Q28)</f>
        <v>0</v>
      </c>
      <c r="R29" s="1">
        <f t="shared" si="6"/>
        <v>22</v>
      </c>
      <c r="S29" s="1"/>
      <c r="T29" s="1"/>
      <c r="U29" s="1"/>
    </row>
  </sheetData>
  <sortState xmlns:xlrd2="http://schemas.microsoft.com/office/spreadsheetml/2017/richdata2" ref="A3:E28">
    <sortCondition ref="C3:C28"/>
    <sortCondition ref="B3:B28"/>
  </sortState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B6535-99E8-4049-BC97-087817918648}">
  <dimension ref="A1:P32"/>
  <sheetViews>
    <sheetView tabSelected="1" workbookViewId="0">
      <selection activeCell="S1" sqref="S1"/>
    </sheetView>
  </sheetViews>
  <sheetFormatPr defaultRowHeight="15" x14ac:dyDescent="0.25"/>
  <cols>
    <col min="1" max="1" width="12.140625" bestFit="1" customWidth="1"/>
    <col min="2" max="2" width="15.28515625" bestFit="1" customWidth="1"/>
    <col min="3" max="3" width="38.140625" bestFit="1" customWidth="1"/>
    <col min="4" max="4" width="2.7109375" bestFit="1" customWidth="1"/>
    <col min="5" max="5" width="15.42578125" bestFit="1" customWidth="1"/>
    <col min="12" max="12" width="2.7109375" bestFit="1" customWidth="1"/>
    <col min="14" max="14" width="15.42578125" bestFit="1" customWidth="1"/>
  </cols>
  <sheetData>
    <row r="1" spans="1:14" ht="276" x14ac:dyDescent="0.25">
      <c r="A1" s="1" t="s">
        <v>52</v>
      </c>
      <c r="B1" s="1" t="s">
        <v>1</v>
      </c>
      <c r="C1" s="1" t="s">
        <v>2</v>
      </c>
      <c r="D1" s="1"/>
      <c r="E1" s="1"/>
      <c r="F1" s="9" t="s">
        <v>155</v>
      </c>
      <c r="G1" s="9" t="s">
        <v>156</v>
      </c>
      <c r="H1" s="9" t="s">
        <v>157</v>
      </c>
      <c r="I1" s="9" t="s">
        <v>158</v>
      </c>
      <c r="J1" s="9" t="s">
        <v>159</v>
      </c>
      <c r="K1" s="9" t="s">
        <v>160</v>
      </c>
      <c r="M1" s="23" t="s">
        <v>161</v>
      </c>
    </row>
    <row r="2" spans="1:14" ht="15.75" x14ac:dyDescent="0.25">
      <c r="A2" s="1"/>
      <c r="B2" s="1"/>
      <c r="C2" s="1"/>
      <c r="D2" s="1"/>
      <c r="E2" s="1"/>
      <c r="F2" s="10">
        <v>10</v>
      </c>
      <c r="G2" s="10">
        <v>20</v>
      </c>
      <c r="H2" s="10">
        <v>20</v>
      </c>
      <c r="I2" s="10">
        <v>30</v>
      </c>
      <c r="J2" s="10">
        <v>20</v>
      </c>
      <c r="K2" s="10">
        <f>SUM(F2:J2)</f>
        <v>100</v>
      </c>
    </row>
    <row r="3" spans="1:14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0"/>
    </row>
    <row r="4" spans="1:14" ht="15.75" x14ac:dyDescent="0.25">
      <c r="A4" s="33" t="s">
        <v>56</v>
      </c>
      <c r="B4" s="33" t="s">
        <v>57</v>
      </c>
      <c r="C4" s="33" t="s">
        <v>58</v>
      </c>
      <c r="D4" s="1"/>
      <c r="E4" s="6" t="s">
        <v>162</v>
      </c>
      <c r="F4" s="6">
        <v>2</v>
      </c>
      <c r="G4" s="6">
        <v>9</v>
      </c>
      <c r="H4" s="6">
        <v>12</v>
      </c>
      <c r="I4" s="6">
        <v>8</v>
      </c>
      <c r="J4" s="6">
        <v>4</v>
      </c>
      <c r="K4" s="20">
        <f t="shared" ref="K4:K28" si="0">SUM(F4:J4)</f>
        <v>35</v>
      </c>
      <c r="L4" t="s">
        <v>163</v>
      </c>
      <c r="M4" t="s">
        <v>164</v>
      </c>
    </row>
    <row r="5" spans="1:14" ht="15.75" x14ac:dyDescent="0.25">
      <c r="A5" s="33" t="s">
        <v>60</v>
      </c>
      <c r="B5" s="33" t="s">
        <v>61</v>
      </c>
      <c r="C5" s="33" t="s">
        <v>62</v>
      </c>
      <c r="D5" s="1"/>
      <c r="E5" s="6" t="s">
        <v>162</v>
      </c>
      <c r="F5" s="6">
        <v>2</v>
      </c>
      <c r="G5" s="6">
        <v>10</v>
      </c>
      <c r="H5" s="6">
        <v>12</v>
      </c>
      <c r="I5" s="6">
        <v>28</v>
      </c>
      <c r="J5" s="6">
        <v>2</v>
      </c>
      <c r="K5" s="20">
        <f t="shared" si="0"/>
        <v>54</v>
      </c>
      <c r="L5" t="s">
        <v>163</v>
      </c>
      <c r="M5" t="s">
        <v>164</v>
      </c>
    </row>
    <row r="6" spans="1:14" ht="15.75" x14ac:dyDescent="0.25">
      <c r="A6" s="33" t="s">
        <v>64</v>
      </c>
      <c r="B6" s="33" t="s">
        <v>65</v>
      </c>
      <c r="C6" s="33" t="s">
        <v>66</v>
      </c>
      <c r="D6" s="1"/>
      <c r="E6" s="6" t="s">
        <v>162</v>
      </c>
      <c r="F6" s="6">
        <v>8</v>
      </c>
      <c r="G6" s="6">
        <v>10</v>
      </c>
      <c r="H6" s="6">
        <v>10</v>
      </c>
      <c r="I6" s="6">
        <v>25</v>
      </c>
      <c r="J6" s="6">
        <v>10</v>
      </c>
      <c r="K6" s="20">
        <f t="shared" si="0"/>
        <v>63</v>
      </c>
      <c r="L6" t="s">
        <v>163</v>
      </c>
      <c r="M6" t="s">
        <v>164</v>
      </c>
    </row>
    <row r="7" spans="1:14" ht="15.75" x14ac:dyDescent="0.25">
      <c r="A7" s="33" t="s">
        <v>69</v>
      </c>
      <c r="B7" s="33" t="s">
        <v>70</v>
      </c>
      <c r="C7" s="33" t="s">
        <v>71</v>
      </c>
      <c r="D7" s="1"/>
      <c r="E7" s="8" t="s">
        <v>165</v>
      </c>
      <c r="F7" s="8">
        <v>5</v>
      </c>
      <c r="G7" s="8">
        <v>12</v>
      </c>
      <c r="H7" s="8">
        <v>12</v>
      </c>
      <c r="I7" s="8">
        <v>16</v>
      </c>
      <c r="J7" s="8">
        <v>10</v>
      </c>
      <c r="K7" s="12">
        <f t="shared" si="0"/>
        <v>55</v>
      </c>
      <c r="L7" t="s">
        <v>163</v>
      </c>
      <c r="M7" t="s">
        <v>164</v>
      </c>
    </row>
    <row r="8" spans="1:14" ht="15.75" x14ac:dyDescent="0.25">
      <c r="A8" s="33" t="s">
        <v>73</v>
      </c>
      <c r="B8" s="33" t="s">
        <v>74</v>
      </c>
      <c r="C8" s="33" t="s">
        <v>75</v>
      </c>
      <c r="D8" s="1"/>
      <c r="E8" s="8" t="s">
        <v>165</v>
      </c>
      <c r="F8" s="21">
        <v>0</v>
      </c>
      <c r="G8" s="21">
        <v>0</v>
      </c>
      <c r="H8" s="21">
        <v>10</v>
      </c>
      <c r="I8" s="21">
        <v>10</v>
      </c>
      <c r="J8" s="21">
        <v>4</v>
      </c>
      <c r="K8" s="12">
        <f t="shared" si="0"/>
        <v>24</v>
      </c>
      <c r="L8" t="s">
        <v>163</v>
      </c>
      <c r="M8" t="s">
        <v>166</v>
      </c>
      <c r="N8" s="8" t="s">
        <v>167</v>
      </c>
    </row>
    <row r="9" spans="1:14" ht="15.75" x14ac:dyDescent="0.25">
      <c r="A9" s="33" t="s">
        <v>77</v>
      </c>
      <c r="B9" s="33" t="s">
        <v>78</v>
      </c>
      <c r="C9" s="33" t="s">
        <v>79</v>
      </c>
      <c r="D9" s="1"/>
      <c r="E9" s="13" t="s">
        <v>168</v>
      </c>
      <c r="F9" s="13"/>
      <c r="G9" s="13"/>
      <c r="H9" s="13"/>
      <c r="I9" s="13"/>
      <c r="J9" s="13"/>
      <c r="K9" s="14"/>
      <c r="L9" t="s">
        <v>163</v>
      </c>
      <c r="M9" t="s">
        <v>169</v>
      </c>
    </row>
    <row r="10" spans="1:14" ht="15.75" x14ac:dyDescent="0.25">
      <c r="A10" s="33" t="s">
        <v>81</v>
      </c>
      <c r="B10" s="33" t="s">
        <v>82</v>
      </c>
      <c r="C10" s="33" t="s">
        <v>83</v>
      </c>
      <c r="D10" s="1"/>
      <c r="E10" s="13" t="s">
        <v>168</v>
      </c>
      <c r="F10" s="13"/>
      <c r="G10" s="13"/>
      <c r="H10" s="13"/>
      <c r="I10" s="13"/>
      <c r="J10" s="13"/>
      <c r="K10" s="14"/>
      <c r="L10" t="s">
        <v>163</v>
      </c>
      <c r="M10" t="s">
        <v>169</v>
      </c>
    </row>
    <row r="11" spans="1:14" ht="15.75" x14ac:dyDescent="0.25">
      <c r="A11" s="33" t="s">
        <v>85</v>
      </c>
      <c r="B11" s="33" t="s">
        <v>86</v>
      </c>
      <c r="C11" s="33" t="s">
        <v>87</v>
      </c>
      <c r="D11" s="1"/>
      <c r="E11" s="6" t="s">
        <v>162</v>
      </c>
      <c r="F11" s="6">
        <v>4</v>
      </c>
      <c r="G11" s="6">
        <v>18</v>
      </c>
      <c r="H11" s="6">
        <v>10</v>
      </c>
      <c r="I11" s="6">
        <v>20</v>
      </c>
      <c r="J11" s="6">
        <v>10</v>
      </c>
      <c r="K11" s="20">
        <f t="shared" si="0"/>
        <v>62</v>
      </c>
      <c r="L11" t="s">
        <v>163</v>
      </c>
      <c r="M11" t="s">
        <v>164</v>
      </c>
    </row>
    <row r="12" spans="1:14" ht="15.75" x14ac:dyDescent="0.25">
      <c r="A12" s="33" t="s">
        <v>89</v>
      </c>
      <c r="B12" s="33" t="s">
        <v>90</v>
      </c>
      <c r="C12" s="33" t="s">
        <v>91</v>
      </c>
      <c r="D12" s="1"/>
      <c r="E12" s="7" t="s">
        <v>170</v>
      </c>
      <c r="F12" s="7">
        <v>2</v>
      </c>
      <c r="G12" s="7">
        <v>10</v>
      </c>
      <c r="H12" s="7">
        <v>12</v>
      </c>
      <c r="I12" s="7">
        <v>17</v>
      </c>
      <c r="J12" s="7">
        <v>12</v>
      </c>
      <c r="K12" s="11">
        <f t="shared" si="0"/>
        <v>53</v>
      </c>
      <c r="L12" t="s">
        <v>163</v>
      </c>
      <c r="M12" t="s">
        <v>164</v>
      </c>
    </row>
    <row r="13" spans="1:14" ht="15.75" x14ac:dyDescent="0.25">
      <c r="A13" s="33" t="s">
        <v>93</v>
      </c>
      <c r="B13" s="33" t="s">
        <v>94</v>
      </c>
      <c r="C13" s="33" t="s">
        <v>95</v>
      </c>
      <c r="D13" s="1"/>
      <c r="E13" s="7" t="s">
        <v>170</v>
      </c>
      <c r="F13" s="7">
        <v>5</v>
      </c>
      <c r="G13" s="7">
        <v>17</v>
      </c>
      <c r="H13" s="7">
        <v>18</v>
      </c>
      <c r="I13" s="7">
        <v>25</v>
      </c>
      <c r="J13" s="7">
        <v>15</v>
      </c>
      <c r="K13" s="11">
        <f t="shared" si="0"/>
        <v>80</v>
      </c>
      <c r="L13" t="s">
        <v>163</v>
      </c>
      <c r="M13" t="s">
        <v>164</v>
      </c>
    </row>
    <row r="14" spans="1:14" ht="15.75" x14ac:dyDescent="0.25">
      <c r="A14" s="33" t="s">
        <v>97</v>
      </c>
      <c r="B14" s="33" t="s">
        <v>98</v>
      </c>
      <c r="C14" s="33" t="s">
        <v>99</v>
      </c>
      <c r="D14" s="1"/>
      <c r="E14" s="16" t="s">
        <v>165</v>
      </c>
      <c r="F14" s="16">
        <v>5</v>
      </c>
      <c r="G14" s="16">
        <v>18</v>
      </c>
      <c r="H14" s="16">
        <v>26</v>
      </c>
      <c r="I14" s="16">
        <v>26</v>
      </c>
      <c r="J14" s="16">
        <v>14</v>
      </c>
      <c r="K14" s="17">
        <f t="shared" si="0"/>
        <v>89</v>
      </c>
      <c r="L14" t="s">
        <v>163</v>
      </c>
      <c r="M14" t="s">
        <v>164</v>
      </c>
    </row>
    <row r="15" spans="1:14" ht="15.75" x14ac:dyDescent="0.25">
      <c r="A15" s="33" t="s">
        <v>101</v>
      </c>
      <c r="B15" s="33" t="s">
        <v>102</v>
      </c>
      <c r="C15" s="33" t="s">
        <v>61</v>
      </c>
      <c r="D15" s="1"/>
      <c r="E15" s="16" t="s">
        <v>165</v>
      </c>
      <c r="F15" s="16">
        <v>5</v>
      </c>
      <c r="G15" s="16">
        <v>18</v>
      </c>
      <c r="H15" s="16">
        <v>25</v>
      </c>
      <c r="I15" s="16">
        <v>26</v>
      </c>
      <c r="J15" s="16">
        <v>14</v>
      </c>
      <c r="K15" s="17">
        <f t="shared" si="0"/>
        <v>88</v>
      </c>
      <c r="L15" t="s">
        <v>163</v>
      </c>
      <c r="M15" t="s">
        <v>164</v>
      </c>
    </row>
    <row r="16" spans="1:14" ht="15.75" x14ac:dyDescent="0.25">
      <c r="A16" s="33" t="s">
        <v>104</v>
      </c>
      <c r="B16" s="33" t="s">
        <v>105</v>
      </c>
      <c r="C16" s="33" t="s">
        <v>106</v>
      </c>
      <c r="D16" s="1"/>
      <c r="E16" s="7" t="s">
        <v>170</v>
      </c>
      <c r="F16" s="7">
        <v>6</v>
      </c>
      <c r="G16" s="7">
        <v>16</v>
      </c>
      <c r="H16" s="7">
        <v>14</v>
      </c>
      <c r="I16" s="7">
        <v>22</v>
      </c>
      <c r="J16" s="7">
        <v>12</v>
      </c>
      <c r="K16" s="11">
        <f t="shared" si="0"/>
        <v>70</v>
      </c>
      <c r="L16" t="s">
        <v>163</v>
      </c>
      <c r="M16" t="s">
        <v>164</v>
      </c>
    </row>
    <row r="17" spans="1:16" ht="15.75" x14ac:dyDescent="0.25">
      <c r="A17" s="33" t="s">
        <v>108</v>
      </c>
      <c r="B17" s="33" t="s">
        <v>61</v>
      </c>
      <c r="C17" s="33" t="s">
        <v>109</v>
      </c>
      <c r="D17" s="1"/>
      <c r="E17" s="6" t="s">
        <v>162</v>
      </c>
      <c r="F17" s="6">
        <v>6</v>
      </c>
      <c r="G17" s="6">
        <v>13</v>
      </c>
      <c r="H17" s="6">
        <v>12</v>
      </c>
      <c r="I17" s="6">
        <v>28</v>
      </c>
      <c r="J17" s="6">
        <v>11</v>
      </c>
      <c r="K17" s="20">
        <f t="shared" si="0"/>
        <v>70</v>
      </c>
      <c r="L17" t="s">
        <v>163</v>
      </c>
      <c r="M17" t="s">
        <v>164</v>
      </c>
      <c r="N17" s="15">
        <f>COUNTIF(E4:E29, "Stephen")</f>
        <v>8</v>
      </c>
      <c r="O17" t="s">
        <v>165</v>
      </c>
    </row>
    <row r="18" spans="1:16" ht="15.75" x14ac:dyDescent="0.25">
      <c r="A18" s="33" t="s">
        <v>111</v>
      </c>
      <c r="B18" s="33" t="s">
        <v>112</v>
      </c>
      <c r="C18" s="33" t="s">
        <v>113</v>
      </c>
      <c r="D18" s="1"/>
      <c r="E18" s="13" t="s">
        <v>168</v>
      </c>
      <c r="F18" s="13"/>
      <c r="G18" s="13"/>
      <c r="H18" s="13"/>
      <c r="I18" s="13"/>
      <c r="J18" s="13"/>
      <c r="K18" s="14"/>
      <c r="L18" t="s">
        <v>163</v>
      </c>
      <c r="M18" t="s">
        <v>169</v>
      </c>
      <c r="N18" s="18">
        <f>COUNTIF(E4:E29, "Nathan")</f>
        <v>10</v>
      </c>
      <c r="O18" t="s">
        <v>162</v>
      </c>
    </row>
    <row r="19" spans="1:16" ht="15.75" x14ac:dyDescent="0.25">
      <c r="A19" s="33" t="s">
        <v>115</v>
      </c>
      <c r="B19" s="33" t="s">
        <v>70</v>
      </c>
      <c r="C19" s="33" t="s">
        <v>116</v>
      </c>
      <c r="D19" s="1"/>
      <c r="E19" s="16" t="s">
        <v>165</v>
      </c>
      <c r="F19" s="16">
        <v>6</v>
      </c>
      <c r="G19" s="16">
        <v>12</v>
      </c>
      <c r="H19" s="16">
        <v>14</v>
      </c>
      <c r="I19" s="16">
        <v>20</v>
      </c>
      <c r="J19" s="16">
        <v>14</v>
      </c>
      <c r="K19" s="17">
        <f t="shared" si="0"/>
        <v>66</v>
      </c>
      <c r="L19" t="s">
        <v>163</v>
      </c>
      <c r="M19" t="s">
        <v>164</v>
      </c>
      <c r="N19" s="19">
        <f>COUNTIF(E4:E29, "Both")</f>
        <v>5</v>
      </c>
      <c r="O19" t="s">
        <v>170</v>
      </c>
      <c r="P19" cm="1">
        <f t="array" ref="P19">COUNTIF(E4:E29, GetColorCode)</f>
        <v>0</v>
      </c>
    </row>
    <row r="20" spans="1:16" ht="15.75" x14ac:dyDescent="0.25">
      <c r="A20" s="33" t="s">
        <v>118</v>
      </c>
      <c r="B20" s="33" t="s">
        <v>119</v>
      </c>
      <c r="C20" s="33" t="s">
        <v>120</v>
      </c>
      <c r="D20" s="1"/>
      <c r="E20" s="6" t="s">
        <v>162</v>
      </c>
      <c r="F20" s="6">
        <v>2</v>
      </c>
      <c r="G20" s="6">
        <v>18</v>
      </c>
      <c r="H20" s="6">
        <v>10</v>
      </c>
      <c r="I20" s="6">
        <v>14</v>
      </c>
      <c r="J20" s="6">
        <v>10</v>
      </c>
      <c r="K20" s="20">
        <f t="shared" si="0"/>
        <v>54</v>
      </c>
      <c r="L20" t="s">
        <v>163</v>
      </c>
    </row>
    <row r="21" spans="1:16" ht="15.75" x14ac:dyDescent="0.25">
      <c r="A21" s="33" t="s">
        <v>122</v>
      </c>
      <c r="B21" s="33" t="s">
        <v>123</v>
      </c>
      <c r="C21" s="33" t="s">
        <v>124</v>
      </c>
      <c r="D21" s="1"/>
      <c r="E21" s="6" t="s">
        <v>162</v>
      </c>
      <c r="F21" s="6">
        <v>7</v>
      </c>
      <c r="G21" s="6">
        <v>10</v>
      </c>
      <c r="H21" s="6">
        <v>15</v>
      </c>
      <c r="I21" s="6">
        <v>22</v>
      </c>
      <c r="J21" s="6">
        <v>15</v>
      </c>
      <c r="K21" s="20">
        <f t="shared" si="0"/>
        <v>69</v>
      </c>
      <c r="L21" t="s">
        <v>163</v>
      </c>
      <c r="M21" t="s">
        <v>164</v>
      </c>
      <c r="N21">
        <f>SUM(N17:N19)</f>
        <v>23</v>
      </c>
    </row>
    <row r="22" spans="1:16" ht="15.75" x14ac:dyDescent="0.25">
      <c r="A22" s="33" t="s">
        <v>126</v>
      </c>
      <c r="B22" s="33" t="s">
        <v>127</v>
      </c>
      <c r="C22" s="33" t="s">
        <v>128</v>
      </c>
      <c r="D22" s="1"/>
      <c r="E22" s="16" t="s">
        <v>165</v>
      </c>
      <c r="F22" s="16">
        <v>4</v>
      </c>
      <c r="G22" s="16">
        <v>11</v>
      </c>
      <c r="H22" s="16">
        <v>12</v>
      </c>
      <c r="I22" s="16">
        <v>20</v>
      </c>
      <c r="J22" s="16">
        <v>13</v>
      </c>
      <c r="K22" s="17">
        <f t="shared" si="0"/>
        <v>60</v>
      </c>
      <c r="L22" t="s">
        <v>163</v>
      </c>
      <c r="M22" t="s">
        <v>164</v>
      </c>
    </row>
    <row r="23" spans="1:16" ht="15.75" x14ac:dyDescent="0.25">
      <c r="A23" s="33" t="s">
        <v>130</v>
      </c>
      <c r="B23" s="33" t="s">
        <v>131</v>
      </c>
      <c r="C23" s="33" t="s">
        <v>132</v>
      </c>
      <c r="D23" s="1"/>
      <c r="E23" s="16" t="s">
        <v>165</v>
      </c>
      <c r="F23" s="16">
        <v>6</v>
      </c>
      <c r="G23" s="16">
        <v>13</v>
      </c>
      <c r="H23" s="16">
        <v>13</v>
      </c>
      <c r="I23" s="16">
        <v>21</v>
      </c>
      <c r="J23" s="16">
        <v>14</v>
      </c>
      <c r="K23" s="17">
        <f t="shared" si="0"/>
        <v>67</v>
      </c>
      <c r="L23" t="s">
        <v>163</v>
      </c>
      <c r="M23" t="s">
        <v>164</v>
      </c>
    </row>
    <row r="24" spans="1:16" ht="15.75" x14ac:dyDescent="0.25">
      <c r="A24" s="33" t="s">
        <v>134</v>
      </c>
      <c r="B24" s="33" t="s">
        <v>123</v>
      </c>
      <c r="C24" s="33" t="s">
        <v>135</v>
      </c>
      <c r="D24" s="1"/>
      <c r="E24" s="6" t="s">
        <v>162</v>
      </c>
      <c r="F24" s="6">
        <v>6</v>
      </c>
      <c r="G24" s="6">
        <v>15</v>
      </c>
      <c r="H24" s="6">
        <v>15</v>
      </c>
      <c r="I24" s="6">
        <v>20</v>
      </c>
      <c r="J24" s="6">
        <v>10</v>
      </c>
      <c r="K24" s="20">
        <f t="shared" si="0"/>
        <v>66</v>
      </c>
      <c r="L24" t="s">
        <v>163</v>
      </c>
      <c r="M24" t="s">
        <v>164</v>
      </c>
    </row>
    <row r="25" spans="1:16" ht="15.75" x14ac:dyDescent="0.25">
      <c r="A25" s="33" t="s">
        <v>137</v>
      </c>
      <c r="B25" s="33" t="s">
        <v>138</v>
      </c>
      <c r="C25" s="33" t="s">
        <v>139</v>
      </c>
      <c r="D25" s="1"/>
      <c r="E25" s="6" t="s">
        <v>162</v>
      </c>
      <c r="F25" s="6">
        <v>8</v>
      </c>
      <c r="G25" s="6">
        <v>15</v>
      </c>
      <c r="H25" s="6">
        <v>15</v>
      </c>
      <c r="I25" s="6">
        <v>25</v>
      </c>
      <c r="J25" s="6">
        <v>15</v>
      </c>
      <c r="K25" s="20">
        <f t="shared" si="0"/>
        <v>78</v>
      </c>
      <c r="L25" t="s">
        <v>163</v>
      </c>
      <c r="M25" t="s">
        <v>164</v>
      </c>
    </row>
    <row r="26" spans="1:16" ht="15.75" x14ac:dyDescent="0.25">
      <c r="A26" s="33" t="s">
        <v>141</v>
      </c>
      <c r="B26" s="33" t="s">
        <v>123</v>
      </c>
      <c r="C26" s="33" t="s">
        <v>142</v>
      </c>
      <c r="D26" s="1"/>
      <c r="E26" s="6" t="s">
        <v>162</v>
      </c>
      <c r="F26" s="6">
        <v>5</v>
      </c>
      <c r="G26" s="6">
        <v>10</v>
      </c>
      <c r="H26" s="6">
        <v>15</v>
      </c>
      <c r="I26" s="6">
        <v>23</v>
      </c>
      <c r="J26" s="6">
        <v>15</v>
      </c>
      <c r="K26" s="20">
        <f t="shared" si="0"/>
        <v>68</v>
      </c>
      <c r="L26" t="s">
        <v>163</v>
      </c>
      <c r="M26" t="s">
        <v>164</v>
      </c>
    </row>
    <row r="27" spans="1:16" ht="15.75" x14ac:dyDescent="0.25">
      <c r="A27" s="33" t="s">
        <v>144</v>
      </c>
      <c r="B27" s="33" t="s">
        <v>70</v>
      </c>
      <c r="C27" s="33" t="s">
        <v>145</v>
      </c>
      <c r="D27" s="1"/>
      <c r="E27" s="21" t="s">
        <v>165</v>
      </c>
      <c r="F27" s="21">
        <v>2</v>
      </c>
      <c r="G27" s="21">
        <v>11</v>
      </c>
      <c r="H27" s="21">
        <v>11</v>
      </c>
      <c r="I27" s="21">
        <v>16</v>
      </c>
      <c r="J27" s="21">
        <v>11</v>
      </c>
      <c r="K27" s="22">
        <f t="shared" si="0"/>
        <v>51</v>
      </c>
      <c r="L27" t="s">
        <v>163</v>
      </c>
      <c r="M27" t="s">
        <v>164</v>
      </c>
    </row>
    <row r="28" spans="1:16" ht="15.75" x14ac:dyDescent="0.25">
      <c r="A28" s="33" t="s">
        <v>147</v>
      </c>
      <c r="B28" s="33" t="s">
        <v>148</v>
      </c>
      <c r="C28" s="33" t="s">
        <v>149</v>
      </c>
      <c r="D28" s="1"/>
      <c r="E28" s="7" t="s">
        <v>170</v>
      </c>
      <c r="F28" s="7">
        <v>3</v>
      </c>
      <c r="G28" s="7">
        <v>9</v>
      </c>
      <c r="H28" s="7">
        <v>8</v>
      </c>
      <c r="I28" s="7">
        <v>12</v>
      </c>
      <c r="J28" s="7">
        <v>8</v>
      </c>
      <c r="K28" s="11">
        <f t="shared" si="0"/>
        <v>40</v>
      </c>
      <c r="L28" t="s">
        <v>163</v>
      </c>
      <c r="M28" t="s">
        <v>164</v>
      </c>
    </row>
    <row r="29" spans="1:16" ht="15.75" x14ac:dyDescent="0.25">
      <c r="A29" s="33" t="s">
        <v>151</v>
      </c>
      <c r="B29" s="33" t="s">
        <v>152</v>
      </c>
      <c r="C29" s="33" t="s">
        <v>153</v>
      </c>
      <c r="D29" s="1"/>
      <c r="E29" s="7" t="s">
        <v>170</v>
      </c>
      <c r="F29" s="7">
        <v>3</v>
      </c>
      <c r="G29" s="7">
        <v>12</v>
      </c>
      <c r="H29" s="7">
        <v>12</v>
      </c>
      <c r="I29" s="7">
        <v>25</v>
      </c>
      <c r="J29" s="7">
        <v>13</v>
      </c>
      <c r="K29" s="11">
        <f>SUM(F29:J29)</f>
        <v>65</v>
      </c>
      <c r="L29" t="s">
        <v>163</v>
      </c>
      <c r="M29" t="s">
        <v>164</v>
      </c>
    </row>
    <row r="30" spans="1:16" x14ac:dyDescent="0.25">
      <c r="A30" s="33"/>
      <c r="B30" s="33" t="s">
        <v>51</v>
      </c>
      <c r="C30" s="33">
        <f>COUNTA(C4:C29)</f>
        <v>26</v>
      </c>
      <c r="D30" s="1"/>
      <c r="E30" s="1"/>
      <c r="F30" s="1"/>
      <c r="G30" s="1"/>
      <c r="H30" s="1"/>
      <c r="I30" s="1"/>
      <c r="J30" s="1"/>
      <c r="K30" s="1"/>
      <c r="L30" s="1">
        <f>COUNTA(L4:L29)</f>
        <v>26</v>
      </c>
      <c r="M30" s="1">
        <f>COUNTA(M4:M29)</f>
        <v>25</v>
      </c>
    </row>
    <row r="31" spans="1:16" x14ac:dyDescent="0.25">
      <c r="A31" s="29"/>
      <c r="B31" s="29" t="s">
        <v>171</v>
      </c>
      <c r="C31" s="29">
        <v>3</v>
      </c>
      <c r="J31" t="s">
        <v>181</v>
      </c>
      <c r="K31">
        <f>AVERAGE(K4:K29)</f>
        <v>62.043478260869563</v>
      </c>
    </row>
    <row r="32" spans="1:16" x14ac:dyDescent="0.25">
      <c r="A32" s="29"/>
      <c r="B32" s="29" t="s">
        <v>172</v>
      </c>
      <c r="C32" s="29">
        <f>C30-C31</f>
        <v>23</v>
      </c>
      <c r="J32" t="s">
        <v>182</v>
      </c>
      <c r="K32">
        <f>STDEV(K4:K29)</f>
        <v>15.528502418191488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1BB27-B7F3-40E8-9CD7-03D87AB6DA0B}">
  <dimension ref="A1:R45"/>
  <sheetViews>
    <sheetView workbookViewId="0">
      <pane xSplit="3" ySplit="2" topLeftCell="D36" activePane="bottomRight" state="frozen"/>
      <selection pane="topRight" activeCell="D1" sqref="D1"/>
      <selection pane="bottomLeft" activeCell="A3" sqref="A3"/>
      <selection pane="bottomRight" activeCell="J46" sqref="J46"/>
    </sheetView>
  </sheetViews>
  <sheetFormatPr defaultRowHeight="15" x14ac:dyDescent="0.25"/>
  <cols>
    <col min="1" max="1" width="12.140625" style="29" bestFit="1" customWidth="1"/>
    <col min="2" max="2" width="17.140625" style="29" bestFit="1" customWidth="1"/>
    <col min="3" max="3" width="54.85546875" style="29" customWidth="1"/>
    <col min="4" max="4" width="5.28515625" style="29" customWidth="1"/>
    <col min="5" max="19" width="9.140625" style="29"/>
    <col min="20" max="20" width="67.85546875" style="29" customWidth="1"/>
    <col min="21" max="16384" width="9.140625" style="29"/>
  </cols>
  <sheetData>
    <row r="1" spans="1:17" ht="276" x14ac:dyDescent="0.25">
      <c r="A1" s="24" t="s">
        <v>52</v>
      </c>
      <c r="B1" s="24" t="s">
        <v>1</v>
      </c>
      <c r="C1" s="24" t="s">
        <v>2</v>
      </c>
      <c r="D1" s="25"/>
      <c r="E1" s="26" t="s">
        <v>155</v>
      </c>
      <c r="F1" s="26" t="s">
        <v>156</v>
      </c>
      <c r="G1" s="26" t="s">
        <v>157</v>
      </c>
      <c r="H1" s="26" t="s">
        <v>158</v>
      </c>
      <c r="I1" s="26" t="s">
        <v>159</v>
      </c>
      <c r="J1" s="26" t="s">
        <v>160</v>
      </c>
      <c r="K1" s="27"/>
      <c r="L1" s="27"/>
      <c r="M1" s="28"/>
      <c r="N1" s="28"/>
    </row>
    <row r="2" spans="1:17" x14ac:dyDescent="0.25">
      <c r="A2" s="30"/>
      <c r="B2" s="30"/>
      <c r="C2" s="30"/>
      <c r="D2" s="25"/>
      <c r="E2" s="31">
        <v>20</v>
      </c>
      <c r="F2" s="31">
        <v>20</v>
      </c>
      <c r="G2" s="31">
        <v>15</v>
      </c>
      <c r="H2" s="31">
        <v>35</v>
      </c>
      <c r="I2" s="31">
        <v>10</v>
      </c>
      <c r="J2" s="31">
        <f>SUM(E2:I2)</f>
        <v>100</v>
      </c>
      <c r="K2" s="32"/>
      <c r="L2" s="32"/>
      <c r="M2" s="28"/>
      <c r="N2" s="28"/>
    </row>
    <row r="3" spans="1:17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7" x14ac:dyDescent="0.25">
      <c r="A4" s="33" t="s">
        <v>3</v>
      </c>
      <c r="B4" s="33" t="s">
        <v>4</v>
      </c>
      <c r="C4" s="33" t="s">
        <v>5</v>
      </c>
      <c r="D4" s="33"/>
      <c r="E4" s="33">
        <v>18</v>
      </c>
      <c r="F4" s="33">
        <v>15</v>
      </c>
      <c r="G4" s="33">
        <v>12</v>
      </c>
      <c r="H4" s="33">
        <v>30</v>
      </c>
      <c r="I4" s="33">
        <v>9</v>
      </c>
      <c r="J4" s="33">
        <f>SUM(E4:I4)</f>
        <v>84</v>
      </c>
      <c r="L4" s="29" t="s">
        <v>163</v>
      </c>
    </row>
    <row r="5" spans="1:17" x14ac:dyDescent="0.25">
      <c r="A5" s="33" t="s">
        <v>7</v>
      </c>
      <c r="B5" s="33" t="s">
        <v>8</v>
      </c>
      <c r="C5" s="33" t="s">
        <v>9</v>
      </c>
      <c r="D5" s="33"/>
      <c r="E5" s="33">
        <v>12</v>
      </c>
      <c r="F5" s="33">
        <v>15</v>
      </c>
      <c r="G5" s="33">
        <v>12</v>
      </c>
      <c r="H5" s="33">
        <v>30</v>
      </c>
      <c r="I5" s="33">
        <v>9</v>
      </c>
      <c r="J5" s="33">
        <f t="shared" ref="J5:J41" si="0">SUM(E5:I5)</f>
        <v>78</v>
      </c>
      <c r="L5" s="29" t="s">
        <v>163</v>
      </c>
    </row>
    <row r="6" spans="1:17" x14ac:dyDescent="0.25">
      <c r="A6" s="33" t="s">
        <v>11</v>
      </c>
      <c r="B6" s="33" t="s">
        <v>12</v>
      </c>
      <c r="C6" s="33" t="s">
        <v>13</v>
      </c>
      <c r="D6" s="33"/>
      <c r="E6" s="33">
        <v>16</v>
      </c>
      <c r="F6" s="33">
        <v>15</v>
      </c>
      <c r="G6" s="33">
        <v>12</v>
      </c>
      <c r="H6" s="33">
        <v>28</v>
      </c>
      <c r="I6" s="33">
        <v>9</v>
      </c>
      <c r="J6" s="33">
        <f t="shared" si="0"/>
        <v>80</v>
      </c>
      <c r="L6" s="29" t="s">
        <v>163</v>
      </c>
    </row>
    <row r="7" spans="1:17" x14ac:dyDescent="0.25">
      <c r="A7" s="33" t="s">
        <v>77</v>
      </c>
      <c r="B7" s="33" t="s">
        <v>78</v>
      </c>
      <c r="C7" s="33" t="s">
        <v>79</v>
      </c>
      <c r="D7" s="33"/>
      <c r="E7" s="33"/>
      <c r="F7" s="33"/>
      <c r="G7" s="33"/>
      <c r="H7" s="33"/>
      <c r="I7" s="33"/>
      <c r="J7" s="33"/>
      <c r="L7" s="29" t="s">
        <v>163</v>
      </c>
      <c r="M7" s="29" t="s">
        <v>173</v>
      </c>
    </row>
    <row r="8" spans="1:17" x14ac:dyDescent="0.25">
      <c r="A8" s="33" t="s">
        <v>93</v>
      </c>
      <c r="B8" s="33" t="s">
        <v>94</v>
      </c>
      <c r="C8" s="33" t="s">
        <v>95</v>
      </c>
      <c r="D8" s="33"/>
      <c r="E8" s="33">
        <v>12</v>
      </c>
      <c r="F8" s="33">
        <v>15</v>
      </c>
      <c r="G8" s="33">
        <v>10</v>
      </c>
      <c r="H8" s="33">
        <v>30</v>
      </c>
      <c r="I8" s="33">
        <v>7</v>
      </c>
      <c r="J8" s="33">
        <f t="shared" si="0"/>
        <v>74</v>
      </c>
      <c r="L8" s="29" t="s">
        <v>163</v>
      </c>
    </row>
    <row r="9" spans="1:17" x14ac:dyDescent="0.25">
      <c r="A9" s="33" t="s">
        <v>81</v>
      </c>
      <c r="B9" s="33" t="s">
        <v>82</v>
      </c>
      <c r="C9" s="33" t="s">
        <v>83</v>
      </c>
      <c r="D9" s="33"/>
      <c r="E9" s="33"/>
      <c r="F9" s="33"/>
      <c r="G9" s="33"/>
      <c r="H9" s="33"/>
      <c r="I9" s="33"/>
      <c r="J9" s="33"/>
      <c r="L9" s="29" t="s">
        <v>163</v>
      </c>
      <c r="M9" s="29" t="s">
        <v>174</v>
      </c>
    </row>
    <row r="10" spans="1:17" x14ac:dyDescent="0.25">
      <c r="A10" s="33" t="s">
        <v>104</v>
      </c>
      <c r="B10" s="33" t="s">
        <v>105</v>
      </c>
      <c r="C10" s="33" t="s">
        <v>106</v>
      </c>
      <c r="D10" s="33"/>
      <c r="E10" s="33">
        <v>12</v>
      </c>
      <c r="F10" s="33">
        <v>8</v>
      </c>
      <c r="G10" s="33">
        <v>7</v>
      </c>
      <c r="H10" s="33">
        <v>14</v>
      </c>
      <c r="I10" s="33">
        <v>6</v>
      </c>
      <c r="J10" s="33">
        <f t="shared" si="0"/>
        <v>47</v>
      </c>
      <c r="L10" s="29" t="s">
        <v>163</v>
      </c>
    </row>
    <row r="11" spans="1:17" x14ac:dyDescent="0.25">
      <c r="A11" s="33" t="s">
        <v>118</v>
      </c>
      <c r="B11" s="33" t="s">
        <v>119</v>
      </c>
      <c r="C11" s="33" t="s">
        <v>120</v>
      </c>
      <c r="D11" s="33"/>
      <c r="E11" s="33">
        <v>8</v>
      </c>
      <c r="F11" s="33">
        <v>12</v>
      </c>
      <c r="G11" s="33">
        <v>8</v>
      </c>
      <c r="H11" s="33">
        <v>15</v>
      </c>
      <c r="I11" s="33">
        <v>7</v>
      </c>
      <c r="J11" s="33">
        <f t="shared" si="0"/>
        <v>50</v>
      </c>
      <c r="L11" s="29" t="s">
        <v>163</v>
      </c>
    </row>
    <row r="12" spans="1:17" x14ac:dyDescent="0.25">
      <c r="A12" s="33" t="s">
        <v>108</v>
      </c>
      <c r="B12" s="33" t="s">
        <v>61</v>
      </c>
      <c r="C12" s="33" t="s">
        <v>109</v>
      </c>
      <c r="D12" s="33"/>
      <c r="E12" s="33">
        <v>4</v>
      </c>
      <c r="F12" s="33">
        <v>12</v>
      </c>
      <c r="G12" s="33">
        <v>9</v>
      </c>
      <c r="H12" s="33">
        <v>25</v>
      </c>
      <c r="I12" s="33">
        <v>8</v>
      </c>
      <c r="J12" s="33">
        <f t="shared" si="0"/>
        <v>58</v>
      </c>
      <c r="L12" s="29" t="s">
        <v>163</v>
      </c>
    </row>
    <row r="13" spans="1:17" x14ac:dyDescent="0.25">
      <c r="A13" s="33" t="s">
        <v>122</v>
      </c>
      <c r="B13" s="33" t="s">
        <v>123</v>
      </c>
      <c r="C13" s="33" t="s">
        <v>124</v>
      </c>
      <c r="D13" s="33"/>
      <c r="E13" s="33">
        <v>10</v>
      </c>
      <c r="F13" s="33">
        <v>11</v>
      </c>
      <c r="G13" s="33">
        <v>8</v>
      </c>
      <c r="H13" s="33">
        <v>18</v>
      </c>
      <c r="I13" s="33">
        <v>6</v>
      </c>
      <c r="J13" s="33">
        <f t="shared" si="0"/>
        <v>53</v>
      </c>
      <c r="L13" s="29" t="s">
        <v>163</v>
      </c>
    </row>
    <row r="14" spans="1:17" x14ac:dyDescent="0.25">
      <c r="A14" s="33" t="s">
        <v>130</v>
      </c>
      <c r="B14" s="33" t="s">
        <v>131</v>
      </c>
      <c r="C14" s="33" t="s">
        <v>132</v>
      </c>
      <c r="D14" s="33"/>
      <c r="E14" s="33">
        <v>13</v>
      </c>
      <c r="F14" s="33">
        <v>13</v>
      </c>
      <c r="G14" s="33">
        <v>8</v>
      </c>
      <c r="H14" s="33">
        <v>20</v>
      </c>
      <c r="I14" s="33">
        <v>6</v>
      </c>
      <c r="J14" s="33">
        <f t="shared" si="0"/>
        <v>60</v>
      </c>
      <c r="L14" s="29" t="s">
        <v>163</v>
      </c>
    </row>
    <row r="15" spans="1:17" x14ac:dyDescent="0.25">
      <c r="A15" s="33" t="s">
        <v>147</v>
      </c>
      <c r="B15" s="33" t="s">
        <v>148</v>
      </c>
      <c r="C15" s="33" t="s">
        <v>149</v>
      </c>
      <c r="D15" s="33"/>
      <c r="E15" s="33">
        <v>9</v>
      </c>
      <c r="F15" s="33">
        <v>7</v>
      </c>
      <c r="G15" s="33">
        <v>5</v>
      </c>
      <c r="H15" s="33">
        <v>10</v>
      </c>
      <c r="I15" s="33">
        <v>5</v>
      </c>
      <c r="J15" s="33">
        <f t="shared" si="0"/>
        <v>36</v>
      </c>
      <c r="L15" s="29" t="s">
        <v>163</v>
      </c>
      <c r="P15" s="34" t="s">
        <v>175</v>
      </c>
      <c r="Q15" s="34"/>
    </row>
    <row r="16" spans="1:17" x14ac:dyDescent="0.25">
      <c r="A16" s="33" t="s">
        <v>144</v>
      </c>
      <c r="B16" s="33" t="s">
        <v>70</v>
      </c>
      <c r="C16" s="33" t="s">
        <v>145</v>
      </c>
      <c r="D16" s="33"/>
      <c r="E16" s="33">
        <v>9</v>
      </c>
      <c r="F16" s="33">
        <v>11</v>
      </c>
      <c r="G16" s="33">
        <v>8</v>
      </c>
      <c r="H16" s="33">
        <v>20</v>
      </c>
      <c r="I16" s="33">
        <v>5</v>
      </c>
      <c r="J16" s="33">
        <f t="shared" si="0"/>
        <v>53</v>
      </c>
      <c r="L16" s="29" t="s">
        <v>163</v>
      </c>
      <c r="P16" s="33" t="s">
        <v>165</v>
      </c>
      <c r="Q16" s="33" t="s">
        <v>162</v>
      </c>
    </row>
    <row r="17" spans="1:18" x14ac:dyDescent="0.25">
      <c r="A17" s="33" t="s">
        <v>97</v>
      </c>
      <c r="B17" s="33" t="s">
        <v>98</v>
      </c>
      <c r="C17" s="33" t="s">
        <v>99</v>
      </c>
      <c r="D17" s="33"/>
      <c r="E17" s="33">
        <v>8</v>
      </c>
      <c r="F17" s="33">
        <v>15</v>
      </c>
      <c r="G17" s="33">
        <v>9</v>
      </c>
      <c r="H17" s="33">
        <v>26</v>
      </c>
      <c r="I17" s="33">
        <v>6</v>
      </c>
      <c r="J17" s="33">
        <f t="shared" si="0"/>
        <v>64</v>
      </c>
      <c r="L17" s="29" t="s">
        <v>163</v>
      </c>
      <c r="N17" s="33" t="s">
        <v>170</v>
      </c>
      <c r="O17" s="35">
        <v>6</v>
      </c>
      <c r="P17" s="33">
        <v>6</v>
      </c>
      <c r="Q17" s="33">
        <v>2</v>
      </c>
    </row>
    <row r="18" spans="1:18" x14ac:dyDescent="0.25">
      <c r="A18" s="33" t="s">
        <v>69</v>
      </c>
      <c r="B18" s="33" t="s">
        <v>70</v>
      </c>
      <c r="C18" s="33" t="s">
        <v>71</v>
      </c>
      <c r="D18" s="33"/>
      <c r="E18" s="33">
        <v>10</v>
      </c>
      <c r="F18" s="33">
        <v>13</v>
      </c>
      <c r="G18" s="33">
        <v>9</v>
      </c>
      <c r="H18" s="33">
        <v>26</v>
      </c>
      <c r="I18" s="33">
        <v>6</v>
      </c>
      <c r="J18" s="33">
        <f t="shared" si="0"/>
        <v>64</v>
      </c>
      <c r="L18" s="29" t="s">
        <v>163</v>
      </c>
      <c r="N18" s="33" t="s">
        <v>162</v>
      </c>
      <c r="O18" s="35">
        <v>14</v>
      </c>
      <c r="P18" s="33"/>
      <c r="Q18" s="29">
        <v>14</v>
      </c>
      <c r="R18" s="33"/>
    </row>
    <row r="19" spans="1:18" x14ac:dyDescent="0.25">
      <c r="A19" s="33" t="s">
        <v>151</v>
      </c>
      <c r="B19" s="33" t="s">
        <v>152</v>
      </c>
      <c r="C19" s="33" t="s">
        <v>153</v>
      </c>
      <c r="D19" s="33"/>
      <c r="E19" s="33">
        <v>7</v>
      </c>
      <c r="F19" s="33">
        <v>7</v>
      </c>
      <c r="G19" s="33">
        <v>6</v>
      </c>
      <c r="H19" s="33">
        <v>10</v>
      </c>
      <c r="I19" s="33">
        <v>4</v>
      </c>
      <c r="J19" s="33">
        <f t="shared" si="0"/>
        <v>34</v>
      </c>
      <c r="L19" s="29" t="s">
        <v>163</v>
      </c>
      <c r="N19" s="33" t="s">
        <v>165</v>
      </c>
      <c r="O19" s="35">
        <v>14</v>
      </c>
      <c r="P19" s="33">
        <v>14</v>
      </c>
      <c r="Q19" s="33"/>
    </row>
    <row r="20" spans="1:18" x14ac:dyDescent="0.25">
      <c r="A20" s="33" t="s">
        <v>85</v>
      </c>
      <c r="B20" s="33" t="s">
        <v>86</v>
      </c>
      <c r="C20" s="33" t="s">
        <v>87</v>
      </c>
      <c r="D20" s="33"/>
      <c r="E20" s="33">
        <v>5</v>
      </c>
      <c r="F20" s="33">
        <v>18</v>
      </c>
      <c r="G20" s="33">
        <v>6</v>
      </c>
      <c r="H20" s="33">
        <v>13</v>
      </c>
      <c r="I20" s="33">
        <v>8</v>
      </c>
      <c r="J20" s="33">
        <f t="shared" si="0"/>
        <v>50</v>
      </c>
      <c r="L20" s="29" t="s">
        <v>163</v>
      </c>
      <c r="N20" s="33" t="s">
        <v>176</v>
      </c>
      <c r="O20" s="35">
        <f>SUM(O17:O19)</f>
        <v>34</v>
      </c>
      <c r="P20" s="35">
        <f>SUM(P17:P19)</f>
        <v>20</v>
      </c>
      <c r="Q20" s="33">
        <f t="shared" ref="Q20" si="1">SUM(Q17:Q19)</f>
        <v>16</v>
      </c>
    </row>
    <row r="21" spans="1:18" x14ac:dyDescent="0.25">
      <c r="A21" s="33" t="s">
        <v>89</v>
      </c>
      <c r="B21" s="33" t="s">
        <v>90</v>
      </c>
      <c r="C21" s="33" t="s">
        <v>91</v>
      </c>
      <c r="D21" s="33"/>
      <c r="E21" s="33">
        <v>5</v>
      </c>
      <c r="F21" s="33">
        <v>7</v>
      </c>
      <c r="G21" s="33">
        <v>5</v>
      </c>
      <c r="H21" s="33">
        <v>10</v>
      </c>
      <c r="I21" s="33">
        <v>4</v>
      </c>
      <c r="J21" s="33">
        <f t="shared" si="0"/>
        <v>31</v>
      </c>
      <c r="L21" s="29" t="s">
        <v>163</v>
      </c>
    </row>
    <row r="22" spans="1:18" x14ac:dyDescent="0.25">
      <c r="A22" s="33" t="s">
        <v>141</v>
      </c>
      <c r="B22" s="33" t="s">
        <v>123</v>
      </c>
      <c r="C22" s="33" t="s">
        <v>142</v>
      </c>
      <c r="D22" s="33"/>
      <c r="E22" s="33">
        <v>12</v>
      </c>
      <c r="F22" s="33">
        <v>8</v>
      </c>
      <c r="G22" s="33">
        <v>3</v>
      </c>
      <c r="H22" s="33">
        <v>10</v>
      </c>
      <c r="I22" s="33">
        <v>4</v>
      </c>
      <c r="J22" s="33">
        <f t="shared" si="0"/>
        <v>37</v>
      </c>
      <c r="L22" s="29" t="s">
        <v>163</v>
      </c>
    </row>
    <row r="23" spans="1:18" x14ac:dyDescent="0.25">
      <c r="A23" s="33" t="s">
        <v>56</v>
      </c>
      <c r="B23" s="33" t="s">
        <v>57</v>
      </c>
      <c r="C23" s="33" t="s">
        <v>58</v>
      </c>
      <c r="D23" s="33"/>
      <c r="E23" s="33">
        <v>11</v>
      </c>
      <c r="F23" s="33">
        <v>12</v>
      </c>
      <c r="G23" s="33">
        <v>12</v>
      </c>
      <c r="H23" s="33">
        <v>26</v>
      </c>
      <c r="I23" s="33">
        <v>5</v>
      </c>
      <c r="J23" s="33">
        <f t="shared" si="0"/>
        <v>66</v>
      </c>
      <c r="L23" s="29" t="s">
        <v>163</v>
      </c>
    </row>
    <row r="24" spans="1:18" x14ac:dyDescent="0.25">
      <c r="A24" s="33" t="s">
        <v>137</v>
      </c>
      <c r="B24" s="33" t="s">
        <v>138</v>
      </c>
      <c r="C24" s="33" t="s">
        <v>139</v>
      </c>
      <c r="D24" s="33"/>
      <c r="E24" s="33">
        <v>15</v>
      </c>
      <c r="F24" s="33">
        <v>10</v>
      </c>
      <c r="G24" s="33">
        <v>13</v>
      </c>
      <c r="H24" s="33">
        <v>30</v>
      </c>
      <c r="I24" s="33">
        <v>6</v>
      </c>
      <c r="J24" s="33">
        <f t="shared" si="0"/>
        <v>74</v>
      </c>
      <c r="L24" s="29" t="s">
        <v>163</v>
      </c>
    </row>
    <row r="25" spans="1:18" x14ac:dyDescent="0.25">
      <c r="A25" s="33" t="s">
        <v>60</v>
      </c>
      <c r="B25" s="33" t="s">
        <v>61</v>
      </c>
      <c r="C25" s="33" t="s">
        <v>62</v>
      </c>
      <c r="D25" s="33"/>
      <c r="E25" s="33">
        <v>8</v>
      </c>
      <c r="F25" s="33">
        <v>12</v>
      </c>
      <c r="G25" s="33">
        <v>12</v>
      </c>
      <c r="H25" s="33">
        <v>30</v>
      </c>
      <c r="I25" s="33">
        <v>6</v>
      </c>
      <c r="J25" s="33">
        <f t="shared" si="0"/>
        <v>68</v>
      </c>
      <c r="L25" s="29" t="s">
        <v>163</v>
      </c>
    </row>
    <row r="26" spans="1:18" x14ac:dyDescent="0.25">
      <c r="A26" s="33" t="s">
        <v>126</v>
      </c>
      <c r="B26" s="33" t="s">
        <v>127</v>
      </c>
      <c r="C26" s="33" t="s">
        <v>128</v>
      </c>
      <c r="D26" s="33"/>
      <c r="E26" s="33">
        <v>14</v>
      </c>
      <c r="F26" s="33">
        <v>12</v>
      </c>
      <c r="G26" s="33">
        <v>9</v>
      </c>
      <c r="H26" s="33">
        <v>22</v>
      </c>
      <c r="I26" s="33">
        <v>7</v>
      </c>
      <c r="J26" s="33">
        <f t="shared" si="0"/>
        <v>64</v>
      </c>
      <c r="L26" s="29" t="s">
        <v>163</v>
      </c>
    </row>
    <row r="27" spans="1:18" x14ac:dyDescent="0.25">
      <c r="A27" s="33" t="s">
        <v>101</v>
      </c>
      <c r="B27" s="33" t="s">
        <v>102</v>
      </c>
      <c r="C27" s="33" t="s">
        <v>61</v>
      </c>
      <c r="D27" s="33"/>
      <c r="E27" s="33">
        <v>13</v>
      </c>
      <c r="F27" s="33">
        <v>12</v>
      </c>
      <c r="G27" s="33">
        <v>10</v>
      </c>
      <c r="H27" s="33">
        <v>20</v>
      </c>
      <c r="I27" s="33">
        <v>6</v>
      </c>
      <c r="J27" s="33">
        <f t="shared" si="0"/>
        <v>61</v>
      </c>
      <c r="L27" s="29" t="s">
        <v>163</v>
      </c>
    </row>
    <row r="28" spans="1:18" x14ac:dyDescent="0.25">
      <c r="A28" s="33" t="s">
        <v>115</v>
      </c>
      <c r="B28" s="33" t="s">
        <v>70</v>
      </c>
      <c r="C28" s="33" t="s">
        <v>116</v>
      </c>
      <c r="D28" s="33"/>
      <c r="E28" s="33">
        <v>10</v>
      </c>
      <c r="F28" s="33">
        <v>10</v>
      </c>
      <c r="G28" s="33">
        <v>10</v>
      </c>
      <c r="H28" s="33">
        <v>29</v>
      </c>
      <c r="I28" s="33">
        <v>6</v>
      </c>
      <c r="J28" s="33">
        <f t="shared" si="0"/>
        <v>65</v>
      </c>
      <c r="L28" s="29" t="s">
        <v>163</v>
      </c>
    </row>
    <row r="29" spans="1:18" x14ac:dyDescent="0.25">
      <c r="A29" s="33" t="s">
        <v>64</v>
      </c>
      <c r="B29" s="33" t="s">
        <v>65</v>
      </c>
      <c r="C29" s="33" t="s">
        <v>66</v>
      </c>
      <c r="D29" s="33"/>
      <c r="E29" s="33">
        <v>12</v>
      </c>
      <c r="F29" s="33">
        <v>10</v>
      </c>
      <c r="G29" s="33">
        <v>8</v>
      </c>
      <c r="H29" s="33">
        <v>20</v>
      </c>
      <c r="I29" s="33">
        <v>6</v>
      </c>
      <c r="J29" s="33">
        <f t="shared" si="0"/>
        <v>56</v>
      </c>
      <c r="L29" s="29" t="s">
        <v>163</v>
      </c>
    </row>
    <row r="30" spans="1:18" x14ac:dyDescent="0.25">
      <c r="A30" s="33" t="s">
        <v>111</v>
      </c>
      <c r="B30" s="33" t="s">
        <v>112</v>
      </c>
      <c r="C30" s="33" t="s">
        <v>113</v>
      </c>
      <c r="D30" s="33"/>
      <c r="E30" s="33"/>
      <c r="F30" s="33"/>
      <c r="G30" s="33"/>
      <c r="H30" s="33"/>
      <c r="I30" s="33"/>
      <c r="J30" s="33">
        <v>0</v>
      </c>
      <c r="L30" s="29" t="s">
        <v>163</v>
      </c>
      <c r="M30" s="29" t="s">
        <v>177</v>
      </c>
    </row>
    <row r="31" spans="1:18" x14ac:dyDescent="0.25">
      <c r="A31" s="33" t="s">
        <v>134</v>
      </c>
      <c r="B31" s="33" t="s">
        <v>123</v>
      </c>
      <c r="C31" s="33" t="s">
        <v>135</v>
      </c>
      <c r="D31" s="33"/>
      <c r="E31" s="33">
        <v>11</v>
      </c>
      <c r="F31" s="33">
        <v>14</v>
      </c>
      <c r="G31" s="33">
        <v>10</v>
      </c>
      <c r="H31" s="33">
        <v>30</v>
      </c>
      <c r="I31" s="33">
        <v>8</v>
      </c>
      <c r="J31" s="33">
        <f t="shared" si="0"/>
        <v>73</v>
      </c>
      <c r="L31" s="29" t="s">
        <v>163</v>
      </c>
    </row>
    <row r="32" spans="1:18" x14ac:dyDescent="0.25">
      <c r="A32" s="36" t="s">
        <v>73</v>
      </c>
      <c r="B32" s="36" t="s">
        <v>74</v>
      </c>
      <c r="C32" s="36" t="s">
        <v>75</v>
      </c>
      <c r="D32" s="36"/>
      <c r="E32" s="36">
        <v>0</v>
      </c>
      <c r="F32" s="36">
        <v>5</v>
      </c>
      <c r="G32" s="36">
        <v>0</v>
      </c>
      <c r="H32" s="36">
        <v>10</v>
      </c>
      <c r="I32" s="36">
        <v>5</v>
      </c>
      <c r="J32" s="36">
        <f t="shared" si="0"/>
        <v>20</v>
      </c>
      <c r="K32" s="37"/>
      <c r="L32" s="37" t="s">
        <v>163</v>
      </c>
      <c r="M32" s="37" t="s">
        <v>178</v>
      </c>
      <c r="N32" s="37"/>
    </row>
    <row r="33" spans="1:13" x14ac:dyDescent="0.25">
      <c r="A33" s="33" t="s">
        <v>15</v>
      </c>
      <c r="B33" s="33" t="s">
        <v>16</v>
      </c>
      <c r="C33" s="33" t="s">
        <v>17</v>
      </c>
      <c r="D33" s="33"/>
      <c r="E33" s="33"/>
      <c r="F33" s="33"/>
      <c r="G33" s="33"/>
      <c r="H33" s="33"/>
      <c r="I33" s="33"/>
      <c r="J33" s="33">
        <v>0</v>
      </c>
      <c r="L33" s="29" t="s">
        <v>163</v>
      </c>
      <c r="M33" s="29" t="s">
        <v>179</v>
      </c>
    </row>
    <row r="34" spans="1:13" x14ac:dyDescent="0.25">
      <c r="A34" s="33" t="s">
        <v>19</v>
      </c>
      <c r="B34" s="33" t="s">
        <v>20</v>
      </c>
      <c r="C34" s="33" t="s">
        <v>21</v>
      </c>
      <c r="D34" s="33"/>
      <c r="E34" s="33">
        <v>16</v>
      </c>
      <c r="F34" s="33">
        <v>13</v>
      </c>
      <c r="G34" s="33">
        <v>11</v>
      </c>
      <c r="H34" s="33">
        <v>26</v>
      </c>
      <c r="I34" s="33">
        <v>9</v>
      </c>
      <c r="J34" s="33">
        <f t="shared" si="0"/>
        <v>75</v>
      </c>
      <c r="L34" s="29" t="s">
        <v>163</v>
      </c>
    </row>
    <row r="35" spans="1:13" x14ac:dyDescent="0.25">
      <c r="A35" s="38" t="s">
        <v>23</v>
      </c>
      <c r="B35" s="38" t="s">
        <v>24</v>
      </c>
      <c r="C35" s="38" t="s">
        <v>25</v>
      </c>
      <c r="D35" s="38"/>
      <c r="E35" s="38">
        <v>6</v>
      </c>
      <c r="F35" s="38">
        <v>12</v>
      </c>
      <c r="G35" s="38">
        <v>11</v>
      </c>
      <c r="H35" s="38">
        <v>28</v>
      </c>
      <c r="I35" s="38">
        <v>6</v>
      </c>
      <c r="J35" s="38">
        <f t="shared" si="0"/>
        <v>63</v>
      </c>
      <c r="K35" s="39">
        <v>50</v>
      </c>
      <c r="L35" s="39" t="s">
        <v>163</v>
      </c>
      <c r="M35" s="39" t="s">
        <v>178</v>
      </c>
    </row>
    <row r="36" spans="1:13" x14ac:dyDescent="0.25">
      <c r="A36" s="33" t="s">
        <v>27</v>
      </c>
      <c r="B36" s="33" t="s">
        <v>28</v>
      </c>
      <c r="C36" s="33" t="s">
        <v>29</v>
      </c>
      <c r="D36" s="33"/>
      <c r="E36" s="33">
        <v>15</v>
      </c>
      <c r="F36" s="33">
        <v>18</v>
      </c>
      <c r="G36" s="33">
        <v>14</v>
      </c>
      <c r="H36" s="33">
        <v>30</v>
      </c>
      <c r="I36" s="33">
        <v>9</v>
      </c>
      <c r="J36" s="33">
        <f t="shared" si="0"/>
        <v>86</v>
      </c>
      <c r="L36" s="29" t="s">
        <v>163</v>
      </c>
    </row>
    <row r="37" spans="1:13" x14ac:dyDescent="0.25">
      <c r="A37" s="33" t="s">
        <v>31</v>
      </c>
      <c r="B37" s="33" t="s">
        <v>32</v>
      </c>
      <c r="C37" s="33" t="s">
        <v>33</v>
      </c>
      <c r="D37" s="33"/>
      <c r="E37" s="33">
        <v>13</v>
      </c>
      <c r="F37" s="33">
        <v>15</v>
      </c>
      <c r="G37" s="33">
        <v>12</v>
      </c>
      <c r="H37" s="33">
        <v>30</v>
      </c>
      <c r="I37" s="33">
        <v>8</v>
      </c>
      <c r="J37" s="33">
        <f t="shared" si="0"/>
        <v>78</v>
      </c>
      <c r="L37" s="29" t="s">
        <v>163</v>
      </c>
    </row>
    <row r="38" spans="1:13" x14ac:dyDescent="0.25">
      <c r="A38" s="33" t="s">
        <v>35</v>
      </c>
      <c r="B38" s="33" t="s">
        <v>36</v>
      </c>
      <c r="C38" s="33" t="s">
        <v>37</v>
      </c>
      <c r="D38" s="33"/>
      <c r="E38" s="33">
        <v>10</v>
      </c>
      <c r="F38" s="33">
        <v>15</v>
      </c>
      <c r="G38" s="33">
        <v>10</v>
      </c>
      <c r="H38" s="33">
        <v>30</v>
      </c>
      <c r="I38" s="33">
        <v>8</v>
      </c>
      <c r="J38" s="33">
        <f t="shared" si="0"/>
        <v>73</v>
      </c>
      <c r="L38" s="29" t="s">
        <v>163</v>
      </c>
    </row>
    <row r="39" spans="1:13" x14ac:dyDescent="0.25">
      <c r="A39" s="33" t="s">
        <v>39</v>
      </c>
      <c r="B39" s="33" t="s">
        <v>40</v>
      </c>
      <c r="C39" s="33" t="s">
        <v>41</v>
      </c>
      <c r="D39" s="33"/>
      <c r="E39" s="33">
        <v>14</v>
      </c>
      <c r="F39" s="33">
        <v>13</v>
      </c>
      <c r="G39" s="33">
        <v>11</v>
      </c>
      <c r="H39" s="33">
        <v>28</v>
      </c>
      <c r="I39" s="33">
        <v>9</v>
      </c>
      <c r="J39" s="33">
        <f t="shared" si="0"/>
        <v>75</v>
      </c>
      <c r="L39" s="29" t="s">
        <v>163</v>
      </c>
    </row>
    <row r="40" spans="1:13" x14ac:dyDescent="0.25">
      <c r="A40" s="33" t="s">
        <v>43</v>
      </c>
      <c r="B40" s="33" t="s">
        <v>44</v>
      </c>
      <c r="C40" s="33" t="s">
        <v>45</v>
      </c>
      <c r="D40" s="33"/>
      <c r="E40" s="33">
        <v>16</v>
      </c>
      <c r="F40" s="33">
        <v>15</v>
      </c>
      <c r="G40" s="33">
        <v>12</v>
      </c>
      <c r="H40" s="33">
        <v>30</v>
      </c>
      <c r="I40" s="33">
        <v>9</v>
      </c>
      <c r="J40" s="33">
        <f t="shared" si="0"/>
        <v>82</v>
      </c>
      <c r="L40" s="29" t="s">
        <v>163</v>
      </c>
    </row>
    <row r="41" spans="1:13" x14ac:dyDescent="0.25">
      <c r="A41" s="33" t="s">
        <v>47</v>
      </c>
      <c r="B41" s="33" t="s">
        <v>48</v>
      </c>
      <c r="C41" s="33" t="s">
        <v>49</v>
      </c>
      <c r="D41" s="33"/>
      <c r="E41" s="33">
        <v>15</v>
      </c>
      <c r="F41" s="33">
        <v>13</v>
      </c>
      <c r="G41" s="33">
        <v>11</v>
      </c>
      <c r="H41" s="33">
        <v>28</v>
      </c>
      <c r="I41" s="33">
        <v>8</v>
      </c>
      <c r="J41" s="33">
        <f t="shared" si="0"/>
        <v>75</v>
      </c>
      <c r="L41" s="29" t="s">
        <v>163</v>
      </c>
    </row>
    <row r="43" spans="1:13" x14ac:dyDescent="0.25">
      <c r="C43" s="29">
        <f>COUNTA(C4:C41)</f>
        <v>38</v>
      </c>
      <c r="J43" s="29">
        <f>COUNTIF(J4:J41, "&gt; 0")</f>
        <v>34</v>
      </c>
    </row>
    <row r="44" spans="1:13" x14ac:dyDescent="0.25">
      <c r="I44" s="29" t="s">
        <v>180</v>
      </c>
      <c r="J44" s="32">
        <f>AVERAGE((J4:J41))</f>
        <v>58.527777777777779</v>
      </c>
    </row>
    <row r="45" spans="1:13" x14ac:dyDescent="0.25">
      <c r="I45" s="29" t="s">
        <v>182</v>
      </c>
      <c r="J45" s="29">
        <f>STDEV(J4:J41)</f>
        <v>21.516088480299189</v>
      </c>
    </row>
  </sheetData>
  <mergeCells count="1">
    <mergeCell ref="P15:Q1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DVLA Students</vt:lpstr>
      <vt:lpstr>Full Time Students</vt:lpstr>
      <vt:lpstr>Assignment 1 Marks</vt:lpstr>
      <vt:lpstr>Assignment 2 Marks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Stephen</dc:creator>
  <cp:keywords/>
  <dc:description/>
  <cp:lastModifiedBy>Gaynor Thomas</cp:lastModifiedBy>
  <cp:revision/>
  <dcterms:created xsi:type="dcterms:W3CDTF">2022-11-16T14:09:13Z</dcterms:created>
  <dcterms:modified xsi:type="dcterms:W3CDTF">2023-06-01T09:14:08Z</dcterms:modified>
  <cp:category/>
  <cp:contentStatus/>
</cp:coreProperties>
</file>