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Backup\Backup\Assignments\UNIVERSITY OF WALES TRINITY SAINT DAVID\Sharanjeet Kaur\"/>
    </mc:Choice>
  </mc:AlternateContent>
  <bookViews>
    <workbookView xWindow="0" yWindow="0" windowWidth="21600" windowHeight="9735"/>
  </bookViews>
  <sheets>
    <sheet name="Cover page" sheetId="9" r:id="rId1"/>
    <sheet name=" Task 1 Part a" sheetId="1" r:id="rId2"/>
    <sheet name="Task 1 Part b" sheetId="7" r:id="rId3"/>
    <sheet name="Task 2 Part a" sheetId="2" r:id="rId4"/>
    <sheet name="Task 2 Part b" sheetId="8" r:id="rId5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0" i="7" l="1"/>
  <c r="C21" i="7"/>
  <c r="C22" i="7"/>
  <c r="H31" i="8"/>
  <c r="H32" i="8"/>
  <c r="H33" i="8"/>
  <c r="H34" i="8"/>
  <c r="H35" i="8"/>
  <c r="H36" i="8"/>
  <c r="H37" i="8"/>
  <c r="H38" i="8"/>
  <c r="H39" i="8"/>
  <c r="H40" i="8"/>
  <c r="H41" i="8"/>
  <c r="H42" i="8"/>
  <c r="H43" i="8"/>
  <c r="H44" i="8"/>
  <c r="H45" i="8"/>
  <c r="H46" i="8"/>
  <c r="H47" i="8"/>
  <c r="H48" i="8"/>
  <c r="H49" i="8"/>
  <c r="H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46" i="8"/>
  <c r="F47" i="8"/>
  <c r="F48" i="8"/>
  <c r="F49" i="8"/>
  <c r="F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30" i="8"/>
  <c r="I7" i="8" a="1"/>
  <c r="I7" i="8" s="1"/>
  <c r="I17" i="8" s="1"/>
  <c r="E26" i="8"/>
  <c r="D26" i="8"/>
  <c r="C26" i="8"/>
  <c r="C14" i="7"/>
  <c r="C15" i="7"/>
  <c r="C16" i="7"/>
  <c r="C17" i="7"/>
  <c r="C18" i="7"/>
  <c r="C19" i="7"/>
  <c r="C13" i="7"/>
  <c r="C9" i="7"/>
  <c r="C10" i="7" s="1"/>
  <c r="B9" i="7"/>
  <c r="B9" i="1"/>
  <c r="B15" i="1" s="1"/>
  <c r="B28" i="2"/>
  <c r="B27" i="2"/>
  <c r="E28" i="2"/>
  <c r="D28" i="2"/>
  <c r="C28" i="2"/>
  <c r="E27" i="2"/>
  <c r="D27" i="2"/>
  <c r="C27" i="2"/>
  <c r="E26" i="2"/>
  <c r="D26" i="2"/>
  <c r="C26" i="2"/>
  <c r="B26" i="2"/>
  <c r="H5" i="8"/>
  <c r="H4" i="8"/>
  <c r="B26" i="8"/>
  <c r="H3" i="8"/>
  <c r="E29" i="2" l="1"/>
  <c r="D29" i="2"/>
  <c r="C29" i="2"/>
  <c r="B29" i="2"/>
  <c r="I16" i="8"/>
  <c r="I15" i="8"/>
  <c r="I14" i="8"/>
  <c r="I13" i="8"/>
  <c r="I12" i="8"/>
  <c r="I11" i="8"/>
  <c r="I10" i="8"/>
  <c r="I9" i="8"/>
  <c r="I8" i="8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<sst xmlns="http://schemas.openxmlformats.org/spreadsheetml/2006/main" count="84" uniqueCount="74">
  <si>
    <t>Sample Size</t>
  </si>
  <si>
    <t>Actual Size</t>
  </si>
  <si>
    <t>Technican A</t>
  </si>
  <si>
    <t>Technican B</t>
  </si>
  <si>
    <t>Technican C</t>
  </si>
  <si>
    <t xml:space="preserve">Mean </t>
  </si>
  <si>
    <t>Minimun</t>
  </si>
  <si>
    <t>maximum</t>
  </si>
  <si>
    <t>Range</t>
  </si>
  <si>
    <t>Velocity (v)</t>
  </si>
  <si>
    <t>Distance (s)</t>
  </si>
  <si>
    <t>Acceleration (ms-2)</t>
  </si>
  <si>
    <t>t=(v-u)/a</t>
  </si>
  <si>
    <t>Enter Acceleration Value (1-10ms^-2)</t>
  </si>
  <si>
    <t>(66.66^2-0^2)/(2*A2)</t>
  </si>
  <si>
    <t>Acceleration Value</t>
  </si>
  <si>
    <t>Time Value (s)</t>
  </si>
  <si>
    <t>Velocity</t>
  </si>
  <si>
    <t>Minimum Value</t>
  </si>
  <si>
    <t>Maximum Value</t>
  </si>
  <si>
    <t>Frequency</t>
  </si>
  <si>
    <t>0.25 - 0.9</t>
  </si>
  <si>
    <t>1 - 1.9</t>
  </si>
  <si>
    <t>2 - 2.9</t>
  </si>
  <si>
    <t>3 -3.9</t>
  </si>
  <si>
    <t>4 - 4.9</t>
  </si>
  <si>
    <t>5 - 5.9</t>
  </si>
  <si>
    <t>6 - 6.9</t>
  </si>
  <si>
    <t>7 - 7.9</t>
  </si>
  <si>
    <t>8 - 8.9</t>
  </si>
  <si>
    <t>Count</t>
  </si>
  <si>
    <t>Class Interval</t>
  </si>
  <si>
    <t>Upper Interval</t>
  </si>
  <si>
    <t xml:space="preserve">Technican A </t>
  </si>
  <si>
    <t>Calculate:</t>
  </si>
  <si>
    <t>Scenario:</t>
  </si>
  <si>
    <t xml:space="preserve"> A race car competing in a drag race accelerates from rest and crosses the finish line with a top speed of 240 km/h (66.66 m/s). The race track is 400m long.</t>
  </si>
  <si>
    <t>The Acceleration of the race car is 5.56ms-2</t>
  </si>
  <si>
    <t>Total time taken by the car to complete the drag race is 12 seconds.</t>
  </si>
  <si>
    <t xml:space="preserve">Your spreadsheet should contain a cell that allows the user to provide an estimate the acceleration value (between 1 &amp; 10 ms−2). </t>
  </si>
  <si>
    <t xml:space="preserve">Using this user-inputted value: ▪ Calculate the distance required for the race car to reach the top speed (240 km/h) and return the value to an appropriate cell. ▪ Calculate the time taken for the car to complete the race and return the value to an appropriate cell. </t>
  </si>
  <si>
    <t xml:space="preserve">▪ Using a conditional statement and conditional formatting, your spreadsheet should return the following messages to an appropriate cell if the corresponding conditions are met: </t>
  </si>
  <si>
    <t xml:space="preserve"> Time &gt; 17s “The car will lose the race – Acceleration value too low!” Highlight Cell Red </t>
  </si>
  <si>
    <t xml:space="preserve">Time &lt; 12s “Impossible! – the race car cannot accelerate this quickly!” Highlight Cell Amber </t>
  </si>
  <si>
    <t>Time 12&gt;= and &lt;=17s “The car will win the race” Highlight Cell Green</t>
  </si>
  <si>
    <t>Acceleration value of the race car:</t>
  </si>
  <si>
    <t>time taken for the race car to complete the drag race:</t>
  </si>
  <si>
    <t>Distance (m)</t>
  </si>
  <si>
    <t>Time (s)</t>
  </si>
  <si>
    <t xml:space="preserve">Scenario Three Individual technicians have been asked to measure and record the thickness of 20 material samples as part of a study to understand measurement variability. </t>
  </si>
  <si>
    <t>The data has been tabulated below:</t>
  </si>
  <si>
    <t>Because it has the highest mean and highest range, Technican B performs the best.</t>
  </si>
  <si>
    <t xml:space="preserve">The weakest performer is Technician A, whose mean and range are the lowest, demonstrating that he was unable to measure the thickness precisely. </t>
  </si>
  <si>
    <t xml:space="preserve">Both the technican distinctions and similarities exist. The closest range is between Technican B and C, while Technican B has the greatest mean value. When compared to the other technicians, Technician A has the lowest mean and range values. </t>
  </si>
  <si>
    <t>Total Frequency</t>
  </si>
  <si>
    <t>Measurment Error Calculations:</t>
  </si>
  <si>
    <t>SD</t>
  </si>
  <si>
    <t xml:space="preserve"> Error</t>
  </si>
  <si>
    <t>Error</t>
  </si>
  <si>
    <t>Standard Deviation:</t>
  </si>
  <si>
    <t>Frequency Distribition Table:</t>
  </si>
  <si>
    <t xml:space="preserve">Assignment Title: </t>
  </si>
  <si>
    <t>Excel Practical Assignment</t>
  </si>
  <si>
    <t xml:space="preserve">Module Name: </t>
  </si>
  <si>
    <t>Technical Skills Development</t>
  </si>
  <si>
    <t>Module Code:</t>
  </si>
  <si>
    <t>ACMA4014</t>
  </si>
  <si>
    <t>Program of Study:</t>
  </si>
  <si>
    <t>Cert HE: Skills for Construction, Computing, Engineering &amp; Digital skills</t>
  </si>
  <si>
    <t xml:space="preserve">Student Name: </t>
  </si>
  <si>
    <t xml:space="preserve">Student ID #: </t>
  </si>
  <si>
    <t xml:space="preserve">Lecturer Name: </t>
  </si>
  <si>
    <t>Mr. Jordan R. Jenkins</t>
  </si>
  <si>
    <t>Sharanjeet Kaur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</si>
</sst>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rgb="FF374151"/>
      <name val="Times New Roman"/>
      <family val="1"/>
    </font>
    <font>
      <sz val="12"/>
      <color theme="1"/>
      <name val="Times New Roman"/>
      <family val="1"/>
    </font>
    <font>
      <u/>
      <sz val="12"/>
      <color theme="1"/>
      <name val="Times New Roman"/>
      <family val="1"/>
    </font>
    <font>
      <sz val="11"/>
      <color rgb="FF374151"/>
      <name val="Times New Roman"/>
      <family val="1"/>
    </font>
    <font>
      <u/>
      <sz val="11"/>
      <color theme="1"/>
      <name val="Times New Roman"/>
      <family val="1"/>
    </font>
    <font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0" fillId="0" borderId="0" xfId="0" applyBorder="1"/>
    <xf numFmtId="0" fontId="2" fillId="0" borderId="0" xfId="0" applyFont="1"/>
    <xf numFmtId="0" fontId="2" fillId="0" borderId="0" xfId="0" applyFont="1" applyBorder="1"/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5" fillId="0" borderId="0" xfId="0" applyFont="1"/>
    <xf numFmtId="0" fontId="2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indent="1"/>
    </xf>
    <xf numFmtId="0" fontId="6" fillId="0" borderId="0" xfId="0" applyFont="1" applyAlignment="1">
      <alignment vertical="center"/>
    </xf>
    <xf numFmtId="0" fontId="7" fillId="0" borderId="0" xfId="0" applyFont="1"/>
    <xf numFmtId="0" fontId="1" fillId="0" borderId="0" xfId="0" applyFont="1" applyBorder="1" applyAlignment="1">
      <alignment horizontal="left"/>
    </xf>
    <xf numFmtId="0" fontId="0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 wrapText="1"/>
    </xf>
    <xf numFmtId="0" fontId="7" fillId="0" borderId="0" xfId="0" applyFont="1" applyBorder="1" applyAlignment="1">
      <alignment horizontal="left"/>
    </xf>
    <xf numFmtId="0" fontId="5" fillId="0" borderId="0" xfId="0" applyFont="1"/>
    <xf numFmtId="0" fontId="2" fillId="0" borderId="0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8" fillId="0" borderId="1" xfId="0" applyFont="1" applyBorder="1"/>
    <xf numFmtId="0" fontId="8" fillId="0" borderId="1" xfId="0" applyFont="1" applyBorder="1" applyAlignment="1">
      <alignment horizontal="left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11"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500" b="1" i="0" u="none" strike="noStrike" kern="1200" cap="all" spc="100" normalizeH="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Time Velocity Chart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28575" cap="rnd">
              <a:solidFill>
                <a:schemeClr val="lt1">
                  <a:alpha val="50000"/>
                </a:schemeClr>
              </a:solidFill>
              <a:round/>
            </a:ln>
            <a:effectLst>
              <a:outerShdw dist="25400" dir="2700000" algn="tl" rotWithShape="0">
                <a:schemeClr val="accent2"/>
              </a:outerShdw>
            </a:effectLst>
          </c:spPr>
          <c:marker>
            <c:symbol val="circle"/>
            <c:size val="6"/>
            <c:spPr>
              <a:solidFill>
                <a:schemeClr val="accent2"/>
              </a:solidFill>
              <a:ln w="22225">
                <a:solidFill>
                  <a:schemeClr val="lt1"/>
                </a:solidFill>
                <a:round/>
              </a:ln>
              <a:effectLst/>
            </c:spPr>
          </c:marker>
          <c:xVal>
            <c:numRef>
              <c:f>'Task 1 Part b'!$B$13:$B$19</c:f>
              <c:numCache>
                <c:formatCode>General</c:formatCode>
                <c:ptCount val="7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</c:numCache>
            </c:numRef>
          </c:xVal>
          <c:yVal>
            <c:numRef>
              <c:f>'Task 1 Part b'!$C$13:$C$19</c:f>
              <c:numCache>
                <c:formatCode>General</c:formatCode>
                <c:ptCount val="7"/>
                <c:pt idx="0">
                  <c:v>0</c:v>
                </c:pt>
                <c:pt idx="1">
                  <c:v>4</c:v>
                </c:pt>
                <c:pt idx="2">
                  <c:v>12</c:v>
                </c:pt>
                <c:pt idx="3">
                  <c:v>24</c:v>
                </c:pt>
                <c:pt idx="4">
                  <c:v>40</c:v>
                </c:pt>
                <c:pt idx="5">
                  <c:v>60</c:v>
                </c:pt>
                <c:pt idx="6">
                  <c:v>84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9A99-4ECF-B178-100C6A6F63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4694640"/>
        <c:axId val="306862120"/>
      </c:scatterChart>
      <c:valAx>
        <c:axId val="3046946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alpha val="2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</a:t>
                </a:r>
              </a:p>
            </c:rich>
          </c:tx>
          <c:layout>
            <c:manualLayout>
              <c:xMode val="edge"/>
              <c:yMode val="edge"/>
              <c:x val="0.47206762242427697"/>
              <c:y val="0.8822848557357891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6862120"/>
        <c:crosses val="autoZero"/>
        <c:crossBetween val="midCat"/>
      </c:valAx>
      <c:valAx>
        <c:axId val="306862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alpha val="2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46946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2"/>
    </a:solidFill>
    <a:ln w="9525" cap="flat" cmpd="sng" algn="ctr">
      <a:solidFill>
        <a:schemeClr val="accent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Comparsion of Actual Size with Technican A, B and C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'Task 2 Part a'!$B$4</c:f>
              <c:strCache>
                <c:ptCount val="1"/>
                <c:pt idx="0">
                  <c:v>Actual Size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'Task 2 Part a'!$B$5:$B$24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38A0-4CE1-A50C-21121F2639F4}"/>
            </c:ext>
          </c:extLst>
        </c:ser>
        <c:ser>
          <c:idx val="1"/>
          <c:order val="1"/>
          <c:tx>
            <c:strRef>
              <c:f>'Task 2 Part a'!$C$4</c:f>
              <c:strCache>
                <c:ptCount val="1"/>
                <c:pt idx="0">
                  <c:v>Technican A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'Task 2 Part a'!$C$5:$C$24</c:f>
              <c:numCache>
                <c:formatCode>General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38A0-4CE1-A50C-21121F2639F4}"/>
            </c:ext>
          </c:extLst>
        </c:ser>
        <c:ser>
          <c:idx val="2"/>
          <c:order val="2"/>
          <c:tx>
            <c:strRef>
              <c:f>'Task 2 Part a'!$D$4</c:f>
              <c:strCache>
                <c:ptCount val="1"/>
                <c:pt idx="0">
                  <c:v>Technican B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'Task 2 Part a'!$D$5:$D$24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38A0-4CE1-A50C-21121F2639F4}"/>
            </c:ext>
          </c:extLst>
        </c:ser>
        <c:ser>
          <c:idx val="3"/>
          <c:order val="3"/>
          <c:tx>
            <c:strRef>
              <c:f>'Task 2 Part a'!$E$4</c:f>
              <c:strCache>
                <c:ptCount val="1"/>
                <c:pt idx="0">
                  <c:v>Technican C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'Task 2 Part a'!$E$5:$E$24</c:f>
              <c:numCache>
                <c:formatCode>General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38A0-4CE1-A50C-21121F2639F4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444"/>
        <c:overlap val="-90"/>
        <c:axId val="304945088"/>
        <c:axId val="304599424"/>
      </c:barChart>
      <c:catAx>
        <c:axId val="3049450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4599424"/>
        <c:crosses val="autoZero"/>
        <c:auto val="1"/>
        <c:lblAlgn val="ctr"/>
        <c:lblOffset val="100"/>
        <c:noMultiLvlLbl val="0"/>
      </c:catAx>
      <c:valAx>
        <c:axId val="304599424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3049450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7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>
            <a:alpha val="25000"/>
          </a:schemeClr>
        </a:solidFill>
        <a:round/>
      </a:ln>
    </cs:spPr>
    <cs:defRPr sz="900" b="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gradFill>
          <a:gsLst>
            <a:gs pos="79000">
              <a:schemeClr val="phClr"/>
            </a:gs>
            <a:gs pos="0">
              <a:schemeClr val="lt1">
                <a:alpha val="6000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  <cs:bodyPr rot="-5400000" spcFirstLastPara="1" vertOverflow="clip" horzOverflow="clip" vert="horz" wrap="square" lIns="38100" tIns="19050" rIns="38100" bIns="19050" anchor="ctr" anchorCtr="1">
      <a:spAutoFit/>
    </cs:bodyPr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1571625</xdr:colOff>
      <xdr:row>0</xdr:row>
      <xdr:rowOff>257175</xdr:rowOff>
    </xdr:from>
    <xdr:to>
      <xdr:col>1</xdr:col>
      <xdr:colOff>5829965</xdr:colOff>
      <xdr:row>0</xdr:row>
      <xdr:rowOff>2333625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1625" y="257175"/>
          <a:ext cx="6277640" cy="20764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4761</xdr:colOff>
      <xdr:row>12</xdr:row>
      <xdr:rowOff>9525</xdr:rowOff>
    </xdr:from>
    <xdr:to>
      <xdr:col>9</xdr:col>
      <xdr:colOff>447674</xdr:colOff>
      <xdr:row>24</xdr:row>
      <xdr:rowOff>195262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xmlns="" id="{4239417B-5077-C1D7-D49D-8EAA8646AA4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304799</xdr:colOff>
      <xdr:row>3</xdr:row>
      <xdr:rowOff>38100</xdr:rowOff>
    </xdr:from>
    <xdr:to>
      <xdr:col>15</xdr:col>
      <xdr:colOff>352424</xdr:colOff>
      <xdr:row>22</xdr:row>
      <xdr:rowOff>104775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xmlns="" id="{729D227D-E49B-163B-B71D-5D8B16669F8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G5" sqref="G5"/>
    </sheetView>
  </sheetViews>
  <sheetFormatPr defaultRowHeight="15" x14ac:dyDescent="0.25"/>
  <cols>
    <col min="1" max="1" width="30.28515625" bestFit="1" customWidth="1"/>
    <col min="2" max="2" width="113.85546875" bestFit="1" customWidth="1"/>
  </cols>
  <sheetData>
    <row r="1" spans="1:2" ht="195.75" customHeight="1" x14ac:dyDescent="0.25">
      <c r="A1" s="26"/>
      <c r="B1" s="26"/>
    </row>
    <row r="2" spans="1:2" ht="26.25" x14ac:dyDescent="0.4">
      <c r="A2" s="24" t="s">
        <v>61</v>
      </c>
      <c r="B2" s="24" t="s">
        <v>62</v>
      </c>
    </row>
    <row r="3" spans="1:2" ht="26.25" x14ac:dyDescent="0.4">
      <c r="A3" s="24" t="s">
        <v>63</v>
      </c>
      <c r="B3" s="24" t="s">
        <v>64</v>
      </c>
    </row>
    <row r="4" spans="1:2" ht="26.25" x14ac:dyDescent="0.4">
      <c r="A4" s="24" t="s">
        <v>65</v>
      </c>
      <c r="B4" s="24" t="s">
        <v>66</v>
      </c>
    </row>
    <row r="5" spans="1:2" ht="26.25" x14ac:dyDescent="0.4">
      <c r="A5" s="24" t="s">
        <v>67</v>
      </c>
      <c r="B5" s="24" t="s">
        <v>68</v>
      </c>
    </row>
    <row r="6" spans="1:2" ht="26.25" x14ac:dyDescent="0.4">
      <c r="A6" s="24" t="s">
        <v>69</v>
      </c>
      <c r="B6" s="24" t="s">
        <v>73</v>
      </c>
    </row>
    <row r="7" spans="1:2" ht="26.25" x14ac:dyDescent="0.4">
      <c r="A7" s="24" t="s">
        <v>70</v>
      </c>
      <c r="B7" s="25">
        <v>2232229</v>
      </c>
    </row>
    <row r="8" spans="1:2" ht="26.25" x14ac:dyDescent="0.4">
      <c r="A8" s="24" t="s">
        <v>71</v>
      </c>
      <c r="B8" s="24" t="s">
        <v>72</v>
      </c>
    </row>
  </sheetData>
  <mergeCells count="1">
    <mergeCell ref="A1:B1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workbookViewId="0">
      <selection activeCell="C21" sqref="C21"/>
    </sheetView>
  </sheetViews>
  <sheetFormatPr defaultRowHeight="15" x14ac:dyDescent="0.25"/>
  <cols>
    <col min="1" max="1" width="13.85546875" style="3" customWidth="1"/>
    <col min="2" max="2" width="23.140625" style="3" customWidth="1"/>
    <col min="3" max="16384" width="9.140625" style="3"/>
  </cols>
  <sheetData>
    <row r="1" spans="1:18" ht="15.75" x14ac:dyDescent="0.25">
      <c r="A1" s="21" t="s">
        <v>35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11"/>
      <c r="R1" s="11"/>
    </row>
    <row r="2" spans="1:18" ht="15.75" x14ac:dyDescent="0.25">
      <c r="A2" s="11" t="s">
        <v>36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</row>
    <row r="3" spans="1:18" ht="15.75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</row>
    <row r="4" spans="1:18" s="11" customFormat="1" ht="15.75" x14ac:dyDescent="0.25">
      <c r="A4" s="11" t="s">
        <v>45</v>
      </c>
    </row>
    <row r="5" spans="1:18" x14ac:dyDescent="0.25">
      <c r="A5" s="4"/>
      <c r="B5" s="4"/>
      <c r="C5" s="4"/>
    </row>
    <row r="6" spans="1:18" x14ac:dyDescent="0.25">
      <c r="A6" s="4" t="s">
        <v>9</v>
      </c>
      <c r="B6" s="4">
        <v>66.66</v>
      </c>
      <c r="C6" s="4"/>
    </row>
    <row r="7" spans="1:18" x14ac:dyDescent="0.25">
      <c r="A7" s="4" t="s">
        <v>10</v>
      </c>
      <c r="B7" s="4">
        <v>400</v>
      </c>
      <c r="C7" s="4"/>
    </row>
    <row r="8" spans="1:18" x14ac:dyDescent="0.25">
      <c r="A8" s="4"/>
      <c r="B8" s="4"/>
      <c r="C8" s="4"/>
    </row>
    <row r="9" spans="1:18" ht="30" x14ac:dyDescent="0.25">
      <c r="A9" s="5" t="s">
        <v>11</v>
      </c>
      <c r="B9" s="4">
        <f>(B6^2-0^2)/(2*400)</f>
        <v>5.5544444999999998</v>
      </c>
      <c r="C9" s="4"/>
    </row>
    <row r="10" spans="1:18" x14ac:dyDescent="0.25">
      <c r="A10" s="4"/>
      <c r="B10" s="4"/>
      <c r="C10" s="4"/>
      <c r="D10" s="4"/>
    </row>
    <row r="11" spans="1:18" x14ac:dyDescent="0.25">
      <c r="A11" s="22" t="s">
        <v>37</v>
      </c>
      <c r="B11" s="22"/>
      <c r="C11" s="22"/>
      <c r="D11" s="22"/>
    </row>
    <row r="12" spans="1:18" x14ac:dyDescent="0.25">
      <c r="A12" s="6"/>
      <c r="B12" s="6"/>
      <c r="C12" s="6"/>
      <c r="D12" s="6"/>
    </row>
    <row r="13" spans="1:18" s="11" customFormat="1" ht="15.75" x14ac:dyDescent="0.25">
      <c r="A13" s="11" t="s">
        <v>46</v>
      </c>
    </row>
    <row r="15" spans="1:18" x14ac:dyDescent="0.25">
      <c r="A15" s="7" t="s">
        <v>12</v>
      </c>
      <c r="B15" s="7">
        <f>(B6-0)/B9</f>
        <v>12.001200120012001</v>
      </c>
      <c r="C15" s="7"/>
      <c r="D15" s="7"/>
      <c r="E15" s="8"/>
    </row>
    <row r="16" spans="1:18" ht="15.75" x14ac:dyDescent="0.25">
      <c r="A16" s="9"/>
      <c r="B16" s="8"/>
      <c r="C16" s="8"/>
      <c r="D16" s="8"/>
      <c r="E16" s="8"/>
      <c r="F16" s="8"/>
    </row>
    <row r="17" spans="1:6" x14ac:dyDescent="0.25">
      <c r="A17" s="22" t="s">
        <v>38</v>
      </c>
      <c r="B17" s="22"/>
      <c r="C17" s="22"/>
      <c r="D17" s="22"/>
      <c r="E17" s="22"/>
      <c r="F17" s="22"/>
    </row>
    <row r="18" spans="1:6" ht="15.75" x14ac:dyDescent="0.25">
      <c r="A18" s="10"/>
    </row>
    <row r="20" spans="1:6" ht="15.75" x14ac:dyDescent="0.25">
      <c r="A20" s="10"/>
    </row>
    <row r="22" spans="1:6" ht="15.75" x14ac:dyDescent="0.25">
      <c r="A22" s="10"/>
    </row>
  </sheetData>
  <mergeCells count="3">
    <mergeCell ref="A1:P1"/>
    <mergeCell ref="A11:D11"/>
    <mergeCell ref="A17:F17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9"/>
  <sheetViews>
    <sheetView topLeftCell="A9" workbookViewId="0">
      <selection activeCell="D24" sqref="D24"/>
    </sheetView>
  </sheetViews>
  <sheetFormatPr defaultRowHeight="15" x14ac:dyDescent="0.25"/>
  <cols>
    <col min="1" max="1" width="18.140625" style="3" customWidth="1"/>
    <col min="2" max="2" width="17.140625" style="3" customWidth="1"/>
    <col min="3" max="3" width="20.140625" style="3" customWidth="1"/>
    <col min="4" max="16384" width="9.140625" style="3"/>
  </cols>
  <sheetData>
    <row r="1" spans="1:21" x14ac:dyDescent="0.25">
      <c r="A1" s="15" t="s">
        <v>39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</row>
    <row r="2" spans="1:21" x14ac:dyDescent="0.25">
      <c r="A2" s="15" t="s">
        <v>40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</row>
    <row r="3" spans="1:21" x14ac:dyDescent="0.25">
      <c r="A3" s="15" t="s">
        <v>41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</row>
    <row r="4" spans="1:21" x14ac:dyDescent="0.25">
      <c r="A4" s="15" t="s">
        <v>42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</row>
    <row r="5" spans="1:21" x14ac:dyDescent="0.25">
      <c r="A5" s="15" t="s">
        <v>43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</row>
    <row r="6" spans="1:21" x14ac:dyDescent="0.25">
      <c r="A6" s="15" t="s">
        <v>44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</row>
    <row r="7" spans="1:21" x14ac:dyDescent="0.25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</row>
    <row r="8" spans="1:21" ht="30" x14ac:dyDescent="0.25">
      <c r="A8" s="5" t="s">
        <v>13</v>
      </c>
      <c r="B8" s="5" t="s">
        <v>47</v>
      </c>
      <c r="C8" s="5" t="s">
        <v>48</v>
      </c>
    </row>
    <row r="9" spans="1:21" x14ac:dyDescent="0.25">
      <c r="A9" s="4">
        <v>4</v>
      </c>
      <c r="B9" s="4">
        <f>(66.66^2 - 0^2)/(2*A9)</f>
        <v>555.44444999999996</v>
      </c>
      <c r="C9" s="4">
        <f>66.66/A9</f>
        <v>16.664999999999999</v>
      </c>
    </row>
    <row r="10" spans="1:21" ht="30" x14ac:dyDescent="0.25">
      <c r="A10" s="4"/>
      <c r="B10" s="5" t="s">
        <v>14</v>
      </c>
      <c r="C10" s="5" t="str">
        <f>IF(C9&gt;17,"The car will lose the race-Acceleration value too low",IF(C9&lt;12,"Impossible!-the race car cannot accelerate this quickly!","The car will win the race"))</f>
        <v>The car will win the race</v>
      </c>
    </row>
    <row r="11" spans="1:21" x14ac:dyDescent="0.25">
      <c r="A11" s="4"/>
      <c r="B11" s="5"/>
    </row>
    <row r="12" spans="1:21" x14ac:dyDescent="0.25">
      <c r="A12" s="7" t="s">
        <v>15</v>
      </c>
      <c r="B12" s="7" t="s">
        <v>16</v>
      </c>
      <c r="C12" s="7" t="s">
        <v>17</v>
      </c>
    </row>
    <row r="13" spans="1:21" x14ac:dyDescent="0.25">
      <c r="A13" s="7">
        <v>1</v>
      </c>
      <c r="B13" s="7">
        <v>0</v>
      </c>
      <c r="C13" s="7">
        <f t="shared" ref="C13:C22" si="0">B13*A13</f>
        <v>0</v>
      </c>
    </row>
    <row r="14" spans="1:21" x14ac:dyDescent="0.25">
      <c r="A14" s="7">
        <v>2</v>
      </c>
      <c r="B14" s="7">
        <v>2</v>
      </c>
      <c r="C14" s="7">
        <f t="shared" si="0"/>
        <v>4</v>
      </c>
    </row>
    <row r="15" spans="1:21" x14ac:dyDescent="0.25">
      <c r="A15" s="7">
        <v>3</v>
      </c>
      <c r="B15" s="7">
        <v>4</v>
      </c>
      <c r="C15" s="7">
        <f t="shared" si="0"/>
        <v>12</v>
      </c>
    </row>
    <row r="16" spans="1:21" x14ac:dyDescent="0.25">
      <c r="A16" s="7">
        <v>4</v>
      </c>
      <c r="B16" s="7">
        <v>6</v>
      </c>
      <c r="C16" s="7">
        <f t="shared" si="0"/>
        <v>24</v>
      </c>
    </row>
    <row r="17" spans="1:3" x14ac:dyDescent="0.25">
      <c r="A17" s="7">
        <v>5</v>
      </c>
      <c r="B17" s="12">
        <v>8</v>
      </c>
      <c r="C17" s="7">
        <f t="shared" si="0"/>
        <v>40</v>
      </c>
    </row>
    <row r="18" spans="1:3" x14ac:dyDescent="0.25">
      <c r="A18" s="7">
        <v>6</v>
      </c>
      <c r="B18" s="12">
        <v>10</v>
      </c>
      <c r="C18" s="7">
        <f t="shared" si="0"/>
        <v>60</v>
      </c>
    </row>
    <row r="19" spans="1:3" x14ac:dyDescent="0.25">
      <c r="A19" s="7">
        <v>7</v>
      </c>
      <c r="B19" s="12">
        <v>12</v>
      </c>
      <c r="C19" s="7">
        <f t="shared" si="0"/>
        <v>84</v>
      </c>
    </row>
    <row r="20" spans="1:3" x14ac:dyDescent="0.25">
      <c r="A20" s="7">
        <v>8</v>
      </c>
      <c r="B20" s="12">
        <v>14</v>
      </c>
      <c r="C20" s="7">
        <f t="shared" si="0"/>
        <v>112</v>
      </c>
    </row>
    <row r="21" spans="1:3" x14ac:dyDescent="0.25">
      <c r="A21" s="7">
        <v>9</v>
      </c>
      <c r="B21" s="12">
        <v>16</v>
      </c>
      <c r="C21" s="7">
        <f t="shared" si="0"/>
        <v>144</v>
      </c>
    </row>
    <row r="22" spans="1:3" x14ac:dyDescent="0.25">
      <c r="A22" s="7">
        <v>10</v>
      </c>
      <c r="B22" s="12">
        <v>20</v>
      </c>
      <c r="C22" s="7">
        <f t="shared" si="0"/>
        <v>200</v>
      </c>
    </row>
    <row r="23" spans="1:3" x14ac:dyDescent="0.25">
      <c r="B23" s="13"/>
    </row>
    <row r="24" spans="1:3" x14ac:dyDescent="0.25">
      <c r="B24" s="13"/>
    </row>
    <row r="25" spans="1:3" x14ac:dyDescent="0.25">
      <c r="B25" s="13"/>
    </row>
    <row r="26" spans="1:3" x14ac:dyDescent="0.25">
      <c r="B26" s="13"/>
    </row>
    <row r="27" spans="1:3" x14ac:dyDescent="0.25">
      <c r="B27" s="13"/>
    </row>
    <row r="29" spans="1:3" x14ac:dyDescent="0.25">
      <c r="B29" s="14"/>
    </row>
  </sheetData>
  <conditionalFormatting sqref="C10">
    <cfRule type="containsText" dxfId="10" priority="2" operator="containsText" text="The car will win the race">
      <formula>NOT(ISERROR(SEARCH("The car will win the race",C10)))</formula>
    </cfRule>
    <cfRule type="containsText" dxfId="9" priority="3" operator="containsText" text="the car will lose the race-Acceleration value too low">
      <formula>NOT(ISERROR(SEARCH("the car will lose the race-Acceleration value too low",C10)))</formula>
    </cfRule>
    <cfRule type="containsText" dxfId="8" priority="8" operator="containsText" text="The car will lose the race-acceleratin value too low">
      <formula>NOT(ISERROR(SEARCH("The car will lose the race-acceleratin value too low",C10)))</formula>
    </cfRule>
    <cfRule type="containsText" dxfId="7" priority="10" operator="containsText" text="the car will lose the race">
      <formula>NOT(ISERROR(SEARCH("the car will lose the race",C10)))</formula>
    </cfRule>
    <cfRule type="containsText" dxfId="6" priority="11" operator="containsText" text="The car will win the race ">
      <formula>NOT(ISERROR(SEARCH("The car will win the race ",C10)))</formula>
    </cfRule>
    <cfRule type="cellIs" dxfId="5" priority="16" operator="greaterThan">
      <formula>$C$9&gt;17</formula>
    </cfRule>
  </conditionalFormatting>
  <dataValidations count="1">
    <dataValidation type="list" showInputMessage="1" showErrorMessage="1" sqref="A9">
      <formula1>"1,2,3,4,5,6,7,8,9,10"</formula1>
    </dataValidation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77997AB9-B358-4E18-8441-FF63904A77C7}">
            <xm:f>NOT(ISERROR(SEARCH($C$10,C10)))</xm:f>
            <xm:f>$C$10</xm:f>
            <x14:dxf>
              <font>
                <color rgb="FF9C5700"/>
              </font>
              <fill>
                <patternFill>
                  <bgColor rgb="FFFFEB9C"/>
                </patternFill>
              </fill>
            </x14:dxf>
          </x14:cfRule>
          <x14:cfRule type="containsText" priority="5" operator="containsText" id="{C489DB6C-F705-4EB1-9FC9-60FCF36C7085}">
            <xm:f>NOT(ISERROR(SEARCH($C$10,C10)))</xm:f>
            <xm:f>$C$10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ontainsText" priority="6" operator="containsText" id="{AEB08C92-23BC-468D-86A8-2FBD17288926}">
            <xm:f>NOT(ISERROR(SEARCH($C$10,C10)))</xm:f>
            <xm:f>$C$10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14:cfRule type="containsText" priority="7" operator="containsText" id="{408A6366-10EB-4581-BE86-0E26E93A649C}">
            <xm:f>NOT(ISERROR(SEARCH($C$10,C10)))</xm:f>
            <xm:f>$C$10</xm:f>
            <x14:dxf>
              <font>
                <color rgb="FF9C5700"/>
              </font>
              <fill>
                <patternFill>
                  <bgColor rgb="FFFFEB9C"/>
                </patternFill>
              </fill>
            </x14:dxf>
          </x14:cfRule>
          <x14:cfRule type="containsText" priority="9" operator="containsText" id="{5C1526C6-0770-4A5A-9E17-64C8D70D10CB}">
            <xm:f>NOT(ISERROR(SEARCH($C$10,C10)))</xm:f>
            <xm:f>$C$10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C10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"/>
  <sheetViews>
    <sheetView topLeftCell="A21" workbookViewId="0">
      <selection activeCell="Q6" sqref="Q6"/>
    </sheetView>
  </sheetViews>
  <sheetFormatPr defaultRowHeight="15" x14ac:dyDescent="0.25"/>
  <cols>
    <col min="1" max="1" width="12.85546875" customWidth="1"/>
    <col min="2" max="2" width="14.5703125" customWidth="1"/>
    <col min="3" max="3" width="13.42578125" customWidth="1"/>
    <col min="4" max="4" width="14.5703125" customWidth="1"/>
    <col min="5" max="5" width="13.85546875" customWidth="1"/>
    <col min="6" max="6" width="13" customWidth="1"/>
  </cols>
  <sheetData>
    <row r="1" spans="1:18" ht="15.75" x14ac:dyDescent="0.25">
      <c r="A1" s="21" t="s">
        <v>49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</row>
    <row r="2" spans="1:18" ht="15.75" x14ac:dyDescent="0.25">
      <c r="A2" s="11" t="s">
        <v>50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</row>
    <row r="3" spans="1:18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18" ht="15.75" x14ac:dyDescent="0.25">
      <c r="A4" s="18" t="s">
        <v>0</v>
      </c>
      <c r="B4" s="18" t="s">
        <v>1</v>
      </c>
      <c r="C4" s="18" t="s">
        <v>2</v>
      </c>
      <c r="D4" s="18" t="s">
        <v>3</v>
      </c>
      <c r="E4" s="18" t="s">
        <v>4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18" x14ac:dyDescent="0.25">
      <c r="A5" s="8">
        <v>1</v>
      </c>
      <c r="B5" s="8">
        <v>0.7</v>
      </c>
      <c r="C5" s="8">
        <v>1.5</v>
      </c>
      <c r="D5" s="8">
        <v>1</v>
      </c>
      <c r="E5" s="8">
        <v>1.4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18" x14ac:dyDescent="0.25">
      <c r="A6" s="8">
        <v>2</v>
      </c>
      <c r="B6" s="8">
        <v>2.1</v>
      </c>
      <c r="C6" s="8">
        <v>1.8</v>
      </c>
      <c r="D6" s="8">
        <v>2</v>
      </c>
      <c r="E6" s="8">
        <v>2.5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x14ac:dyDescent="0.25">
      <c r="A7" s="8">
        <v>3</v>
      </c>
      <c r="B7" s="8">
        <v>1.1000000000000001</v>
      </c>
      <c r="C7" s="8">
        <v>2</v>
      </c>
      <c r="D7" s="8">
        <v>2</v>
      </c>
      <c r="E7" s="8">
        <v>1.6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18" x14ac:dyDescent="0.25">
      <c r="A8" s="8">
        <v>4</v>
      </c>
      <c r="B8" s="8">
        <v>1.6</v>
      </c>
      <c r="C8" s="8">
        <v>0.8</v>
      </c>
      <c r="D8" s="8">
        <v>2</v>
      </c>
      <c r="E8" s="8">
        <v>1.6</v>
      </c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18" x14ac:dyDescent="0.25">
      <c r="A9" s="8">
        <v>5</v>
      </c>
      <c r="B9" s="8">
        <v>2.7</v>
      </c>
      <c r="C9" s="8">
        <v>3</v>
      </c>
      <c r="D9" s="8">
        <v>3.5</v>
      </c>
      <c r="E9" s="8">
        <v>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 x14ac:dyDescent="0.25">
      <c r="A10" s="8">
        <v>6</v>
      </c>
      <c r="B10" s="8">
        <v>0.55000000000000004</v>
      </c>
      <c r="C10" s="8">
        <v>1.2</v>
      </c>
      <c r="D10" s="8">
        <v>1</v>
      </c>
      <c r="E10" s="8">
        <v>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 x14ac:dyDescent="0.25">
      <c r="A11" s="8">
        <v>7</v>
      </c>
      <c r="B11" s="8">
        <v>0.27</v>
      </c>
      <c r="C11" s="8">
        <v>1.2</v>
      </c>
      <c r="D11" s="8">
        <v>1</v>
      </c>
      <c r="E11" s="8">
        <v>0.7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18" x14ac:dyDescent="0.25">
      <c r="A12" s="8">
        <v>8</v>
      </c>
      <c r="B12" s="8">
        <v>0.4</v>
      </c>
      <c r="C12" s="8">
        <v>0.5</v>
      </c>
      <c r="D12" s="8">
        <v>1</v>
      </c>
      <c r="E12" s="8">
        <v>0.9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18" x14ac:dyDescent="0.25">
      <c r="A13" s="8">
        <v>9</v>
      </c>
      <c r="B13" s="8">
        <v>6</v>
      </c>
      <c r="C13" s="8">
        <v>5.5</v>
      </c>
      <c r="D13" s="8">
        <v>6.5</v>
      </c>
      <c r="E13" s="8">
        <v>6.2</v>
      </c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 x14ac:dyDescent="0.25">
      <c r="A14" s="8">
        <v>10</v>
      </c>
      <c r="B14" s="8">
        <v>1.1200000000000001</v>
      </c>
      <c r="C14" s="8">
        <v>0.5</v>
      </c>
      <c r="D14" s="8">
        <v>1.5</v>
      </c>
      <c r="E14" s="8">
        <v>1.4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18" x14ac:dyDescent="0.25">
      <c r="A15" s="8">
        <v>11</v>
      </c>
      <c r="B15" s="8">
        <v>1.3</v>
      </c>
      <c r="C15" s="8">
        <v>2.1</v>
      </c>
      <c r="D15" s="8">
        <v>1.5</v>
      </c>
      <c r="E15" s="8">
        <v>1.7</v>
      </c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18" x14ac:dyDescent="0.25">
      <c r="A16" s="8">
        <v>12</v>
      </c>
      <c r="B16" s="8">
        <v>0.98</v>
      </c>
      <c r="C16" s="8">
        <v>1</v>
      </c>
      <c r="D16" s="8">
        <v>1</v>
      </c>
      <c r="E16" s="8">
        <v>1.3</v>
      </c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18" x14ac:dyDescent="0.25">
      <c r="A17" s="8">
        <v>13</v>
      </c>
      <c r="B17" s="8">
        <v>1.1499999999999999</v>
      </c>
      <c r="C17" s="8">
        <v>1.8</v>
      </c>
      <c r="D17" s="8">
        <v>1.5</v>
      </c>
      <c r="E17" s="8">
        <v>1.6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18" x14ac:dyDescent="0.25">
      <c r="A18" s="8">
        <v>14</v>
      </c>
      <c r="B18" s="8">
        <v>0.52</v>
      </c>
      <c r="C18" s="8">
        <v>1.5</v>
      </c>
      <c r="D18" s="8">
        <v>1</v>
      </c>
      <c r="E18" s="8">
        <v>1</v>
      </c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18" x14ac:dyDescent="0.25">
      <c r="A19" s="8">
        <v>15</v>
      </c>
      <c r="B19" s="8">
        <v>1.8</v>
      </c>
      <c r="C19" s="8">
        <v>2</v>
      </c>
      <c r="D19" s="8">
        <v>2.5</v>
      </c>
      <c r="E19" s="8">
        <v>2.1</v>
      </c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18" x14ac:dyDescent="0.25">
      <c r="A20" s="8">
        <v>16</v>
      </c>
      <c r="B20" s="8">
        <v>7.5</v>
      </c>
      <c r="C20" s="8">
        <v>6</v>
      </c>
      <c r="D20" s="8">
        <v>8</v>
      </c>
      <c r="E20" s="8">
        <v>7</v>
      </c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18" x14ac:dyDescent="0.25">
      <c r="A21" s="8">
        <v>17</v>
      </c>
      <c r="B21" s="8">
        <v>0.28000000000000003</v>
      </c>
      <c r="C21" s="8">
        <v>1</v>
      </c>
      <c r="D21" s="8">
        <v>1</v>
      </c>
      <c r="E21" s="8">
        <v>0.8</v>
      </c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18" x14ac:dyDescent="0.25">
      <c r="A22" s="8">
        <v>18</v>
      </c>
      <c r="B22" s="8">
        <v>0.5</v>
      </c>
      <c r="C22" s="8">
        <v>0.9</v>
      </c>
      <c r="D22" s="8">
        <v>1.2</v>
      </c>
      <c r="E22" s="8">
        <v>0.8</v>
      </c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18" x14ac:dyDescent="0.25">
      <c r="A23" s="8">
        <v>19</v>
      </c>
      <c r="B23" s="8">
        <v>4.9000000000000004</v>
      </c>
      <c r="C23" s="8">
        <v>4.5</v>
      </c>
      <c r="D23" s="8">
        <v>5.5</v>
      </c>
      <c r="E23" s="8">
        <v>4.9000000000000004</v>
      </c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1:18" x14ac:dyDescent="0.25">
      <c r="A24" s="8">
        <v>20</v>
      </c>
      <c r="B24" s="8">
        <v>0.25</v>
      </c>
      <c r="C24" s="8">
        <v>0.5</v>
      </c>
      <c r="D24" s="8">
        <v>1</v>
      </c>
      <c r="E24" s="8">
        <v>0.5</v>
      </c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  <row r="26" spans="1:18" ht="15.75" x14ac:dyDescent="0.25">
      <c r="A26" s="16" t="s">
        <v>5</v>
      </c>
      <c r="B26" s="17">
        <f>AVERAGE(B5:B24)</f>
        <v>1.786</v>
      </c>
      <c r="C26" s="17">
        <f>AVERAGE(C5:C24)</f>
        <v>1.9650000000000003</v>
      </c>
      <c r="D26" s="17">
        <f>AVERAGE(D5:D24)</f>
        <v>2.2850000000000001</v>
      </c>
      <c r="E26" s="17">
        <f>AVERAGE(E5:E24)</f>
        <v>2.0999999999999996</v>
      </c>
    </row>
    <row r="27" spans="1:18" ht="15.75" x14ac:dyDescent="0.25">
      <c r="A27" s="16" t="s">
        <v>6</v>
      </c>
      <c r="B27" s="17">
        <f>MIN(B5:B24)</f>
        <v>0.25</v>
      </c>
      <c r="C27" s="17">
        <f>MIN(C5:C24)</f>
        <v>0.5</v>
      </c>
      <c r="D27" s="17">
        <f>MIN(D5:D24)</f>
        <v>1</v>
      </c>
      <c r="E27" s="17">
        <f>MIN(E5:E24)</f>
        <v>0.5</v>
      </c>
    </row>
    <row r="28" spans="1:18" ht="15.75" x14ac:dyDescent="0.25">
      <c r="A28" s="16" t="s">
        <v>7</v>
      </c>
      <c r="B28" s="17">
        <f>MAX(B5:B24)</f>
        <v>7.5</v>
      </c>
      <c r="C28" s="17">
        <f>MAX(C5:C24)</f>
        <v>6</v>
      </c>
      <c r="D28" s="17">
        <f>MAX(D5:D24)</f>
        <v>8</v>
      </c>
      <c r="E28" s="17">
        <f>MAX(E5:E24)</f>
        <v>7</v>
      </c>
    </row>
    <row r="29" spans="1:18" ht="15.75" x14ac:dyDescent="0.25">
      <c r="A29" s="16" t="s">
        <v>8</v>
      </c>
      <c r="B29" s="17">
        <f>B28-B27</f>
        <v>7.25</v>
      </c>
      <c r="C29" s="17">
        <f>(C28-C27)</f>
        <v>5.5</v>
      </c>
      <c r="D29" s="17">
        <f>(D28-D27)</f>
        <v>7</v>
      </c>
      <c r="E29" s="17">
        <f>(E28-E27)</f>
        <v>6.5</v>
      </c>
    </row>
    <row r="31" spans="1:18" x14ac:dyDescent="0.25">
      <c r="A31" t="s">
        <v>51</v>
      </c>
    </row>
    <row r="33" spans="1:13" x14ac:dyDescent="0.25">
      <c r="A33" t="s">
        <v>52</v>
      </c>
    </row>
    <row r="35" spans="1:13" ht="15.75" x14ac:dyDescent="0.25">
      <c r="A35" s="1" t="s">
        <v>53</v>
      </c>
    </row>
    <row r="36" spans="1:13" x14ac:dyDescent="0.25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</row>
    <row r="37" spans="1:13" x14ac:dyDescent="0.25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</row>
    <row r="38" spans="1:13" x14ac:dyDescent="0.25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</row>
    <row r="39" spans="1:13" x14ac:dyDescent="0.25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</row>
  </sheetData>
  <mergeCells count="1">
    <mergeCell ref="A1:R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topLeftCell="A52" workbookViewId="0">
      <selection activeCell="K14" sqref="K14"/>
    </sheetView>
  </sheetViews>
  <sheetFormatPr defaultRowHeight="15" x14ac:dyDescent="0.25"/>
  <cols>
    <col min="1" max="1" width="13.42578125" style="3" customWidth="1"/>
    <col min="2" max="2" width="11.5703125" style="3" customWidth="1"/>
    <col min="3" max="3" width="12.140625" style="3" customWidth="1"/>
    <col min="4" max="4" width="13.42578125" style="3" customWidth="1"/>
    <col min="5" max="5" width="12.140625" style="3" customWidth="1"/>
    <col min="6" max="6" width="18.28515625" style="3" customWidth="1"/>
    <col min="7" max="7" width="15" style="3" customWidth="1"/>
    <col min="8" max="8" width="19.5703125" style="3" customWidth="1"/>
    <col min="9" max="9" width="9.140625" style="3"/>
    <col min="10" max="10" width="20.7109375" style="3" customWidth="1"/>
    <col min="11" max="16384" width="9.140625" style="3"/>
  </cols>
  <sheetData>
    <row r="1" spans="1:9" x14ac:dyDescent="0.25">
      <c r="A1" s="15" t="s">
        <v>34</v>
      </c>
      <c r="B1" s="15"/>
    </row>
    <row r="2" spans="1:9" x14ac:dyDescent="0.25">
      <c r="A2" s="15" t="s">
        <v>59</v>
      </c>
      <c r="B2" s="15"/>
      <c r="G2" s="23" t="s">
        <v>60</v>
      </c>
      <c r="H2" s="23"/>
      <c r="I2" s="23"/>
    </row>
    <row r="3" spans="1:9" x14ac:dyDescent="0.25">
      <c r="G3" s="3" t="s">
        <v>18</v>
      </c>
      <c r="H3" s="3">
        <f>MIN(B5:E24)</f>
        <v>0.25</v>
      </c>
    </row>
    <row r="4" spans="1:9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G4" s="3" t="s">
        <v>19</v>
      </c>
      <c r="H4" s="3">
        <f>MAX(B5:E24)</f>
        <v>8</v>
      </c>
    </row>
    <row r="5" spans="1:9" x14ac:dyDescent="0.25">
      <c r="A5" s="8">
        <v>1</v>
      </c>
      <c r="B5" s="8">
        <v>0.7</v>
      </c>
      <c r="C5" s="8">
        <v>1.5</v>
      </c>
      <c r="D5" s="8">
        <v>1</v>
      </c>
      <c r="E5" s="8">
        <v>1.4</v>
      </c>
      <c r="G5" s="3" t="s">
        <v>30</v>
      </c>
      <c r="H5" s="3">
        <f>COUNT(B5:E24)</f>
        <v>80</v>
      </c>
    </row>
    <row r="6" spans="1:9" x14ac:dyDescent="0.25">
      <c r="A6" s="8">
        <v>2</v>
      </c>
      <c r="B6" s="8">
        <v>2.1</v>
      </c>
      <c r="C6" s="8">
        <v>1.8</v>
      </c>
      <c r="D6" s="8">
        <v>2</v>
      </c>
      <c r="E6" s="8">
        <v>2.5</v>
      </c>
      <c r="G6" s="8" t="s">
        <v>32</v>
      </c>
      <c r="H6" s="8" t="s">
        <v>31</v>
      </c>
      <c r="I6" s="8" t="s">
        <v>20</v>
      </c>
    </row>
    <row r="7" spans="1:9" x14ac:dyDescent="0.25">
      <c r="A7" s="8">
        <v>3</v>
      </c>
      <c r="B7" s="8">
        <v>1.1000000000000001</v>
      </c>
      <c r="C7" s="8">
        <v>2</v>
      </c>
      <c r="D7" s="8">
        <v>2</v>
      </c>
      <c r="E7" s="8">
        <v>1.6</v>
      </c>
      <c r="G7" s="8">
        <v>0.9</v>
      </c>
      <c r="H7" s="8" t="s">
        <v>21</v>
      </c>
      <c r="I7" s="8" cm="1">
        <f t="array" ref="I7:I16">FREQUENCY(B5:E24,G7:G15)</f>
        <v>18</v>
      </c>
    </row>
    <row r="8" spans="1:9" x14ac:dyDescent="0.25">
      <c r="A8" s="8">
        <v>4</v>
      </c>
      <c r="B8" s="8">
        <v>1.6</v>
      </c>
      <c r="C8" s="8">
        <v>0.8</v>
      </c>
      <c r="D8" s="8">
        <v>2</v>
      </c>
      <c r="E8" s="8">
        <v>1.6</v>
      </c>
      <c r="G8" s="8">
        <v>1.9</v>
      </c>
      <c r="H8" s="8" t="s">
        <v>22</v>
      </c>
      <c r="I8" s="8">
        <v>36</v>
      </c>
    </row>
    <row r="9" spans="1:9" x14ac:dyDescent="0.25">
      <c r="A9" s="8">
        <v>5</v>
      </c>
      <c r="B9" s="8">
        <v>2.7</v>
      </c>
      <c r="C9" s="8">
        <v>3</v>
      </c>
      <c r="D9" s="8">
        <v>3.5</v>
      </c>
      <c r="E9" s="8">
        <v>3</v>
      </c>
      <c r="G9" s="8">
        <v>2.9</v>
      </c>
      <c r="H9" s="8" t="s">
        <v>23</v>
      </c>
      <c r="I9" s="8">
        <v>11</v>
      </c>
    </row>
    <row r="10" spans="1:9" x14ac:dyDescent="0.25">
      <c r="A10" s="8">
        <v>6</v>
      </c>
      <c r="B10" s="8">
        <v>0.55000000000000004</v>
      </c>
      <c r="C10" s="8">
        <v>1.2</v>
      </c>
      <c r="D10" s="8">
        <v>1</v>
      </c>
      <c r="E10" s="8">
        <v>1</v>
      </c>
      <c r="G10" s="8">
        <v>3.9</v>
      </c>
      <c r="H10" s="8" t="s">
        <v>24</v>
      </c>
      <c r="I10" s="8">
        <v>3</v>
      </c>
    </row>
    <row r="11" spans="1:9" x14ac:dyDescent="0.25">
      <c r="A11" s="8">
        <v>7</v>
      </c>
      <c r="B11" s="8">
        <v>0.27</v>
      </c>
      <c r="C11" s="8">
        <v>1.2</v>
      </c>
      <c r="D11" s="8">
        <v>1</v>
      </c>
      <c r="E11" s="8">
        <v>0.7</v>
      </c>
      <c r="G11" s="8">
        <v>4.9000000000000004</v>
      </c>
      <c r="H11" s="8" t="s">
        <v>25</v>
      </c>
      <c r="I11" s="8">
        <v>3</v>
      </c>
    </row>
    <row r="12" spans="1:9" x14ac:dyDescent="0.25">
      <c r="A12" s="8">
        <v>8</v>
      </c>
      <c r="B12" s="8">
        <v>0.4</v>
      </c>
      <c r="C12" s="8">
        <v>0.5</v>
      </c>
      <c r="D12" s="8">
        <v>1</v>
      </c>
      <c r="E12" s="8">
        <v>0.9</v>
      </c>
      <c r="G12" s="8">
        <v>5.9</v>
      </c>
      <c r="H12" s="8" t="s">
        <v>26</v>
      </c>
      <c r="I12" s="8">
        <v>2</v>
      </c>
    </row>
    <row r="13" spans="1:9" x14ac:dyDescent="0.25">
      <c r="A13" s="8">
        <v>9</v>
      </c>
      <c r="B13" s="8">
        <v>6</v>
      </c>
      <c r="C13" s="8">
        <v>5.5</v>
      </c>
      <c r="D13" s="8">
        <v>6.5</v>
      </c>
      <c r="E13" s="8">
        <v>6.2</v>
      </c>
      <c r="G13" s="8">
        <v>6.9</v>
      </c>
      <c r="H13" s="8" t="s">
        <v>27</v>
      </c>
      <c r="I13" s="8">
        <v>4</v>
      </c>
    </row>
    <row r="14" spans="1:9" x14ac:dyDescent="0.25">
      <c r="A14" s="8">
        <v>10</v>
      </c>
      <c r="B14" s="8">
        <v>1.1200000000000001</v>
      </c>
      <c r="C14" s="8">
        <v>0.5</v>
      </c>
      <c r="D14" s="8">
        <v>1.5</v>
      </c>
      <c r="E14" s="8">
        <v>1.4</v>
      </c>
      <c r="G14" s="8">
        <v>7.9</v>
      </c>
      <c r="H14" s="8" t="s">
        <v>28</v>
      </c>
      <c r="I14" s="8">
        <v>2</v>
      </c>
    </row>
    <row r="15" spans="1:9" x14ac:dyDescent="0.25">
      <c r="A15" s="8">
        <v>11</v>
      </c>
      <c r="B15" s="8">
        <v>1.3</v>
      </c>
      <c r="C15" s="8">
        <v>2.1</v>
      </c>
      <c r="D15" s="8">
        <v>1.5</v>
      </c>
      <c r="E15" s="8">
        <v>1.7</v>
      </c>
      <c r="G15" s="8">
        <v>8.9</v>
      </c>
      <c r="H15" s="8" t="s">
        <v>29</v>
      </c>
      <c r="I15" s="8">
        <v>1</v>
      </c>
    </row>
    <row r="16" spans="1:9" x14ac:dyDescent="0.25">
      <c r="A16" s="8">
        <v>12</v>
      </c>
      <c r="B16" s="8">
        <v>0.98</v>
      </c>
      <c r="C16" s="8">
        <v>1</v>
      </c>
      <c r="D16" s="8">
        <v>1</v>
      </c>
      <c r="E16" s="8">
        <v>1.3</v>
      </c>
      <c r="G16" s="8"/>
      <c r="H16" s="8"/>
      <c r="I16" s="8">
        <v>0</v>
      </c>
    </row>
    <row r="17" spans="1:9" x14ac:dyDescent="0.25">
      <c r="A17" s="8">
        <v>13</v>
      </c>
      <c r="B17" s="8">
        <v>1.1499999999999999</v>
      </c>
      <c r="C17" s="8">
        <v>1.8</v>
      </c>
      <c r="D17" s="8">
        <v>1.5</v>
      </c>
      <c r="E17" s="8">
        <v>1.6</v>
      </c>
      <c r="G17" s="19" t="s">
        <v>54</v>
      </c>
      <c r="H17" s="8"/>
      <c r="I17" s="8">
        <f>SUM(I7:I15)</f>
        <v>80</v>
      </c>
    </row>
    <row r="18" spans="1:9" x14ac:dyDescent="0.25">
      <c r="A18" s="8">
        <v>14</v>
      </c>
      <c r="B18" s="8">
        <v>0.52</v>
      </c>
      <c r="C18" s="8">
        <v>1.5</v>
      </c>
      <c r="D18" s="8">
        <v>1</v>
      </c>
      <c r="E18" s="8">
        <v>1</v>
      </c>
    </row>
    <row r="19" spans="1:9" x14ac:dyDescent="0.25">
      <c r="A19" s="8">
        <v>15</v>
      </c>
      <c r="B19" s="8">
        <v>1.8</v>
      </c>
      <c r="C19" s="8">
        <v>2</v>
      </c>
      <c r="D19" s="8">
        <v>2.5</v>
      </c>
      <c r="E19" s="8">
        <v>2.1</v>
      </c>
    </row>
    <row r="20" spans="1:9" x14ac:dyDescent="0.25">
      <c r="A20" s="8">
        <v>16</v>
      </c>
      <c r="B20" s="8">
        <v>7.5</v>
      </c>
      <c r="C20" s="8">
        <v>6</v>
      </c>
      <c r="D20" s="8">
        <v>8</v>
      </c>
      <c r="E20" s="8">
        <v>7</v>
      </c>
    </row>
    <row r="21" spans="1:9" x14ac:dyDescent="0.25">
      <c r="A21" s="8">
        <v>17</v>
      </c>
      <c r="B21" s="8">
        <v>0.28000000000000003</v>
      </c>
      <c r="C21" s="8">
        <v>1</v>
      </c>
      <c r="D21" s="8">
        <v>1</v>
      </c>
      <c r="E21" s="8">
        <v>0.8</v>
      </c>
    </row>
    <row r="22" spans="1:9" x14ac:dyDescent="0.25">
      <c r="A22" s="8">
        <v>18</v>
      </c>
      <c r="B22" s="8">
        <v>0.5</v>
      </c>
      <c r="C22" s="8">
        <v>0.9</v>
      </c>
      <c r="D22" s="8">
        <v>1.2</v>
      </c>
      <c r="E22" s="8">
        <v>0.8</v>
      </c>
    </row>
    <row r="23" spans="1:9" x14ac:dyDescent="0.25">
      <c r="A23" s="8">
        <v>19</v>
      </c>
      <c r="B23" s="8">
        <v>4.9000000000000004</v>
      </c>
      <c r="C23" s="8">
        <v>4.5</v>
      </c>
      <c r="D23" s="8">
        <v>5.5</v>
      </c>
      <c r="E23" s="8">
        <v>4.9000000000000004</v>
      </c>
    </row>
    <row r="24" spans="1:9" x14ac:dyDescent="0.25">
      <c r="A24" s="8">
        <v>20</v>
      </c>
      <c r="B24" s="8">
        <v>0.25</v>
      </c>
      <c r="C24" s="8">
        <v>0.5</v>
      </c>
      <c r="D24" s="8">
        <v>1</v>
      </c>
      <c r="E24" s="8">
        <v>0.5</v>
      </c>
    </row>
    <row r="25" spans="1:9" x14ac:dyDescent="0.25">
      <c r="A25" s="7"/>
      <c r="B25" s="7"/>
      <c r="C25" s="7"/>
      <c r="D25" s="7"/>
      <c r="E25" s="7"/>
    </row>
    <row r="26" spans="1:9" x14ac:dyDescent="0.25">
      <c r="A26" s="7" t="s">
        <v>56</v>
      </c>
      <c r="B26" s="7">
        <f>_xlfn.STDEV.S(B5:B24)</f>
        <v>2.0272885703245165</v>
      </c>
      <c r="C26" s="7">
        <f>_xlfn.STDEV.S(C5:C24)</f>
        <v>1.6017342574781084</v>
      </c>
      <c r="D26" s="7">
        <f>_xlfn.STDEV.S(D5:D24)</f>
        <v>2.036063022496835</v>
      </c>
      <c r="E26" s="7">
        <f>_xlfn.STDEV.S(E5:E24)</f>
        <v>1.8341784336088438</v>
      </c>
    </row>
    <row r="28" spans="1:9" x14ac:dyDescent="0.25">
      <c r="A28" s="20" t="s">
        <v>55</v>
      </c>
      <c r="B28" s="20"/>
      <c r="C28" s="20"/>
      <c r="D28" s="20"/>
      <c r="E28" s="20"/>
    </row>
    <row r="29" spans="1:9" x14ac:dyDescent="0.25">
      <c r="A29" s="8" t="s">
        <v>0</v>
      </c>
      <c r="B29" s="8" t="s">
        <v>1</v>
      </c>
      <c r="C29" s="8" t="s">
        <v>33</v>
      </c>
      <c r="D29" s="8" t="s">
        <v>57</v>
      </c>
      <c r="E29" s="8" t="s">
        <v>3</v>
      </c>
      <c r="F29" s="8" t="s">
        <v>58</v>
      </c>
      <c r="G29" s="8" t="s">
        <v>4</v>
      </c>
      <c r="H29" s="8" t="s">
        <v>58</v>
      </c>
    </row>
    <row r="30" spans="1:9" x14ac:dyDescent="0.25">
      <c r="A30" s="8">
        <v>1</v>
      </c>
      <c r="B30" s="8">
        <v>0.7</v>
      </c>
      <c r="C30" s="8">
        <v>1.5</v>
      </c>
      <c r="D30" s="8">
        <f>(B30-C30)</f>
        <v>-0.8</v>
      </c>
      <c r="E30" s="8">
        <v>1</v>
      </c>
      <c r="F30" s="8">
        <f t="shared" ref="F30:F49" si="0">(B30-E30)</f>
        <v>-0.30000000000000004</v>
      </c>
      <c r="G30" s="8">
        <v>1.4</v>
      </c>
      <c r="H30" s="8">
        <f t="shared" ref="H30:H49" si="1">(G30-B30)</f>
        <v>0.7</v>
      </c>
    </row>
    <row r="31" spans="1:9" x14ac:dyDescent="0.25">
      <c r="A31" s="8">
        <v>2</v>
      </c>
      <c r="B31" s="8">
        <v>2.1</v>
      </c>
      <c r="C31" s="8">
        <v>1.8</v>
      </c>
      <c r="D31" s="8">
        <f t="shared" ref="D31:D49" si="2">(B31-C31)</f>
        <v>0.30000000000000004</v>
      </c>
      <c r="E31" s="8">
        <v>2</v>
      </c>
      <c r="F31" s="8">
        <f t="shared" si="0"/>
        <v>0.10000000000000009</v>
      </c>
      <c r="G31" s="8">
        <v>2.5</v>
      </c>
      <c r="H31" s="8">
        <f t="shared" si="1"/>
        <v>0.39999999999999991</v>
      </c>
    </row>
    <row r="32" spans="1:9" x14ac:dyDescent="0.25">
      <c r="A32" s="8">
        <v>3</v>
      </c>
      <c r="B32" s="8">
        <v>1.1000000000000001</v>
      </c>
      <c r="C32" s="8">
        <v>2</v>
      </c>
      <c r="D32" s="8">
        <f t="shared" si="2"/>
        <v>-0.89999999999999991</v>
      </c>
      <c r="E32" s="8">
        <v>2</v>
      </c>
      <c r="F32" s="8">
        <f t="shared" si="0"/>
        <v>-0.89999999999999991</v>
      </c>
      <c r="G32" s="8">
        <v>1.6</v>
      </c>
      <c r="H32" s="8">
        <f t="shared" si="1"/>
        <v>0.5</v>
      </c>
    </row>
    <row r="33" spans="1:8" x14ac:dyDescent="0.25">
      <c r="A33" s="8">
        <v>4</v>
      </c>
      <c r="B33" s="8">
        <v>1.6</v>
      </c>
      <c r="C33" s="8">
        <v>0.8</v>
      </c>
      <c r="D33" s="8">
        <f t="shared" si="2"/>
        <v>0.8</v>
      </c>
      <c r="E33" s="8">
        <v>2</v>
      </c>
      <c r="F33" s="8">
        <f t="shared" si="0"/>
        <v>-0.39999999999999991</v>
      </c>
      <c r="G33" s="8">
        <v>1.6</v>
      </c>
      <c r="H33" s="8">
        <f t="shared" si="1"/>
        <v>0</v>
      </c>
    </row>
    <row r="34" spans="1:8" x14ac:dyDescent="0.25">
      <c r="A34" s="8">
        <v>5</v>
      </c>
      <c r="B34" s="8">
        <v>2.7</v>
      </c>
      <c r="C34" s="8">
        <v>3</v>
      </c>
      <c r="D34" s="8">
        <f t="shared" si="2"/>
        <v>-0.29999999999999982</v>
      </c>
      <c r="E34" s="8">
        <v>3.5</v>
      </c>
      <c r="F34" s="8">
        <f t="shared" si="0"/>
        <v>-0.79999999999999982</v>
      </c>
      <c r="G34" s="8">
        <v>3</v>
      </c>
      <c r="H34" s="8">
        <f t="shared" si="1"/>
        <v>0.29999999999999982</v>
      </c>
    </row>
    <row r="35" spans="1:8" x14ac:dyDescent="0.25">
      <c r="A35" s="8">
        <v>6</v>
      </c>
      <c r="B35" s="8">
        <v>0.55000000000000004</v>
      </c>
      <c r="C35" s="8">
        <v>1.2</v>
      </c>
      <c r="D35" s="8">
        <f t="shared" si="2"/>
        <v>-0.64999999999999991</v>
      </c>
      <c r="E35" s="8">
        <v>1</v>
      </c>
      <c r="F35" s="8">
        <f t="shared" si="0"/>
        <v>-0.44999999999999996</v>
      </c>
      <c r="G35" s="8">
        <v>1</v>
      </c>
      <c r="H35" s="8">
        <f t="shared" si="1"/>
        <v>0.44999999999999996</v>
      </c>
    </row>
    <row r="36" spans="1:8" x14ac:dyDescent="0.25">
      <c r="A36" s="8">
        <v>7</v>
      </c>
      <c r="B36" s="8">
        <v>0.27</v>
      </c>
      <c r="C36" s="8">
        <v>1.2</v>
      </c>
      <c r="D36" s="8">
        <f t="shared" si="2"/>
        <v>-0.92999999999999994</v>
      </c>
      <c r="E36" s="8">
        <v>1</v>
      </c>
      <c r="F36" s="8">
        <f t="shared" si="0"/>
        <v>-0.73</v>
      </c>
      <c r="G36" s="8">
        <v>0.7</v>
      </c>
      <c r="H36" s="8">
        <f t="shared" si="1"/>
        <v>0.42999999999999994</v>
      </c>
    </row>
    <row r="37" spans="1:8" x14ac:dyDescent="0.25">
      <c r="A37" s="8">
        <v>8</v>
      </c>
      <c r="B37" s="8">
        <v>0.4</v>
      </c>
      <c r="C37" s="8">
        <v>0.5</v>
      </c>
      <c r="D37" s="8">
        <f t="shared" si="2"/>
        <v>-9.9999999999999978E-2</v>
      </c>
      <c r="E37" s="8">
        <v>1</v>
      </c>
      <c r="F37" s="8">
        <f t="shared" si="0"/>
        <v>-0.6</v>
      </c>
      <c r="G37" s="8">
        <v>0.9</v>
      </c>
      <c r="H37" s="8">
        <f t="shared" si="1"/>
        <v>0.5</v>
      </c>
    </row>
    <row r="38" spans="1:8" x14ac:dyDescent="0.25">
      <c r="A38" s="8">
        <v>9</v>
      </c>
      <c r="B38" s="8">
        <v>6</v>
      </c>
      <c r="C38" s="8">
        <v>5.5</v>
      </c>
      <c r="D38" s="8">
        <f t="shared" si="2"/>
        <v>0.5</v>
      </c>
      <c r="E38" s="8">
        <v>6.5</v>
      </c>
      <c r="F38" s="8">
        <f t="shared" si="0"/>
        <v>-0.5</v>
      </c>
      <c r="G38" s="8">
        <v>6.2</v>
      </c>
      <c r="H38" s="8">
        <f t="shared" si="1"/>
        <v>0.20000000000000018</v>
      </c>
    </row>
    <row r="39" spans="1:8" x14ac:dyDescent="0.25">
      <c r="A39" s="8">
        <v>10</v>
      </c>
      <c r="B39" s="8">
        <v>1.1200000000000001</v>
      </c>
      <c r="C39" s="8">
        <v>0.5</v>
      </c>
      <c r="D39" s="8">
        <f t="shared" si="2"/>
        <v>0.62000000000000011</v>
      </c>
      <c r="E39" s="8">
        <v>1.5</v>
      </c>
      <c r="F39" s="8">
        <f t="shared" si="0"/>
        <v>-0.37999999999999989</v>
      </c>
      <c r="G39" s="8">
        <v>1.4</v>
      </c>
      <c r="H39" s="8">
        <f t="shared" si="1"/>
        <v>0.2799999999999998</v>
      </c>
    </row>
    <row r="40" spans="1:8" x14ac:dyDescent="0.25">
      <c r="A40" s="8">
        <v>11</v>
      </c>
      <c r="B40" s="8">
        <v>1.3</v>
      </c>
      <c r="C40" s="8">
        <v>2.1</v>
      </c>
      <c r="D40" s="8">
        <f t="shared" si="2"/>
        <v>-0.8</v>
      </c>
      <c r="E40" s="8">
        <v>1.5</v>
      </c>
      <c r="F40" s="8">
        <f t="shared" si="0"/>
        <v>-0.19999999999999996</v>
      </c>
      <c r="G40" s="8">
        <v>1.7</v>
      </c>
      <c r="H40" s="8">
        <f t="shared" si="1"/>
        <v>0.39999999999999991</v>
      </c>
    </row>
    <row r="41" spans="1:8" x14ac:dyDescent="0.25">
      <c r="A41" s="8">
        <v>12</v>
      </c>
      <c r="B41" s="8">
        <v>0.98</v>
      </c>
      <c r="C41" s="8">
        <v>1</v>
      </c>
      <c r="D41" s="8">
        <f t="shared" si="2"/>
        <v>-2.0000000000000018E-2</v>
      </c>
      <c r="E41" s="8">
        <v>1</v>
      </c>
      <c r="F41" s="8">
        <f t="shared" si="0"/>
        <v>-2.0000000000000018E-2</v>
      </c>
      <c r="G41" s="8">
        <v>1.3</v>
      </c>
      <c r="H41" s="8">
        <f t="shared" si="1"/>
        <v>0.32000000000000006</v>
      </c>
    </row>
    <row r="42" spans="1:8" x14ac:dyDescent="0.25">
      <c r="A42" s="8">
        <v>13</v>
      </c>
      <c r="B42" s="8">
        <v>1.1499999999999999</v>
      </c>
      <c r="C42" s="8">
        <v>1.8</v>
      </c>
      <c r="D42" s="8">
        <f t="shared" si="2"/>
        <v>-0.65000000000000013</v>
      </c>
      <c r="E42" s="8">
        <v>1.5</v>
      </c>
      <c r="F42" s="8">
        <f t="shared" si="0"/>
        <v>-0.35000000000000009</v>
      </c>
      <c r="G42" s="8">
        <v>1.6</v>
      </c>
      <c r="H42" s="8">
        <f t="shared" si="1"/>
        <v>0.45000000000000018</v>
      </c>
    </row>
    <row r="43" spans="1:8" x14ac:dyDescent="0.25">
      <c r="A43" s="8">
        <v>14</v>
      </c>
      <c r="B43" s="8">
        <v>0.52</v>
      </c>
      <c r="C43" s="8">
        <v>1.5</v>
      </c>
      <c r="D43" s="8">
        <f t="shared" si="2"/>
        <v>-0.98</v>
      </c>
      <c r="E43" s="8">
        <v>1</v>
      </c>
      <c r="F43" s="8">
        <f t="shared" si="0"/>
        <v>-0.48</v>
      </c>
      <c r="G43" s="8">
        <v>1</v>
      </c>
      <c r="H43" s="8">
        <f t="shared" si="1"/>
        <v>0.48</v>
      </c>
    </row>
    <row r="44" spans="1:8" x14ac:dyDescent="0.25">
      <c r="A44" s="8">
        <v>15</v>
      </c>
      <c r="B44" s="8">
        <v>1.8</v>
      </c>
      <c r="C44" s="8">
        <v>2</v>
      </c>
      <c r="D44" s="8">
        <f t="shared" si="2"/>
        <v>-0.19999999999999996</v>
      </c>
      <c r="E44" s="8">
        <v>2.5</v>
      </c>
      <c r="F44" s="8">
        <f t="shared" si="0"/>
        <v>-0.7</v>
      </c>
      <c r="G44" s="8">
        <v>2.1</v>
      </c>
      <c r="H44" s="8">
        <f t="shared" si="1"/>
        <v>0.30000000000000004</v>
      </c>
    </row>
    <row r="45" spans="1:8" x14ac:dyDescent="0.25">
      <c r="A45" s="8">
        <v>16</v>
      </c>
      <c r="B45" s="8">
        <v>7.5</v>
      </c>
      <c r="C45" s="8">
        <v>6</v>
      </c>
      <c r="D45" s="8">
        <f t="shared" si="2"/>
        <v>1.5</v>
      </c>
      <c r="E45" s="8">
        <v>8</v>
      </c>
      <c r="F45" s="8">
        <f t="shared" si="0"/>
        <v>-0.5</v>
      </c>
      <c r="G45" s="8">
        <v>7</v>
      </c>
      <c r="H45" s="8">
        <f t="shared" si="1"/>
        <v>-0.5</v>
      </c>
    </row>
    <row r="46" spans="1:8" x14ac:dyDescent="0.25">
      <c r="A46" s="8">
        <v>17</v>
      </c>
      <c r="B46" s="8">
        <v>0.28000000000000003</v>
      </c>
      <c r="C46" s="8">
        <v>1</v>
      </c>
      <c r="D46" s="8">
        <f t="shared" si="2"/>
        <v>-0.72</v>
      </c>
      <c r="E46" s="8">
        <v>1</v>
      </c>
      <c r="F46" s="8">
        <f t="shared" si="0"/>
        <v>-0.72</v>
      </c>
      <c r="G46" s="8">
        <v>0.8</v>
      </c>
      <c r="H46" s="8">
        <f t="shared" si="1"/>
        <v>0.52</v>
      </c>
    </row>
    <row r="47" spans="1:8" x14ac:dyDescent="0.25">
      <c r="A47" s="8">
        <v>18</v>
      </c>
      <c r="B47" s="8">
        <v>0.5</v>
      </c>
      <c r="C47" s="8">
        <v>0.9</v>
      </c>
      <c r="D47" s="8">
        <f t="shared" si="2"/>
        <v>-0.4</v>
      </c>
      <c r="E47" s="8">
        <v>1.2</v>
      </c>
      <c r="F47" s="8">
        <f t="shared" si="0"/>
        <v>-0.7</v>
      </c>
      <c r="G47" s="8">
        <v>0.8</v>
      </c>
      <c r="H47" s="8">
        <f t="shared" si="1"/>
        <v>0.30000000000000004</v>
      </c>
    </row>
    <row r="48" spans="1:8" x14ac:dyDescent="0.25">
      <c r="A48" s="8">
        <v>19</v>
      </c>
      <c r="B48" s="8">
        <v>4.9000000000000004</v>
      </c>
      <c r="C48" s="8">
        <v>4.5</v>
      </c>
      <c r="D48" s="8">
        <f t="shared" si="2"/>
        <v>0.40000000000000036</v>
      </c>
      <c r="E48" s="8">
        <v>5.5</v>
      </c>
      <c r="F48" s="8">
        <f t="shared" si="0"/>
        <v>-0.59999999999999964</v>
      </c>
      <c r="G48" s="8">
        <v>4.9000000000000004</v>
      </c>
      <c r="H48" s="8">
        <f t="shared" si="1"/>
        <v>0</v>
      </c>
    </row>
    <row r="49" spans="1:8" x14ac:dyDescent="0.25">
      <c r="A49" s="8">
        <v>20</v>
      </c>
      <c r="B49" s="8">
        <v>0.25</v>
      </c>
      <c r="C49" s="8">
        <v>0.5</v>
      </c>
      <c r="D49" s="8">
        <f t="shared" si="2"/>
        <v>-0.25</v>
      </c>
      <c r="E49" s="8">
        <v>1</v>
      </c>
      <c r="F49" s="8">
        <f t="shared" si="0"/>
        <v>-0.75</v>
      </c>
      <c r="G49" s="8">
        <v>0.5</v>
      </c>
      <c r="H49" s="8">
        <f t="shared" si="1"/>
        <v>0.25</v>
      </c>
    </row>
  </sheetData>
  <mergeCells count="1">
    <mergeCell ref="G2:I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Cover page</vt:lpstr>
      <vt:lpstr> Task 1 Part a</vt:lpstr>
      <vt:lpstr>Task 1 Part b</vt:lpstr>
      <vt:lpstr>Task 2 Part a</vt:lpstr>
      <vt:lpstr>Task 2 Part b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Windows User</cp:lastModifiedBy>
  <dcterms:created xsi:type="dcterms:W3CDTF">2023-04-13T15:33:39Z</dcterms:created>
  <dcterms:modified xsi:type="dcterms:W3CDTF">2023-04-21T11:51:53Z</dcterms:modified>
</cp:coreProperties>
</file>