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C:\Users\oscar\Downloads\"/>
    </mc:Choice>
  </mc:AlternateContent>
  <xr:revisionPtr revIDLastSave="0" documentId="8_{56A05052-C199-4B23-B2CB-3D0CF233F078}" xr6:coauthVersionLast="47" xr6:coauthVersionMax="47" xr10:uidLastSave="{00000000-0000-0000-0000-000000000000}"/>
  <bookViews>
    <workbookView xWindow="10" yWindow="10" windowWidth="22380" windowHeight="13260" xr2:uid="{00000000-000D-0000-FFFF-FFFF00000000}"/>
  </bookViews>
  <sheets>
    <sheet name="Dyno Data" sheetId="1" r:id="rId1"/>
    <sheet name="Smoothed " sheetId="2" r:id="rId2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4" i="1"/>
  <c r="E4" i="1"/>
  <c r="H4" i="1"/>
  <c r="F4" i="1"/>
  <c r="F5" i="1"/>
  <c r="E5" i="1"/>
  <c r="I5" i="1" s="1"/>
  <c r="E16" i="1"/>
  <c r="H16" i="1" s="1"/>
  <c r="F6" i="1"/>
  <c r="F7" i="1"/>
  <c r="E7" i="1" s="1"/>
  <c r="F8" i="1"/>
  <c r="E8" i="1" s="1"/>
  <c r="F9" i="1"/>
  <c r="F10" i="1"/>
  <c r="F11" i="1"/>
  <c r="F12" i="1"/>
  <c r="F13" i="1"/>
  <c r="F14" i="1"/>
  <c r="E14" i="1" s="1"/>
  <c r="F15" i="1"/>
  <c r="E15" i="1" s="1"/>
  <c r="F16" i="1"/>
  <c r="F17" i="1"/>
  <c r="E17" i="1" s="1"/>
  <c r="F18" i="1"/>
  <c r="F19" i="1"/>
  <c r="E19" i="1" s="1"/>
  <c r="F20" i="1"/>
  <c r="F21" i="1"/>
  <c r="F22" i="1"/>
  <c r="F23" i="1"/>
  <c r="F24" i="1"/>
  <c r="F25" i="1"/>
  <c r="F26" i="1"/>
  <c r="E26" i="1" s="1"/>
  <c r="F27" i="1"/>
  <c r="E27" i="1" s="1"/>
  <c r="F28" i="1"/>
  <c r="E28" i="1" s="1"/>
  <c r="F29" i="1"/>
  <c r="E29" i="1" s="1"/>
  <c r="F30" i="1"/>
  <c r="F31" i="1"/>
  <c r="F32" i="1"/>
  <c r="F33" i="1"/>
  <c r="F34" i="1"/>
  <c r="F35" i="1"/>
  <c r="F36" i="1"/>
  <c r="F37" i="1"/>
  <c r="F38" i="1"/>
  <c r="F39" i="1"/>
  <c r="F40" i="1"/>
  <c r="F41" i="1"/>
  <c r="E41" i="1" s="1"/>
  <c r="F42" i="1"/>
  <c r="F43" i="1"/>
  <c r="F44" i="1"/>
  <c r="F45" i="1"/>
  <c r="F46" i="1"/>
  <c r="F47" i="1"/>
  <c r="F48" i="1"/>
  <c r="F49" i="1"/>
  <c r="F50" i="1"/>
  <c r="F51" i="1"/>
  <c r="F52" i="1"/>
  <c r="F53" i="1"/>
  <c r="E53" i="1" s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E94" i="1" s="1"/>
  <c r="H14" i="1" l="1"/>
  <c r="I14" i="1"/>
  <c r="I53" i="1"/>
  <c r="H53" i="1"/>
  <c r="H26" i="1"/>
  <c r="I26" i="1"/>
  <c r="I94" i="1"/>
  <c r="H94" i="1"/>
  <c r="H8" i="1"/>
  <c r="I8" i="1"/>
  <c r="H19" i="1"/>
  <c r="I19" i="1"/>
  <c r="H7" i="1"/>
  <c r="I7" i="1"/>
  <c r="I41" i="1"/>
  <c r="H41" i="1"/>
  <c r="I29" i="1"/>
  <c r="H29" i="1"/>
  <c r="I17" i="1"/>
  <c r="H17" i="1"/>
  <c r="H28" i="1"/>
  <c r="I28" i="1"/>
  <c r="H27" i="1"/>
  <c r="I27" i="1"/>
  <c r="I15" i="1"/>
  <c r="H15" i="1"/>
  <c r="E88" i="1"/>
  <c r="E92" i="1"/>
  <c r="E80" i="1"/>
  <c r="E68" i="1"/>
  <c r="E56" i="1"/>
  <c r="E44" i="1"/>
  <c r="E32" i="1"/>
  <c r="E20" i="1"/>
  <c r="E89" i="1"/>
  <c r="H5" i="1"/>
  <c r="E91" i="1"/>
  <c r="E79" i="1"/>
  <c r="E67" i="1"/>
  <c r="E55" i="1"/>
  <c r="E43" i="1"/>
  <c r="E31" i="1"/>
  <c r="E90" i="1"/>
  <c r="E78" i="1"/>
  <c r="E66" i="1"/>
  <c r="E54" i="1"/>
  <c r="E42" i="1"/>
  <c r="E30" i="1"/>
  <c r="E18" i="1"/>
  <c r="E6" i="1"/>
  <c r="E75" i="1"/>
  <c r="E39" i="1"/>
  <c r="E86" i="1"/>
  <c r="E62" i="1"/>
  <c r="E38" i="1"/>
  <c r="E85" i="1"/>
  <c r="E73" i="1"/>
  <c r="E61" i="1"/>
  <c r="E49" i="1"/>
  <c r="E25" i="1"/>
  <c r="E13" i="1"/>
  <c r="E84" i="1"/>
  <c r="E72" i="1"/>
  <c r="E60" i="1"/>
  <c r="E48" i="1"/>
  <c r="E36" i="1"/>
  <c r="E24" i="1"/>
  <c r="E12" i="1"/>
  <c r="E83" i="1"/>
  <c r="E71" i="1"/>
  <c r="E59" i="1"/>
  <c r="E47" i="1"/>
  <c r="E35" i="1"/>
  <c r="E23" i="1"/>
  <c r="E11" i="1"/>
  <c r="E77" i="1"/>
  <c r="E65" i="1"/>
  <c r="E76" i="1"/>
  <c r="E52" i="1"/>
  <c r="E40" i="1"/>
  <c r="E87" i="1"/>
  <c r="E51" i="1"/>
  <c r="E74" i="1"/>
  <c r="E50" i="1"/>
  <c r="E82" i="1"/>
  <c r="E70" i="1"/>
  <c r="E58" i="1"/>
  <c r="E46" i="1"/>
  <c r="E34" i="1"/>
  <c r="E22" i="1"/>
  <c r="E10" i="1"/>
  <c r="E64" i="1"/>
  <c r="E63" i="1"/>
  <c r="E37" i="1"/>
  <c r="E93" i="1"/>
  <c r="E81" i="1"/>
  <c r="E69" i="1"/>
  <c r="E57" i="1"/>
  <c r="E45" i="1"/>
  <c r="E33" i="1"/>
  <c r="E21" i="1"/>
  <c r="E9" i="1"/>
  <c r="I16" i="1"/>
  <c r="I4" i="1"/>
  <c r="H70" i="1" l="1"/>
  <c r="I70" i="1"/>
  <c r="H82" i="1"/>
  <c r="I82" i="1"/>
  <c r="I81" i="1"/>
  <c r="H81" i="1"/>
  <c r="H93" i="1"/>
  <c r="I93" i="1"/>
  <c r="H89" i="1"/>
  <c r="I89" i="1"/>
  <c r="H63" i="1"/>
  <c r="I63" i="1"/>
  <c r="H84" i="1"/>
  <c r="I84" i="1"/>
  <c r="I6" i="1"/>
  <c r="H6" i="1"/>
  <c r="H35" i="1"/>
  <c r="I35" i="1"/>
  <c r="I18" i="1"/>
  <c r="H18" i="1"/>
  <c r="H50" i="1"/>
  <c r="I50" i="1"/>
  <c r="H25" i="1"/>
  <c r="I25" i="1"/>
  <c r="I42" i="1"/>
  <c r="H42" i="1"/>
  <c r="H71" i="1"/>
  <c r="I71" i="1"/>
  <c r="H20" i="1"/>
  <c r="I20" i="1"/>
  <c r="H87" i="1"/>
  <c r="I87" i="1"/>
  <c r="I66" i="1"/>
  <c r="H66" i="1"/>
  <c r="H12" i="1"/>
  <c r="I12" i="1"/>
  <c r="H78" i="1"/>
  <c r="I78" i="1"/>
  <c r="H52" i="1"/>
  <c r="I52" i="1"/>
  <c r="H38" i="1"/>
  <c r="I38" i="1"/>
  <c r="I90" i="1"/>
  <c r="H90" i="1"/>
  <c r="H56" i="1"/>
  <c r="I56" i="1"/>
  <c r="H9" i="1"/>
  <c r="I9" i="1"/>
  <c r="I76" i="1"/>
  <c r="H76" i="1"/>
  <c r="H62" i="1"/>
  <c r="I62" i="1"/>
  <c r="H21" i="1"/>
  <c r="I21" i="1"/>
  <c r="I65" i="1"/>
  <c r="H65" i="1"/>
  <c r="H86" i="1"/>
  <c r="I86" i="1"/>
  <c r="H60" i="1"/>
  <c r="I60" i="1"/>
  <c r="H92" i="1"/>
  <c r="I92" i="1"/>
  <c r="H57" i="1"/>
  <c r="I57" i="1"/>
  <c r="H23" i="1"/>
  <c r="I23" i="1"/>
  <c r="H79" i="1"/>
  <c r="I79" i="1"/>
  <c r="I69" i="1"/>
  <c r="H69" i="1"/>
  <c r="H13" i="1"/>
  <c r="I13" i="1"/>
  <c r="H47" i="1"/>
  <c r="I47" i="1"/>
  <c r="H30" i="1"/>
  <c r="I30" i="1"/>
  <c r="H74" i="1"/>
  <c r="I74" i="1"/>
  <c r="I59" i="1"/>
  <c r="H59" i="1"/>
  <c r="H49" i="1"/>
  <c r="I49" i="1"/>
  <c r="I37" i="1"/>
  <c r="H37" i="1"/>
  <c r="H51" i="1"/>
  <c r="I51" i="1"/>
  <c r="H61" i="1"/>
  <c r="I61" i="1"/>
  <c r="I54" i="1"/>
  <c r="H54" i="1"/>
  <c r="H83" i="1"/>
  <c r="I83" i="1"/>
  <c r="H73" i="1"/>
  <c r="I73" i="1"/>
  <c r="H32" i="1"/>
  <c r="I32" i="1"/>
  <c r="H64" i="1"/>
  <c r="I64" i="1"/>
  <c r="H40" i="1"/>
  <c r="I40" i="1"/>
  <c r="H85" i="1"/>
  <c r="I85" i="1"/>
  <c r="H44" i="1"/>
  <c r="I44" i="1"/>
  <c r="H10" i="1"/>
  <c r="I10" i="1"/>
  <c r="H24" i="1"/>
  <c r="I24" i="1"/>
  <c r="H22" i="1"/>
  <c r="I22" i="1"/>
  <c r="I36" i="1"/>
  <c r="H36" i="1"/>
  <c r="I31" i="1"/>
  <c r="H31" i="1"/>
  <c r="H68" i="1"/>
  <c r="I68" i="1"/>
  <c r="I34" i="1"/>
  <c r="H34" i="1"/>
  <c r="H48" i="1"/>
  <c r="I48" i="1"/>
  <c r="H43" i="1"/>
  <c r="I43" i="1"/>
  <c r="H80" i="1"/>
  <c r="I80" i="1"/>
  <c r="I33" i="1"/>
  <c r="H33" i="1"/>
  <c r="I46" i="1"/>
  <c r="H46" i="1"/>
  <c r="I77" i="1"/>
  <c r="H77" i="1"/>
  <c r="H39" i="1"/>
  <c r="I39" i="1"/>
  <c r="H55" i="1"/>
  <c r="I55" i="1"/>
  <c r="H45" i="1"/>
  <c r="I45" i="1"/>
  <c r="H58" i="1"/>
  <c r="I58" i="1"/>
  <c r="H11" i="1"/>
  <c r="I11" i="1"/>
  <c r="H72" i="1"/>
  <c r="I72" i="1"/>
  <c r="H75" i="1"/>
  <c r="I75" i="1"/>
  <c r="H67" i="1"/>
  <c r="I67" i="1"/>
  <c r="H88" i="1"/>
  <c r="I88" i="1"/>
  <c r="I91" i="1"/>
  <c r="H91" i="1"/>
</calcChain>
</file>

<file path=xl/sharedStrings.xml><?xml version="1.0" encoding="utf-8"?>
<sst xmlns="http://schemas.openxmlformats.org/spreadsheetml/2006/main" count="30" uniqueCount="26">
  <si>
    <t>Load</t>
  </si>
  <si>
    <t>Dyno Speed</t>
  </si>
  <si>
    <t>Fuel Flow Rate</t>
  </si>
  <si>
    <t>Lambda</t>
  </si>
  <si>
    <t>Power</t>
  </si>
  <si>
    <t>Torque</t>
  </si>
  <si>
    <t>BMEP</t>
  </si>
  <si>
    <t>SFC</t>
  </si>
  <si>
    <t xml:space="preserve">Thermal Effeicency </t>
  </si>
  <si>
    <t>Baro</t>
  </si>
  <si>
    <t>Humidity</t>
  </si>
  <si>
    <t>Ambient temp</t>
  </si>
  <si>
    <t xml:space="preserve">Specific Gravity of Fuel </t>
  </si>
  <si>
    <t xml:space="preserve">calorific Value </t>
  </si>
  <si>
    <t>Newtons</t>
  </si>
  <si>
    <t>rpm</t>
  </si>
  <si>
    <t>l/min</t>
  </si>
  <si>
    <t>kw</t>
  </si>
  <si>
    <t>Nm</t>
  </si>
  <si>
    <t>Pa</t>
  </si>
  <si>
    <t>Kg/KwH</t>
  </si>
  <si>
    <t>%</t>
  </si>
  <si>
    <t>mBar</t>
  </si>
  <si>
    <t>Deg C</t>
  </si>
  <si>
    <t>Mj</t>
  </si>
  <si>
    <t>Smoothed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</si>
</sst>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0" fillId="2" borderId="4" xfId="0" applyFill="1" applyBorder="1"/>
    <xf numFmtId="0" fontId="0" fillId="0" borderId="4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</a:t>
            </a:r>
            <a:r>
              <a:rPr lang="en-US" baseline="0"/>
              <a:t> Against Dynomometer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SFC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'Smoothed '!$B$3:$B$93</c:f>
              <c:numCache>
                <c:formatCode>General</c:formatCode>
                <c:ptCount val="91"/>
                <c:pt idx="0">
                  <c:v>0.33064300000000002</c:v>
                </c:pt>
                <c:pt idx="1">
                  <c:v>0.327963</c:v>
                </c:pt>
                <c:pt idx="2">
                  <c:v>0.32313900000000001</c:v>
                </c:pt>
                <c:pt idx="3">
                  <c:v>0.31686700000000001</c:v>
                </c:pt>
                <c:pt idx="4">
                  <c:v>0.31031799999999998</c:v>
                </c:pt>
                <c:pt idx="5">
                  <c:v>0.303896</c:v>
                </c:pt>
                <c:pt idx="6">
                  <c:v>0.29699799999999998</c:v>
                </c:pt>
                <c:pt idx="7">
                  <c:v>0.29047499999999998</c:v>
                </c:pt>
                <c:pt idx="8">
                  <c:v>0.28499099999999999</c:v>
                </c:pt>
                <c:pt idx="9">
                  <c:v>0.28033200000000003</c:v>
                </c:pt>
                <c:pt idx="10">
                  <c:v>0.27687499999999998</c:v>
                </c:pt>
                <c:pt idx="11">
                  <c:v>0.27429999999999999</c:v>
                </c:pt>
                <c:pt idx="12">
                  <c:v>0.27216699999999999</c:v>
                </c:pt>
                <c:pt idx="13">
                  <c:v>0.27049699999999999</c:v>
                </c:pt>
                <c:pt idx="14">
                  <c:v>0.269235</c:v>
                </c:pt>
                <c:pt idx="15">
                  <c:v>0.26862599999999998</c:v>
                </c:pt>
                <c:pt idx="16">
                  <c:v>0.26864500000000002</c:v>
                </c:pt>
                <c:pt idx="17">
                  <c:v>0.26874999999999999</c:v>
                </c:pt>
                <c:pt idx="18">
                  <c:v>0.26866000000000001</c:v>
                </c:pt>
                <c:pt idx="19">
                  <c:v>0.26836700000000002</c:v>
                </c:pt>
                <c:pt idx="20">
                  <c:v>0.26798699999999998</c:v>
                </c:pt>
                <c:pt idx="21">
                  <c:v>0.26737300000000003</c:v>
                </c:pt>
                <c:pt idx="22">
                  <c:v>0.26673999999999998</c:v>
                </c:pt>
                <c:pt idx="23">
                  <c:v>0.26621800000000001</c:v>
                </c:pt>
                <c:pt idx="24">
                  <c:v>0.26589000000000002</c:v>
                </c:pt>
                <c:pt idx="25">
                  <c:v>0.26575300000000002</c:v>
                </c:pt>
                <c:pt idx="26">
                  <c:v>0.26591199999999998</c:v>
                </c:pt>
                <c:pt idx="27">
                  <c:v>0.26638000000000001</c:v>
                </c:pt>
                <c:pt idx="28">
                  <c:v>0.26696300000000001</c:v>
                </c:pt>
                <c:pt idx="29">
                  <c:v>0.26759300000000003</c:v>
                </c:pt>
                <c:pt idx="30">
                  <c:v>0.26847199999999999</c:v>
                </c:pt>
                <c:pt idx="31">
                  <c:v>0.26954899999999998</c:v>
                </c:pt>
                <c:pt idx="32">
                  <c:v>0.27090500000000001</c:v>
                </c:pt>
                <c:pt idx="33">
                  <c:v>0.272337</c:v>
                </c:pt>
                <c:pt idx="34">
                  <c:v>0.27388800000000002</c:v>
                </c:pt>
                <c:pt idx="35">
                  <c:v>0.27552199999999999</c:v>
                </c:pt>
                <c:pt idx="36">
                  <c:v>0.27712500000000001</c:v>
                </c:pt>
                <c:pt idx="37">
                  <c:v>0.27898699999999999</c:v>
                </c:pt>
                <c:pt idx="38">
                  <c:v>0.28123199999999998</c:v>
                </c:pt>
                <c:pt idx="39">
                  <c:v>0.283688</c:v>
                </c:pt>
                <c:pt idx="40">
                  <c:v>0.28626000000000001</c:v>
                </c:pt>
                <c:pt idx="41">
                  <c:v>0.28875299999999998</c:v>
                </c:pt>
                <c:pt idx="42">
                  <c:v>0.29080899999999998</c:v>
                </c:pt>
                <c:pt idx="43">
                  <c:v>0.29253200000000001</c:v>
                </c:pt>
                <c:pt idx="44">
                  <c:v>0.29370800000000002</c:v>
                </c:pt>
                <c:pt idx="45">
                  <c:v>0.29455199999999998</c:v>
                </c:pt>
                <c:pt idx="46">
                  <c:v>0.29499900000000001</c:v>
                </c:pt>
                <c:pt idx="47">
                  <c:v>0.29535499999999998</c:v>
                </c:pt>
                <c:pt idx="48">
                  <c:v>0.29580699999999999</c:v>
                </c:pt>
                <c:pt idx="49">
                  <c:v>0.29630200000000001</c:v>
                </c:pt>
                <c:pt idx="50">
                  <c:v>0.297155</c:v>
                </c:pt>
                <c:pt idx="51">
                  <c:v>0.29817100000000002</c:v>
                </c:pt>
                <c:pt idx="52">
                  <c:v>0.29958400000000002</c:v>
                </c:pt>
                <c:pt idx="53">
                  <c:v>0.30087999999999998</c:v>
                </c:pt>
                <c:pt idx="54">
                  <c:v>0.30224800000000002</c:v>
                </c:pt>
                <c:pt idx="55">
                  <c:v>0.30345499999999997</c:v>
                </c:pt>
                <c:pt idx="56">
                  <c:v>0.304865</c:v>
                </c:pt>
                <c:pt idx="57">
                  <c:v>0.306481</c:v>
                </c:pt>
                <c:pt idx="58">
                  <c:v>0.30817899999999998</c:v>
                </c:pt>
                <c:pt idx="59">
                  <c:v>0.31012499999999998</c:v>
                </c:pt>
                <c:pt idx="60">
                  <c:v>0.31196499999999999</c:v>
                </c:pt>
                <c:pt idx="61">
                  <c:v>0.31376900000000002</c:v>
                </c:pt>
                <c:pt idx="62">
                  <c:v>0.31549500000000003</c:v>
                </c:pt>
                <c:pt idx="63">
                  <c:v>0.31715500000000002</c:v>
                </c:pt>
                <c:pt idx="64">
                  <c:v>0.31862699999999999</c:v>
                </c:pt>
                <c:pt idx="65">
                  <c:v>0.32005099999999997</c:v>
                </c:pt>
                <c:pt idx="66">
                  <c:v>0.32145400000000002</c:v>
                </c:pt>
                <c:pt idx="67">
                  <c:v>0.322662</c:v>
                </c:pt>
                <c:pt idx="68">
                  <c:v>0.32365899999999997</c:v>
                </c:pt>
                <c:pt idx="69">
                  <c:v>0.32452700000000001</c:v>
                </c:pt>
                <c:pt idx="70">
                  <c:v>0.32560600000000001</c:v>
                </c:pt>
                <c:pt idx="71">
                  <c:v>0.326735</c:v>
                </c:pt>
                <c:pt idx="72">
                  <c:v>0.32802599999999998</c:v>
                </c:pt>
                <c:pt idx="73">
                  <c:v>0.32946799999999998</c:v>
                </c:pt>
                <c:pt idx="74">
                  <c:v>0.33110800000000001</c:v>
                </c:pt>
                <c:pt idx="75">
                  <c:v>0.33309100000000003</c:v>
                </c:pt>
                <c:pt idx="76">
                  <c:v>0.33518900000000001</c:v>
                </c:pt>
                <c:pt idx="77">
                  <c:v>0.33748699999999998</c:v>
                </c:pt>
                <c:pt idx="78">
                  <c:v>0.33988299999999999</c:v>
                </c:pt>
                <c:pt idx="79">
                  <c:v>0.34226099999999998</c:v>
                </c:pt>
                <c:pt idx="80">
                  <c:v>0.34468599999999999</c:v>
                </c:pt>
                <c:pt idx="81">
                  <c:v>0.347277</c:v>
                </c:pt>
                <c:pt idx="82">
                  <c:v>0.34992400000000001</c:v>
                </c:pt>
                <c:pt idx="83">
                  <c:v>0.35263100000000003</c:v>
                </c:pt>
                <c:pt idx="84">
                  <c:v>0.35528199999999999</c:v>
                </c:pt>
                <c:pt idx="85">
                  <c:v>0.35779899999999998</c:v>
                </c:pt>
                <c:pt idx="86">
                  <c:v>0.36036600000000002</c:v>
                </c:pt>
                <c:pt idx="87">
                  <c:v>0.362954</c:v>
                </c:pt>
                <c:pt idx="88">
                  <c:v>0.36581399999999997</c:v>
                </c:pt>
                <c:pt idx="89">
                  <c:v>0.36841699999999999</c:v>
                </c:pt>
                <c:pt idx="90">
                  <c:v>0.37056299999999998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6B-4FE0-8E22-CFA4CC5AE9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0173184"/>
        <c:axId val="250172704"/>
      </c:lineChart>
      <c:catAx>
        <c:axId val="250173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Dynomometer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2704"/>
        <c:crosses val="autoZero"/>
        <c:auto val="1"/>
        <c:lblAlgn val="ctr"/>
        <c:lblOffset val="100"/>
        <c:noMultiLvlLbl val="0"/>
      </c:catAx>
      <c:valAx>
        <c:axId val="25017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Specific Fuel Compsumption (SFC)(Kg/KwH)</a:t>
                </a:r>
              </a:p>
            </c:rich>
          </c:tx>
          <c:layout>
            <c:manualLayout>
              <c:xMode val="edge"/>
              <c:yMode val="edge"/>
              <c:x val="2.4864024864024864E-2"/>
              <c:y val="0.102292993630573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3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Torque Against Dynomometer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'Smoothed '!$A$3:$A$93</c:f>
              <c:numCache>
                <c:formatCode>General</c:formatCode>
                <c:ptCount val="91"/>
                <c:pt idx="0">
                  <c:v>86.037099999999995</c:v>
                </c:pt>
                <c:pt idx="1">
                  <c:v>86.254099999999994</c:v>
                </c:pt>
                <c:pt idx="2">
                  <c:v>86.673400000000001</c:v>
                </c:pt>
                <c:pt idx="3">
                  <c:v>87.266599999999997</c:v>
                </c:pt>
                <c:pt idx="4">
                  <c:v>88.047799999999995</c:v>
                </c:pt>
                <c:pt idx="5">
                  <c:v>88.972999999999999</c:v>
                </c:pt>
                <c:pt idx="6">
                  <c:v>90.004099999999994</c:v>
                </c:pt>
                <c:pt idx="7">
                  <c:v>91.092299999999994</c:v>
                </c:pt>
                <c:pt idx="8">
                  <c:v>92.171400000000006</c:v>
                </c:pt>
                <c:pt idx="9">
                  <c:v>93.163399999999996</c:v>
                </c:pt>
                <c:pt idx="10">
                  <c:v>94.048000000000002</c:v>
                </c:pt>
                <c:pt idx="11">
                  <c:v>94.816999999999993</c:v>
                </c:pt>
                <c:pt idx="12">
                  <c:v>95.480099999999993</c:v>
                </c:pt>
                <c:pt idx="13">
                  <c:v>96.046099999999996</c:v>
                </c:pt>
                <c:pt idx="14">
                  <c:v>96.541600000000003</c:v>
                </c:pt>
                <c:pt idx="15">
                  <c:v>97.015799999999999</c:v>
                </c:pt>
                <c:pt idx="16">
                  <c:v>97.494399999999999</c:v>
                </c:pt>
                <c:pt idx="17">
                  <c:v>97.968100000000007</c:v>
                </c:pt>
                <c:pt idx="18">
                  <c:v>98.452399999999997</c:v>
                </c:pt>
                <c:pt idx="19">
                  <c:v>98.971400000000003</c:v>
                </c:pt>
                <c:pt idx="20">
                  <c:v>99.515799999999999</c:v>
                </c:pt>
                <c:pt idx="21">
                  <c:v>100.04900000000001</c:v>
                </c:pt>
                <c:pt idx="22">
                  <c:v>100.568</c:v>
                </c:pt>
                <c:pt idx="23">
                  <c:v>101.05200000000001</c:v>
                </c:pt>
                <c:pt idx="24">
                  <c:v>101.474</c:v>
                </c:pt>
                <c:pt idx="25">
                  <c:v>101.84399999999999</c:v>
                </c:pt>
                <c:pt idx="26">
                  <c:v>102.134</c:v>
                </c:pt>
                <c:pt idx="27">
                  <c:v>102.325</c:v>
                </c:pt>
                <c:pt idx="28">
                  <c:v>102.42100000000001</c:v>
                </c:pt>
                <c:pt idx="29">
                  <c:v>102.44</c:v>
                </c:pt>
                <c:pt idx="30">
                  <c:v>102.393</c:v>
                </c:pt>
                <c:pt idx="31">
                  <c:v>102.282</c:v>
                </c:pt>
                <c:pt idx="32">
                  <c:v>102.114</c:v>
                </c:pt>
                <c:pt idx="33">
                  <c:v>101.878</c:v>
                </c:pt>
                <c:pt idx="34">
                  <c:v>101.57599999999999</c:v>
                </c:pt>
                <c:pt idx="35">
                  <c:v>101.248</c:v>
                </c:pt>
                <c:pt idx="36">
                  <c:v>100.93300000000001</c:v>
                </c:pt>
                <c:pt idx="37">
                  <c:v>100.62</c:v>
                </c:pt>
                <c:pt idx="38">
                  <c:v>100.304</c:v>
                </c:pt>
                <c:pt idx="39">
                  <c:v>100.017</c:v>
                </c:pt>
                <c:pt idx="40">
                  <c:v>99.782499999999999</c:v>
                </c:pt>
                <c:pt idx="41">
                  <c:v>99.589299999999994</c:v>
                </c:pt>
                <c:pt idx="42">
                  <c:v>99.461100000000002</c:v>
                </c:pt>
                <c:pt idx="43">
                  <c:v>99.387200000000007</c:v>
                </c:pt>
                <c:pt idx="44">
                  <c:v>99.379900000000006</c:v>
                </c:pt>
                <c:pt idx="45">
                  <c:v>99.456000000000003</c:v>
                </c:pt>
                <c:pt idx="46">
                  <c:v>99.605199999999996</c:v>
                </c:pt>
                <c:pt idx="47">
                  <c:v>99.786000000000001</c:v>
                </c:pt>
                <c:pt idx="48">
                  <c:v>99.976399999999998</c:v>
                </c:pt>
                <c:pt idx="49">
                  <c:v>100.14100000000001</c:v>
                </c:pt>
                <c:pt idx="50">
                  <c:v>100.25700000000001</c:v>
                </c:pt>
                <c:pt idx="51">
                  <c:v>100.336</c:v>
                </c:pt>
                <c:pt idx="52">
                  <c:v>100.334</c:v>
                </c:pt>
                <c:pt idx="53">
                  <c:v>100.258</c:v>
                </c:pt>
                <c:pt idx="54">
                  <c:v>100.10899999999999</c:v>
                </c:pt>
                <c:pt idx="55">
                  <c:v>99.886399999999995</c:v>
                </c:pt>
                <c:pt idx="56">
                  <c:v>99.573400000000007</c:v>
                </c:pt>
                <c:pt idx="57">
                  <c:v>99.161799999999999</c:v>
                </c:pt>
                <c:pt idx="58">
                  <c:v>98.674400000000006</c:v>
                </c:pt>
                <c:pt idx="59">
                  <c:v>98.105400000000003</c:v>
                </c:pt>
                <c:pt idx="60">
                  <c:v>97.473600000000005</c:v>
                </c:pt>
                <c:pt idx="61">
                  <c:v>96.806600000000003</c:v>
                </c:pt>
                <c:pt idx="62">
                  <c:v>96.135099999999994</c:v>
                </c:pt>
                <c:pt idx="63">
                  <c:v>95.490899999999996</c:v>
                </c:pt>
                <c:pt idx="64">
                  <c:v>94.884600000000006</c:v>
                </c:pt>
                <c:pt idx="65">
                  <c:v>94.304100000000005</c:v>
                </c:pt>
                <c:pt idx="66">
                  <c:v>93.762200000000007</c:v>
                </c:pt>
                <c:pt idx="67">
                  <c:v>93.257300000000001</c:v>
                </c:pt>
                <c:pt idx="68">
                  <c:v>92.772900000000007</c:v>
                </c:pt>
                <c:pt idx="69">
                  <c:v>92.278499999999994</c:v>
                </c:pt>
                <c:pt idx="70">
                  <c:v>91.724999999999994</c:v>
                </c:pt>
                <c:pt idx="71">
                  <c:v>91.112700000000004</c:v>
                </c:pt>
                <c:pt idx="72">
                  <c:v>90.406199999999998</c:v>
                </c:pt>
                <c:pt idx="73">
                  <c:v>89.606300000000005</c:v>
                </c:pt>
                <c:pt idx="74">
                  <c:v>88.723500000000001</c:v>
                </c:pt>
                <c:pt idx="75">
                  <c:v>87.758300000000006</c:v>
                </c:pt>
                <c:pt idx="76">
                  <c:v>86.719800000000006</c:v>
                </c:pt>
                <c:pt idx="77">
                  <c:v>85.628900000000002</c:v>
                </c:pt>
                <c:pt idx="78">
                  <c:v>84.519300000000001</c:v>
                </c:pt>
                <c:pt idx="79">
                  <c:v>83.407899999999998</c:v>
                </c:pt>
                <c:pt idx="80">
                  <c:v>82.290300000000002</c:v>
                </c:pt>
                <c:pt idx="81">
                  <c:v>81.156899999999993</c:v>
                </c:pt>
                <c:pt idx="82">
                  <c:v>80.034999999999997</c:v>
                </c:pt>
                <c:pt idx="83">
                  <c:v>78.948999999999998</c:v>
                </c:pt>
                <c:pt idx="84">
                  <c:v>77.926199999999994</c:v>
                </c:pt>
                <c:pt idx="85">
                  <c:v>76.952399999999997</c:v>
                </c:pt>
                <c:pt idx="86">
                  <c:v>76.062299999999993</c:v>
                </c:pt>
                <c:pt idx="87">
                  <c:v>75.270899999999997</c:v>
                </c:pt>
                <c:pt idx="88">
                  <c:v>74.593400000000003</c:v>
                </c:pt>
                <c:pt idx="89">
                  <c:v>74.038399999999996</c:v>
                </c:pt>
                <c:pt idx="90">
                  <c:v>73.607900000000001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3A-4F0B-8849-CF2D14DB5B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0173184"/>
        <c:axId val="250172704"/>
      </c:lineChart>
      <c:catAx>
        <c:axId val="250173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Dynomometer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2704"/>
        <c:crosses val="autoZero"/>
        <c:auto val="1"/>
        <c:lblAlgn val="ctr"/>
        <c:lblOffset val="100"/>
        <c:noMultiLvlLbl val="0"/>
      </c:catAx>
      <c:valAx>
        <c:axId val="25017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3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Brake Power Against Dynomometer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'Dyno Data'!$E$4:$E$94</c:f>
              <c:numCache>
                <c:formatCode>0.00</c:formatCode>
                <c:ptCount val="91"/>
                <c:pt idx="0">
                  <c:v>8.7327053285333331</c:v>
                </c:pt>
                <c:pt idx="1">
                  <c:v>9.2124640642944016</c:v>
                </c:pt>
                <c:pt idx="2">
                  <c:v>9.7387829977151998</c:v>
                </c:pt>
                <c:pt idx="3">
                  <c:v>10.232514915847466</c:v>
                </c:pt>
                <c:pt idx="4">
                  <c:v>10.841550136601599</c:v>
                </c:pt>
                <c:pt idx="5">
                  <c:v>11.474616840266668</c:v>
                </c:pt>
                <c:pt idx="6">
                  <c:v>12.153159357747199</c:v>
                </c:pt>
                <c:pt idx="7">
                  <c:v>12.8867450283936</c:v>
                </c:pt>
                <c:pt idx="8">
                  <c:v>13.659411209710932</c:v>
                </c:pt>
                <c:pt idx="9">
                  <c:v>14.334815844807464</c:v>
                </c:pt>
                <c:pt idx="10">
                  <c:v>14.983068191520001</c:v>
                </c:pt>
                <c:pt idx="11">
                  <c:v>15.588777683869866</c:v>
                </c:pt>
                <c:pt idx="12">
                  <c:v>16.184949721463468</c:v>
                </c:pt>
                <c:pt idx="13">
                  <c:v>16.7331356393344</c:v>
                </c:pt>
                <c:pt idx="14">
                  <c:v>17.223362521497599</c:v>
                </c:pt>
                <c:pt idx="15">
                  <c:v>17.760563716410665</c:v>
                </c:pt>
                <c:pt idx="16">
                  <c:v>18.379127853465601</c:v>
                </c:pt>
                <c:pt idx="17">
                  <c:v>18.9449456818752</c:v>
                </c:pt>
                <c:pt idx="18">
                  <c:v>19.496231059080532</c:v>
                </c:pt>
                <c:pt idx="19">
                  <c:v>20.137827679756796</c:v>
                </c:pt>
                <c:pt idx="20">
                  <c:v>20.860642088831995</c:v>
                </c:pt>
                <c:pt idx="21">
                  <c:v>21.502584516954666</c:v>
                </c:pt>
                <c:pt idx="22">
                  <c:v>22.197559291980802</c:v>
                </c:pt>
                <c:pt idx="23">
                  <c:v>22.909282247404796</c:v>
                </c:pt>
                <c:pt idx="24">
                  <c:v>23.506487438109868</c:v>
                </c:pt>
                <c:pt idx="25">
                  <c:v>24.211900474943999</c:v>
                </c:pt>
                <c:pt idx="26">
                  <c:v>24.874057696383996</c:v>
                </c:pt>
                <c:pt idx="27">
                  <c:v>25.4473039810496</c:v>
                </c:pt>
                <c:pt idx="28">
                  <c:v>25.961686153727999</c:v>
                </c:pt>
                <c:pt idx="29">
                  <c:v>26.473686097331203</c:v>
                </c:pt>
                <c:pt idx="30">
                  <c:v>26.989630807359998</c:v>
                </c:pt>
                <c:pt idx="31">
                  <c:v>27.4860950312416</c:v>
                </c:pt>
                <c:pt idx="32">
                  <c:v>28.007722083383467</c:v>
                </c:pt>
                <c:pt idx="33">
                  <c:v>28.475283635510397</c:v>
                </c:pt>
                <c:pt idx="34">
                  <c:v>28.796769291513595</c:v>
                </c:pt>
                <c:pt idx="35">
                  <c:v>29.098992191984003</c:v>
                </c:pt>
                <c:pt idx="36">
                  <c:v>29.571164510062932</c:v>
                </c:pt>
                <c:pt idx="37">
                  <c:v>30.026217224931194</c:v>
                </c:pt>
                <c:pt idx="38">
                  <c:v>30.337567734295462</c:v>
                </c:pt>
                <c:pt idx="39">
                  <c:v>30.688844061421868</c:v>
                </c:pt>
                <c:pt idx="40">
                  <c:v>31.176206291775998</c:v>
                </c:pt>
                <c:pt idx="41">
                  <c:v>31.543201915416532</c:v>
                </c:pt>
                <c:pt idx="42">
                  <c:v>32.060568278280527</c:v>
                </c:pt>
                <c:pt idx="43">
                  <c:v>32.504247770467195</c:v>
                </c:pt>
                <c:pt idx="44">
                  <c:v>32.950514414660269</c:v>
                </c:pt>
                <c:pt idx="45">
                  <c:v>33.53307615424</c:v>
                </c:pt>
                <c:pt idx="46">
                  <c:v>34.272412474643197</c:v>
                </c:pt>
                <c:pt idx="47">
                  <c:v>34.948440416988795</c:v>
                </c:pt>
                <c:pt idx="48">
                  <c:v>35.688370160046937</c:v>
                </c:pt>
                <c:pt idx="49">
                  <c:v>36.372859711759993</c:v>
                </c:pt>
                <c:pt idx="50">
                  <c:v>36.885956846890664</c:v>
                </c:pt>
                <c:pt idx="51">
                  <c:v>37.648419573925331</c:v>
                </c:pt>
                <c:pt idx="52">
                  <c:v>38.135952573388799</c:v>
                </c:pt>
                <c:pt idx="53">
                  <c:v>38.634764872523732</c:v>
                </c:pt>
                <c:pt idx="54">
                  <c:v>39.11598795339733</c:v>
                </c:pt>
                <c:pt idx="55">
                  <c:v>39.629213165359999</c:v>
                </c:pt>
                <c:pt idx="56">
                  <c:v>40.07389165683626</c:v>
                </c:pt>
                <c:pt idx="57">
                  <c:v>40.326032246766935</c:v>
                </c:pt>
                <c:pt idx="58">
                  <c:v>40.678252073222396</c:v>
                </c:pt>
                <c:pt idx="59">
                  <c:v>40.871605397265064</c:v>
                </c:pt>
                <c:pt idx="60">
                  <c:v>40.985952392874665</c:v>
                </c:pt>
                <c:pt idx="61">
                  <c:v>41.059101340857595</c:v>
                </c:pt>
                <c:pt idx="62">
                  <c:v>41.113704763566929</c:v>
                </c:pt>
                <c:pt idx="63">
                  <c:v>41.281297567466659</c:v>
                </c:pt>
                <c:pt idx="64">
                  <c:v>41.574610589657588</c:v>
                </c:pt>
                <c:pt idx="65">
                  <c:v>41.744039161482668</c:v>
                </c:pt>
                <c:pt idx="66">
                  <c:v>41.999065749361073</c:v>
                </c:pt>
                <c:pt idx="67">
                  <c:v>42.3481434242048</c:v>
                </c:pt>
                <c:pt idx="68">
                  <c:v>42.780428347571203</c:v>
                </c:pt>
                <c:pt idx="69">
                  <c:v>43.309885163375995</c:v>
                </c:pt>
                <c:pt idx="70">
                  <c:v>43.535620579775994</c:v>
                </c:pt>
                <c:pt idx="71">
                  <c:v>43.929217761422926</c:v>
                </c:pt>
                <c:pt idx="72">
                  <c:v>44.066712509802656</c:v>
                </c:pt>
                <c:pt idx="73">
                  <c:v>44.095457220131195</c:v>
                </c:pt>
                <c:pt idx="74">
                  <c:v>44.132979462679458</c:v>
                </c:pt>
                <c:pt idx="75">
                  <c:v>44.067523663071995</c:v>
                </c:pt>
                <c:pt idx="76">
                  <c:v>43.884655562342395</c:v>
                </c:pt>
                <c:pt idx="77">
                  <c:v>43.581472085632001</c:v>
                </c:pt>
                <c:pt idx="78">
                  <c:v>43.358003629158397</c:v>
                </c:pt>
                <c:pt idx="79">
                  <c:v>43.25225058897599</c:v>
                </c:pt>
                <c:pt idx="80">
                  <c:v>43.16445392064</c:v>
                </c:pt>
                <c:pt idx="81">
                  <c:v>42.823790466735886</c:v>
                </c:pt>
                <c:pt idx="82">
                  <c:v>42.492959898147191</c:v>
                </c:pt>
                <c:pt idx="83">
                  <c:v>42.147548636080849</c:v>
                </c:pt>
                <c:pt idx="84">
                  <c:v>42.092635267438069</c:v>
                </c:pt>
                <c:pt idx="85">
                  <c:v>41.732759861811196</c:v>
                </c:pt>
                <c:pt idx="86">
                  <c:v>41.537842292727042</c:v>
                </c:pt>
                <c:pt idx="87">
                  <c:v>41.383915286801702</c:v>
                </c:pt>
                <c:pt idx="88">
                  <c:v>41.329707194580472</c:v>
                </c:pt>
                <c:pt idx="89">
                  <c:v>41.381156511840423</c:v>
                </c:pt>
                <c:pt idx="90">
                  <c:v>41.630153242468261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A6-4DAF-B211-D6DD8EB9E7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0173184"/>
        <c:axId val="250172704"/>
      </c:lineChart>
      <c:catAx>
        <c:axId val="250173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Dynomometer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2704"/>
        <c:crosses val="autoZero"/>
        <c:auto val="1"/>
        <c:lblAlgn val="ctr"/>
        <c:lblOffset val="100"/>
        <c:noMultiLvlLbl val="0"/>
      </c:catAx>
      <c:valAx>
        <c:axId val="25017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3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</xdr:colOff>
      <xdr:row>4</xdr:row>
      <xdr:rowOff>179070</xdr:rowOff>
    </xdr:from>
    <xdr:to>
      <xdr:col>19</xdr:col>
      <xdr:colOff>0</xdr:colOff>
      <xdr:row>20</xdr:row>
      <xdr:rowOff>129540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034307E-F013-D99B-783F-3202A3C94F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7620</xdr:colOff>
      <xdr:row>20</xdr:row>
      <xdr:rowOff>177165</xdr:rowOff>
    </xdr:from>
    <xdr:to>
      <xdr:col>18</xdr:col>
      <xdr:colOff>600075</xdr:colOff>
      <xdr:row>36</xdr:row>
      <xdr:rowOff>100965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A047F1A-9730-41F7-A128-33548D1738E4}"/>
            </a:ext>
            <a:ext uri="{147F2762-F138-4A5C-976F-8EAC2B608ADB}">
              <a16:predDERef xmlns:a16="http://schemas.microsoft.com/office/drawing/2014/main" pred="{7034307E-F013-D99B-783F-3202A3C94F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607695</xdr:colOff>
      <xdr:row>37</xdr:row>
      <xdr:rowOff>5715</xdr:rowOff>
    </xdr:from>
    <xdr:to>
      <xdr:col>18</xdr:col>
      <xdr:colOff>600075</xdr:colOff>
      <xdr:row>52</xdr:row>
      <xdr:rowOff>135255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F7A8FC9-F78C-4CA2-B2CE-BDE4F12E2C72}"/>
            </a:ext>
            <a:ext uri="{147F2762-F138-4A5C-976F-8EAC2B608ADB}">
              <a16:predDERef xmlns:a16="http://schemas.microsoft.com/office/drawing/2014/main" pred="{4A047F1A-9730-41F7-A128-33548D1738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95"/>
  <sheetViews>
    <sheetView tabSelected="1" zoomScale="50" zoomScaleNormal="72" workbookViewId="0">
      <selection activeCell="Y16" sqref="Y16"/>
    </sheetView>
  </sheetViews>
  <sheetFormatPr defaultRowHeight="14.5" x14ac:dyDescent="0.35"/>
  <cols>
    <col min="1" max="1" width="12" customWidth="1"/>
    <col min="2" max="2" width="12.81640625" customWidth="1"/>
    <col min="3" max="3" width="15.26953125" customWidth="1"/>
    <col min="4" max="4" width="12.453125" customWidth="1"/>
    <col min="6" max="6" width="13.1796875" customWidth="1"/>
    <col min="7" max="7" width="10.7265625" customWidth="1"/>
    <col min="8" max="8" width="10" customWidth="1"/>
    <col min="9" max="9" width="18.26953125" bestFit="1" customWidth="1"/>
    <col min="12" max="12" width="12.7265625" customWidth="1"/>
    <col min="13" max="13" width="11" customWidth="1"/>
    <col min="14" max="14" width="14.7265625" customWidth="1"/>
    <col min="15" max="15" width="14.26953125" customWidth="1"/>
  </cols>
  <sheetData>
    <row r="2" spans="1:16" ht="29" x14ac:dyDescent="0.35">
      <c r="A2" s="2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L2" s="2" t="s">
        <v>9</v>
      </c>
      <c r="M2" s="2" t="s">
        <v>10</v>
      </c>
      <c r="N2" s="3" t="s">
        <v>11</v>
      </c>
      <c r="O2" s="9" t="s">
        <v>12</v>
      </c>
      <c r="P2" s="9" t="s">
        <v>13</v>
      </c>
    </row>
    <row r="3" spans="1:16" x14ac:dyDescent="0.35">
      <c r="A3" s="2" t="s">
        <v>14</v>
      </c>
      <c r="B3" s="2" t="s">
        <v>15</v>
      </c>
      <c r="C3" s="2" t="s">
        <v>16</v>
      </c>
      <c r="D3" s="3" t="s">
        <v>3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L3" s="2" t="s">
        <v>22</v>
      </c>
      <c r="M3" s="2" t="s">
        <v>21</v>
      </c>
      <c r="N3" s="3" t="s">
        <v>23</v>
      </c>
      <c r="O3" s="10"/>
      <c r="P3" s="8" t="s">
        <v>24</v>
      </c>
    </row>
    <row r="4" spans="1:16" x14ac:dyDescent="0.35">
      <c r="A4" s="1">
        <v>102.27500000000001</v>
      </c>
      <c r="B4" s="1">
        <v>1000</v>
      </c>
      <c r="C4" s="1">
        <v>7.0400000000000004E-2</v>
      </c>
      <c r="D4" s="4">
        <v>1.2658</v>
      </c>
      <c r="E4" s="12">
        <f>((2*3.14*B4*F4)/60)/1000</f>
        <v>8.7327053285333331</v>
      </c>
      <c r="F4" s="13">
        <f>A4*0.815776</f>
        <v>83.433490399999997</v>
      </c>
      <c r="G4" s="13">
        <f>(4*3.14*F4)/160</f>
        <v>6.5495289963999994</v>
      </c>
      <c r="H4" s="14">
        <f>(C4*0.75*60)/E4</f>
        <v>0.36277417831205683</v>
      </c>
      <c r="I4" s="13">
        <f>E4/(((C4/60)*0.75)*(44000))*100</f>
        <v>22.553474505509641</v>
      </c>
      <c r="L4" s="1">
        <v>1018.9</v>
      </c>
      <c r="M4" s="1">
        <v>46</v>
      </c>
      <c r="N4" s="4">
        <v>27</v>
      </c>
      <c r="O4" s="11">
        <v>0.75</v>
      </c>
      <c r="P4" s="11">
        <v>44</v>
      </c>
    </row>
    <row r="5" spans="1:16" x14ac:dyDescent="0.35">
      <c r="A5" s="1">
        <v>102.756</v>
      </c>
      <c r="B5" s="1">
        <f t="shared" ref="B5:B68" si="0">B4+50</f>
        <v>1050</v>
      </c>
      <c r="C5" s="1">
        <v>7.2400000000000006E-2</v>
      </c>
      <c r="D5" s="4">
        <v>1.26783</v>
      </c>
      <c r="E5" s="12">
        <f>((2*3.14*B5*F5)/60)/1000</f>
        <v>9.2124640642944016</v>
      </c>
      <c r="F5" s="13">
        <f t="shared" ref="F5:F68" si="1">A5*0.815776</f>
        <v>83.825878656</v>
      </c>
      <c r="G5" s="13">
        <f t="shared" ref="G5:G68" si="2">(4*3.14*F5)/160</f>
        <v>6.5803314744960009</v>
      </c>
      <c r="H5" s="14">
        <f t="shared" ref="H5:H68" si="3">(C5*0.75*60)/E5</f>
        <v>0.35365131166452324</v>
      </c>
      <c r="I5" s="13">
        <f t="shared" ref="I5:I68" si="4">E5/(((C5/60)*0.75)*(44000))*100</f>
        <v>23.135268870653942</v>
      </c>
    </row>
    <row r="6" spans="1:16" x14ac:dyDescent="0.35">
      <c r="A6" s="1">
        <v>103.68899999999999</v>
      </c>
      <c r="B6" s="1">
        <f t="shared" si="0"/>
        <v>1100</v>
      </c>
      <c r="C6" s="1">
        <v>7.3700000000000002E-2</v>
      </c>
      <c r="D6" s="4">
        <v>1.2734399999999999</v>
      </c>
      <c r="E6" s="12">
        <f t="shared" ref="E6:E68" si="5">((2*3.14*B6*F6)/60)/1000</f>
        <v>9.7387829977151998</v>
      </c>
      <c r="F6" s="13">
        <f t="shared" si="1"/>
        <v>84.586997663999995</v>
      </c>
      <c r="G6" s="13">
        <f t="shared" si="2"/>
        <v>6.6400793166239991</v>
      </c>
      <c r="H6" s="14">
        <f t="shared" si="3"/>
        <v>0.34054563088407241</v>
      </c>
      <c r="I6" s="13">
        <f t="shared" si="4"/>
        <v>24.025614895066482</v>
      </c>
    </row>
    <row r="7" spans="1:16" x14ac:dyDescent="0.35">
      <c r="A7" s="1">
        <v>104.209</v>
      </c>
      <c r="B7" s="1">
        <f t="shared" si="0"/>
        <v>1150</v>
      </c>
      <c r="C7" s="1">
        <v>7.2800000000000004E-2</v>
      </c>
      <c r="D7" s="4">
        <v>1.2847599999999999</v>
      </c>
      <c r="E7" s="12">
        <f t="shared" si="5"/>
        <v>10.232514915847466</v>
      </c>
      <c r="F7" s="13">
        <f t="shared" si="1"/>
        <v>85.011201184000001</v>
      </c>
      <c r="G7" s="13">
        <f t="shared" si="2"/>
        <v>6.6733792929440003</v>
      </c>
      <c r="H7" s="14">
        <f t="shared" si="3"/>
        <v>0.32015589783566706</v>
      </c>
      <c r="I7" s="13">
        <f t="shared" si="4"/>
        <v>25.5557315580606</v>
      </c>
    </row>
    <row r="8" spans="1:16" x14ac:dyDescent="0.35">
      <c r="A8" s="1">
        <v>105.81100000000001</v>
      </c>
      <c r="B8" s="1">
        <f t="shared" si="0"/>
        <v>1200</v>
      </c>
      <c r="C8" s="1">
        <v>7.4399999999999994E-2</v>
      </c>
      <c r="D8" s="4">
        <v>1.2918099999999999</v>
      </c>
      <c r="E8" s="12">
        <f t="shared" si="5"/>
        <v>10.841550136601599</v>
      </c>
      <c r="F8" s="13">
        <f t="shared" si="1"/>
        <v>86.318074335999995</v>
      </c>
      <c r="G8" s="13">
        <f t="shared" si="2"/>
        <v>6.7759688353760001</v>
      </c>
      <c r="H8" s="14">
        <f t="shared" si="3"/>
        <v>0.30881192798223472</v>
      </c>
      <c r="I8" s="13">
        <f t="shared" si="4"/>
        <v>26.494501800101659</v>
      </c>
    </row>
    <row r="9" spans="1:16" x14ac:dyDescent="0.35">
      <c r="A9" s="1">
        <v>107.51</v>
      </c>
      <c r="B9" s="1">
        <f t="shared" si="0"/>
        <v>1250</v>
      </c>
      <c r="C9" s="1">
        <v>7.8950000000000006E-2</v>
      </c>
      <c r="D9" s="4">
        <v>1.2972900000000001</v>
      </c>
      <c r="E9" s="12">
        <f t="shared" si="5"/>
        <v>11.474616840266668</v>
      </c>
      <c r="F9" s="13">
        <f t="shared" si="1"/>
        <v>87.704077760000004</v>
      </c>
      <c r="G9" s="13">
        <f t="shared" si="2"/>
        <v>6.8847701041600002</v>
      </c>
      <c r="H9" s="14">
        <f t="shared" si="3"/>
        <v>0.30961818154421572</v>
      </c>
      <c r="I9" s="13">
        <f t="shared" si="4"/>
        <v>26.425509448481016</v>
      </c>
    </row>
    <row r="10" spans="1:16" x14ac:dyDescent="0.35">
      <c r="A10" s="1">
        <v>109.488</v>
      </c>
      <c r="B10" s="1">
        <f t="shared" si="0"/>
        <v>1300</v>
      </c>
      <c r="C10" s="1">
        <v>7.9000000000000001E-2</v>
      </c>
      <c r="D10" s="4">
        <v>1.29895</v>
      </c>
      <c r="E10" s="12">
        <f t="shared" si="5"/>
        <v>12.153159357747199</v>
      </c>
      <c r="F10" s="13">
        <f t="shared" si="1"/>
        <v>89.317682687999991</v>
      </c>
      <c r="G10" s="13">
        <f t="shared" si="2"/>
        <v>7.0114380910080003</v>
      </c>
      <c r="H10" s="14">
        <f t="shared" si="3"/>
        <v>0.29251652968195596</v>
      </c>
      <c r="I10" s="13">
        <f t="shared" si="4"/>
        <v>27.970447313572379</v>
      </c>
    </row>
    <row r="11" spans="1:16" x14ac:dyDescent="0.35">
      <c r="A11" s="1">
        <v>111.797</v>
      </c>
      <c r="B11" s="1">
        <f t="shared" si="0"/>
        <v>1350</v>
      </c>
      <c r="C11" s="1">
        <v>7.9600000000000004E-2</v>
      </c>
      <c r="D11" s="4">
        <v>1.2946899999999999</v>
      </c>
      <c r="E11" s="12">
        <f t="shared" si="5"/>
        <v>12.8867450283936</v>
      </c>
      <c r="F11" s="13">
        <f t="shared" si="1"/>
        <v>91.201309471999991</v>
      </c>
      <c r="G11" s="13">
        <f t="shared" si="2"/>
        <v>7.1593027935519995</v>
      </c>
      <c r="H11" s="14">
        <f t="shared" si="3"/>
        <v>0.27796002730772701</v>
      </c>
      <c r="I11" s="13">
        <f t="shared" si="4"/>
        <v>29.435233047952487</v>
      </c>
    </row>
    <row r="12" spans="1:16" x14ac:dyDescent="0.35">
      <c r="A12" s="1">
        <v>114.268</v>
      </c>
      <c r="B12" s="1">
        <f t="shared" si="0"/>
        <v>1400</v>
      </c>
      <c r="C12" s="1">
        <v>8.3500000000000005E-2</v>
      </c>
      <c r="D12" s="4">
        <v>1.2855000000000001</v>
      </c>
      <c r="E12" s="12">
        <f t="shared" si="5"/>
        <v>13.659411209710932</v>
      </c>
      <c r="F12" s="13">
        <f t="shared" si="1"/>
        <v>93.217091967999991</v>
      </c>
      <c r="G12" s="13">
        <f t="shared" si="2"/>
        <v>7.3175417194880001</v>
      </c>
      <c r="H12" s="14">
        <f t="shared" si="3"/>
        <v>0.27508506350029699</v>
      </c>
      <c r="I12" s="13">
        <f t="shared" si="4"/>
        <v>29.742865998281836</v>
      </c>
    </row>
    <row r="13" spans="1:16" x14ac:dyDescent="0.35">
      <c r="A13" s="1">
        <v>115.783</v>
      </c>
      <c r="B13" s="1">
        <f t="shared" si="0"/>
        <v>1450</v>
      </c>
      <c r="C13" s="1">
        <v>8.4699999999999998E-2</v>
      </c>
      <c r="D13" s="4">
        <v>1.2781800000000001</v>
      </c>
      <c r="E13" s="12">
        <f t="shared" si="5"/>
        <v>14.334815844807464</v>
      </c>
      <c r="F13" s="13">
        <f t="shared" si="1"/>
        <v>94.452992607999988</v>
      </c>
      <c r="G13" s="13">
        <f t="shared" si="2"/>
        <v>7.4145599197279992</v>
      </c>
      <c r="H13" s="14">
        <f t="shared" si="3"/>
        <v>0.26589110325966614</v>
      </c>
      <c r="I13" s="13">
        <f t="shared" si="4"/>
        <v>30.771312321149434</v>
      </c>
    </row>
    <row r="14" spans="1:16" x14ac:dyDescent="0.35">
      <c r="A14" s="1">
        <v>116.985</v>
      </c>
      <c r="B14" s="1">
        <f t="shared" si="0"/>
        <v>1500</v>
      </c>
      <c r="C14" s="1">
        <v>8.8650000000000007E-2</v>
      </c>
      <c r="D14" s="4">
        <v>1.2795000000000001</v>
      </c>
      <c r="E14" s="12">
        <f t="shared" si="5"/>
        <v>14.983068191520001</v>
      </c>
      <c r="F14" s="13">
        <f t="shared" si="1"/>
        <v>95.43355536</v>
      </c>
      <c r="G14" s="13">
        <f t="shared" si="2"/>
        <v>7.4915340957600005</v>
      </c>
      <c r="H14" s="14">
        <f t="shared" si="3"/>
        <v>0.26625054021030248</v>
      </c>
      <c r="I14" s="13">
        <f t="shared" si="4"/>
        <v>30.72977119729272</v>
      </c>
    </row>
    <row r="15" spans="1:16" x14ac:dyDescent="0.35">
      <c r="A15" s="1">
        <v>117.788</v>
      </c>
      <c r="B15" s="1">
        <f t="shared" si="0"/>
        <v>1550</v>
      </c>
      <c r="C15" s="1">
        <v>9.3200000000000005E-2</v>
      </c>
      <c r="D15" s="4">
        <v>1.27766</v>
      </c>
      <c r="E15" s="12">
        <f t="shared" si="5"/>
        <v>15.588777683869866</v>
      </c>
      <c r="F15" s="13">
        <f t="shared" si="1"/>
        <v>96.088623487999996</v>
      </c>
      <c r="G15" s="13">
        <f t="shared" si="2"/>
        <v>7.5429569438079991</v>
      </c>
      <c r="H15" s="14">
        <f t="shared" si="3"/>
        <v>0.26903969541753403</v>
      </c>
      <c r="I15" s="13">
        <f t="shared" si="4"/>
        <v>30.411193296663807</v>
      </c>
    </row>
    <row r="16" spans="1:16" x14ac:dyDescent="0.35">
      <c r="A16" s="1">
        <v>118.471</v>
      </c>
      <c r="B16" s="1">
        <f t="shared" si="0"/>
        <v>1600</v>
      </c>
      <c r="C16" s="1">
        <v>9.5899999999999999E-2</v>
      </c>
      <c r="D16" s="4">
        <v>1.2823500000000001</v>
      </c>
      <c r="E16" s="12">
        <f t="shared" si="5"/>
        <v>16.184949721463468</v>
      </c>
      <c r="F16" s="13">
        <f t="shared" si="1"/>
        <v>96.645798495999998</v>
      </c>
      <c r="G16" s="13">
        <f t="shared" si="2"/>
        <v>7.5866951819359993</v>
      </c>
      <c r="H16" s="14">
        <f t="shared" si="3"/>
        <v>0.26663660216855994</v>
      </c>
      <c r="I16" s="13">
        <f t="shared" si="4"/>
        <v>30.685277697342816</v>
      </c>
    </row>
    <row r="17" spans="1:9" x14ac:dyDescent="0.35">
      <c r="A17" s="1">
        <v>118.77200000000001</v>
      </c>
      <c r="B17" s="1">
        <f t="shared" si="0"/>
        <v>1650</v>
      </c>
      <c r="C17" s="1">
        <v>9.8750000000000004E-2</v>
      </c>
      <c r="D17" s="4">
        <v>1.2902800000000001</v>
      </c>
      <c r="E17" s="12">
        <f t="shared" si="5"/>
        <v>16.7331356393344</v>
      </c>
      <c r="F17" s="13">
        <f t="shared" si="1"/>
        <v>96.891347072000002</v>
      </c>
      <c r="G17" s="13">
        <f t="shared" si="2"/>
        <v>7.6059707451519998</v>
      </c>
      <c r="H17" s="14">
        <f t="shared" si="3"/>
        <v>0.26556588650092133</v>
      </c>
      <c r="I17" s="13">
        <f t="shared" si="4"/>
        <v>30.808995423400503</v>
      </c>
    </row>
    <row r="18" spans="1:9" x14ac:dyDescent="0.35">
      <c r="A18" s="1">
        <v>118.65600000000001</v>
      </c>
      <c r="B18" s="1">
        <f t="shared" si="0"/>
        <v>1700</v>
      </c>
      <c r="C18" s="1">
        <v>0.10005</v>
      </c>
      <c r="D18" s="4">
        <v>1.29942</v>
      </c>
      <c r="E18" s="12">
        <f t="shared" si="5"/>
        <v>17.223362521497599</v>
      </c>
      <c r="F18" s="13">
        <f t="shared" si="1"/>
        <v>96.796717055999991</v>
      </c>
      <c r="G18" s="13">
        <f t="shared" si="2"/>
        <v>7.5985422888960006</v>
      </c>
      <c r="H18" s="14">
        <f t="shared" si="3"/>
        <v>0.26140365996363657</v>
      </c>
      <c r="I18" s="13">
        <f t="shared" si="4"/>
        <v>31.299554807137518</v>
      </c>
    </row>
    <row r="19" spans="1:9" x14ac:dyDescent="0.35">
      <c r="A19" s="1">
        <v>118.861</v>
      </c>
      <c r="B19" s="1">
        <f t="shared" si="0"/>
        <v>1750</v>
      </c>
      <c r="C19" s="1">
        <v>0.10305</v>
      </c>
      <c r="D19" s="4">
        <v>1.31053</v>
      </c>
      <c r="E19" s="12">
        <f t="shared" si="5"/>
        <v>17.760563716410665</v>
      </c>
      <c r="F19" s="13">
        <f t="shared" si="1"/>
        <v>96.963951135999991</v>
      </c>
      <c r="G19" s="13">
        <f t="shared" si="2"/>
        <v>7.6116701641760001</v>
      </c>
      <c r="H19" s="14">
        <f t="shared" si="3"/>
        <v>0.26109813145824906</v>
      </c>
      <c r="I19" s="13">
        <f t="shared" si="4"/>
        <v>31.336180523859845</v>
      </c>
    </row>
    <row r="20" spans="1:9" x14ac:dyDescent="0.35">
      <c r="A20" s="1">
        <v>119.584</v>
      </c>
      <c r="B20" s="1">
        <f t="shared" si="0"/>
        <v>1800</v>
      </c>
      <c r="C20" s="1">
        <v>0.10929999999999999</v>
      </c>
      <c r="D20" s="4">
        <v>1.3149</v>
      </c>
      <c r="E20" s="12">
        <f t="shared" si="5"/>
        <v>18.379127853465601</v>
      </c>
      <c r="F20" s="13">
        <f t="shared" si="1"/>
        <v>97.553757183999991</v>
      </c>
      <c r="G20" s="13">
        <f t="shared" si="2"/>
        <v>7.6579699389439995</v>
      </c>
      <c r="H20" s="14">
        <f t="shared" si="3"/>
        <v>0.26761335136327258</v>
      </c>
      <c r="I20" s="13">
        <f t="shared" si="4"/>
        <v>30.573280967255428</v>
      </c>
    </row>
    <row r="21" spans="1:9" x14ac:dyDescent="0.35">
      <c r="A21" s="1">
        <v>119.934</v>
      </c>
      <c r="B21" s="1">
        <f t="shared" si="0"/>
        <v>1850</v>
      </c>
      <c r="C21" s="1">
        <v>0.11415</v>
      </c>
      <c r="D21" s="4">
        <v>1.3184899999999999</v>
      </c>
      <c r="E21" s="12">
        <f t="shared" si="5"/>
        <v>18.9449456818752</v>
      </c>
      <c r="F21" s="13">
        <f t="shared" si="1"/>
        <v>97.839278783999987</v>
      </c>
      <c r="G21" s="13">
        <f t="shared" si="2"/>
        <v>7.6803833845439993</v>
      </c>
      <c r="H21" s="14">
        <f t="shared" si="3"/>
        <v>0.27114091991904599</v>
      </c>
      <c r="I21" s="13">
        <f t="shared" si="4"/>
        <v>30.17551974176753</v>
      </c>
    </row>
    <row r="22" spans="1:9" x14ac:dyDescent="0.35">
      <c r="A22" s="1">
        <v>120.176</v>
      </c>
      <c r="B22" s="1">
        <f t="shared" si="0"/>
        <v>1900</v>
      </c>
      <c r="C22" s="1">
        <v>0.11745</v>
      </c>
      <c r="D22" s="4">
        <v>1.3189200000000001</v>
      </c>
      <c r="E22" s="12">
        <f t="shared" si="5"/>
        <v>19.496231059080532</v>
      </c>
      <c r="F22" s="13">
        <f t="shared" si="1"/>
        <v>98.036696575999997</v>
      </c>
      <c r="G22" s="13">
        <f t="shared" si="2"/>
        <v>7.6958806812160008</v>
      </c>
      <c r="H22" s="14">
        <f t="shared" si="3"/>
        <v>0.27109085771418112</v>
      </c>
      <c r="I22" s="13">
        <f t="shared" si="4"/>
        <v>30.181092238988406</v>
      </c>
    </row>
    <row r="23" spans="1:9" x14ac:dyDescent="0.35">
      <c r="A23" s="1">
        <v>120.94799999999999</v>
      </c>
      <c r="B23" s="1">
        <f t="shared" si="0"/>
        <v>1950</v>
      </c>
      <c r="C23" s="1">
        <v>0.12055</v>
      </c>
      <c r="D23" s="4">
        <v>1.31484</v>
      </c>
      <c r="E23" s="12">
        <f t="shared" si="5"/>
        <v>20.137827679756796</v>
      </c>
      <c r="F23" s="13">
        <f t="shared" si="1"/>
        <v>98.666475647999988</v>
      </c>
      <c r="G23" s="13">
        <f t="shared" si="2"/>
        <v>7.7453183383679995</v>
      </c>
      <c r="H23" s="14">
        <f t="shared" si="3"/>
        <v>0.26938109145968792</v>
      </c>
      <c r="I23" s="13">
        <f t="shared" si="4"/>
        <v>30.372652131905724</v>
      </c>
    </row>
    <row r="24" spans="1:9" x14ac:dyDescent="0.35">
      <c r="A24" s="1">
        <v>122.157</v>
      </c>
      <c r="B24" s="1">
        <f t="shared" si="0"/>
        <v>2000</v>
      </c>
      <c r="C24" s="1">
        <v>0.12554999999999999</v>
      </c>
      <c r="D24" s="4">
        <v>1.31653</v>
      </c>
      <c r="E24" s="12">
        <f t="shared" si="5"/>
        <v>20.860642088831995</v>
      </c>
      <c r="F24" s="13">
        <f t="shared" si="1"/>
        <v>99.652748831999986</v>
      </c>
      <c r="G24" s="13">
        <f t="shared" si="2"/>
        <v>7.8227407833119997</v>
      </c>
      <c r="H24" s="14">
        <f t="shared" si="3"/>
        <v>0.27083298663297928</v>
      </c>
      <c r="I24" s="13">
        <f t="shared" si="4"/>
        <v>30.209828882128807</v>
      </c>
    </row>
    <row r="25" spans="1:9" x14ac:dyDescent="0.35">
      <c r="A25" s="1">
        <v>122.845</v>
      </c>
      <c r="B25" s="1">
        <f t="shared" si="0"/>
        <v>2050</v>
      </c>
      <c r="C25" s="1">
        <v>0.12784999999999999</v>
      </c>
      <c r="D25" s="4">
        <v>1.32098</v>
      </c>
      <c r="E25" s="12">
        <f t="shared" si="5"/>
        <v>21.502584516954666</v>
      </c>
      <c r="F25" s="13">
        <f t="shared" si="1"/>
        <v>100.21400272</v>
      </c>
      <c r="G25" s="13">
        <f t="shared" si="2"/>
        <v>7.8667992135199993</v>
      </c>
      <c r="H25" s="14">
        <f t="shared" si="3"/>
        <v>0.26756085974053928</v>
      </c>
      <c r="I25" s="13">
        <f t="shared" si="4"/>
        <v>30.579279008717137</v>
      </c>
    </row>
    <row r="26" spans="1:9" x14ac:dyDescent="0.35">
      <c r="A26" s="1">
        <v>123.79600000000001</v>
      </c>
      <c r="B26" s="1">
        <f t="shared" si="0"/>
        <v>2100</v>
      </c>
      <c r="C26" s="1">
        <v>0.13089999999999999</v>
      </c>
      <c r="D26" s="4">
        <v>1.32287</v>
      </c>
      <c r="E26" s="12">
        <f t="shared" si="5"/>
        <v>22.197559291980802</v>
      </c>
      <c r="F26" s="13">
        <f t="shared" si="1"/>
        <v>100.989805696</v>
      </c>
      <c r="G26" s="13">
        <f t="shared" si="2"/>
        <v>7.9276997471360007</v>
      </c>
      <c r="H26" s="14">
        <f t="shared" si="3"/>
        <v>0.26536701276558949</v>
      </c>
      <c r="I26" s="13">
        <f t="shared" si="4"/>
        <v>30.83208457806904</v>
      </c>
    </row>
    <row r="27" spans="1:9" x14ac:dyDescent="0.35">
      <c r="A27" s="1">
        <v>124.794</v>
      </c>
      <c r="B27" s="1">
        <f t="shared" si="0"/>
        <v>2150</v>
      </c>
      <c r="C27" s="1">
        <v>0.13435</v>
      </c>
      <c r="D27" s="4">
        <v>1.3216399999999999</v>
      </c>
      <c r="E27" s="12">
        <f t="shared" si="5"/>
        <v>22.909282247404796</v>
      </c>
      <c r="F27" s="13">
        <f t="shared" si="1"/>
        <v>101.80395014399998</v>
      </c>
      <c r="G27" s="13">
        <f t="shared" si="2"/>
        <v>7.9916100863039983</v>
      </c>
      <c r="H27" s="14">
        <f t="shared" si="3"/>
        <v>0.26389958160670324</v>
      </c>
      <c r="I27" s="13">
        <f t="shared" si="4"/>
        <v>31.003528433068034</v>
      </c>
    </row>
    <row r="28" spans="1:9" x14ac:dyDescent="0.35">
      <c r="A28" s="1">
        <v>125.137</v>
      </c>
      <c r="B28" s="1">
        <f t="shared" si="0"/>
        <v>2200</v>
      </c>
      <c r="C28" s="1">
        <v>0.13769999999999999</v>
      </c>
      <c r="D28" s="4">
        <v>1.3165199999999999</v>
      </c>
      <c r="E28" s="12">
        <f t="shared" si="5"/>
        <v>23.506487438109868</v>
      </c>
      <c r="F28" s="13">
        <f t="shared" si="1"/>
        <v>102.08376131199999</v>
      </c>
      <c r="G28" s="13">
        <f t="shared" si="2"/>
        <v>8.0135752629919992</v>
      </c>
      <c r="H28" s="14">
        <f t="shared" si="3"/>
        <v>0.26360807910219414</v>
      </c>
      <c r="I28" s="13">
        <f t="shared" si="4"/>
        <v>31.037812686485605</v>
      </c>
    </row>
    <row r="29" spans="1:9" x14ac:dyDescent="0.35">
      <c r="A29" s="1">
        <v>126.02800000000001</v>
      </c>
      <c r="B29" s="1">
        <f t="shared" si="0"/>
        <v>2250</v>
      </c>
      <c r="C29" s="1">
        <v>0.14105000000000001</v>
      </c>
      <c r="D29" s="4">
        <v>1.3046500000000001</v>
      </c>
      <c r="E29" s="12">
        <f t="shared" si="5"/>
        <v>24.211900474943999</v>
      </c>
      <c r="F29" s="13">
        <f t="shared" si="1"/>
        <v>102.810617728</v>
      </c>
      <c r="G29" s="13">
        <f t="shared" si="2"/>
        <v>8.0706334916479996</v>
      </c>
      <c r="H29" s="14">
        <f t="shared" si="3"/>
        <v>0.26215414219831834</v>
      </c>
      <c r="I29" s="13">
        <f t="shared" si="4"/>
        <v>31.209951951202335</v>
      </c>
    </row>
    <row r="30" spans="1:9" x14ac:dyDescent="0.35">
      <c r="A30" s="1">
        <v>126.66</v>
      </c>
      <c r="B30" s="1">
        <f t="shared" si="0"/>
        <v>2300</v>
      </c>
      <c r="C30" s="1">
        <v>0.14495</v>
      </c>
      <c r="D30" s="4">
        <v>1.2964599999999999</v>
      </c>
      <c r="E30" s="12">
        <f t="shared" si="5"/>
        <v>24.874057696383996</v>
      </c>
      <c r="F30" s="13">
        <f t="shared" si="1"/>
        <v>103.32618815999999</v>
      </c>
      <c r="G30" s="13">
        <f t="shared" si="2"/>
        <v>8.1111057705599983</v>
      </c>
      <c r="H30" s="14">
        <f t="shared" si="3"/>
        <v>0.26223103924649288</v>
      </c>
      <c r="I30" s="13">
        <f t="shared" si="4"/>
        <v>31.200799895116184</v>
      </c>
    </row>
    <row r="31" spans="1:9" x14ac:dyDescent="0.35">
      <c r="A31" s="1">
        <v>126.822</v>
      </c>
      <c r="B31" s="1">
        <f t="shared" si="0"/>
        <v>2350</v>
      </c>
      <c r="C31" s="1">
        <v>0.14985000000000001</v>
      </c>
      <c r="D31" s="4">
        <v>1.2822899999999999</v>
      </c>
      <c r="E31" s="12">
        <f t="shared" si="5"/>
        <v>25.4473039810496</v>
      </c>
      <c r="F31" s="13">
        <f t="shared" si="1"/>
        <v>103.458343872</v>
      </c>
      <c r="G31" s="13">
        <f t="shared" si="2"/>
        <v>8.1214799939520006</v>
      </c>
      <c r="H31" s="14">
        <f t="shared" si="3"/>
        <v>0.26498877857637271</v>
      </c>
      <c r="I31" s="13">
        <f t="shared" si="4"/>
        <v>30.876093039766555</v>
      </c>
    </row>
    <row r="32" spans="1:9" x14ac:dyDescent="0.35">
      <c r="A32" s="1">
        <v>126.69</v>
      </c>
      <c r="B32" s="1">
        <f t="shared" si="0"/>
        <v>2400</v>
      </c>
      <c r="C32" s="1">
        <v>0.1537</v>
      </c>
      <c r="D32" s="4">
        <v>1.2730399999999999</v>
      </c>
      <c r="E32" s="12">
        <f t="shared" si="5"/>
        <v>25.961686153727999</v>
      </c>
      <c r="F32" s="13">
        <f t="shared" si="1"/>
        <v>103.35066144</v>
      </c>
      <c r="G32" s="13">
        <f t="shared" si="2"/>
        <v>8.1130269230399996</v>
      </c>
      <c r="H32" s="14">
        <f t="shared" si="3"/>
        <v>0.26641181774731598</v>
      </c>
      <c r="I32" s="13">
        <f t="shared" si="4"/>
        <v>30.711168337053291</v>
      </c>
    </row>
    <row r="33" spans="1:9" x14ac:dyDescent="0.35">
      <c r="A33" s="1">
        <v>126.55200000000001</v>
      </c>
      <c r="B33" s="1">
        <f t="shared" si="0"/>
        <v>2450</v>
      </c>
      <c r="C33" s="1">
        <v>0.15565000000000001</v>
      </c>
      <c r="D33" s="4">
        <v>1.2698400000000001</v>
      </c>
      <c r="E33" s="12">
        <f t="shared" si="5"/>
        <v>26.473686097331203</v>
      </c>
      <c r="F33" s="13">
        <f t="shared" si="1"/>
        <v>103.238084352</v>
      </c>
      <c r="G33" s="13">
        <f t="shared" si="2"/>
        <v>8.1041896216319991</v>
      </c>
      <c r="H33" s="14">
        <f t="shared" si="3"/>
        <v>0.26457403680955843</v>
      </c>
      <c r="I33" s="13">
        <f t="shared" si="4"/>
        <v>30.924493878843791</v>
      </c>
    </row>
    <row r="34" spans="1:9" x14ac:dyDescent="0.35">
      <c r="A34" s="1">
        <v>126.438</v>
      </c>
      <c r="B34" s="1">
        <f t="shared" si="0"/>
        <v>2500</v>
      </c>
      <c r="C34" s="1">
        <v>0.15959999999999999</v>
      </c>
      <c r="D34" s="4">
        <v>1.2744599999999999</v>
      </c>
      <c r="E34" s="12">
        <f t="shared" si="5"/>
        <v>26.989630807359998</v>
      </c>
      <c r="F34" s="13">
        <f t="shared" si="1"/>
        <v>103.145085888</v>
      </c>
      <c r="G34" s="13">
        <f t="shared" si="2"/>
        <v>8.0968892422080003</v>
      </c>
      <c r="H34" s="14">
        <f t="shared" si="3"/>
        <v>0.26610219499710563</v>
      </c>
      <c r="I34" s="13">
        <f t="shared" si="4"/>
        <v>30.746902264023689</v>
      </c>
    </row>
    <row r="35" spans="1:9" x14ac:dyDescent="0.35">
      <c r="A35" s="1">
        <v>126.239</v>
      </c>
      <c r="B35" s="1">
        <f t="shared" si="0"/>
        <v>2550</v>
      </c>
      <c r="C35" s="1">
        <v>0.16259999999999999</v>
      </c>
      <c r="D35" s="4">
        <v>1.2787599999999999</v>
      </c>
      <c r="E35" s="12">
        <f t="shared" si="5"/>
        <v>27.4860950312416</v>
      </c>
      <c r="F35" s="13">
        <f t="shared" si="1"/>
        <v>102.982746464</v>
      </c>
      <c r="G35" s="13">
        <f t="shared" si="2"/>
        <v>8.0841455974240013</v>
      </c>
      <c r="H35" s="14">
        <f t="shared" si="3"/>
        <v>0.26620733107715944</v>
      </c>
      <c r="I35" s="13">
        <f t="shared" si="4"/>
        <v>30.734759064342619</v>
      </c>
    </row>
    <row r="36" spans="1:9" x14ac:dyDescent="0.35">
      <c r="A36" s="1">
        <v>126.161</v>
      </c>
      <c r="B36" s="1">
        <f t="shared" si="0"/>
        <v>2600</v>
      </c>
      <c r="C36" s="1">
        <v>0.16805</v>
      </c>
      <c r="D36" s="4">
        <v>1.27634</v>
      </c>
      <c r="E36" s="12">
        <f t="shared" si="5"/>
        <v>28.007722083383467</v>
      </c>
      <c r="F36" s="13">
        <f t="shared" si="1"/>
        <v>102.919115936</v>
      </c>
      <c r="G36" s="13">
        <f t="shared" si="2"/>
        <v>8.0791506009759999</v>
      </c>
      <c r="H36" s="14">
        <f t="shared" si="3"/>
        <v>0.27000589257084073</v>
      </c>
      <c r="I36" s="13">
        <f t="shared" si="4"/>
        <v>30.302368973934669</v>
      </c>
    </row>
    <row r="37" spans="1:9" x14ac:dyDescent="0.35">
      <c r="A37" s="1">
        <v>125.84699999999999</v>
      </c>
      <c r="B37" s="1">
        <f t="shared" si="0"/>
        <v>2650</v>
      </c>
      <c r="C37" s="1">
        <v>0.17144999999999999</v>
      </c>
      <c r="D37" s="4">
        <v>1.28027</v>
      </c>
      <c r="E37" s="12">
        <f t="shared" si="5"/>
        <v>28.475283635510397</v>
      </c>
      <c r="F37" s="13">
        <f t="shared" si="1"/>
        <v>102.66296227199999</v>
      </c>
      <c r="G37" s="13">
        <f t="shared" si="2"/>
        <v>8.0590425383519992</v>
      </c>
      <c r="H37" s="14">
        <f t="shared" si="3"/>
        <v>0.27094550132517792</v>
      </c>
      <c r="I37" s="13">
        <f t="shared" si="4"/>
        <v>30.197283740831303</v>
      </c>
    </row>
    <row r="38" spans="1:9" x14ac:dyDescent="0.35">
      <c r="A38" s="1">
        <v>124.911</v>
      </c>
      <c r="B38" s="1">
        <f t="shared" si="0"/>
        <v>2700</v>
      </c>
      <c r="C38" s="1">
        <v>0.17465</v>
      </c>
      <c r="D38" s="4">
        <v>1.2837099999999999</v>
      </c>
      <c r="E38" s="12">
        <f t="shared" si="5"/>
        <v>28.796769291513595</v>
      </c>
      <c r="F38" s="13">
        <f t="shared" si="1"/>
        <v>101.89939593599999</v>
      </c>
      <c r="G38" s="13">
        <f t="shared" si="2"/>
        <v>7.9991025809759986</v>
      </c>
      <c r="H38" s="14">
        <f t="shared" si="3"/>
        <v>0.27292124058916983</v>
      </c>
      <c r="I38" s="13">
        <f t="shared" si="4"/>
        <v>29.978678699230766</v>
      </c>
    </row>
    <row r="39" spans="1:9" x14ac:dyDescent="0.35">
      <c r="A39" s="1">
        <v>123.92700000000001</v>
      </c>
      <c r="B39" s="1">
        <f t="shared" si="0"/>
        <v>2750</v>
      </c>
      <c r="C39" s="1">
        <v>0.1784</v>
      </c>
      <c r="D39" s="4">
        <v>1.2811999999999999</v>
      </c>
      <c r="E39" s="12">
        <f t="shared" si="5"/>
        <v>29.098992191984003</v>
      </c>
      <c r="F39" s="13">
        <f t="shared" si="1"/>
        <v>101.096672352</v>
      </c>
      <c r="G39" s="13">
        <f t="shared" si="2"/>
        <v>7.9360887796319997</v>
      </c>
      <c r="H39" s="14">
        <f t="shared" si="3"/>
        <v>0.2758858432977449</v>
      </c>
      <c r="I39" s="13">
        <f t="shared" si="4"/>
        <v>29.656535050941706</v>
      </c>
    </row>
    <row r="40" spans="1:9" x14ac:dyDescent="0.35">
      <c r="A40" s="1">
        <v>123.68899999999999</v>
      </c>
      <c r="B40" s="1">
        <f t="shared" si="0"/>
        <v>2800</v>
      </c>
      <c r="C40" s="1">
        <v>0.18004999999999999</v>
      </c>
      <c r="D40" s="4">
        <v>1.2744800000000001</v>
      </c>
      <c r="E40" s="12">
        <f t="shared" si="5"/>
        <v>29.571164510062932</v>
      </c>
      <c r="F40" s="13">
        <f t="shared" si="1"/>
        <v>100.90251766399999</v>
      </c>
      <c r="G40" s="13">
        <f t="shared" si="2"/>
        <v>7.920847636623999</v>
      </c>
      <c r="H40" s="14">
        <f t="shared" si="3"/>
        <v>0.27399157707309224</v>
      </c>
      <c r="I40" s="13">
        <f t="shared" si="4"/>
        <v>29.861568261405097</v>
      </c>
    </row>
    <row r="41" spans="1:9" x14ac:dyDescent="0.35">
      <c r="A41" s="1">
        <v>123.389</v>
      </c>
      <c r="B41" s="1">
        <f t="shared" si="0"/>
        <v>2850</v>
      </c>
      <c r="C41" s="1">
        <v>0.18310000000000001</v>
      </c>
      <c r="D41" s="4">
        <v>1.2603599999999999</v>
      </c>
      <c r="E41" s="12">
        <f t="shared" si="5"/>
        <v>30.026217224931194</v>
      </c>
      <c r="F41" s="13">
        <f t="shared" si="1"/>
        <v>100.65778486399999</v>
      </c>
      <c r="G41" s="13">
        <f t="shared" si="2"/>
        <v>7.9016361118239997</v>
      </c>
      <c r="H41" s="14">
        <f t="shared" si="3"/>
        <v>0.27441019087674573</v>
      </c>
      <c r="I41" s="13">
        <f t="shared" si="4"/>
        <v>29.816014323947364</v>
      </c>
    </row>
    <row r="42" spans="1:9" x14ac:dyDescent="0.35">
      <c r="A42" s="1">
        <v>122.51900000000001</v>
      </c>
      <c r="B42" s="1">
        <f t="shared" si="0"/>
        <v>2900</v>
      </c>
      <c r="C42" s="1">
        <v>0.18790000000000001</v>
      </c>
      <c r="D42" s="4">
        <v>1.2531000000000001</v>
      </c>
      <c r="E42" s="12">
        <f t="shared" si="5"/>
        <v>30.337567734295462</v>
      </c>
      <c r="F42" s="13">
        <f t="shared" si="1"/>
        <v>99.948059743999991</v>
      </c>
      <c r="G42" s="13">
        <f t="shared" si="2"/>
        <v>7.8459226899039987</v>
      </c>
      <c r="H42" s="14">
        <f t="shared" si="3"/>
        <v>0.27871384001695632</v>
      </c>
      <c r="I42" s="13">
        <f t="shared" si="4"/>
        <v>29.355622172621278</v>
      </c>
    </row>
    <row r="43" spans="1:9" x14ac:dyDescent="0.35">
      <c r="A43" s="1">
        <v>121.837</v>
      </c>
      <c r="B43" s="1">
        <f t="shared" si="0"/>
        <v>2950</v>
      </c>
      <c r="C43" s="1">
        <v>0.19255</v>
      </c>
      <c r="D43" s="4">
        <v>1.23943</v>
      </c>
      <c r="E43" s="12">
        <f t="shared" si="5"/>
        <v>30.688844061421868</v>
      </c>
      <c r="F43" s="13">
        <f t="shared" si="1"/>
        <v>99.391700512</v>
      </c>
      <c r="G43" s="13">
        <f t="shared" si="2"/>
        <v>7.8022484901920013</v>
      </c>
      <c r="H43" s="14">
        <f t="shared" si="3"/>
        <v>0.28234201270852777</v>
      </c>
      <c r="I43" s="13">
        <f t="shared" si="4"/>
        <v>28.978394335753986</v>
      </c>
    </row>
    <row r="44" spans="1:9" x14ac:dyDescent="0.35">
      <c r="A44" s="1">
        <v>121.709</v>
      </c>
      <c r="B44" s="1">
        <f t="shared" si="0"/>
        <v>3000</v>
      </c>
      <c r="C44" s="1">
        <v>0.19900000000000001</v>
      </c>
      <c r="D44" s="4">
        <v>1.2273499999999999</v>
      </c>
      <c r="E44" s="12">
        <f t="shared" si="5"/>
        <v>31.176206291775998</v>
      </c>
      <c r="F44" s="13">
        <f t="shared" si="1"/>
        <v>99.287281183999994</v>
      </c>
      <c r="G44" s="13">
        <f t="shared" si="2"/>
        <v>7.7940515729439994</v>
      </c>
      <c r="H44" s="14">
        <f t="shared" si="3"/>
        <v>0.28723828410008462</v>
      </c>
      <c r="I44" s="13">
        <f t="shared" si="4"/>
        <v>28.48442785909182</v>
      </c>
    </row>
    <row r="45" spans="1:9" x14ac:dyDescent="0.35">
      <c r="A45" s="1">
        <v>121.123</v>
      </c>
      <c r="B45" s="1">
        <f t="shared" si="0"/>
        <v>3050</v>
      </c>
      <c r="C45" s="1">
        <v>0.20605000000000001</v>
      </c>
      <c r="D45" s="4">
        <v>1.2193000000000001</v>
      </c>
      <c r="E45" s="12">
        <f t="shared" si="5"/>
        <v>31.543201915416532</v>
      </c>
      <c r="F45" s="13">
        <f t="shared" si="1"/>
        <v>98.809236447999993</v>
      </c>
      <c r="G45" s="13">
        <f t="shared" si="2"/>
        <v>7.7565250611680003</v>
      </c>
      <c r="H45" s="14">
        <f t="shared" si="3"/>
        <v>0.29395398808477491</v>
      </c>
      <c r="I45" s="13">
        <f t="shared" si="4"/>
        <v>27.833669599538091</v>
      </c>
    </row>
    <row r="46" spans="1:9" x14ac:dyDescent="0.35">
      <c r="A46" s="1">
        <v>121.124</v>
      </c>
      <c r="B46" s="1">
        <f t="shared" si="0"/>
        <v>3100</v>
      </c>
      <c r="C46" s="1">
        <v>0.21004999999999999</v>
      </c>
      <c r="D46" s="4">
        <v>1.20692</v>
      </c>
      <c r="E46" s="12">
        <f t="shared" si="5"/>
        <v>32.060568278280527</v>
      </c>
      <c r="F46" s="13">
        <f t="shared" si="1"/>
        <v>98.810052223999989</v>
      </c>
      <c r="G46" s="13">
        <f t="shared" si="2"/>
        <v>7.7565890995839997</v>
      </c>
      <c r="H46" s="14">
        <f t="shared" si="3"/>
        <v>0.29482478033314957</v>
      </c>
      <c r="I46" s="13">
        <f t="shared" si="4"/>
        <v>27.751460282859515</v>
      </c>
    </row>
    <row r="47" spans="1:9" x14ac:dyDescent="0.35">
      <c r="A47" s="1">
        <v>120.851</v>
      </c>
      <c r="B47" s="1">
        <f t="shared" si="0"/>
        <v>3150</v>
      </c>
      <c r="C47" s="1">
        <v>0.21604999999999999</v>
      </c>
      <c r="D47" s="4">
        <v>1.1927399999999999</v>
      </c>
      <c r="E47" s="12">
        <f t="shared" si="5"/>
        <v>32.504247770467195</v>
      </c>
      <c r="F47" s="13">
        <f t="shared" si="1"/>
        <v>98.587345375999988</v>
      </c>
      <c r="G47" s="13">
        <f t="shared" si="2"/>
        <v>7.7391066120159993</v>
      </c>
      <c r="H47" s="14">
        <f t="shared" si="3"/>
        <v>0.29910706036499857</v>
      </c>
      <c r="I47" s="13">
        <f t="shared" si="4"/>
        <v>27.354145943041125</v>
      </c>
    </row>
    <row r="48" spans="1:9" x14ac:dyDescent="0.35">
      <c r="A48" s="1">
        <v>120.596</v>
      </c>
      <c r="B48" s="1">
        <f t="shared" si="0"/>
        <v>3200</v>
      </c>
      <c r="C48" s="1">
        <v>0.21795</v>
      </c>
      <c r="D48" s="4">
        <v>1.1848099999999999</v>
      </c>
      <c r="E48" s="12">
        <f t="shared" si="5"/>
        <v>32.950514414660269</v>
      </c>
      <c r="F48" s="13">
        <f t="shared" si="1"/>
        <v>98.379322496</v>
      </c>
      <c r="G48" s="13">
        <f t="shared" si="2"/>
        <v>7.7227768159359993</v>
      </c>
      <c r="H48" s="14">
        <f t="shared" si="3"/>
        <v>0.29765089177595233</v>
      </c>
      <c r="I48" s="13">
        <f t="shared" si="4"/>
        <v>27.487967978193723</v>
      </c>
    </row>
    <row r="49" spans="1:9" x14ac:dyDescent="0.35">
      <c r="A49" s="1">
        <v>120.84</v>
      </c>
      <c r="B49" s="1">
        <f t="shared" si="0"/>
        <v>3250</v>
      </c>
      <c r="C49" s="1">
        <v>0.22305</v>
      </c>
      <c r="D49" s="4">
        <v>1.17378</v>
      </c>
      <c r="E49" s="12">
        <f t="shared" si="5"/>
        <v>33.53307615424</v>
      </c>
      <c r="F49" s="13">
        <f t="shared" si="1"/>
        <v>98.578371840000003</v>
      </c>
      <c r="G49" s="13">
        <f t="shared" si="2"/>
        <v>7.7384021894400004</v>
      </c>
      <c r="H49" s="14">
        <f t="shared" si="3"/>
        <v>0.29932386619802748</v>
      </c>
      <c r="I49" s="13">
        <f t="shared" si="4"/>
        <v>27.334332827323678</v>
      </c>
    </row>
    <row r="50" spans="1:9" x14ac:dyDescent="0.35">
      <c r="A50" s="1">
        <v>121.633</v>
      </c>
      <c r="B50" s="1">
        <f t="shared" si="0"/>
        <v>3300</v>
      </c>
      <c r="C50" s="1">
        <v>0.22550000000000001</v>
      </c>
      <c r="D50" s="4">
        <v>1.1611800000000001</v>
      </c>
      <c r="E50" s="12">
        <f t="shared" si="5"/>
        <v>34.272412474643197</v>
      </c>
      <c r="F50" s="13">
        <f t="shared" si="1"/>
        <v>99.225282207999996</v>
      </c>
      <c r="G50" s="13">
        <f t="shared" si="2"/>
        <v>7.7891846533280003</v>
      </c>
      <c r="H50" s="14">
        <f t="shared" si="3"/>
        <v>0.29608362141147004</v>
      </c>
      <c r="I50" s="13">
        <f t="shared" si="4"/>
        <v>27.633471053935249</v>
      </c>
    </row>
    <row r="51" spans="1:9" x14ac:dyDescent="0.35">
      <c r="A51" s="1">
        <v>122.181</v>
      </c>
      <c r="B51" s="1">
        <f t="shared" si="0"/>
        <v>3350</v>
      </c>
      <c r="C51" s="1">
        <v>0.22850000000000001</v>
      </c>
      <c r="D51" s="4">
        <v>1.1510400000000001</v>
      </c>
      <c r="E51" s="12">
        <f t="shared" si="5"/>
        <v>34.948440416988795</v>
      </c>
      <c r="F51" s="13">
        <f t="shared" si="1"/>
        <v>99.672327455999991</v>
      </c>
      <c r="G51" s="13">
        <f t="shared" si="2"/>
        <v>7.8242777052959998</v>
      </c>
      <c r="H51" s="14">
        <f t="shared" si="3"/>
        <v>0.29421913760138985</v>
      </c>
      <c r="I51" s="13">
        <f t="shared" si="4"/>
        <v>27.808585969356514</v>
      </c>
    </row>
    <row r="52" spans="1:9" x14ac:dyDescent="0.35">
      <c r="A52" s="1">
        <v>122.93300000000001</v>
      </c>
      <c r="B52" s="1">
        <f t="shared" si="0"/>
        <v>3400</v>
      </c>
      <c r="C52" s="1">
        <v>0.23419999999999999</v>
      </c>
      <c r="D52" s="4">
        <v>1.14117</v>
      </c>
      <c r="E52" s="12">
        <f t="shared" si="5"/>
        <v>35.688370160046937</v>
      </c>
      <c r="F52" s="13">
        <f t="shared" si="1"/>
        <v>100.285791008</v>
      </c>
      <c r="G52" s="13">
        <f t="shared" si="2"/>
        <v>7.8724345941280003</v>
      </c>
      <c r="H52" s="14">
        <f t="shared" si="3"/>
        <v>0.29530628472909054</v>
      </c>
      <c r="I52" s="13">
        <f t="shared" si="4"/>
        <v>27.706210822177574</v>
      </c>
    </row>
    <row r="53" spans="1:9" x14ac:dyDescent="0.35">
      <c r="A53" s="1">
        <v>123.47499999999999</v>
      </c>
      <c r="B53" s="1">
        <f t="shared" si="0"/>
        <v>3450</v>
      </c>
      <c r="C53" s="1">
        <v>0.23605000000000001</v>
      </c>
      <c r="D53" s="4">
        <v>1.12669</v>
      </c>
      <c r="E53" s="12">
        <f t="shared" si="5"/>
        <v>36.372859711759993</v>
      </c>
      <c r="F53" s="13">
        <f t="shared" si="1"/>
        <v>100.72794159999999</v>
      </c>
      <c r="G53" s="13">
        <f t="shared" si="2"/>
        <v>7.9071434155999993</v>
      </c>
      <c r="H53" s="14">
        <f t="shared" si="3"/>
        <v>0.29203780192640827</v>
      </c>
      <c r="I53" s="13">
        <f t="shared" si="4"/>
        <v>28.016298327981353</v>
      </c>
    </row>
    <row r="54" spans="1:9" x14ac:dyDescent="0.35">
      <c r="A54" s="1">
        <v>123.428</v>
      </c>
      <c r="B54" s="1">
        <f t="shared" si="0"/>
        <v>3500</v>
      </c>
      <c r="C54" s="1">
        <v>0.24195</v>
      </c>
      <c r="D54" s="4">
        <v>1.11975</v>
      </c>
      <c r="E54" s="12">
        <f t="shared" si="5"/>
        <v>36.885956846890664</v>
      </c>
      <c r="F54" s="13">
        <f t="shared" si="1"/>
        <v>100.689600128</v>
      </c>
      <c r="G54" s="13">
        <f t="shared" si="2"/>
        <v>7.9041336100479995</v>
      </c>
      <c r="H54" s="14">
        <f t="shared" si="3"/>
        <v>0.29517331067738839</v>
      </c>
      <c r="I54" s="13">
        <f t="shared" si="4"/>
        <v>27.718692327032755</v>
      </c>
    </row>
    <row r="55" spans="1:9" x14ac:dyDescent="0.35">
      <c r="A55" s="1">
        <v>124.205</v>
      </c>
      <c r="B55" s="1">
        <f t="shared" si="0"/>
        <v>3550</v>
      </c>
      <c r="C55" s="1">
        <v>0.24545</v>
      </c>
      <c r="D55" s="4">
        <v>1.10622</v>
      </c>
      <c r="E55" s="12">
        <f t="shared" si="5"/>
        <v>37.648419573925331</v>
      </c>
      <c r="F55" s="13">
        <f t="shared" si="1"/>
        <v>101.32345807999999</v>
      </c>
      <c r="G55" s="13">
        <f t="shared" si="2"/>
        <v>7.9538914592799994</v>
      </c>
      <c r="H55" s="14">
        <f t="shared" si="3"/>
        <v>0.29337884896633903</v>
      </c>
      <c r="I55" s="13">
        <f t="shared" si="4"/>
        <v>27.888234651697495</v>
      </c>
    </row>
    <row r="56" spans="1:9" x14ac:dyDescent="0.35">
      <c r="A56" s="1">
        <v>124.066</v>
      </c>
      <c r="B56" s="1">
        <f t="shared" si="0"/>
        <v>3600</v>
      </c>
      <c r="C56" s="1">
        <v>0.25505</v>
      </c>
      <c r="D56" s="4">
        <v>1.09697</v>
      </c>
      <c r="E56" s="12">
        <f t="shared" si="5"/>
        <v>38.135952573388799</v>
      </c>
      <c r="F56" s="13">
        <f t="shared" si="1"/>
        <v>101.21006521599999</v>
      </c>
      <c r="G56" s="13">
        <f t="shared" si="2"/>
        <v>7.9449901194559995</v>
      </c>
      <c r="H56" s="14">
        <f t="shared" si="3"/>
        <v>0.30095616407937337</v>
      </c>
      <c r="I56" s="13">
        <f t="shared" si="4"/>
        <v>27.18607943069188</v>
      </c>
    </row>
    <row r="57" spans="1:9" x14ac:dyDescent="0.35">
      <c r="A57" s="1">
        <v>123.967</v>
      </c>
      <c r="B57" s="1">
        <f t="shared" si="0"/>
        <v>3650</v>
      </c>
      <c r="C57" s="1">
        <v>0.25755</v>
      </c>
      <c r="D57" s="4">
        <v>1.0940099999999999</v>
      </c>
      <c r="E57" s="12">
        <f t="shared" si="5"/>
        <v>38.634764872523732</v>
      </c>
      <c r="F57" s="13">
        <f t="shared" si="1"/>
        <v>101.129303392</v>
      </c>
      <c r="G57" s="13">
        <f t="shared" si="2"/>
        <v>7.9386503162720006</v>
      </c>
      <c r="H57" s="14">
        <f t="shared" si="3"/>
        <v>0.29998241320325458</v>
      </c>
      <c r="I57" s="13">
        <f t="shared" si="4"/>
        <v>27.274326166162776</v>
      </c>
    </row>
    <row r="58" spans="1:9" x14ac:dyDescent="0.35">
      <c r="A58" s="1">
        <v>123.815</v>
      </c>
      <c r="B58" s="1">
        <f t="shared" si="0"/>
        <v>3700</v>
      </c>
      <c r="C58" s="1">
        <v>0.26445000000000002</v>
      </c>
      <c r="D58" s="4">
        <v>1.09659</v>
      </c>
      <c r="E58" s="12">
        <f t="shared" si="5"/>
        <v>39.11598795339733</v>
      </c>
      <c r="F58" s="13">
        <f t="shared" si="1"/>
        <v>101.00530543999999</v>
      </c>
      <c r="G58" s="13">
        <f t="shared" si="2"/>
        <v>7.9289164770399996</v>
      </c>
      <c r="H58" s="14">
        <f t="shared" si="3"/>
        <v>0.30422982065997978</v>
      </c>
      <c r="I58" s="13">
        <f t="shared" si="4"/>
        <v>26.893544374016283</v>
      </c>
    </row>
    <row r="59" spans="1:9" x14ac:dyDescent="0.35">
      <c r="A59" s="1">
        <v>123.767</v>
      </c>
      <c r="B59" s="1">
        <f t="shared" si="0"/>
        <v>3750</v>
      </c>
      <c r="C59" s="1">
        <v>0.2651</v>
      </c>
      <c r="D59" s="4">
        <v>1.0980799999999999</v>
      </c>
      <c r="E59" s="12">
        <f t="shared" si="5"/>
        <v>39.629213165359999</v>
      </c>
      <c r="F59" s="13">
        <f t="shared" si="1"/>
        <v>100.96614819199999</v>
      </c>
      <c r="G59" s="13">
        <f t="shared" si="2"/>
        <v>7.9258426330719995</v>
      </c>
      <c r="H59" s="14">
        <f t="shared" si="3"/>
        <v>0.30102792983100679</v>
      </c>
      <c r="I59" s="13">
        <f t="shared" si="4"/>
        <v>27.179598206755596</v>
      </c>
    </row>
    <row r="60" spans="1:9" x14ac:dyDescent="0.35">
      <c r="A60" s="1">
        <v>123.509</v>
      </c>
      <c r="B60" s="1">
        <f t="shared" si="0"/>
        <v>3800</v>
      </c>
      <c r="C60" s="1">
        <v>0.26929999999999998</v>
      </c>
      <c r="D60" s="4">
        <v>1.09907</v>
      </c>
      <c r="E60" s="12">
        <f t="shared" si="5"/>
        <v>40.07389165683626</v>
      </c>
      <c r="F60" s="13">
        <f t="shared" si="1"/>
        <v>100.75567798399999</v>
      </c>
      <c r="G60" s="13">
        <f t="shared" si="2"/>
        <v>7.9093207217439998</v>
      </c>
      <c r="H60" s="14">
        <f t="shared" si="3"/>
        <v>0.30240387192175</v>
      </c>
      <c r="I60" s="13">
        <f t="shared" si="4"/>
        <v>27.055930632843577</v>
      </c>
    </row>
    <row r="61" spans="1:9" x14ac:dyDescent="0.35">
      <c r="A61" s="1">
        <v>122.672</v>
      </c>
      <c r="B61" s="1">
        <f t="shared" si="0"/>
        <v>3850</v>
      </c>
      <c r="C61" s="1">
        <v>0.27374999999999999</v>
      </c>
      <c r="D61" s="4">
        <v>1.1053299999999999</v>
      </c>
      <c r="E61" s="12">
        <f t="shared" si="5"/>
        <v>40.326032246766935</v>
      </c>
      <c r="F61" s="13">
        <f t="shared" si="1"/>
        <v>100.072873472</v>
      </c>
      <c r="G61" s="13">
        <f t="shared" si="2"/>
        <v>7.8557205675519999</v>
      </c>
      <c r="H61" s="14">
        <f t="shared" si="3"/>
        <v>0.30547885109593531</v>
      </c>
      <c r="I61" s="13">
        <f t="shared" si="4"/>
        <v>26.783583061364514</v>
      </c>
    </row>
    <row r="62" spans="1:9" x14ac:dyDescent="0.35">
      <c r="A62" s="1">
        <v>122.157</v>
      </c>
      <c r="B62" s="1">
        <f t="shared" si="0"/>
        <v>3900</v>
      </c>
      <c r="C62" s="1">
        <v>0.27589999999999998</v>
      </c>
      <c r="D62" s="4">
        <v>1.11704</v>
      </c>
      <c r="E62" s="12">
        <f t="shared" si="5"/>
        <v>40.678252073222396</v>
      </c>
      <c r="F62" s="13">
        <f t="shared" si="1"/>
        <v>99.652748831999986</v>
      </c>
      <c r="G62" s="13">
        <f t="shared" si="2"/>
        <v>7.8227407833119997</v>
      </c>
      <c r="H62" s="14">
        <f t="shared" si="3"/>
        <v>0.30521222931731745</v>
      </c>
      <c r="I62" s="13">
        <f t="shared" si="4"/>
        <v>26.806980179394646</v>
      </c>
    </row>
    <row r="63" spans="1:9" x14ac:dyDescent="0.35">
      <c r="A63" s="1">
        <v>121.184</v>
      </c>
      <c r="B63" s="1">
        <f t="shared" si="0"/>
        <v>3950</v>
      </c>
      <c r="C63" s="1">
        <v>0.28284999999999999</v>
      </c>
      <c r="D63" s="4">
        <v>1.12259</v>
      </c>
      <c r="E63" s="12">
        <f t="shared" si="5"/>
        <v>40.871605397265064</v>
      </c>
      <c r="F63" s="13">
        <f t="shared" si="1"/>
        <v>98.858998783999994</v>
      </c>
      <c r="G63" s="13">
        <f t="shared" si="2"/>
        <v>7.7604314045439988</v>
      </c>
      <c r="H63" s="14">
        <f t="shared" si="3"/>
        <v>0.31142035837064802</v>
      </c>
      <c r="I63" s="13">
        <f t="shared" si="4"/>
        <v>26.27258611037978</v>
      </c>
    </row>
    <row r="64" spans="1:9" x14ac:dyDescent="0.35">
      <c r="A64" s="1">
        <v>120.004</v>
      </c>
      <c r="B64" s="1">
        <f t="shared" si="0"/>
        <v>4000</v>
      </c>
      <c r="C64" s="1">
        <v>0.28455000000000003</v>
      </c>
      <c r="D64" s="4">
        <v>1.1246100000000001</v>
      </c>
      <c r="E64" s="12">
        <f t="shared" si="5"/>
        <v>40.985952392874665</v>
      </c>
      <c r="F64" s="13">
        <f t="shared" si="1"/>
        <v>97.896383103999995</v>
      </c>
      <c r="G64" s="13">
        <f t="shared" si="2"/>
        <v>7.6848660736639998</v>
      </c>
      <c r="H64" s="14">
        <f t="shared" si="3"/>
        <v>0.31241801769686539</v>
      </c>
      <c r="I64" s="13">
        <f t="shared" si="4"/>
        <v>26.188688610644984</v>
      </c>
    </row>
    <row r="65" spans="1:9" x14ac:dyDescent="0.35">
      <c r="A65" s="1">
        <v>118.73399999999999</v>
      </c>
      <c r="B65" s="1">
        <f t="shared" si="0"/>
        <v>4050</v>
      </c>
      <c r="C65" s="1">
        <v>0.28710000000000002</v>
      </c>
      <c r="D65" s="4">
        <v>1.1222000000000001</v>
      </c>
      <c r="E65" s="12">
        <f t="shared" si="5"/>
        <v>41.059101340857595</v>
      </c>
      <c r="F65" s="13">
        <f t="shared" si="1"/>
        <v>96.860347583999996</v>
      </c>
      <c r="G65" s="13">
        <f t="shared" si="2"/>
        <v>7.6035372853439993</v>
      </c>
      <c r="H65" s="14">
        <f t="shared" si="3"/>
        <v>0.31465618043480914</v>
      </c>
      <c r="I65" s="13">
        <f t="shared" si="4"/>
        <v>26.002407359398116</v>
      </c>
    </row>
    <row r="66" spans="1:9" x14ac:dyDescent="0.35">
      <c r="A66" s="1">
        <v>117.44199999999999</v>
      </c>
      <c r="B66" s="1">
        <f t="shared" si="0"/>
        <v>4100</v>
      </c>
      <c r="C66" s="1">
        <v>0.28894999999999998</v>
      </c>
      <c r="D66" s="4">
        <v>1.1239399999999999</v>
      </c>
      <c r="E66" s="12">
        <f t="shared" si="5"/>
        <v>41.113704763566929</v>
      </c>
      <c r="F66" s="13">
        <f t="shared" si="1"/>
        <v>95.806364991999985</v>
      </c>
      <c r="G66" s="13">
        <f t="shared" si="2"/>
        <v>7.5207996518719993</v>
      </c>
      <c r="H66" s="14">
        <f t="shared" si="3"/>
        <v>0.31626315543138395</v>
      </c>
      <c r="I66" s="13">
        <f t="shared" si="4"/>
        <v>25.870285682371552</v>
      </c>
    </row>
    <row r="67" spans="1:9" x14ac:dyDescent="0.35">
      <c r="A67" s="1">
        <v>116.5</v>
      </c>
      <c r="B67" s="1">
        <f t="shared" si="0"/>
        <v>4150</v>
      </c>
      <c r="C67" s="1">
        <v>0.29304999999999998</v>
      </c>
      <c r="D67" s="4">
        <v>1.12233</v>
      </c>
      <c r="E67" s="12">
        <f t="shared" si="5"/>
        <v>41.281297567466659</v>
      </c>
      <c r="F67" s="13">
        <f t="shared" si="1"/>
        <v>95.037903999999997</v>
      </c>
      <c r="G67" s="13">
        <f t="shared" si="2"/>
        <v>7.4604754639999999</v>
      </c>
      <c r="H67" s="14">
        <f t="shared" si="3"/>
        <v>0.31944853425326258</v>
      </c>
      <c r="I67" s="13">
        <f t="shared" si="4"/>
        <v>25.612320309886101</v>
      </c>
    </row>
    <row r="68" spans="1:9" x14ac:dyDescent="0.35">
      <c r="A68" s="1">
        <v>115.931</v>
      </c>
      <c r="B68" s="1">
        <f t="shared" si="0"/>
        <v>4200</v>
      </c>
      <c r="C68" s="1">
        <v>0.2949</v>
      </c>
      <c r="D68" s="4">
        <v>1.1217900000000001</v>
      </c>
      <c r="E68" s="12">
        <f t="shared" si="5"/>
        <v>41.574610589657588</v>
      </c>
      <c r="F68" s="13">
        <f t="shared" si="1"/>
        <v>94.573727455999986</v>
      </c>
      <c r="G68" s="13">
        <f t="shared" si="2"/>
        <v>7.4240376052959984</v>
      </c>
      <c r="H68" s="14">
        <f t="shared" si="3"/>
        <v>0.31919721704624382</v>
      </c>
      <c r="I68" s="13">
        <f t="shared" si="4"/>
        <v>25.632485951883588</v>
      </c>
    </row>
    <row r="69" spans="1:9" x14ac:dyDescent="0.35">
      <c r="A69" s="1">
        <v>115.03400000000001</v>
      </c>
      <c r="B69" s="1">
        <f t="shared" ref="B69:B94" si="6">B68+50</f>
        <v>4250</v>
      </c>
      <c r="C69" s="1">
        <v>0.29715000000000003</v>
      </c>
      <c r="D69" s="4">
        <v>1.12456</v>
      </c>
      <c r="E69" s="12">
        <f t="shared" ref="E69:E94" si="7">((2*3.14*B69*F69)/60)/1000</f>
        <v>41.744039161482668</v>
      </c>
      <c r="F69" s="13">
        <f t="shared" ref="F69:F94" si="8">A69*0.815776</f>
        <v>93.841976383999992</v>
      </c>
      <c r="G69" s="13">
        <f t="shared" ref="G69:G94" si="9">(4*3.14*F69)/160</f>
        <v>7.3665951461440002</v>
      </c>
      <c r="H69" s="14">
        <f t="shared" ref="H69:H94" si="10">(C69*0.75*60)/E69</f>
        <v>0.32032717170163422</v>
      </c>
      <c r="I69" s="13">
        <f t="shared" ref="I69:I94" si="11">E69/(((C69/60)*0.75)*(44000))*100</f>
        <v>25.542067313100315</v>
      </c>
    </row>
    <row r="70" spans="1:9" x14ac:dyDescent="0.35">
      <c r="A70" s="1">
        <v>114.39100000000001</v>
      </c>
      <c r="B70" s="1">
        <f t="shared" si="6"/>
        <v>4300</v>
      </c>
      <c r="C70" s="1">
        <v>0.30220000000000002</v>
      </c>
      <c r="D70" s="4">
        <v>1.1227799999999999</v>
      </c>
      <c r="E70" s="12">
        <f t="shared" si="7"/>
        <v>41.999065749361073</v>
      </c>
      <c r="F70" s="13">
        <f t="shared" si="8"/>
        <v>93.317432416000003</v>
      </c>
      <c r="G70" s="13">
        <f t="shared" si="9"/>
        <v>7.325418444656</v>
      </c>
      <c r="H70" s="14">
        <f t="shared" si="10"/>
        <v>0.32379291675569905</v>
      </c>
      <c r="I70" s="13">
        <f t="shared" si="11"/>
        <v>25.268675620817682</v>
      </c>
    </row>
    <row r="71" spans="1:9" x14ac:dyDescent="0.35">
      <c r="A71" s="1">
        <v>114.01600000000001</v>
      </c>
      <c r="B71" s="1">
        <f t="shared" si="6"/>
        <v>4350</v>
      </c>
      <c r="C71" s="1">
        <v>0.30604999999999999</v>
      </c>
      <c r="D71" s="4">
        <v>1.1194299999999999</v>
      </c>
      <c r="E71" s="12">
        <f t="shared" si="7"/>
        <v>42.3481434242048</v>
      </c>
      <c r="F71" s="13">
        <f t="shared" si="8"/>
        <v>93.011516415999992</v>
      </c>
      <c r="G71" s="13">
        <f t="shared" si="9"/>
        <v>7.301404038656</v>
      </c>
      <c r="H71" s="14">
        <f t="shared" si="10"/>
        <v>0.32521496543643602</v>
      </c>
      <c r="I71" s="13">
        <f t="shared" si="11"/>
        <v>25.15818474355337</v>
      </c>
    </row>
    <row r="72" spans="1:9" x14ac:dyDescent="0.35">
      <c r="A72" s="1">
        <v>113.871</v>
      </c>
      <c r="B72" s="1">
        <f t="shared" si="6"/>
        <v>4400</v>
      </c>
      <c r="C72" s="1">
        <v>0.30919999999999997</v>
      </c>
      <c r="D72" s="4">
        <v>1.1198600000000001</v>
      </c>
      <c r="E72" s="12">
        <f t="shared" si="7"/>
        <v>42.780428347571203</v>
      </c>
      <c r="F72" s="13">
        <f t="shared" si="8"/>
        <v>92.893228895999997</v>
      </c>
      <c r="G72" s="13">
        <f t="shared" si="9"/>
        <v>7.2921184683359996</v>
      </c>
      <c r="H72" s="14">
        <f t="shared" si="10"/>
        <v>0.32524218521037662</v>
      </c>
      <c r="I72" s="13">
        <f t="shared" si="11"/>
        <v>25.156079235311779</v>
      </c>
    </row>
    <row r="73" spans="1:9" x14ac:dyDescent="0.35">
      <c r="A73" s="1">
        <v>113.985</v>
      </c>
      <c r="B73" s="1">
        <f t="shared" si="6"/>
        <v>4450</v>
      </c>
      <c r="C73" s="1">
        <v>0.30990000000000001</v>
      </c>
      <c r="D73" s="4">
        <v>1.11873</v>
      </c>
      <c r="E73" s="12">
        <f t="shared" si="7"/>
        <v>43.309885163375995</v>
      </c>
      <c r="F73" s="13">
        <f t="shared" si="8"/>
        <v>92.986227359999987</v>
      </c>
      <c r="G73" s="13">
        <f t="shared" si="9"/>
        <v>7.2994188477599993</v>
      </c>
      <c r="H73" s="14">
        <f t="shared" si="10"/>
        <v>0.32199346517299682</v>
      </c>
      <c r="I73" s="13">
        <f t="shared" si="11"/>
        <v>25.409888916293227</v>
      </c>
    </row>
    <row r="74" spans="1:9" x14ac:dyDescent="0.35">
      <c r="A74" s="1">
        <v>113.306</v>
      </c>
      <c r="B74" s="1">
        <f t="shared" si="6"/>
        <v>4500</v>
      </c>
      <c r="C74" s="1">
        <v>0.31445000000000001</v>
      </c>
      <c r="D74" s="4">
        <v>1.1156299999999999</v>
      </c>
      <c r="E74" s="12">
        <f t="shared" si="7"/>
        <v>43.535620579775994</v>
      </c>
      <c r="F74" s="13">
        <f t="shared" si="8"/>
        <v>92.432315455999998</v>
      </c>
      <c r="G74" s="13">
        <f t="shared" si="9"/>
        <v>7.2559367632960008</v>
      </c>
      <c r="H74" s="14">
        <f t="shared" si="10"/>
        <v>0.32502695061095205</v>
      </c>
      <c r="I74" s="13">
        <f t="shared" si="11"/>
        <v>25.172737726637273</v>
      </c>
    </row>
    <row r="75" spans="1:9" x14ac:dyDescent="0.35">
      <c r="A75" s="1">
        <v>113.074</v>
      </c>
      <c r="B75" s="1">
        <f t="shared" si="6"/>
        <v>4550</v>
      </c>
      <c r="C75" s="1">
        <v>0.31709999999999999</v>
      </c>
      <c r="D75" s="4">
        <v>1.1095299999999999</v>
      </c>
      <c r="E75" s="12">
        <f t="shared" si="7"/>
        <v>43.929217761422926</v>
      </c>
      <c r="F75" s="13">
        <f t="shared" si="8"/>
        <v>92.243055423999991</v>
      </c>
      <c r="G75" s="13">
        <f t="shared" si="9"/>
        <v>7.2410798507839997</v>
      </c>
      <c r="H75" s="14">
        <f t="shared" si="10"/>
        <v>0.32482936703987858</v>
      </c>
      <c r="I75" s="13">
        <f t="shared" si="11"/>
        <v>25.188049517744858</v>
      </c>
    </row>
    <row r="76" spans="1:9" x14ac:dyDescent="0.35">
      <c r="A76" s="1">
        <v>112.19499999999999</v>
      </c>
      <c r="B76" s="1">
        <f t="shared" si="6"/>
        <v>4600</v>
      </c>
      <c r="C76" s="1">
        <v>0.31940000000000002</v>
      </c>
      <c r="D76" s="4">
        <v>1.1056900000000001</v>
      </c>
      <c r="E76" s="12">
        <f t="shared" si="7"/>
        <v>44.066712509802656</v>
      </c>
      <c r="F76" s="13">
        <f t="shared" si="8"/>
        <v>91.525988319999982</v>
      </c>
      <c r="G76" s="13">
        <f t="shared" si="9"/>
        <v>7.1847900831199993</v>
      </c>
      <c r="H76" s="14">
        <f t="shared" si="10"/>
        <v>0.32616456235083846</v>
      </c>
      <c r="I76" s="13">
        <f t="shared" si="11"/>
        <v>25.084939095919996</v>
      </c>
    </row>
    <row r="77" spans="1:9" x14ac:dyDescent="0.35">
      <c r="A77" s="1">
        <v>111.06100000000001</v>
      </c>
      <c r="B77" s="1">
        <f t="shared" si="6"/>
        <v>4650</v>
      </c>
      <c r="C77" s="1">
        <v>0.32055</v>
      </c>
      <c r="D77" s="4">
        <v>1.09782</v>
      </c>
      <c r="E77" s="12">
        <f t="shared" si="7"/>
        <v>44.095457220131195</v>
      </c>
      <c r="F77" s="13">
        <f t="shared" si="8"/>
        <v>90.600898336</v>
      </c>
      <c r="G77" s="13">
        <f t="shared" si="9"/>
        <v>7.1121705193760008</v>
      </c>
      <c r="H77" s="14">
        <f t="shared" si="10"/>
        <v>0.3271255342242958</v>
      </c>
      <c r="I77" s="13">
        <f t="shared" si="11"/>
        <v>25.011248972720857</v>
      </c>
    </row>
    <row r="78" spans="1:9" x14ac:dyDescent="0.35">
      <c r="A78" s="1">
        <v>109.973</v>
      </c>
      <c r="B78" s="1">
        <f t="shared" si="6"/>
        <v>4700</v>
      </c>
      <c r="C78" s="1">
        <v>0.32069999999999999</v>
      </c>
      <c r="D78" s="4">
        <v>1.09558</v>
      </c>
      <c r="E78" s="12">
        <f t="shared" si="7"/>
        <v>44.132979462679458</v>
      </c>
      <c r="F78" s="13">
        <f t="shared" si="8"/>
        <v>89.713334047999993</v>
      </c>
      <c r="G78" s="13">
        <f t="shared" si="9"/>
        <v>7.042496722768</v>
      </c>
      <c r="H78" s="14">
        <f t="shared" si="10"/>
        <v>0.32700035609886324</v>
      </c>
      <c r="I78" s="13">
        <f t="shared" si="11"/>
        <v>25.020823461563886</v>
      </c>
    </row>
    <row r="79" spans="1:9" x14ac:dyDescent="0.35">
      <c r="A79" s="1">
        <v>108.654</v>
      </c>
      <c r="B79" s="1">
        <f t="shared" si="6"/>
        <v>4750</v>
      </c>
      <c r="C79" s="1">
        <v>0.32485000000000003</v>
      </c>
      <c r="D79" s="4">
        <v>1.0882700000000001</v>
      </c>
      <c r="E79" s="12">
        <f t="shared" si="7"/>
        <v>44.067523663071995</v>
      </c>
      <c r="F79" s="13">
        <f t="shared" si="8"/>
        <v>88.637325503999989</v>
      </c>
      <c r="G79" s="13">
        <f t="shared" si="9"/>
        <v>6.9580300520639993</v>
      </c>
      <c r="H79" s="14">
        <f t="shared" si="10"/>
        <v>0.33172388155429527</v>
      </c>
      <c r="I79" s="13">
        <f t="shared" si="11"/>
        <v>24.664543726795301</v>
      </c>
    </row>
    <row r="80" spans="1:9" x14ac:dyDescent="0.35">
      <c r="A80" s="1">
        <v>107.07599999999999</v>
      </c>
      <c r="B80" s="1">
        <f t="shared" si="6"/>
        <v>4800</v>
      </c>
      <c r="C80" s="1">
        <v>0.32455000000000001</v>
      </c>
      <c r="D80" s="4">
        <v>1.08396</v>
      </c>
      <c r="E80" s="12">
        <f t="shared" si="7"/>
        <v>43.884655562342395</v>
      </c>
      <c r="F80" s="13">
        <f t="shared" si="8"/>
        <v>87.350030975999985</v>
      </c>
      <c r="G80" s="13">
        <f t="shared" si="9"/>
        <v>6.8569774316159995</v>
      </c>
      <c r="H80" s="14">
        <f t="shared" si="10"/>
        <v>0.33279855596115004</v>
      </c>
      <c r="I80" s="13">
        <f t="shared" si="11"/>
        <v>24.584896885109391</v>
      </c>
    </row>
    <row r="81" spans="1:9" x14ac:dyDescent="0.35">
      <c r="A81" s="1">
        <v>105.24</v>
      </c>
      <c r="B81" s="1">
        <f t="shared" si="6"/>
        <v>4850</v>
      </c>
      <c r="C81" s="1">
        <v>0.32569999999999999</v>
      </c>
      <c r="D81" s="4">
        <v>1.0822099999999999</v>
      </c>
      <c r="E81" s="12">
        <f t="shared" si="7"/>
        <v>43.581472085632001</v>
      </c>
      <c r="F81" s="13">
        <f t="shared" si="8"/>
        <v>85.852266239999992</v>
      </c>
      <c r="G81" s="13">
        <f t="shared" si="9"/>
        <v>6.73940289984</v>
      </c>
      <c r="H81" s="14">
        <f t="shared" si="10"/>
        <v>0.33630116879030286</v>
      </c>
      <c r="I81" s="13">
        <f t="shared" si="11"/>
        <v>24.328842540894861</v>
      </c>
    </row>
    <row r="82" spans="1:9" x14ac:dyDescent="0.35">
      <c r="A82" s="1">
        <v>103.63200000000001</v>
      </c>
      <c r="B82" s="1">
        <f t="shared" si="6"/>
        <v>4900</v>
      </c>
      <c r="C82" s="1">
        <v>0.32769999999999999</v>
      </c>
      <c r="D82" s="4">
        <v>1.0846</v>
      </c>
      <c r="E82" s="12">
        <f t="shared" si="7"/>
        <v>43.358003629158397</v>
      </c>
      <c r="F82" s="13">
        <f t="shared" si="8"/>
        <v>84.540498431999993</v>
      </c>
      <c r="G82" s="13">
        <f t="shared" si="9"/>
        <v>6.6364291269120006</v>
      </c>
      <c r="H82" s="14">
        <f t="shared" si="10"/>
        <v>0.34011021646953621</v>
      </c>
      <c r="I82" s="13">
        <f t="shared" si="11"/>
        <v>24.056372862739419</v>
      </c>
    </row>
    <row r="83" spans="1:9" x14ac:dyDescent="0.35">
      <c r="A83" s="1">
        <v>102.33499999999999</v>
      </c>
      <c r="B83" s="1">
        <f t="shared" si="6"/>
        <v>4950</v>
      </c>
      <c r="C83" s="1">
        <v>0.32845000000000002</v>
      </c>
      <c r="D83" s="4">
        <v>1.08823</v>
      </c>
      <c r="E83" s="12">
        <f t="shared" si="7"/>
        <v>43.25225058897599</v>
      </c>
      <c r="F83" s="13">
        <f t="shared" si="8"/>
        <v>83.482436959999987</v>
      </c>
      <c r="G83" s="13">
        <f t="shared" si="9"/>
        <v>6.5533713013599995</v>
      </c>
      <c r="H83" s="14">
        <f t="shared" si="10"/>
        <v>0.34172210228910371</v>
      </c>
      <c r="I83" s="13">
        <f t="shared" si="11"/>
        <v>23.942900172421975</v>
      </c>
    </row>
    <row r="84" spans="1:9" x14ac:dyDescent="0.35">
      <c r="A84" s="1">
        <v>101.10599999999999</v>
      </c>
      <c r="B84" s="1">
        <f t="shared" si="6"/>
        <v>5000</v>
      </c>
      <c r="C84" s="1">
        <v>0.32869999999999999</v>
      </c>
      <c r="D84" s="4">
        <v>1.08687</v>
      </c>
      <c r="E84" s="12">
        <f t="shared" si="7"/>
        <v>43.16445392064</v>
      </c>
      <c r="F84" s="13">
        <f t="shared" si="8"/>
        <v>82.479848255999997</v>
      </c>
      <c r="G84" s="13">
        <f t="shared" si="9"/>
        <v>6.4746680880960001</v>
      </c>
      <c r="H84" s="14">
        <f t="shared" si="10"/>
        <v>0.34267779750428234</v>
      </c>
      <c r="I84" s="13">
        <f t="shared" si="11"/>
        <v>23.876125740874524</v>
      </c>
    </row>
    <row r="85" spans="1:9" x14ac:dyDescent="0.35">
      <c r="A85" s="1">
        <v>99.314899999999994</v>
      </c>
      <c r="B85" s="1">
        <f t="shared" si="6"/>
        <v>5050</v>
      </c>
      <c r="C85" s="1">
        <v>0.32984999999999998</v>
      </c>
      <c r="D85" s="4">
        <v>1.0891</v>
      </c>
      <c r="E85" s="12">
        <f t="shared" si="7"/>
        <v>42.823790466735886</v>
      </c>
      <c r="F85" s="13">
        <f t="shared" si="8"/>
        <v>81.018711862399996</v>
      </c>
      <c r="G85" s="13">
        <f t="shared" si="9"/>
        <v>6.3599688811983999</v>
      </c>
      <c r="H85" s="14">
        <f t="shared" si="10"/>
        <v>0.3466122414252365</v>
      </c>
      <c r="I85" s="13">
        <f t="shared" si="11"/>
        <v>23.605104505759307</v>
      </c>
    </row>
    <row r="86" spans="1:9" x14ac:dyDescent="0.35">
      <c r="A86" s="1">
        <v>97.581500000000005</v>
      </c>
      <c r="B86" s="1">
        <f t="shared" si="6"/>
        <v>5100</v>
      </c>
      <c r="C86" s="1">
        <v>0.32969999999999999</v>
      </c>
      <c r="D86" s="4">
        <v>1.09185</v>
      </c>
      <c r="E86" s="12">
        <f t="shared" si="7"/>
        <v>42.492959898147191</v>
      </c>
      <c r="F86" s="13">
        <f t="shared" si="8"/>
        <v>79.604645743999995</v>
      </c>
      <c r="G86" s="13">
        <f t="shared" si="9"/>
        <v>6.2489646909039998</v>
      </c>
      <c r="H86" s="14">
        <f t="shared" si="10"/>
        <v>0.34915195447815606</v>
      </c>
      <c r="I86" s="13">
        <f t="shared" si="11"/>
        <v>23.433402210354974</v>
      </c>
    </row>
    <row r="87" spans="1:9" x14ac:dyDescent="0.35">
      <c r="A87" s="1">
        <v>95.848600000000005</v>
      </c>
      <c r="B87" s="1">
        <f t="shared" si="6"/>
        <v>5150</v>
      </c>
      <c r="C87" s="1">
        <v>0.33095000000000002</v>
      </c>
      <c r="D87" s="4">
        <v>1.0940700000000001</v>
      </c>
      <c r="E87" s="12">
        <f t="shared" si="7"/>
        <v>42.147548636080849</v>
      </c>
      <c r="F87" s="13">
        <f t="shared" si="8"/>
        <v>78.190987513599993</v>
      </c>
      <c r="G87" s="13">
        <f t="shared" si="9"/>
        <v>6.1379925198175993</v>
      </c>
      <c r="H87" s="14">
        <f t="shared" si="10"/>
        <v>0.35334795218080384</v>
      </c>
      <c r="I87" s="13">
        <f t="shared" si="11"/>
        <v>23.155131171190842</v>
      </c>
    </row>
    <row r="88" spans="1:9" x14ac:dyDescent="0.35">
      <c r="A88" s="1">
        <v>94.803299999999993</v>
      </c>
      <c r="B88" s="1">
        <f t="shared" si="6"/>
        <v>5200</v>
      </c>
      <c r="C88" s="1">
        <v>0.33379999999999999</v>
      </c>
      <c r="D88" s="4">
        <v>1.0934600000000001</v>
      </c>
      <c r="E88" s="12">
        <f t="shared" si="7"/>
        <v>42.092635267438069</v>
      </c>
      <c r="F88" s="13">
        <f t="shared" si="8"/>
        <v>77.338256860799987</v>
      </c>
      <c r="G88" s="13">
        <f t="shared" si="9"/>
        <v>6.0710531635727989</v>
      </c>
      <c r="H88" s="14">
        <f t="shared" si="10"/>
        <v>0.35685577547148517</v>
      </c>
      <c r="I88" s="13">
        <f t="shared" si="11"/>
        <v>22.927520707793487</v>
      </c>
    </row>
    <row r="89" spans="1:9" x14ac:dyDescent="0.35">
      <c r="A89" s="1">
        <v>93.0976</v>
      </c>
      <c r="B89" s="1">
        <f t="shared" si="6"/>
        <v>5250</v>
      </c>
      <c r="C89" s="1">
        <v>0.33129999999999998</v>
      </c>
      <c r="D89" s="4">
        <v>1.0880399999999999</v>
      </c>
      <c r="E89" s="12">
        <f t="shared" si="7"/>
        <v>41.732759861811196</v>
      </c>
      <c r="F89" s="13">
        <f t="shared" si="8"/>
        <v>75.94678773759999</v>
      </c>
      <c r="G89" s="13">
        <f t="shared" si="9"/>
        <v>5.9618228374015994</v>
      </c>
      <c r="H89" s="14">
        <f t="shared" si="10"/>
        <v>0.35723733703129629</v>
      </c>
      <c r="I89" s="13">
        <f t="shared" si="11"/>
        <v>22.903032056532783</v>
      </c>
    </row>
    <row r="90" spans="1:9" x14ac:dyDescent="0.35">
      <c r="A90" s="1">
        <v>91.788600000000002</v>
      </c>
      <c r="B90" s="1">
        <f t="shared" si="6"/>
        <v>5300</v>
      </c>
      <c r="C90" s="1">
        <v>0.33239999999999997</v>
      </c>
      <c r="D90" s="4">
        <v>1.0833900000000001</v>
      </c>
      <c r="E90" s="12">
        <f t="shared" si="7"/>
        <v>41.537842292727042</v>
      </c>
      <c r="F90" s="13">
        <f t="shared" si="8"/>
        <v>74.878936953600004</v>
      </c>
      <c r="G90" s="13">
        <f t="shared" si="9"/>
        <v>5.8779965508576009</v>
      </c>
      <c r="H90" s="14">
        <f t="shared" si="10"/>
        <v>0.36010536836717272</v>
      </c>
      <c r="I90" s="13">
        <f t="shared" si="11"/>
        <v>22.720622630306885</v>
      </c>
    </row>
    <row r="91" spans="1:9" x14ac:dyDescent="0.35">
      <c r="A91" s="1">
        <v>90.593800000000002</v>
      </c>
      <c r="B91" s="1">
        <f t="shared" si="6"/>
        <v>5350</v>
      </c>
      <c r="C91" s="1">
        <v>0.33079999999999998</v>
      </c>
      <c r="D91" s="4">
        <v>1.0800700000000001</v>
      </c>
      <c r="E91" s="12">
        <f t="shared" si="7"/>
        <v>41.383915286801702</v>
      </c>
      <c r="F91" s="13">
        <f t="shared" si="8"/>
        <v>73.904247788799992</v>
      </c>
      <c r="G91" s="13">
        <f t="shared" si="9"/>
        <v>5.8014834514207996</v>
      </c>
      <c r="H91" s="14">
        <f t="shared" si="10"/>
        <v>0.35970496983758066</v>
      </c>
      <c r="I91" s="13">
        <f t="shared" si="11"/>
        <v>22.745913645598385</v>
      </c>
    </row>
    <row r="92" spans="1:9" x14ac:dyDescent="0.35">
      <c r="A92" s="1">
        <v>89.6374</v>
      </c>
      <c r="B92" s="1">
        <f t="shared" si="6"/>
        <v>5400</v>
      </c>
      <c r="C92" s="1">
        <v>0.33879999999999999</v>
      </c>
      <c r="D92" s="4">
        <v>1.0789500000000001</v>
      </c>
      <c r="E92" s="12">
        <f t="shared" si="7"/>
        <v>41.329707194580472</v>
      </c>
      <c r="F92" s="13">
        <f t="shared" si="8"/>
        <v>73.124039622399991</v>
      </c>
      <c r="G92" s="13">
        <f t="shared" si="9"/>
        <v>5.7402371103583993</v>
      </c>
      <c r="H92" s="14">
        <f t="shared" si="10"/>
        <v>0.36888720087519017</v>
      </c>
      <c r="I92" s="13">
        <f t="shared" si="11"/>
        <v>22.179729094440525</v>
      </c>
    </row>
    <row r="93" spans="1:9" x14ac:dyDescent="0.35">
      <c r="A93" s="1">
        <v>88.925600000000003</v>
      </c>
      <c r="B93" s="1">
        <f t="shared" si="6"/>
        <v>5450</v>
      </c>
      <c r="C93" s="1">
        <v>0.34379999999999999</v>
      </c>
      <c r="D93" s="4">
        <v>1.0792299999999999</v>
      </c>
      <c r="E93" s="12">
        <f t="shared" si="7"/>
        <v>41.381156511840423</v>
      </c>
      <c r="F93" s="13">
        <f t="shared" si="8"/>
        <v>72.543370265600004</v>
      </c>
      <c r="G93" s="13">
        <f t="shared" si="9"/>
        <v>5.6946545658496008</v>
      </c>
      <c r="H93" s="14">
        <f t="shared" si="10"/>
        <v>0.37386581971369681</v>
      </c>
      <c r="I93" s="13">
        <f t="shared" si="11"/>
        <v>21.88437067631309</v>
      </c>
    </row>
    <row r="94" spans="1:9" x14ac:dyDescent="0.35">
      <c r="A94" s="1">
        <v>88.647400000000005</v>
      </c>
      <c r="B94" s="1">
        <f t="shared" si="6"/>
        <v>5500</v>
      </c>
      <c r="C94" s="1">
        <v>0.3488</v>
      </c>
      <c r="D94" s="4">
        <v>1.0836600000000001</v>
      </c>
      <c r="E94" s="12">
        <f t="shared" si="7"/>
        <v>41.630153242468261</v>
      </c>
      <c r="F94" s="13">
        <f t="shared" si="8"/>
        <v>72.316421382399994</v>
      </c>
      <c r="G94" s="13">
        <f t="shared" si="9"/>
        <v>5.6768390785184</v>
      </c>
      <c r="H94" s="14">
        <f t="shared" si="10"/>
        <v>0.37703440361079443</v>
      </c>
      <c r="I94" s="13">
        <f t="shared" si="11"/>
        <v>21.700455193113147</v>
      </c>
    </row>
    <row r="95" spans="1:9" x14ac:dyDescent="0.35">
      <c r="E95" s="6"/>
      <c r="F95" s="15"/>
      <c r="G95" s="6"/>
      <c r="H95" s="6"/>
      <c r="I95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8DCF1-4D6A-4C7F-AFAE-665E0AAE4D41}">
  <dimension ref="A1:B93"/>
  <sheetViews>
    <sheetView topLeftCell="A70" workbookViewId="0">
      <selection activeCell="D5" sqref="D5"/>
    </sheetView>
  </sheetViews>
  <sheetFormatPr defaultRowHeight="14.5" x14ac:dyDescent="0.35"/>
  <cols>
    <col min="1" max="1" width="8.81640625" customWidth="1"/>
  </cols>
  <sheetData>
    <row r="1" spans="1:2" x14ac:dyDescent="0.35">
      <c r="A1" s="16" t="s">
        <v>25</v>
      </c>
      <c r="B1" s="16"/>
    </row>
    <row r="2" spans="1:2" x14ac:dyDescent="0.35">
      <c r="A2" s="8" t="s">
        <v>5</v>
      </c>
      <c r="B2" s="8" t="s">
        <v>7</v>
      </c>
    </row>
    <row r="3" spans="1:2" x14ac:dyDescent="0.35">
      <c r="A3" s="7">
        <v>86.037099999999995</v>
      </c>
      <c r="B3" s="7">
        <v>0.33064300000000002</v>
      </c>
    </row>
    <row r="4" spans="1:2" x14ac:dyDescent="0.35">
      <c r="A4" s="7">
        <v>86.254099999999994</v>
      </c>
      <c r="B4" s="7">
        <v>0.327963</v>
      </c>
    </row>
    <row r="5" spans="1:2" x14ac:dyDescent="0.35">
      <c r="A5" s="7">
        <v>86.673400000000001</v>
      </c>
      <c r="B5" s="7">
        <v>0.32313900000000001</v>
      </c>
    </row>
    <row r="6" spans="1:2" x14ac:dyDescent="0.35">
      <c r="A6" s="7">
        <v>87.266599999999997</v>
      </c>
      <c r="B6" s="7">
        <v>0.31686700000000001</v>
      </c>
    </row>
    <row r="7" spans="1:2" x14ac:dyDescent="0.35">
      <c r="A7" s="7">
        <v>88.047799999999995</v>
      </c>
      <c r="B7" s="7">
        <v>0.31031799999999998</v>
      </c>
    </row>
    <row r="8" spans="1:2" x14ac:dyDescent="0.35">
      <c r="A8" s="7">
        <v>88.972999999999999</v>
      </c>
      <c r="B8" s="7">
        <v>0.303896</v>
      </c>
    </row>
    <row r="9" spans="1:2" x14ac:dyDescent="0.35">
      <c r="A9" s="7">
        <v>90.004099999999994</v>
      </c>
      <c r="B9" s="7">
        <v>0.29699799999999998</v>
      </c>
    </row>
    <row r="10" spans="1:2" x14ac:dyDescent="0.35">
      <c r="A10" s="7">
        <v>91.092299999999994</v>
      </c>
      <c r="B10" s="7">
        <v>0.29047499999999998</v>
      </c>
    </row>
    <row r="11" spans="1:2" x14ac:dyDescent="0.35">
      <c r="A11" s="7">
        <v>92.171400000000006</v>
      </c>
      <c r="B11" s="7">
        <v>0.28499099999999999</v>
      </c>
    </row>
    <row r="12" spans="1:2" x14ac:dyDescent="0.35">
      <c r="A12" s="7">
        <v>93.163399999999996</v>
      </c>
      <c r="B12" s="7">
        <v>0.28033200000000003</v>
      </c>
    </row>
    <row r="13" spans="1:2" x14ac:dyDescent="0.35">
      <c r="A13" s="7">
        <v>94.048000000000002</v>
      </c>
      <c r="B13" s="7">
        <v>0.27687499999999998</v>
      </c>
    </row>
    <row r="14" spans="1:2" x14ac:dyDescent="0.35">
      <c r="A14" s="7">
        <v>94.816999999999993</v>
      </c>
      <c r="B14" s="7">
        <v>0.27429999999999999</v>
      </c>
    </row>
    <row r="15" spans="1:2" x14ac:dyDescent="0.35">
      <c r="A15" s="7">
        <v>95.480099999999993</v>
      </c>
      <c r="B15" s="7">
        <v>0.27216699999999999</v>
      </c>
    </row>
    <row r="16" spans="1:2" x14ac:dyDescent="0.35">
      <c r="A16" s="7">
        <v>96.046099999999996</v>
      </c>
      <c r="B16" s="7">
        <v>0.27049699999999999</v>
      </c>
    </row>
    <row r="17" spans="1:2" x14ac:dyDescent="0.35">
      <c r="A17" s="7">
        <v>96.541600000000003</v>
      </c>
      <c r="B17" s="7">
        <v>0.269235</v>
      </c>
    </row>
    <row r="18" spans="1:2" x14ac:dyDescent="0.35">
      <c r="A18" s="7">
        <v>97.015799999999999</v>
      </c>
      <c r="B18" s="7">
        <v>0.26862599999999998</v>
      </c>
    </row>
    <row r="19" spans="1:2" x14ac:dyDescent="0.35">
      <c r="A19" s="7">
        <v>97.494399999999999</v>
      </c>
      <c r="B19" s="7">
        <v>0.26864500000000002</v>
      </c>
    </row>
    <row r="20" spans="1:2" x14ac:dyDescent="0.35">
      <c r="A20" s="7">
        <v>97.968100000000007</v>
      </c>
      <c r="B20" s="7">
        <v>0.26874999999999999</v>
      </c>
    </row>
    <row r="21" spans="1:2" x14ac:dyDescent="0.35">
      <c r="A21" s="7">
        <v>98.452399999999997</v>
      </c>
      <c r="B21" s="7">
        <v>0.26866000000000001</v>
      </c>
    </row>
    <row r="22" spans="1:2" x14ac:dyDescent="0.35">
      <c r="A22" s="7">
        <v>98.971400000000003</v>
      </c>
      <c r="B22" s="7">
        <v>0.26836700000000002</v>
      </c>
    </row>
    <row r="23" spans="1:2" x14ac:dyDescent="0.35">
      <c r="A23" s="7">
        <v>99.515799999999999</v>
      </c>
      <c r="B23" s="7">
        <v>0.26798699999999998</v>
      </c>
    </row>
    <row r="24" spans="1:2" x14ac:dyDescent="0.35">
      <c r="A24" s="7">
        <v>100.04900000000001</v>
      </c>
      <c r="B24" s="7">
        <v>0.26737300000000003</v>
      </c>
    </row>
    <row r="25" spans="1:2" x14ac:dyDescent="0.35">
      <c r="A25" s="7">
        <v>100.568</v>
      </c>
      <c r="B25" s="7">
        <v>0.26673999999999998</v>
      </c>
    </row>
    <row r="26" spans="1:2" x14ac:dyDescent="0.35">
      <c r="A26" s="7">
        <v>101.05200000000001</v>
      </c>
      <c r="B26" s="7">
        <v>0.26621800000000001</v>
      </c>
    </row>
    <row r="27" spans="1:2" x14ac:dyDescent="0.35">
      <c r="A27" s="7">
        <v>101.474</v>
      </c>
      <c r="B27" s="7">
        <v>0.26589000000000002</v>
      </c>
    </row>
    <row r="28" spans="1:2" x14ac:dyDescent="0.35">
      <c r="A28" s="7">
        <v>101.84399999999999</v>
      </c>
      <c r="B28" s="7">
        <v>0.26575300000000002</v>
      </c>
    </row>
    <row r="29" spans="1:2" x14ac:dyDescent="0.35">
      <c r="A29" s="7">
        <v>102.134</v>
      </c>
      <c r="B29" s="7">
        <v>0.26591199999999998</v>
      </c>
    </row>
    <row r="30" spans="1:2" x14ac:dyDescent="0.35">
      <c r="A30" s="7">
        <v>102.325</v>
      </c>
      <c r="B30" s="7">
        <v>0.26638000000000001</v>
      </c>
    </row>
    <row r="31" spans="1:2" x14ac:dyDescent="0.35">
      <c r="A31" s="7">
        <v>102.42100000000001</v>
      </c>
      <c r="B31" s="7">
        <v>0.26696300000000001</v>
      </c>
    </row>
    <row r="32" spans="1:2" x14ac:dyDescent="0.35">
      <c r="A32" s="7">
        <v>102.44</v>
      </c>
      <c r="B32" s="7">
        <v>0.26759300000000003</v>
      </c>
    </row>
    <row r="33" spans="1:2" x14ac:dyDescent="0.35">
      <c r="A33" s="7">
        <v>102.393</v>
      </c>
      <c r="B33" s="7">
        <v>0.26847199999999999</v>
      </c>
    </row>
    <row r="34" spans="1:2" x14ac:dyDescent="0.35">
      <c r="A34" s="7">
        <v>102.282</v>
      </c>
      <c r="B34" s="7">
        <v>0.26954899999999998</v>
      </c>
    </row>
    <row r="35" spans="1:2" x14ac:dyDescent="0.35">
      <c r="A35" s="7">
        <v>102.114</v>
      </c>
      <c r="B35" s="7">
        <v>0.27090500000000001</v>
      </c>
    </row>
    <row r="36" spans="1:2" x14ac:dyDescent="0.35">
      <c r="A36" s="7">
        <v>101.878</v>
      </c>
      <c r="B36" s="7">
        <v>0.272337</v>
      </c>
    </row>
    <row r="37" spans="1:2" x14ac:dyDescent="0.35">
      <c r="A37" s="7">
        <v>101.57599999999999</v>
      </c>
      <c r="B37" s="7">
        <v>0.27388800000000002</v>
      </c>
    </row>
    <row r="38" spans="1:2" x14ac:dyDescent="0.35">
      <c r="A38" s="7">
        <v>101.248</v>
      </c>
      <c r="B38" s="7">
        <v>0.27552199999999999</v>
      </c>
    </row>
    <row r="39" spans="1:2" x14ac:dyDescent="0.35">
      <c r="A39" s="7">
        <v>100.93300000000001</v>
      </c>
      <c r="B39" s="7">
        <v>0.27712500000000001</v>
      </c>
    </row>
    <row r="40" spans="1:2" x14ac:dyDescent="0.35">
      <c r="A40" s="7">
        <v>100.62</v>
      </c>
      <c r="B40" s="7">
        <v>0.27898699999999999</v>
      </c>
    </row>
    <row r="41" spans="1:2" x14ac:dyDescent="0.35">
      <c r="A41" s="7">
        <v>100.304</v>
      </c>
      <c r="B41" s="7">
        <v>0.28123199999999998</v>
      </c>
    </row>
    <row r="42" spans="1:2" x14ac:dyDescent="0.35">
      <c r="A42" s="7">
        <v>100.017</v>
      </c>
      <c r="B42" s="7">
        <v>0.283688</v>
      </c>
    </row>
    <row r="43" spans="1:2" x14ac:dyDescent="0.35">
      <c r="A43" s="7">
        <v>99.782499999999999</v>
      </c>
      <c r="B43" s="7">
        <v>0.28626000000000001</v>
      </c>
    </row>
    <row r="44" spans="1:2" x14ac:dyDescent="0.35">
      <c r="A44" s="7">
        <v>99.589299999999994</v>
      </c>
      <c r="B44" s="7">
        <v>0.28875299999999998</v>
      </c>
    </row>
    <row r="45" spans="1:2" x14ac:dyDescent="0.35">
      <c r="A45" s="7">
        <v>99.461100000000002</v>
      </c>
      <c r="B45" s="7">
        <v>0.29080899999999998</v>
      </c>
    </row>
    <row r="46" spans="1:2" x14ac:dyDescent="0.35">
      <c r="A46" s="7">
        <v>99.387200000000007</v>
      </c>
      <c r="B46" s="7">
        <v>0.29253200000000001</v>
      </c>
    </row>
    <row r="47" spans="1:2" x14ac:dyDescent="0.35">
      <c r="A47" s="7">
        <v>99.379900000000006</v>
      </c>
      <c r="B47" s="7">
        <v>0.29370800000000002</v>
      </c>
    </row>
    <row r="48" spans="1:2" x14ac:dyDescent="0.35">
      <c r="A48" s="7">
        <v>99.456000000000003</v>
      </c>
      <c r="B48" s="7">
        <v>0.29455199999999998</v>
      </c>
    </row>
    <row r="49" spans="1:2" x14ac:dyDescent="0.35">
      <c r="A49" s="7">
        <v>99.605199999999996</v>
      </c>
      <c r="B49" s="7">
        <v>0.29499900000000001</v>
      </c>
    </row>
    <row r="50" spans="1:2" x14ac:dyDescent="0.35">
      <c r="A50" s="7">
        <v>99.786000000000001</v>
      </c>
      <c r="B50" s="7">
        <v>0.29535499999999998</v>
      </c>
    </row>
    <row r="51" spans="1:2" x14ac:dyDescent="0.35">
      <c r="A51" s="7">
        <v>99.976399999999998</v>
      </c>
      <c r="B51" s="7">
        <v>0.29580699999999999</v>
      </c>
    </row>
    <row r="52" spans="1:2" x14ac:dyDescent="0.35">
      <c r="A52" s="7">
        <v>100.14100000000001</v>
      </c>
      <c r="B52" s="7">
        <v>0.29630200000000001</v>
      </c>
    </row>
    <row r="53" spans="1:2" x14ac:dyDescent="0.35">
      <c r="A53" s="7">
        <v>100.25700000000001</v>
      </c>
      <c r="B53" s="7">
        <v>0.297155</v>
      </c>
    </row>
    <row r="54" spans="1:2" x14ac:dyDescent="0.35">
      <c r="A54" s="7">
        <v>100.336</v>
      </c>
      <c r="B54" s="7">
        <v>0.29817100000000002</v>
      </c>
    </row>
    <row r="55" spans="1:2" x14ac:dyDescent="0.35">
      <c r="A55" s="7">
        <v>100.334</v>
      </c>
      <c r="B55" s="7">
        <v>0.29958400000000002</v>
      </c>
    </row>
    <row r="56" spans="1:2" x14ac:dyDescent="0.35">
      <c r="A56" s="7">
        <v>100.258</v>
      </c>
      <c r="B56" s="7">
        <v>0.30087999999999998</v>
      </c>
    </row>
    <row r="57" spans="1:2" x14ac:dyDescent="0.35">
      <c r="A57" s="7">
        <v>100.10899999999999</v>
      </c>
      <c r="B57" s="7">
        <v>0.30224800000000002</v>
      </c>
    </row>
    <row r="58" spans="1:2" x14ac:dyDescent="0.35">
      <c r="A58" s="7">
        <v>99.886399999999995</v>
      </c>
      <c r="B58" s="7">
        <v>0.30345499999999997</v>
      </c>
    </row>
    <row r="59" spans="1:2" x14ac:dyDescent="0.35">
      <c r="A59" s="7">
        <v>99.573400000000007</v>
      </c>
      <c r="B59" s="7">
        <v>0.304865</v>
      </c>
    </row>
    <row r="60" spans="1:2" x14ac:dyDescent="0.35">
      <c r="A60" s="7">
        <v>99.161799999999999</v>
      </c>
      <c r="B60" s="7">
        <v>0.306481</v>
      </c>
    </row>
    <row r="61" spans="1:2" x14ac:dyDescent="0.35">
      <c r="A61" s="7">
        <v>98.674400000000006</v>
      </c>
      <c r="B61" s="7">
        <v>0.30817899999999998</v>
      </c>
    </row>
    <row r="62" spans="1:2" x14ac:dyDescent="0.35">
      <c r="A62" s="7">
        <v>98.105400000000003</v>
      </c>
      <c r="B62" s="7">
        <v>0.31012499999999998</v>
      </c>
    </row>
    <row r="63" spans="1:2" x14ac:dyDescent="0.35">
      <c r="A63" s="7">
        <v>97.473600000000005</v>
      </c>
      <c r="B63" s="7">
        <v>0.31196499999999999</v>
      </c>
    </row>
    <row r="64" spans="1:2" x14ac:dyDescent="0.35">
      <c r="A64" s="7">
        <v>96.806600000000003</v>
      </c>
      <c r="B64" s="7">
        <v>0.31376900000000002</v>
      </c>
    </row>
    <row r="65" spans="1:2" x14ac:dyDescent="0.35">
      <c r="A65" s="7">
        <v>96.135099999999994</v>
      </c>
      <c r="B65" s="7">
        <v>0.31549500000000003</v>
      </c>
    </row>
    <row r="66" spans="1:2" x14ac:dyDescent="0.35">
      <c r="A66" s="7">
        <v>95.490899999999996</v>
      </c>
      <c r="B66" s="7">
        <v>0.31715500000000002</v>
      </c>
    </row>
    <row r="67" spans="1:2" x14ac:dyDescent="0.35">
      <c r="A67" s="7">
        <v>94.884600000000006</v>
      </c>
      <c r="B67" s="7">
        <v>0.31862699999999999</v>
      </c>
    </row>
    <row r="68" spans="1:2" x14ac:dyDescent="0.35">
      <c r="A68" s="7">
        <v>94.304100000000005</v>
      </c>
      <c r="B68" s="7">
        <v>0.32005099999999997</v>
      </c>
    </row>
    <row r="69" spans="1:2" x14ac:dyDescent="0.35">
      <c r="A69" s="7">
        <v>93.762200000000007</v>
      </c>
      <c r="B69" s="7">
        <v>0.32145400000000002</v>
      </c>
    </row>
    <row r="70" spans="1:2" x14ac:dyDescent="0.35">
      <c r="A70" s="7">
        <v>93.257300000000001</v>
      </c>
      <c r="B70" s="7">
        <v>0.322662</v>
      </c>
    </row>
    <row r="71" spans="1:2" x14ac:dyDescent="0.35">
      <c r="A71" s="7">
        <v>92.772900000000007</v>
      </c>
      <c r="B71" s="7">
        <v>0.32365899999999997</v>
      </c>
    </row>
    <row r="72" spans="1:2" x14ac:dyDescent="0.35">
      <c r="A72" s="7">
        <v>92.278499999999994</v>
      </c>
      <c r="B72" s="7">
        <v>0.32452700000000001</v>
      </c>
    </row>
    <row r="73" spans="1:2" x14ac:dyDescent="0.35">
      <c r="A73" s="7">
        <v>91.724999999999994</v>
      </c>
      <c r="B73" s="7">
        <v>0.32560600000000001</v>
      </c>
    </row>
    <row r="74" spans="1:2" x14ac:dyDescent="0.35">
      <c r="A74" s="7">
        <v>91.112700000000004</v>
      </c>
      <c r="B74" s="7">
        <v>0.326735</v>
      </c>
    </row>
    <row r="75" spans="1:2" x14ac:dyDescent="0.35">
      <c r="A75" s="7">
        <v>90.406199999999998</v>
      </c>
      <c r="B75" s="7">
        <v>0.32802599999999998</v>
      </c>
    </row>
    <row r="76" spans="1:2" x14ac:dyDescent="0.35">
      <c r="A76" s="7">
        <v>89.606300000000005</v>
      </c>
      <c r="B76" s="7">
        <v>0.32946799999999998</v>
      </c>
    </row>
    <row r="77" spans="1:2" x14ac:dyDescent="0.35">
      <c r="A77" s="7">
        <v>88.723500000000001</v>
      </c>
      <c r="B77" s="7">
        <v>0.33110800000000001</v>
      </c>
    </row>
    <row r="78" spans="1:2" x14ac:dyDescent="0.35">
      <c r="A78" s="7">
        <v>87.758300000000006</v>
      </c>
      <c r="B78" s="7">
        <v>0.33309100000000003</v>
      </c>
    </row>
    <row r="79" spans="1:2" x14ac:dyDescent="0.35">
      <c r="A79" s="7">
        <v>86.719800000000006</v>
      </c>
      <c r="B79" s="7">
        <v>0.33518900000000001</v>
      </c>
    </row>
    <row r="80" spans="1:2" x14ac:dyDescent="0.35">
      <c r="A80" s="7">
        <v>85.628900000000002</v>
      </c>
      <c r="B80" s="7">
        <v>0.33748699999999998</v>
      </c>
    </row>
    <row r="81" spans="1:2" x14ac:dyDescent="0.35">
      <c r="A81" s="7">
        <v>84.519300000000001</v>
      </c>
      <c r="B81" s="7">
        <v>0.33988299999999999</v>
      </c>
    </row>
    <row r="82" spans="1:2" x14ac:dyDescent="0.35">
      <c r="A82" s="7">
        <v>83.407899999999998</v>
      </c>
      <c r="B82" s="7">
        <v>0.34226099999999998</v>
      </c>
    </row>
    <row r="83" spans="1:2" x14ac:dyDescent="0.35">
      <c r="A83" s="7">
        <v>82.290300000000002</v>
      </c>
      <c r="B83" s="7">
        <v>0.34468599999999999</v>
      </c>
    </row>
    <row r="84" spans="1:2" x14ac:dyDescent="0.35">
      <c r="A84" s="7">
        <v>81.156899999999993</v>
      </c>
      <c r="B84" s="7">
        <v>0.347277</v>
      </c>
    </row>
    <row r="85" spans="1:2" x14ac:dyDescent="0.35">
      <c r="A85" s="7">
        <v>80.034999999999997</v>
      </c>
      <c r="B85" s="7">
        <v>0.34992400000000001</v>
      </c>
    </row>
    <row r="86" spans="1:2" x14ac:dyDescent="0.35">
      <c r="A86" s="7">
        <v>78.948999999999998</v>
      </c>
      <c r="B86" s="7">
        <v>0.35263100000000003</v>
      </c>
    </row>
    <row r="87" spans="1:2" x14ac:dyDescent="0.35">
      <c r="A87" s="7">
        <v>77.926199999999994</v>
      </c>
      <c r="B87" s="7">
        <v>0.35528199999999999</v>
      </c>
    </row>
    <row r="88" spans="1:2" x14ac:dyDescent="0.35">
      <c r="A88" s="7">
        <v>76.952399999999997</v>
      </c>
      <c r="B88" s="7">
        <v>0.35779899999999998</v>
      </c>
    </row>
    <row r="89" spans="1:2" x14ac:dyDescent="0.35">
      <c r="A89" s="7">
        <v>76.062299999999993</v>
      </c>
      <c r="B89" s="7">
        <v>0.36036600000000002</v>
      </c>
    </row>
    <row r="90" spans="1:2" x14ac:dyDescent="0.35">
      <c r="A90" s="7">
        <v>75.270899999999997</v>
      </c>
      <c r="B90" s="7">
        <v>0.362954</v>
      </c>
    </row>
    <row r="91" spans="1:2" x14ac:dyDescent="0.35">
      <c r="A91" s="7">
        <v>74.593400000000003</v>
      </c>
      <c r="B91" s="7">
        <v>0.36581399999999997</v>
      </c>
    </row>
    <row r="92" spans="1:2" x14ac:dyDescent="0.35">
      <c r="A92" s="7">
        <v>74.038399999999996</v>
      </c>
      <c r="B92" s="7">
        <v>0.36841699999999999</v>
      </c>
    </row>
    <row r="93" spans="1:2" x14ac:dyDescent="0.35">
      <c r="A93" s="7">
        <v>73.607900000000001</v>
      </c>
      <c r="B93" s="7">
        <v>0.37056299999999998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Dyno Data</vt:lpstr>
      <vt:lpstr>Smoothed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Oscar Price (1909682)</cp:lastModifiedBy>
  <cp:revision/>
  <dcterms:created xsi:type="dcterms:W3CDTF">2025-03-14T11:21:00Z</dcterms:created>
  <dcterms:modified xsi:type="dcterms:W3CDTF">2025-03-30T18:48:06Z</dcterms:modified>
  <cp:category/>
  <cp:contentStatus/>
</cp:coreProperties>
</file>