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Lenovo\Desktop\Prasanna Financial mamagement\task 1\"/>
    </mc:Choice>
  </mc:AlternateContent>
  <xr:revisionPtr revIDLastSave="0" documentId="13_ncr:1_{D6FDC198-C5D2-448B-BEA5-D1B575DABC4C}" xr6:coauthVersionLast="47" xr6:coauthVersionMax="47" xr10:uidLastSave="{00000000-0000-0000-0000-000000000000}"/>
  <bookViews>
    <workbookView xWindow="-110" yWindow="-110" windowWidth="19420" windowHeight="10300" tabRatio="500" activeTab="3" xr2:uid="{00000000-000D-0000-FFFF-FFFF00000000}"/>
  </bookViews>
  <sheets>
    <sheet name="IS_5YR" sheetId="1" r:id="rId1"/>
    <sheet name="BS_5YR" sheetId="2" r:id="rId2"/>
    <sheet name="CFS_5YR" sheetId="3" r:id="rId3"/>
    <sheet name="Ratio_5YRS" sheetId="4" r:id="rId4"/>
  </sheet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21" i="4" l="1"/>
  <c r="F21" i="4"/>
  <c r="E21" i="4"/>
  <c r="D21" i="4"/>
  <c r="C21" i="4"/>
  <c r="G20" i="4"/>
  <c r="F20" i="4"/>
  <c r="E20" i="4"/>
  <c r="D20" i="4"/>
  <c r="C20" i="4"/>
  <c r="G17" i="4"/>
  <c r="F17" i="4"/>
  <c r="E17" i="4"/>
  <c r="D17" i="4"/>
  <c r="C17" i="4"/>
  <c r="G16" i="4"/>
  <c r="F16" i="4"/>
  <c r="E16" i="4"/>
  <c r="D16" i="4"/>
  <c r="C16" i="4"/>
  <c r="G13" i="4"/>
  <c r="F13" i="4"/>
  <c r="E13" i="4"/>
  <c r="D13" i="4"/>
  <c r="C13" i="4"/>
  <c r="G12" i="4"/>
  <c r="F12" i="4"/>
  <c r="E12" i="4"/>
  <c r="D12" i="4"/>
  <c r="C12" i="4"/>
  <c r="G11" i="4"/>
  <c r="F11" i="4"/>
  <c r="E11" i="4"/>
  <c r="D11" i="4"/>
  <c r="C11" i="4"/>
  <c r="G8" i="4"/>
  <c r="F8" i="4"/>
  <c r="E8" i="4"/>
  <c r="D8" i="4"/>
  <c r="C8" i="4"/>
  <c r="G7" i="4"/>
  <c r="F7" i="4"/>
  <c r="E7" i="4"/>
  <c r="D7" i="4"/>
  <c r="C7" i="4"/>
  <c r="G6" i="4"/>
  <c r="F6" i="4"/>
  <c r="E6" i="4"/>
  <c r="D6" i="4"/>
  <c r="C6" i="4"/>
</calcChain>
</file>

<file path=xl/sharedStrings.xml><?xml version="1.0" encoding="utf-8"?>
<sst xmlns="http://schemas.openxmlformats.org/spreadsheetml/2006/main" count="199" uniqueCount="180">
  <si>
    <t>InterContinental Hotels Group PLC — Consolidated (Group) Income Statement</t>
  </si>
  <si>
    <t>5-Year Combined Summary, as reported in each year's Annual Report / Form 20-F ($ millions, except per-share data)</t>
  </si>
  <si>
    <t>For the year ended 31 December</t>
  </si>
  <si>
    <t>2020</t>
  </si>
  <si>
    <t>2021</t>
  </si>
  <si>
    <t>2022</t>
  </si>
  <si>
    <t>2023</t>
  </si>
  <si>
    <t>2024</t>
  </si>
  <si>
    <t>Revenue from fee business</t>
  </si>
  <si>
    <t>Revenue from owned, leased and managed lease hotels</t>
  </si>
  <si>
    <t>Revenue from insurance activities</t>
  </si>
  <si>
    <t>System Fund revenues</t>
  </si>
  <si>
    <t>Reimbursement of costs</t>
  </si>
  <si>
    <t>System Fund and reimbursable revenues</t>
  </si>
  <si>
    <t>Total revenue</t>
  </si>
  <si>
    <t>Cost of sales</t>
  </si>
  <si>
    <t>System Fund expenses</t>
  </si>
  <si>
    <t>Reimbursed costs</t>
  </si>
  <si>
    <t>System Fund and reimbursable expenses</t>
  </si>
  <si>
    <t>Administrative expenses</t>
  </si>
  <si>
    <t>Insurance expenses</t>
  </si>
  <si>
    <t>Share of profits/(losses) of associates and joint ventures</t>
  </si>
  <si>
    <t>Other operating income</t>
  </si>
  <si>
    <t>Depreciation and amortisation</t>
  </si>
  <si>
    <t>Impairment (loss)/reversal on financial assets</t>
  </si>
  <si>
    <t>Other net impairment reversals/(charges)</t>
  </si>
  <si>
    <t>Operating profit/(loss)</t>
  </si>
  <si>
    <t xml:space="preserve">  Operating profit before System Fund, reimbursables and exceptional items</t>
  </si>
  <si>
    <t xml:space="preserve">  System Fund and reimbursable result</t>
  </si>
  <si>
    <t xml:space="preserve">  Operating exceptional items</t>
  </si>
  <si>
    <t>Financial income</t>
  </si>
  <si>
    <t>Financial expenses</t>
  </si>
  <si>
    <t>Fair value gains/(losses) on contingent purchase consideration</t>
  </si>
  <si>
    <t>Profit/(loss) before tax</t>
  </si>
  <si>
    <t>Tax</t>
  </si>
  <si>
    <t>Profit/(loss) for the year from continuing operations</t>
  </si>
  <si>
    <t>Attributable to: Equity holders of the parent</t>
  </si>
  <si>
    <t>Attributable to: Non-controlling interest</t>
  </si>
  <si>
    <t>Basic earnings/(loss) per ordinary share (¢)</t>
  </si>
  <si>
    <t>Diluted earnings/(loss) per ordinary share (¢)</t>
  </si>
  <si>
    <t>InterContinental Hotels Group PLC — Consolidated (Group) Statement of Financial Position</t>
  </si>
  <si>
    <t>5-Year Combined Summary, as at 31 December, as reported in each year's Annual Report / Form 20-F ($ millions)</t>
  </si>
  <si>
    <t>As at 31 December</t>
  </si>
  <si>
    <t>ASSETS</t>
  </si>
  <si>
    <t>Goodwill and other intangible assets</t>
  </si>
  <si>
    <t>Property, plant and equipment</t>
  </si>
  <si>
    <t>Right-of-use assets</t>
  </si>
  <si>
    <t>Investment in associates and joint ventures</t>
  </si>
  <si>
    <t>Retirement benefit assets</t>
  </si>
  <si>
    <t>Other financial assets (non-current)</t>
  </si>
  <si>
    <t>Derivative financial instruments (non-current)</t>
  </si>
  <si>
    <t>Deferred compensation plan investments</t>
  </si>
  <si>
    <t>Non-current tax receivable</t>
  </si>
  <si>
    <t>Non-current other receivables</t>
  </si>
  <si>
    <t>Deferred tax assets</t>
  </si>
  <si>
    <t>Contract costs (non-current)</t>
  </si>
  <si>
    <t>Contract assets (non-current)</t>
  </si>
  <si>
    <t>Total non-current assets</t>
  </si>
  <si>
    <t>Inventories</t>
  </si>
  <si>
    <t>Trade and other receivables</t>
  </si>
  <si>
    <t>Current tax receivable</t>
  </si>
  <si>
    <t>Other financial assets (current)</t>
  </si>
  <si>
    <t>Derivative financial instruments (current)</t>
  </si>
  <si>
    <t>Cash and cash equivalents</t>
  </si>
  <si>
    <t>Contract costs (current)</t>
  </si>
  <si>
    <t>Contract assets (current)</t>
  </si>
  <si>
    <t>Total current assets</t>
  </si>
  <si>
    <t>Assets classified as held for sale</t>
  </si>
  <si>
    <t>Total assets</t>
  </si>
  <si>
    <t>LIABILITIES</t>
  </si>
  <si>
    <t>Loans and other borrowings (current)</t>
  </si>
  <si>
    <t>Lease liabilities (current)</t>
  </si>
  <si>
    <t>Trade and other payables (current)</t>
  </si>
  <si>
    <t>Deferred revenue (current)</t>
  </si>
  <si>
    <t>Provisions (current)</t>
  </si>
  <si>
    <t>Insurance liabilities (current)</t>
  </si>
  <si>
    <t>Current tax payable</t>
  </si>
  <si>
    <t>Total current liabilities</t>
  </si>
  <si>
    <t>Loans and other borrowings (non-current)</t>
  </si>
  <si>
    <t>Lease liabilities (non-current)</t>
  </si>
  <si>
    <t>Retirement benefit obligations</t>
  </si>
  <si>
    <t>Deferred compensation plan liabilities</t>
  </si>
  <si>
    <t>Trade and other payables (non-current)</t>
  </si>
  <si>
    <t>Deferred revenue (non-current)</t>
  </si>
  <si>
    <t>Provisions (non-current)</t>
  </si>
  <si>
    <t>Insurance liabilities (non-current)</t>
  </si>
  <si>
    <t>Deferred tax liabilities</t>
  </si>
  <si>
    <t>Total non-current liabilities</t>
  </si>
  <si>
    <t>Liabilities classified as held for sale</t>
  </si>
  <si>
    <t>Total liabilities</t>
  </si>
  <si>
    <t>Net liabilities</t>
  </si>
  <si>
    <t>EQUITY</t>
  </si>
  <si>
    <t>IHG shareholders' equity</t>
  </si>
  <si>
    <t>Non-controlling interest</t>
  </si>
  <si>
    <t>Total equity</t>
  </si>
  <si>
    <t>InterContinental Hotels Group PLC — Consolidated (Group) Statement of Cash Flows</t>
  </si>
  <si>
    <t>5-Year Combined Summary, as reported in each year's Annual Report / Form 20-F ($ millions)</t>
  </si>
  <si>
    <t>Profit/(loss) for the year</t>
  </si>
  <si>
    <t>Adjustments reconciling profit/(loss) for the year to cash flow from operations</t>
  </si>
  <si>
    <t>Cash flow from operations</t>
  </si>
  <si>
    <t>Interest paid</t>
  </si>
  <si>
    <t>Interest received</t>
  </si>
  <si>
    <t>Contingent purchase consideration paid</t>
  </si>
  <si>
    <t>Deferred purchase consideration paid</t>
  </si>
  <si>
    <t>Tax paid</t>
  </si>
  <si>
    <t>Net cash from operating activities</t>
  </si>
  <si>
    <t>Cash flow from investing activities</t>
  </si>
  <si>
    <t>Purchase of property, plant and equipment</t>
  </si>
  <si>
    <t>Purchase of intangible assets</t>
  </si>
  <si>
    <t>Investment in other financial assets</t>
  </si>
  <si>
    <t>Acquisition of businesses, net of cash acquired</t>
  </si>
  <si>
    <t>Deferred and contingent purchase consideration paid</t>
  </si>
  <si>
    <t>Capitalised interest paid</t>
  </si>
  <si>
    <t>Distributions from associates and joint ventures</t>
  </si>
  <si>
    <t>Disposal of property, plant and equipment / hotel assets</t>
  </si>
  <si>
    <t>Repayments of other financial assets</t>
  </si>
  <si>
    <t>Disposal of equity securities</t>
  </si>
  <si>
    <t>Finance lease receipts</t>
  </si>
  <si>
    <t>Other investing cash flows</t>
  </si>
  <si>
    <t>Net cash from investing activities</t>
  </si>
  <si>
    <t>Cash flow from financing activities</t>
  </si>
  <si>
    <t>Repurchase of shares, including taxes and transaction costs</t>
  </si>
  <si>
    <t>Purchase of own shares by employee share trusts</t>
  </si>
  <si>
    <t>Dividends paid to shareholders</t>
  </si>
  <si>
    <t>Dividend paid to non-controlling interest</t>
  </si>
  <si>
    <t>Transaction costs relating to shareholder returns</t>
  </si>
  <si>
    <t>Issue of long-term bonds, including effect of currency swaps</t>
  </si>
  <si>
    <t>(Repayment)/issue of commercial paper</t>
  </si>
  <si>
    <t>Repayment of long-term bonds</t>
  </si>
  <si>
    <t>Settlement of currency swaps</t>
  </si>
  <si>
    <t>Principal element of lease payments</t>
  </si>
  <si>
    <t>(Decrease)/increase in other borrowings</t>
  </si>
  <si>
    <t>Proceeds from currency swaps</t>
  </si>
  <si>
    <t>Net cash from financing activities</t>
  </si>
  <si>
    <t>Net movement in cash and cash equivalents in the year</t>
  </si>
  <si>
    <t>Cash and cash equivalents at beginning of the year</t>
  </si>
  <si>
    <t>Exchange rate effects</t>
  </si>
  <si>
    <t>Cash and cash equivalents at end of the year</t>
  </si>
  <si>
    <t>InterContinental Hotels Group PLC — Key Financial Ratios</t>
  </si>
  <si>
    <t>5-Year Summary, FY2020–FY2024 — computed from IS_5YR, BS_5YR and CFS_5YR tabs ($ millions basis)</t>
  </si>
  <si>
    <t>Ratio</t>
  </si>
  <si>
    <t>Formula (as computed)</t>
  </si>
  <si>
    <t>PROFITABILITY</t>
  </si>
  <si>
    <t>Gross Margin</t>
  </si>
  <si>
    <t>(Total revenue + Cost of sales) / Total revenue  [Cost of sales stored as negative]</t>
  </si>
  <si>
    <t>Operating Margin</t>
  </si>
  <si>
    <t>Operating profit/(loss) / Total revenue</t>
  </si>
  <si>
    <t>Net Margin</t>
  </si>
  <si>
    <t>Profit/(loss) for the year / Total revenue</t>
  </si>
  <si>
    <t>LIQUIDITY</t>
  </si>
  <si>
    <t>Current Ratio</t>
  </si>
  <si>
    <t>Total current assets / Total current liabilities  [liabilities stored as negative → ABS()]</t>
  </si>
  <si>
    <t>Quick Ratio</t>
  </si>
  <si>
    <t>(Cash &amp; cash equivalents + Trade &amp; other receivables) / Total current liabilities</t>
  </si>
  <si>
    <t>Cash Ratio</t>
  </si>
  <si>
    <t>Cash &amp; cash equivalents / Total current liabilities</t>
  </si>
  <si>
    <t>EFFICIENCY</t>
  </si>
  <si>
    <t>Asset Turnover</t>
  </si>
  <si>
    <t>Total revenue / Total assets</t>
  </si>
  <si>
    <t>Fixed Asset Turnover</t>
  </si>
  <si>
    <t>Total revenue / Net property, plant &amp; equipment</t>
  </si>
  <si>
    <t>LEVERAGE</t>
  </si>
  <si>
    <t>Interest Coverage Ratio</t>
  </si>
  <si>
    <t>Operating profit/(loss) / ABS(Financial expenses)</t>
  </si>
  <si>
    <t>Debt / Equity</t>
  </si>
  <si>
    <t>ABS(Loans &amp; other borrowings, current + non-current) / Total equity</t>
  </si>
  <si>
    <t>Notes &amp; assumptions:</t>
  </si>
  <si>
    <t>• Fixed Asset Turnover uses net Property, Plant &amp; Equipment only (excludes right-of-use lease assets), the traditional definition.</t>
  </si>
  <si>
    <t>• Interest Coverage uses IS_5YR "Financial expenses" as the interest-expense proxy (it also includes minor FX and lease-interest items alongside cash interest).</t>
  </si>
  <si>
    <t>• Debt/Equity uses interest-bearing "Loans and other borrowings" only (excludes lease liabilities). IHG has reported NEGATIVE total equity in every year shown (share buybacks exceeding retained earnings), so Debt/Equity is mathematically distorted (a negative ratio) and should be read alongside Debt/Total Assets rather than in isolation — see commentary below.</t>
  </si>
  <si>
    <t>• All figures sourced from the IS_5YR, BS_5YR and CFS_5YR tabs of this workbook, themselves drawn from IHG's Annual Reports/Form 20-F, FY2020–FY2024.</t>
  </si>
  <si>
    <t>TREND COMMENTARY</t>
  </si>
  <si>
    <t>Profitability</t>
  </si>
  <si>
    <t>All three margins collapsed in 2020 (Covid-19 demand shock) then recovered steadily through 2023, peaking with Net Margin at 16.2% as fee-based revenue rebounded faster than costs. Gross Margin has stayed structurally high and stable (83%–85%) throughout, since "Cost of sales" is a small slice of IHG's largely fee-based, asset-light model. 2024 Net Margin dipped to 12.8% despite record revenue, driven by a near-doubling of financial expenses (higher bond interest and FX losses), not weaker operations.</t>
  </si>
  <si>
    <t>Liquidity</t>
  </si>
  <si>
    <t>Current, Quick and Cash ratios were strongest in 2020–2021 as IHG built a defensive cash buffer during the pandemic. All three ratios have declined steadily since, falling below 1.0x from 2023 onward, as cash was redeployed into large share buybacks ($482m in 2022, rising to $804m in 2024) rather than retained. This reflects a capital-allocation choice, backed by undrawn credit facilities, rather than deteriorating operating liquidity.</t>
  </si>
  <si>
    <t>Efficiency</t>
  </si>
  <si>
    <t>Asset Turnover more than doubled, from 0.48x (2020) to over 1.0x (2024), as revenue grew on a broadly stable or shrinking asset base — consistent with IHG's franchise/fee model. Fixed Asset Turnover rose even more sharply (from roughly 12x to over 30x) as net PP&amp;E nearly halved between 2020 and 2024 while revenue more than doubled, reflecting continued shift toward asset-light, fee-generating operations.</t>
  </si>
  <si>
    <t>Leverage</t>
  </si>
  <si>
    <t>Interest Coverage swung from negative in 2020 (operating loss) to a peak of ~11.7x in 2023 on record operating profit and low interest costs, before falling back to ~5.1x in 2024 as financial expenses rose sharply. Debt/Equity is negative throughout because total equity itself is negative (accumulated buybacks exceed retained earnings) — this makes the ratio directionally misleading; Debt/Total Assets (a cleaner read, not shown here but calculable as Debt ÷ Total Assets) tells a more consistent story: leverage fell from 2020 through 2022 as debt was repaid, then rose again in 2023–2024 to help fund shareholder returns.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</si>
</sst>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;\(#,##0\);\-"/>
    <numFmt numFmtId="165" formatCode="#,##0.0;\(#,##0.0\);\-"/>
    <numFmt numFmtId="166" formatCode="0.0%"/>
    <numFmt numFmtId="167" formatCode="0.00\x"/>
  </numFmts>
  <fonts count="16" x14ac:knownFonts="1">
    <font>
      <sz val="11"/>
      <color theme="1"/>
      <name val="Calibri"/>
      <family val="2"/>
      <charset val="1"/>
    </font>
    <font>
      <b/>
      <sz val="14"/>
      <color rgb="FFFFFFFF"/>
      <name val="Arial"/>
      <charset val="1"/>
    </font>
    <font>
      <i/>
      <sz val="10"/>
      <color rgb="FF1F3864"/>
      <name val="Arial"/>
      <charset val="1"/>
    </font>
    <font>
      <b/>
      <sz val="10"/>
      <color rgb="FFFFFFFF"/>
      <name val="Arial"/>
      <charset val="1"/>
    </font>
    <font>
      <sz val="10"/>
      <name val="Arial"/>
      <charset val="1"/>
    </font>
    <font>
      <b/>
      <sz val="10"/>
      <name val="Arial"/>
      <charset val="1"/>
    </font>
    <font>
      <i/>
      <sz val="10"/>
      <name val="Arial"/>
      <charset val="1"/>
    </font>
    <font>
      <i/>
      <sz val="10"/>
      <color rgb="FF595959"/>
      <name val="Arial"/>
      <charset val="1"/>
    </font>
    <font>
      <b/>
      <sz val="11"/>
      <color rgb="FFFFFFFF"/>
      <name val="Arial"/>
      <charset val="1"/>
    </font>
    <font>
      <sz val="10"/>
      <color rgb="FF000000"/>
      <name val="Arial"/>
      <charset val="1"/>
    </font>
    <font>
      <i/>
      <sz val="9"/>
      <color rgb="FF595959"/>
      <name val="Arial"/>
      <charset val="1"/>
    </font>
    <font>
      <sz val="10"/>
      <color rgb="FF008000"/>
      <name val="Arial"/>
      <charset val="1"/>
    </font>
    <font>
      <b/>
      <sz val="10"/>
      <color rgb="FF1F3864"/>
      <name val="Arial"/>
      <charset val="1"/>
    </font>
    <font>
      <b/>
      <sz val="11"/>
      <color rgb="FF1F3864"/>
      <name val="Arial"/>
      <charset val="1"/>
    </font>
    <font>
      <sz val="11"/>
      <color theme="1"/>
      <name val="Calibri"/>
      <family val="2"/>
      <charset val="1"/>
    </font>
    <font>
      <sz val="14"/>
      <color rgb="FF1F386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4472C4"/>
        <bgColor rgb="FF0066CC"/>
      </patternFill>
    </fill>
    <fill>
      <patternFill patternType="solid">
        <fgColor rgb="FFF2F2F2"/>
        <bgColor rgb="FFFFFFFF"/>
      </patternFill>
    </fill>
  </fills>
  <borders count="3">
    <border>
      <left/>
      <right/>
      <top/>
      <bottom/>
      <diagonal/>
    </border>
    <border>
      <left/>
      <right/>
      <top style="thin">
        <color rgb="FFBFBFBF"/>
      </top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">
    <xf numFmtId="0" fontId="0" fillId="0" borderId="0"/>
    <xf numFmtId="0" fontId="14" fillId="0" borderId="0"/>
  </cellStyleXfs>
  <cellXfs count="44">
    <xf numFmtId="0" fontId="0" fillId="0" borderId="0" xfId="0"/>
    <xf numFmtId="0" fontId="9" fillId="0" borderId="0" xfId="0" applyFont="1" applyAlignment="1">
      <alignment vertical="top" wrapText="1"/>
    </xf>
    <xf numFmtId="0" fontId="13" fillId="0" borderId="0" xfId="0" applyFont="1"/>
    <xf numFmtId="0" fontId="8" fillId="2" borderId="0" xfId="0" applyFont="1" applyFill="1"/>
    <xf numFmtId="0" fontId="10" fillId="0" borderId="0" xfId="0" applyFont="1" applyAlignment="1">
      <alignment vertical="top" wrapText="1"/>
    </xf>
    <xf numFmtId="0" fontId="8" fillId="2" borderId="0" xfId="0" applyFont="1" applyFill="1" applyAlignment="1">
      <alignment horizontal="left" vertical="center"/>
    </xf>
    <xf numFmtId="0" fontId="3" fillId="3" borderId="0" xfId="0" applyFont="1" applyFill="1"/>
    <xf numFmtId="0" fontId="2" fillId="0" borderId="0" xfId="0" applyFont="1"/>
    <xf numFmtId="0" fontId="1" fillId="2" borderId="0" xfId="0" applyFont="1" applyFill="1"/>
    <xf numFmtId="0" fontId="2" fillId="0" borderId="0" xfId="1" applyFont="1"/>
    <xf numFmtId="0" fontId="1" fillId="2" borderId="0" xfId="1" applyFont="1" applyFill="1"/>
    <xf numFmtId="0" fontId="3" fillId="2" borderId="0" xfId="1" applyFont="1" applyFill="1" applyAlignment="1">
      <alignment horizontal="center"/>
    </xf>
    <xf numFmtId="0" fontId="4" fillId="0" borderId="0" xfId="1" applyFont="1" applyAlignment="1">
      <alignment horizontal="left"/>
    </xf>
    <xf numFmtId="164" fontId="4" fillId="0" borderId="0" xfId="1" applyNumberFormat="1" applyFont="1" applyAlignment="1">
      <alignment horizontal="right"/>
    </xf>
    <xf numFmtId="0" fontId="5" fillId="0" borderId="1" xfId="1" applyFont="1" applyBorder="1" applyAlignment="1">
      <alignment horizontal="left"/>
    </xf>
    <xf numFmtId="164" fontId="5" fillId="0" borderId="1" xfId="1" applyNumberFormat="1" applyFont="1" applyBorder="1" applyAlignment="1">
      <alignment horizontal="right"/>
    </xf>
    <xf numFmtId="0" fontId="6" fillId="0" borderId="0" xfId="1" applyFont="1" applyAlignment="1">
      <alignment horizontal="left" indent="1"/>
    </xf>
    <xf numFmtId="0" fontId="4" fillId="0" borderId="0" xfId="1" applyFont="1" applyAlignment="1">
      <alignment horizontal="left" indent="1"/>
    </xf>
    <xf numFmtId="0" fontId="4" fillId="0" borderId="1" xfId="1" applyFont="1" applyBorder="1" applyAlignment="1">
      <alignment horizontal="left"/>
    </xf>
    <xf numFmtId="165" fontId="4" fillId="0" borderId="1" xfId="1" applyNumberFormat="1" applyFont="1" applyBorder="1" applyAlignment="1">
      <alignment horizontal="right"/>
    </xf>
    <xf numFmtId="165" fontId="4" fillId="0" borderId="0" xfId="1" applyNumberFormat="1" applyFont="1" applyAlignment="1">
      <alignment horizontal="right"/>
    </xf>
    <xf numFmtId="0" fontId="3" fillId="2" borderId="0" xfId="0" applyFont="1" applyFill="1" applyAlignment="1">
      <alignment horizontal="center"/>
    </xf>
    <xf numFmtId="0" fontId="4" fillId="0" borderId="0" xfId="0" applyFont="1" applyAlignment="1">
      <alignment horizontal="left"/>
    </xf>
    <xf numFmtId="164" fontId="4" fillId="0" borderId="0" xfId="0" applyNumberFormat="1" applyFont="1" applyAlignment="1">
      <alignment horizontal="right"/>
    </xf>
    <xf numFmtId="0" fontId="5" fillId="0" borderId="1" xfId="0" applyFont="1" applyBorder="1" applyAlignment="1">
      <alignment horizontal="left"/>
    </xf>
    <xf numFmtId="164" fontId="5" fillId="0" borderId="1" xfId="0" applyNumberFormat="1" applyFont="1" applyBorder="1" applyAlignment="1">
      <alignment horizontal="right"/>
    </xf>
    <xf numFmtId="0" fontId="3" fillId="2" borderId="0" xfId="0" applyFont="1" applyFill="1"/>
    <xf numFmtId="0" fontId="4" fillId="0" borderId="0" xfId="0" applyFont="1"/>
    <xf numFmtId="164" fontId="4" fillId="0" borderId="0" xfId="0" applyNumberFormat="1" applyFont="1"/>
    <xf numFmtId="0" fontId="5" fillId="0" borderId="1" xfId="0" applyFont="1" applyBorder="1"/>
    <xf numFmtId="164" fontId="5" fillId="0" borderId="1" xfId="0" applyNumberFormat="1" applyFont="1" applyBorder="1"/>
    <xf numFmtId="0" fontId="7" fillId="0" borderId="0" xfId="0" applyFont="1"/>
    <xf numFmtId="0" fontId="3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9" fillId="0" borderId="2" xfId="0" applyFont="1" applyBorder="1"/>
    <xf numFmtId="0" fontId="10" fillId="0" borderId="2" xfId="0" applyFont="1" applyBorder="1" applyAlignment="1">
      <alignment vertical="center" wrapText="1"/>
    </xf>
    <xf numFmtId="166" fontId="11" fillId="0" borderId="2" xfId="0" applyNumberFormat="1" applyFont="1" applyBorder="1" applyAlignment="1">
      <alignment horizontal="center"/>
    </xf>
    <xf numFmtId="0" fontId="9" fillId="4" borderId="2" xfId="0" applyFont="1" applyFill="1" applyBorder="1"/>
    <xf numFmtId="0" fontId="10" fillId="4" borderId="2" xfId="0" applyFont="1" applyFill="1" applyBorder="1" applyAlignment="1">
      <alignment vertical="center" wrapText="1"/>
    </xf>
    <xf numFmtId="166" fontId="11" fillId="4" borderId="2" xfId="0" applyNumberFormat="1" applyFont="1" applyFill="1" applyBorder="1" applyAlignment="1">
      <alignment horizontal="center"/>
    </xf>
    <xf numFmtId="167" fontId="11" fillId="0" borderId="2" xfId="0" applyNumberFormat="1" applyFont="1" applyBorder="1" applyAlignment="1">
      <alignment horizontal="center"/>
    </xf>
    <xf numFmtId="167" fontId="11" fillId="4" borderId="2" xfId="0" applyNumberFormat="1" applyFont="1" applyFill="1" applyBorder="1" applyAlignment="1">
      <alignment horizontal="center"/>
    </xf>
    <xf numFmtId="0" fontId="12" fillId="0" borderId="0" xfId="0" applyFont="1"/>
    <xf numFmtId="0" fontId="15" fillId="0" borderId="0" xfId="0" applyFont="1"/>
  </cellXfs>
  <cellStyles count="2">
    <cellStyle name="Normal" xfId="0" builtinId="0"/>
    <cellStyle name="Normal 2" xfId="1" xr:uid="{00000000-0005-0000-0000-000006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4472C4"/>
      <rgbColor rgb="FF33CCCC"/>
      <rgbColor rgb="FF99CC00"/>
      <rgbColor rgb="FFFFCC00"/>
      <rgbColor rgb="FFFF9900"/>
      <rgbColor rgb="FFFF6600"/>
      <rgbColor rgb="FF59595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6"/>
  <sheetViews>
    <sheetView topLeftCell="A3" zoomScaleNormal="100" workbookViewId="0">
      <selection activeCell="F34" sqref="F34"/>
    </sheetView>
  </sheetViews>
  <sheetFormatPr defaultColWidth="8.6328125" defaultRowHeight="14.5" x14ac:dyDescent="0.35"/>
  <cols>
    <col min="1" max="1" width="41.81640625" customWidth="1"/>
    <col min="2" max="2" width="14.90625" customWidth="1"/>
    <col min="3" max="3" width="16.1796875" customWidth="1"/>
    <col min="4" max="4" width="15.54296875" customWidth="1"/>
    <col min="6" max="6" width="37.7265625" customWidth="1"/>
  </cols>
  <sheetData>
    <row r="1" spans="1:6" ht="18" customHeight="1" x14ac:dyDescent="0.4">
      <c r="A1" s="10" t="s">
        <v>0</v>
      </c>
      <c r="B1" s="10"/>
      <c r="C1" s="10"/>
      <c r="D1" s="10"/>
      <c r="E1" s="10"/>
      <c r="F1" s="10"/>
    </row>
    <row r="2" spans="1:6" x14ac:dyDescent="0.35">
      <c r="A2" s="9" t="s">
        <v>1</v>
      </c>
      <c r="B2" s="9"/>
      <c r="C2" s="9"/>
      <c r="D2" s="9"/>
      <c r="E2" s="9"/>
      <c r="F2" s="9"/>
    </row>
    <row r="4" spans="1:6" x14ac:dyDescent="0.35">
      <c r="A4" s="11" t="s">
        <v>2</v>
      </c>
      <c r="B4" s="11" t="s">
        <v>3</v>
      </c>
      <c r="C4" s="11" t="s">
        <v>4</v>
      </c>
      <c r="D4" s="11" t="s">
        <v>5</v>
      </c>
      <c r="E4" s="11" t="s">
        <v>6</v>
      </c>
      <c r="F4" s="11" t="s">
        <v>7</v>
      </c>
    </row>
    <row r="5" spans="1:6" x14ac:dyDescent="0.35">
      <c r="A5" s="12" t="s">
        <v>8</v>
      </c>
      <c r="B5" s="13">
        <v>823</v>
      </c>
      <c r="C5" s="13">
        <v>1153</v>
      </c>
      <c r="D5" s="13">
        <v>1449</v>
      </c>
      <c r="E5" s="13">
        <v>1672</v>
      </c>
      <c r="F5" s="13">
        <v>1774</v>
      </c>
    </row>
    <row r="6" spans="1:6" x14ac:dyDescent="0.35">
      <c r="A6" s="12" t="s">
        <v>9</v>
      </c>
      <c r="B6" s="13">
        <v>169</v>
      </c>
      <c r="C6" s="13">
        <v>237</v>
      </c>
      <c r="D6" s="13">
        <v>394</v>
      </c>
      <c r="E6" s="13">
        <v>471</v>
      </c>
      <c r="F6" s="13">
        <v>515</v>
      </c>
    </row>
    <row r="7" spans="1:6" x14ac:dyDescent="0.35">
      <c r="A7" s="12" t="s">
        <v>10</v>
      </c>
      <c r="B7" s="13"/>
      <c r="C7" s="13"/>
      <c r="D7" s="13"/>
      <c r="E7" s="13">
        <v>21</v>
      </c>
      <c r="F7" s="13">
        <v>23</v>
      </c>
    </row>
    <row r="8" spans="1:6" x14ac:dyDescent="0.35">
      <c r="A8" s="12" t="s">
        <v>11</v>
      </c>
      <c r="B8" s="13">
        <v>765</v>
      </c>
      <c r="C8" s="13">
        <v>928</v>
      </c>
      <c r="D8" s="13">
        <v>1217</v>
      </c>
      <c r="E8" s="13"/>
      <c r="F8" s="13"/>
    </row>
    <row r="9" spans="1:6" x14ac:dyDescent="0.35">
      <c r="A9" s="12" t="s">
        <v>12</v>
      </c>
      <c r="B9" s="13">
        <v>637</v>
      </c>
      <c r="C9" s="13">
        <v>589</v>
      </c>
      <c r="D9" s="13">
        <v>832</v>
      </c>
      <c r="E9" s="13"/>
      <c r="F9" s="13"/>
    </row>
    <row r="10" spans="1:6" x14ac:dyDescent="0.35">
      <c r="A10" s="12" t="s">
        <v>13</v>
      </c>
      <c r="B10" s="13"/>
      <c r="C10" s="13"/>
      <c r="D10" s="13"/>
      <c r="E10" s="13">
        <v>2460</v>
      </c>
      <c r="F10" s="13">
        <v>2611</v>
      </c>
    </row>
    <row r="11" spans="1:6" x14ac:dyDescent="0.35">
      <c r="A11" s="14" t="s">
        <v>14</v>
      </c>
      <c r="B11" s="15">
        <v>2394</v>
      </c>
      <c r="C11" s="15">
        <v>2907</v>
      </c>
      <c r="D11" s="15">
        <v>3892</v>
      </c>
      <c r="E11" s="15">
        <v>4624</v>
      </c>
      <c r="F11" s="15">
        <v>4923</v>
      </c>
    </row>
    <row r="12" spans="1:6" x14ac:dyDescent="0.35">
      <c r="A12" s="12" t="s">
        <v>15</v>
      </c>
      <c r="B12" s="13">
        <v>-354</v>
      </c>
      <c r="C12" s="13">
        <v>-486</v>
      </c>
      <c r="D12" s="13">
        <v>-648</v>
      </c>
      <c r="E12" s="13">
        <v>-742</v>
      </c>
      <c r="F12" s="13">
        <v>-745</v>
      </c>
    </row>
    <row r="13" spans="1:6" x14ac:dyDescent="0.35">
      <c r="A13" s="12" t="s">
        <v>16</v>
      </c>
      <c r="B13" s="13">
        <v>-867</v>
      </c>
      <c r="C13" s="13">
        <v>-939</v>
      </c>
      <c r="D13" s="13">
        <v>-1322</v>
      </c>
      <c r="E13" s="13"/>
      <c r="F13" s="13"/>
    </row>
    <row r="14" spans="1:6" x14ac:dyDescent="0.35">
      <c r="A14" s="12" t="s">
        <v>17</v>
      </c>
      <c r="B14" s="13">
        <v>-637</v>
      </c>
      <c r="C14" s="13">
        <v>-589</v>
      </c>
      <c r="D14" s="13">
        <v>-832</v>
      </c>
      <c r="E14" s="13"/>
      <c r="F14" s="13"/>
    </row>
    <row r="15" spans="1:6" x14ac:dyDescent="0.35">
      <c r="A15" s="12" t="s">
        <v>18</v>
      </c>
      <c r="B15" s="13"/>
      <c r="C15" s="13"/>
      <c r="D15" s="13"/>
      <c r="E15" s="13">
        <v>-2441</v>
      </c>
      <c r="F15" s="13">
        <v>-2694</v>
      </c>
    </row>
    <row r="16" spans="1:6" x14ac:dyDescent="0.35">
      <c r="A16" s="12" t="s">
        <v>19</v>
      </c>
      <c r="B16" s="13">
        <v>-267</v>
      </c>
      <c r="C16" s="13">
        <v>-300</v>
      </c>
      <c r="D16" s="13">
        <v>-364</v>
      </c>
      <c r="E16" s="13">
        <v>-338</v>
      </c>
      <c r="F16" s="13">
        <v>-359</v>
      </c>
    </row>
    <row r="17" spans="1:6" x14ac:dyDescent="0.35">
      <c r="A17" s="12" t="s">
        <v>20</v>
      </c>
      <c r="B17" s="13"/>
      <c r="C17" s="13"/>
      <c r="D17" s="13"/>
      <c r="E17" s="13">
        <v>-23</v>
      </c>
      <c r="F17" s="13">
        <v>-29</v>
      </c>
    </row>
    <row r="18" spans="1:6" x14ac:dyDescent="0.35">
      <c r="A18" s="12" t="s">
        <v>21</v>
      </c>
      <c r="B18" s="13">
        <v>-14</v>
      </c>
      <c r="C18" s="13">
        <v>-8</v>
      </c>
      <c r="D18" s="13">
        <v>-59</v>
      </c>
      <c r="E18" s="13">
        <v>31</v>
      </c>
      <c r="F18" s="13">
        <v>10</v>
      </c>
    </row>
    <row r="19" spans="1:6" x14ac:dyDescent="0.35">
      <c r="A19" s="12" t="s">
        <v>22</v>
      </c>
      <c r="B19" s="13">
        <v>16</v>
      </c>
      <c r="C19" s="13">
        <v>11</v>
      </c>
      <c r="D19" s="13">
        <v>29</v>
      </c>
      <c r="E19" s="13">
        <v>21</v>
      </c>
      <c r="F19" s="13">
        <v>10</v>
      </c>
    </row>
    <row r="20" spans="1:6" x14ac:dyDescent="0.35">
      <c r="A20" s="12" t="s">
        <v>23</v>
      </c>
      <c r="B20" s="13">
        <v>-110</v>
      </c>
      <c r="C20" s="13">
        <v>-98</v>
      </c>
      <c r="D20" s="13">
        <v>-68</v>
      </c>
      <c r="E20" s="13">
        <v>-67</v>
      </c>
      <c r="F20" s="13">
        <v>-65</v>
      </c>
    </row>
    <row r="21" spans="1:6" x14ac:dyDescent="0.35">
      <c r="A21" s="12" t="s">
        <v>24</v>
      </c>
      <c r="B21" s="13">
        <v>-88</v>
      </c>
      <c r="C21" s="13">
        <v>0</v>
      </c>
      <c r="D21" s="13">
        <v>-5</v>
      </c>
      <c r="E21" s="13">
        <v>1</v>
      </c>
      <c r="F21" s="13">
        <v>-10</v>
      </c>
    </row>
    <row r="22" spans="1:6" x14ac:dyDescent="0.35">
      <c r="A22" s="12" t="s">
        <v>25</v>
      </c>
      <c r="B22" s="13">
        <v>-226</v>
      </c>
      <c r="C22" s="13">
        <v>-4</v>
      </c>
      <c r="D22" s="13">
        <v>5</v>
      </c>
      <c r="E22" s="13">
        <v>0</v>
      </c>
      <c r="F22" s="13">
        <v>0</v>
      </c>
    </row>
    <row r="23" spans="1:6" x14ac:dyDescent="0.35">
      <c r="A23" s="14" t="s">
        <v>26</v>
      </c>
      <c r="B23" s="15">
        <v>-153</v>
      </c>
      <c r="C23" s="15">
        <v>494</v>
      </c>
      <c r="D23" s="15">
        <v>628</v>
      </c>
      <c r="E23" s="15">
        <v>1066</v>
      </c>
      <c r="F23" s="15">
        <v>1041</v>
      </c>
    </row>
    <row r="24" spans="1:6" x14ac:dyDescent="0.35">
      <c r="A24" s="16" t="s">
        <v>27</v>
      </c>
      <c r="B24" s="13">
        <v>219</v>
      </c>
      <c r="C24" s="13">
        <v>534</v>
      </c>
      <c r="D24" s="13">
        <v>828</v>
      </c>
      <c r="E24" s="13">
        <v>1019</v>
      </c>
      <c r="F24" s="13">
        <v>1124</v>
      </c>
    </row>
    <row r="25" spans="1:6" x14ac:dyDescent="0.35">
      <c r="A25" s="16" t="s">
        <v>28</v>
      </c>
      <c r="B25" s="13">
        <v>-102</v>
      </c>
      <c r="C25" s="13">
        <v>-11</v>
      </c>
      <c r="D25" s="13">
        <v>-105</v>
      </c>
      <c r="E25" s="13">
        <v>19</v>
      </c>
      <c r="F25" s="13">
        <v>-83</v>
      </c>
    </row>
    <row r="26" spans="1:6" x14ac:dyDescent="0.35">
      <c r="A26" s="16" t="s">
        <v>29</v>
      </c>
      <c r="B26" s="13">
        <v>-270</v>
      </c>
      <c r="C26" s="13">
        <v>-29</v>
      </c>
      <c r="D26" s="13">
        <v>-95</v>
      </c>
      <c r="E26" s="13">
        <v>28</v>
      </c>
      <c r="F26" s="13">
        <v>0</v>
      </c>
    </row>
    <row r="27" spans="1:6" x14ac:dyDescent="0.35">
      <c r="A27" s="12" t="s">
        <v>30</v>
      </c>
      <c r="B27" s="13">
        <v>4</v>
      </c>
      <c r="C27" s="13">
        <v>8</v>
      </c>
      <c r="D27" s="13">
        <v>22</v>
      </c>
      <c r="E27" s="13">
        <v>39</v>
      </c>
      <c r="F27" s="13">
        <v>63</v>
      </c>
    </row>
    <row r="28" spans="1:6" x14ac:dyDescent="0.35">
      <c r="A28" s="12" t="s">
        <v>31</v>
      </c>
      <c r="B28" s="13">
        <v>-144</v>
      </c>
      <c r="C28" s="13">
        <v>-147</v>
      </c>
      <c r="D28" s="13">
        <v>-118</v>
      </c>
      <c r="E28" s="13">
        <v>-91</v>
      </c>
      <c r="F28" s="13">
        <v>-203</v>
      </c>
    </row>
    <row r="29" spans="1:6" x14ac:dyDescent="0.35">
      <c r="A29" s="12" t="s">
        <v>32</v>
      </c>
      <c r="B29" s="13">
        <v>13</v>
      </c>
      <c r="C29" s="13">
        <v>6</v>
      </c>
      <c r="D29" s="13">
        <v>8</v>
      </c>
      <c r="E29" s="13">
        <v>-4</v>
      </c>
      <c r="F29" s="13">
        <v>-4</v>
      </c>
    </row>
    <row r="30" spans="1:6" x14ac:dyDescent="0.35">
      <c r="A30" s="14" t="s">
        <v>33</v>
      </c>
      <c r="B30" s="15">
        <v>-280</v>
      </c>
      <c r="C30" s="15">
        <v>361</v>
      </c>
      <c r="D30" s="15">
        <v>540</v>
      </c>
      <c r="E30" s="15">
        <v>1010</v>
      </c>
      <c r="F30" s="15">
        <v>897</v>
      </c>
    </row>
    <row r="31" spans="1:6" x14ac:dyDescent="0.35">
      <c r="A31" s="12" t="s">
        <v>34</v>
      </c>
      <c r="B31" s="13">
        <v>20</v>
      </c>
      <c r="C31" s="13">
        <v>-96</v>
      </c>
      <c r="D31" s="13">
        <v>-164</v>
      </c>
      <c r="E31" s="13">
        <v>-260</v>
      </c>
      <c r="F31" s="13">
        <v>-269</v>
      </c>
    </row>
    <row r="32" spans="1:6" x14ac:dyDescent="0.35">
      <c r="A32" s="14" t="s">
        <v>35</v>
      </c>
      <c r="B32" s="15">
        <v>-260</v>
      </c>
      <c r="C32" s="15">
        <v>265</v>
      </c>
      <c r="D32" s="15">
        <v>376</v>
      </c>
      <c r="E32" s="15">
        <v>750</v>
      </c>
      <c r="F32" s="15">
        <v>628</v>
      </c>
    </row>
    <row r="33" spans="1:6" x14ac:dyDescent="0.35">
      <c r="A33" s="17" t="s">
        <v>36</v>
      </c>
      <c r="B33" s="13">
        <v>-260</v>
      </c>
      <c r="C33" s="13">
        <v>266</v>
      </c>
      <c r="D33" s="13">
        <v>375</v>
      </c>
      <c r="E33" s="13">
        <v>750</v>
      </c>
      <c r="F33" s="13">
        <v>628</v>
      </c>
    </row>
    <row r="34" spans="1:6" x14ac:dyDescent="0.35">
      <c r="A34" s="17" t="s">
        <v>37</v>
      </c>
      <c r="B34" s="13">
        <v>0</v>
      </c>
      <c r="C34" s="13">
        <v>-1</v>
      </c>
      <c r="D34" s="13">
        <v>1</v>
      </c>
      <c r="E34" s="13">
        <v>0</v>
      </c>
      <c r="F34" s="13">
        <v>0</v>
      </c>
    </row>
    <row r="35" spans="1:6" x14ac:dyDescent="0.35">
      <c r="A35" s="18" t="s">
        <v>38</v>
      </c>
      <c r="B35" s="19">
        <v>-142.9</v>
      </c>
      <c r="C35" s="19">
        <v>145.4</v>
      </c>
      <c r="D35" s="19">
        <v>207.2</v>
      </c>
      <c r="E35" s="19">
        <v>443.8</v>
      </c>
      <c r="F35" s="19">
        <v>389.6</v>
      </c>
    </row>
    <row r="36" spans="1:6" x14ac:dyDescent="0.35">
      <c r="A36" s="12" t="s">
        <v>39</v>
      </c>
      <c r="B36" s="20">
        <v>-142.9</v>
      </c>
      <c r="C36" s="20">
        <v>144.6</v>
      </c>
      <c r="D36" s="20">
        <v>206</v>
      </c>
      <c r="E36" s="20">
        <v>441.2</v>
      </c>
      <c r="F36" s="20">
        <v>385.3</v>
      </c>
    </row>
  </sheetData>
  <mergeCells count="2">
    <mergeCell ref="A1:F1"/>
    <mergeCell ref="A2:F2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58"/>
  <sheetViews>
    <sheetView zoomScaleNormal="100" workbookViewId="0"/>
  </sheetViews>
  <sheetFormatPr defaultColWidth="8.6328125" defaultRowHeight="14.5" x14ac:dyDescent="0.35"/>
  <cols>
    <col min="1" max="1" width="35.1796875" customWidth="1"/>
    <col min="3" max="3" width="16.08984375" customWidth="1"/>
    <col min="5" max="5" width="17.26953125" customWidth="1"/>
    <col min="6" max="6" width="35.26953125" customWidth="1"/>
  </cols>
  <sheetData>
    <row r="1" spans="1:6" ht="18" customHeight="1" x14ac:dyDescent="0.4">
      <c r="A1" s="8" t="s">
        <v>40</v>
      </c>
      <c r="B1" s="8"/>
      <c r="C1" s="8"/>
      <c r="D1" s="8"/>
      <c r="E1" s="8"/>
      <c r="F1" s="8"/>
    </row>
    <row r="2" spans="1:6" x14ac:dyDescent="0.35">
      <c r="A2" s="7" t="s">
        <v>41</v>
      </c>
      <c r="B2" s="7"/>
      <c r="C2" s="7"/>
      <c r="D2" s="7"/>
      <c r="E2" s="7"/>
      <c r="F2" s="7"/>
    </row>
    <row r="4" spans="1:6" x14ac:dyDescent="0.35">
      <c r="A4" s="21" t="s">
        <v>42</v>
      </c>
      <c r="B4" s="21" t="s">
        <v>3</v>
      </c>
      <c r="C4" s="21" t="s">
        <v>4</v>
      </c>
      <c r="D4" s="21" t="s">
        <v>5</v>
      </c>
      <c r="E4" s="21" t="s">
        <v>6</v>
      </c>
      <c r="F4" s="21" t="s">
        <v>7</v>
      </c>
    </row>
    <row r="5" spans="1:6" x14ac:dyDescent="0.35">
      <c r="A5" s="6" t="s">
        <v>43</v>
      </c>
      <c r="B5" s="6"/>
      <c r="C5" s="6"/>
      <c r="D5" s="6"/>
      <c r="E5" s="6"/>
      <c r="F5" s="6"/>
    </row>
    <row r="6" spans="1:6" x14ac:dyDescent="0.35">
      <c r="A6" s="22" t="s">
        <v>44</v>
      </c>
      <c r="B6" s="23">
        <v>1293</v>
      </c>
      <c r="C6" s="23">
        <v>1195</v>
      </c>
      <c r="D6" s="23">
        <v>1144</v>
      </c>
      <c r="E6" s="23">
        <v>1099</v>
      </c>
      <c r="F6" s="23">
        <v>1042</v>
      </c>
    </row>
    <row r="7" spans="1:6" x14ac:dyDescent="0.35">
      <c r="A7" s="22" t="s">
        <v>45</v>
      </c>
      <c r="B7" s="23">
        <v>201</v>
      </c>
      <c r="C7" s="23">
        <v>137</v>
      </c>
      <c r="D7" s="23">
        <v>157</v>
      </c>
      <c r="E7" s="23">
        <v>153</v>
      </c>
      <c r="F7" s="23">
        <v>146</v>
      </c>
    </row>
    <row r="8" spans="1:6" x14ac:dyDescent="0.35">
      <c r="A8" s="22" t="s">
        <v>46</v>
      </c>
      <c r="B8" s="23">
        <v>303</v>
      </c>
      <c r="C8" s="23">
        <v>274</v>
      </c>
      <c r="D8" s="23">
        <v>280</v>
      </c>
      <c r="E8" s="23">
        <v>273</v>
      </c>
      <c r="F8" s="23">
        <v>276</v>
      </c>
    </row>
    <row r="9" spans="1:6" x14ac:dyDescent="0.35">
      <c r="A9" s="22" t="s">
        <v>47</v>
      </c>
      <c r="B9" s="23">
        <v>81</v>
      </c>
      <c r="C9" s="23">
        <v>77</v>
      </c>
      <c r="D9" s="23">
        <v>36</v>
      </c>
      <c r="E9" s="23">
        <v>48</v>
      </c>
      <c r="F9" s="23">
        <v>51</v>
      </c>
    </row>
    <row r="10" spans="1:6" x14ac:dyDescent="0.35">
      <c r="A10" s="22" t="s">
        <v>48</v>
      </c>
      <c r="B10" s="23"/>
      <c r="C10" s="23">
        <v>2</v>
      </c>
      <c r="D10" s="23">
        <v>2</v>
      </c>
      <c r="E10" s="23">
        <v>3</v>
      </c>
      <c r="F10" s="23">
        <v>3</v>
      </c>
    </row>
    <row r="11" spans="1:6" x14ac:dyDescent="0.35">
      <c r="A11" s="22" t="s">
        <v>49</v>
      </c>
      <c r="B11" s="23">
        <v>168</v>
      </c>
      <c r="C11" s="23">
        <v>173</v>
      </c>
      <c r="D11" s="23">
        <v>156</v>
      </c>
      <c r="E11" s="23">
        <v>185</v>
      </c>
      <c r="F11" s="23">
        <v>212</v>
      </c>
    </row>
    <row r="12" spans="1:6" x14ac:dyDescent="0.35">
      <c r="A12" s="22" t="s">
        <v>50</v>
      </c>
      <c r="B12" s="23">
        <v>5</v>
      </c>
      <c r="C12" s="23">
        <v>0</v>
      </c>
      <c r="D12" s="23">
        <v>7</v>
      </c>
      <c r="E12" s="23">
        <v>20</v>
      </c>
      <c r="F12" s="23">
        <v>4</v>
      </c>
    </row>
    <row r="13" spans="1:6" x14ac:dyDescent="0.35">
      <c r="A13" s="22" t="s">
        <v>51</v>
      </c>
      <c r="B13" s="23">
        <v>236</v>
      </c>
      <c r="C13" s="23">
        <v>256</v>
      </c>
      <c r="D13" s="23">
        <v>216</v>
      </c>
      <c r="E13" s="23">
        <v>250</v>
      </c>
      <c r="F13" s="23">
        <v>286</v>
      </c>
    </row>
    <row r="14" spans="1:6" x14ac:dyDescent="0.35">
      <c r="A14" s="22" t="s">
        <v>52</v>
      </c>
      <c r="B14" s="23">
        <v>15</v>
      </c>
      <c r="C14" s="23">
        <v>1</v>
      </c>
      <c r="D14" s="23"/>
      <c r="E14" s="23"/>
      <c r="F14" s="23"/>
    </row>
    <row r="15" spans="1:6" x14ac:dyDescent="0.35">
      <c r="A15" s="22" t="s">
        <v>53</v>
      </c>
      <c r="B15" s="23"/>
      <c r="C15" s="23"/>
      <c r="D15" s="23">
        <v>3</v>
      </c>
      <c r="E15" s="23">
        <v>13</v>
      </c>
      <c r="F15" s="23">
        <v>35</v>
      </c>
    </row>
    <row r="16" spans="1:6" x14ac:dyDescent="0.35">
      <c r="A16" s="22" t="s">
        <v>54</v>
      </c>
      <c r="B16" s="23">
        <v>113</v>
      </c>
      <c r="C16" s="23">
        <v>147</v>
      </c>
      <c r="D16" s="23">
        <v>126</v>
      </c>
      <c r="E16" s="23">
        <v>134</v>
      </c>
      <c r="F16" s="23">
        <v>122</v>
      </c>
    </row>
    <row r="17" spans="1:6" x14ac:dyDescent="0.35">
      <c r="A17" s="22" t="s">
        <v>55</v>
      </c>
      <c r="B17" s="23">
        <v>70</v>
      </c>
      <c r="C17" s="23">
        <v>72</v>
      </c>
      <c r="D17" s="23">
        <v>75</v>
      </c>
      <c r="E17" s="23">
        <v>82</v>
      </c>
      <c r="F17" s="23">
        <v>90</v>
      </c>
    </row>
    <row r="18" spans="1:6" x14ac:dyDescent="0.35">
      <c r="A18" s="22" t="s">
        <v>56</v>
      </c>
      <c r="B18" s="23">
        <v>311</v>
      </c>
      <c r="C18" s="23">
        <v>316</v>
      </c>
      <c r="D18" s="23">
        <v>336</v>
      </c>
      <c r="E18" s="23">
        <v>424</v>
      </c>
      <c r="F18" s="23">
        <v>612</v>
      </c>
    </row>
    <row r="19" spans="1:6" x14ac:dyDescent="0.35">
      <c r="A19" s="24" t="s">
        <v>57</v>
      </c>
      <c r="B19" s="25">
        <v>2796</v>
      </c>
      <c r="C19" s="25">
        <v>2650</v>
      </c>
      <c r="D19" s="25">
        <v>2538</v>
      </c>
      <c r="E19" s="25">
        <v>2684</v>
      </c>
      <c r="F19" s="25">
        <v>2879</v>
      </c>
    </row>
    <row r="20" spans="1:6" x14ac:dyDescent="0.35">
      <c r="A20" s="22" t="s">
        <v>58</v>
      </c>
      <c r="B20" s="23">
        <v>5</v>
      </c>
      <c r="C20" s="23">
        <v>4</v>
      </c>
      <c r="D20" s="23">
        <v>4</v>
      </c>
      <c r="E20" s="23">
        <v>5</v>
      </c>
      <c r="F20" s="23">
        <v>4</v>
      </c>
    </row>
    <row r="21" spans="1:6" x14ac:dyDescent="0.35">
      <c r="A21" s="22" t="s">
        <v>59</v>
      </c>
      <c r="B21" s="23">
        <v>514</v>
      </c>
      <c r="C21" s="23">
        <v>574</v>
      </c>
      <c r="D21" s="23">
        <v>646</v>
      </c>
      <c r="E21" s="23">
        <v>740</v>
      </c>
      <c r="F21" s="23">
        <v>785</v>
      </c>
    </row>
    <row r="22" spans="1:6" x14ac:dyDescent="0.35">
      <c r="A22" s="22" t="s">
        <v>60</v>
      </c>
      <c r="B22" s="23">
        <v>18</v>
      </c>
      <c r="C22" s="23">
        <v>1</v>
      </c>
      <c r="D22" s="23">
        <v>16</v>
      </c>
      <c r="E22" s="23">
        <v>15</v>
      </c>
      <c r="F22" s="23">
        <v>22</v>
      </c>
    </row>
    <row r="23" spans="1:6" x14ac:dyDescent="0.35">
      <c r="A23" s="22" t="s">
        <v>61</v>
      </c>
      <c r="B23" s="23">
        <v>1</v>
      </c>
      <c r="C23" s="23">
        <v>2</v>
      </c>
      <c r="D23" s="23">
        <v>0</v>
      </c>
      <c r="E23" s="23">
        <v>7</v>
      </c>
      <c r="F23" s="23">
        <v>7</v>
      </c>
    </row>
    <row r="24" spans="1:6" x14ac:dyDescent="0.35">
      <c r="A24" s="22" t="s">
        <v>62</v>
      </c>
      <c r="B24" s="23">
        <v>0</v>
      </c>
      <c r="C24" s="23"/>
      <c r="D24" s="23"/>
      <c r="E24" s="23"/>
      <c r="F24" s="23"/>
    </row>
    <row r="25" spans="1:6" x14ac:dyDescent="0.35">
      <c r="A25" s="22" t="s">
        <v>63</v>
      </c>
      <c r="B25" s="23">
        <v>1675</v>
      </c>
      <c r="C25" s="23">
        <v>1450</v>
      </c>
      <c r="D25" s="23">
        <v>976</v>
      </c>
      <c r="E25" s="23">
        <v>1322</v>
      </c>
      <c r="F25" s="23">
        <v>1008</v>
      </c>
    </row>
    <row r="26" spans="1:6" x14ac:dyDescent="0.35">
      <c r="A26" s="22" t="s">
        <v>64</v>
      </c>
      <c r="B26" s="23">
        <v>5</v>
      </c>
      <c r="C26" s="23">
        <v>5</v>
      </c>
      <c r="D26" s="23">
        <v>5</v>
      </c>
      <c r="E26" s="23">
        <v>5</v>
      </c>
      <c r="F26" s="23">
        <v>5</v>
      </c>
    </row>
    <row r="27" spans="1:6" x14ac:dyDescent="0.35">
      <c r="A27" s="22" t="s">
        <v>65</v>
      </c>
      <c r="B27" s="23">
        <v>25</v>
      </c>
      <c r="C27" s="23">
        <v>30</v>
      </c>
      <c r="D27" s="23">
        <v>31</v>
      </c>
      <c r="E27" s="23">
        <v>35</v>
      </c>
      <c r="F27" s="23">
        <v>38</v>
      </c>
    </row>
    <row r="28" spans="1:6" x14ac:dyDescent="0.35">
      <c r="A28" s="24" t="s">
        <v>66</v>
      </c>
      <c r="B28" s="25">
        <v>2243</v>
      </c>
      <c r="C28" s="25">
        <v>2066</v>
      </c>
      <c r="D28" s="25">
        <v>1678</v>
      </c>
      <c r="E28" s="25">
        <v>2129</v>
      </c>
      <c r="F28" s="25">
        <v>1869</v>
      </c>
    </row>
    <row r="29" spans="1:6" x14ac:dyDescent="0.35">
      <c r="A29" s="22" t="s">
        <v>67</v>
      </c>
      <c r="B29" s="23">
        <v>0</v>
      </c>
      <c r="C29" s="23"/>
      <c r="D29" s="23"/>
      <c r="E29" s="23"/>
      <c r="F29" s="23"/>
    </row>
    <row r="30" spans="1:6" x14ac:dyDescent="0.35">
      <c r="A30" s="24" t="s">
        <v>68</v>
      </c>
      <c r="B30" s="25">
        <v>5039</v>
      </c>
      <c r="C30" s="25">
        <v>4716</v>
      </c>
      <c r="D30" s="25">
        <v>4216</v>
      </c>
      <c r="E30" s="25">
        <v>4813</v>
      </c>
      <c r="F30" s="25">
        <v>4748</v>
      </c>
    </row>
    <row r="31" spans="1:6" x14ac:dyDescent="0.35">
      <c r="A31" s="6" t="s">
        <v>69</v>
      </c>
      <c r="B31" s="6"/>
      <c r="C31" s="6"/>
      <c r="D31" s="6"/>
      <c r="E31" s="6"/>
      <c r="F31" s="6"/>
    </row>
    <row r="32" spans="1:6" x14ac:dyDescent="0.35">
      <c r="A32" s="22" t="s">
        <v>70</v>
      </c>
      <c r="B32" s="23">
        <v>-869</v>
      </c>
      <c r="C32" s="23">
        <v>-292</v>
      </c>
      <c r="D32" s="23">
        <v>-55</v>
      </c>
      <c r="E32" s="23">
        <v>-599</v>
      </c>
      <c r="F32" s="23">
        <v>-398</v>
      </c>
    </row>
    <row r="33" spans="1:6" x14ac:dyDescent="0.35">
      <c r="A33" s="22" t="s">
        <v>71</v>
      </c>
      <c r="B33" s="23">
        <v>-34</v>
      </c>
      <c r="C33" s="23">
        <v>-35</v>
      </c>
      <c r="D33" s="23">
        <v>-26</v>
      </c>
      <c r="E33" s="23">
        <v>-30</v>
      </c>
      <c r="F33" s="23">
        <v>-26</v>
      </c>
    </row>
    <row r="34" spans="1:6" x14ac:dyDescent="0.35">
      <c r="A34" s="22" t="s">
        <v>62</v>
      </c>
      <c r="B34" s="23"/>
      <c r="C34" s="23"/>
      <c r="D34" s="23"/>
      <c r="E34" s="23">
        <v>-25</v>
      </c>
      <c r="F34" s="23">
        <v>0</v>
      </c>
    </row>
    <row r="35" spans="1:6" x14ac:dyDescent="0.35">
      <c r="A35" s="22" t="s">
        <v>72</v>
      </c>
      <c r="B35" s="23">
        <v>-466</v>
      </c>
      <c r="C35" s="23">
        <v>-579</v>
      </c>
      <c r="D35" s="23">
        <v>-697</v>
      </c>
      <c r="E35" s="23">
        <v>-711</v>
      </c>
      <c r="F35" s="23">
        <v>-650</v>
      </c>
    </row>
    <row r="36" spans="1:6" x14ac:dyDescent="0.35">
      <c r="A36" s="22" t="s">
        <v>73</v>
      </c>
      <c r="B36" s="23">
        <v>-452</v>
      </c>
      <c r="C36" s="23">
        <v>-617</v>
      </c>
      <c r="D36" s="23">
        <v>-681</v>
      </c>
      <c r="E36" s="23">
        <v>-752</v>
      </c>
      <c r="F36" s="23">
        <v>-766</v>
      </c>
    </row>
    <row r="37" spans="1:6" x14ac:dyDescent="0.35">
      <c r="A37" s="22" t="s">
        <v>74</v>
      </c>
      <c r="B37" s="23">
        <v>-16</v>
      </c>
      <c r="C37" s="23">
        <v>-49</v>
      </c>
      <c r="D37" s="23">
        <v>-53</v>
      </c>
      <c r="E37" s="23">
        <v>-10</v>
      </c>
      <c r="F37" s="23">
        <v>-22</v>
      </c>
    </row>
    <row r="38" spans="1:6" x14ac:dyDescent="0.35">
      <c r="A38" s="22" t="s">
        <v>75</v>
      </c>
      <c r="B38" s="23"/>
      <c r="C38" s="23"/>
      <c r="D38" s="23"/>
      <c r="E38" s="23">
        <v>-12</v>
      </c>
      <c r="F38" s="23">
        <v>-14</v>
      </c>
    </row>
    <row r="39" spans="1:6" x14ac:dyDescent="0.35">
      <c r="A39" s="22" t="s">
        <v>76</v>
      </c>
      <c r="B39" s="23">
        <v>-30</v>
      </c>
      <c r="C39" s="23">
        <v>-52</v>
      </c>
      <c r="D39" s="23">
        <v>-32</v>
      </c>
      <c r="E39" s="23">
        <v>-51</v>
      </c>
      <c r="F39" s="23">
        <v>-52</v>
      </c>
    </row>
    <row r="40" spans="1:6" x14ac:dyDescent="0.35">
      <c r="A40" s="24" t="s">
        <v>77</v>
      </c>
      <c r="B40" s="25">
        <v>-1867</v>
      </c>
      <c r="C40" s="25">
        <v>-1624</v>
      </c>
      <c r="D40" s="25">
        <v>-1544</v>
      </c>
      <c r="E40" s="25">
        <v>-2190</v>
      </c>
      <c r="F40" s="25">
        <v>-1928</v>
      </c>
    </row>
    <row r="41" spans="1:6" x14ac:dyDescent="0.35">
      <c r="A41" s="22" t="s">
        <v>78</v>
      </c>
      <c r="B41" s="23">
        <v>-2898</v>
      </c>
      <c r="C41" s="23">
        <v>-2553</v>
      </c>
      <c r="D41" s="23">
        <v>-2341</v>
      </c>
      <c r="E41" s="23">
        <v>-2567</v>
      </c>
      <c r="F41" s="23">
        <v>-2876</v>
      </c>
    </row>
    <row r="42" spans="1:6" x14ac:dyDescent="0.35">
      <c r="A42" s="22" t="s">
        <v>79</v>
      </c>
      <c r="B42" s="23">
        <v>-416</v>
      </c>
      <c r="C42" s="23">
        <v>-384</v>
      </c>
      <c r="D42" s="23">
        <v>-401</v>
      </c>
      <c r="E42" s="23">
        <v>-396</v>
      </c>
      <c r="F42" s="23">
        <v>-388</v>
      </c>
    </row>
    <row r="43" spans="1:6" x14ac:dyDescent="0.35">
      <c r="A43" s="22" t="s">
        <v>50</v>
      </c>
      <c r="B43" s="23">
        <v>-18</v>
      </c>
      <c r="C43" s="23">
        <v>-62</v>
      </c>
      <c r="D43" s="23">
        <v>-11</v>
      </c>
      <c r="E43" s="23">
        <v>0</v>
      </c>
      <c r="F43" s="23">
        <v>-78</v>
      </c>
    </row>
    <row r="44" spans="1:6" x14ac:dyDescent="0.35">
      <c r="A44" s="22" t="s">
        <v>80</v>
      </c>
      <c r="B44" s="23">
        <v>-103</v>
      </c>
      <c r="C44" s="23">
        <v>-92</v>
      </c>
      <c r="D44" s="23">
        <v>-66</v>
      </c>
      <c r="E44" s="23">
        <v>-66</v>
      </c>
      <c r="F44" s="23">
        <v>-68</v>
      </c>
    </row>
    <row r="45" spans="1:6" x14ac:dyDescent="0.35">
      <c r="A45" s="22" t="s">
        <v>81</v>
      </c>
      <c r="B45" s="23">
        <v>-236</v>
      </c>
      <c r="C45" s="23">
        <v>-256</v>
      </c>
      <c r="D45" s="23">
        <v>-216</v>
      </c>
      <c r="E45" s="23">
        <v>-250</v>
      </c>
      <c r="F45" s="23">
        <v>-286</v>
      </c>
    </row>
    <row r="46" spans="1:6" x14ac:dyDescent="0.35">
      <c r="A46" s="22" t="s">
        <v>82</v>
      </c>
      <c r="B46" s="23">
        <v>-94</v>
      </c>
      <c r="C46" s="23">
        <v>-89</v>
      </c>
      <c r="D46" s="23">
        <v>-81</v>
      </c>
      <c r="E46" s="23">
        <v>-75</v>
      </c>
      <c r="F46" s="23">
        <v>-78</v>
      </c>
    </row>
    <row r="47" spans="1:6" x14ac:dyDescent="0.35">
      <c r="A47" s="22" t="s">
        <v>83</v>
      </c>
      <c r="B47" s="23">
        <v>-1117</v>
      </c>
      <c r="C47" s="23">
        <v>-996</v>
      </c>
      <c r="D47" s="23">
        <v>-1043</v>
      </c>
      <c r="E47" s="23">
        <v>-1096</v>
      </c>
      <c r="F47" s="23">
        <v>-1294</v>
      </c>
    </row>
    <row r="48" spans="1:6" x14ac:dyDescent="0.35">
      <c r="A48" s="22" t="s">
        <v>84</v>
      </c>
      <c r="B48" s="23">
        <v>-44</v>
      </c>
      <c r="C48" s="23">
        <v>-41</v>
      </c>
      <c r="D48" s="23">
        <v>-43</v>
      </c>
      <c r="E48" s="23">
        <v>-26</v>
      </c>
      <c r="F48" s="23">
        <v>-17</v>
      </c>
    </row>
    <row r="49" spans="1:6" x14ac:dyDescent="0.35">
      <c r="A49" s="22" t="s">
        <v>85</v>
      </c>
      <c r="B49" s="23"/>
      <c r="C49" s="23"/>
      <c r="D49" s="23"/>
      <c r="E49" s="23">
        <v>-25</v>
      </c>
      <c r="F49" s="23">
        <v>-25</v>
      </c>
    </row>
    <row r="50" spans="1:6" x14ac:dyDescent="0.35">
      <c r="A50" s="22" t="s">
        <v>86</v>
      </c>
      <c r="B50" s="23">
        <v>-95</v>
      </c>
      <c r="C50" s="23">
        <v>-93</v>
      </c>
      <c r="D50" s="23">
        <v>-78</v>
      </c>
      <c r="E50" s="23">
        <v>-68</v>
      </c>
      <c r="F50" s="23">
        <v>-18</v>
      </c>
    </row>
    <row r="51" spans="1:6" x14ac:dyDescent="0.35">
      <c r="A51" s="24" t="s">
        <v>87</v>
      </c>
      <c r="B51" s="25">
        <v>-5021</v>
      </c>
      <c r="C51" s="25">
        <v>-4566</v>
      </c>
      <c r="D51" s="25">
        <v>-4280</v>
      </c>
      <c r="E51" s="25">
        <v>-4569</v>
      </c>
      <c r="F51" s="25">
        <v>-5128</v>
      </c>
    </row>
    <row r="52" spans="1:6" x14ac:dyDescent="0.35">
      <c r="A52" s="22" t="s">
        <v>88</v>
      </c>
      <c r="B52" s="23">
        <v>0</v>
      </c>
      <c r="C52" s="23"/>
      <c r="D52" s="23"/>
      <c r="E52" s="23"/>
      <c r="F52" s="23"/>
    </row>
    <row r="53" spans="1:6" x14ac:dyDescent="0.35">
      <c r="A53" s="24" t="s">
        <v>89</v>
      </c>
      <c r="B53" s="25">
        <v>-6888</v>
      </c>
      <c r="C53" s="25">
        <v>-6190</v>
      </c>
      <c r="D53" s="25">
        <v>-5824</v>
      </c>
      <c r="E53" s="25">
        <v>-6759</v>
      </c>
      <c r="F53" s="25">
        <v>-7056</v>
      </c>
    </row>
    <row r="54" spans="1:6" x14ac:dyDescent="0.35">
      <c r="A54" s="24" t="s">
        <v>90</v>
      </c>
      <c r="B54" s="25">
        <v>-1849</v>
      </c>
      <c r="C54" s="25">
        <v>-1474</v>
      </c>
      <c r="D54" s="25">
        <v>-1608</v>
      </c>
      <c r="E54" s="25">
        <v>-1946</v>
      </c>
      <c r="F54" s="25">
        <v>-2308</v>
      </c>
    </row>
    <row r="55" spans="1:6" x14ac:dyDescent="0.35">
      <c r="A55" s="6" t="s">
        <v>91</v>
      </c>
      <c r="B55" s="6"/>
      <c r="C55" s="6"/>
      <c r="D55" s="6"/>
      <c r="E55" s="6"/>
      <c r="F55" s="6"/>
    </row>
    <row r="56" spans="1:6" x14ac:dyDescent="0.35">
      <c r="A56" s="22" t="s">
        <v>92</v>
      </c>
      <c r="B56" s="23">
        <v>-1857</v>
      </c>
      <c r="C56" s="23">
        <v>-1481</v>
      </c>
      <c r="D56" s="23">
        <v>-1615</v>
      </c>
      <c r="E56" s="23">
        <v>-1950</v>
      </c>
      <c r="F56" s="23">
        <v>-2312</v>
      </c>
    </row>
    <row r="57" spans="1:6" x14ac:dyDescent="0.35">
      <c r="A57" s="22" t="s">
        <v>93</v>
      </c>
      <c r="B57" s="23">
        <v>8</v>
      </c>
      <c r="C57" s="23">
        <v>7</v>
      </c>
      <c r="D57" s="23">
        <v>7</v>
      </c>
      <c r="E57" s="23">
        <v>4</v>
      </c>
      <c r="F57" s="23">
        <v>4</v>
      </c>
    </row>
    <row r="58" spans="1:6" x14ac:dyDescent="0.35">
      <c r="A58" s="24" t="s">
        <v>94</v>
      </c>
      <c r="B58" s="25">
        <v>-1849</v>
      </c>
      <c r="C58" s="25">
        <v>-1474</v>
      </c>
      <c r="D58" s="25">
        <v>-1608</v>
      </c>
      <c r="E58" s="25">
        <v>-1946</v>
      </c>
      <c r="F58" s="25">
        <v>-2308</v>
      </c>
    </row>
  </sheetData>
  <mergeCells count="5">
    <mergeCell ref="A1:F1"/>
    <mergeCell ref="A2:F2"/>
    <mergeCell ref="A5:F5"/>
    <mergeCell ref="A31:F31"/>
    <mergeCell ref="A55:F55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9"/>
  <sheetViews>
    <sheetView topLeftCell="A5" zoomScaleNormal="100" workbookViewId="0">
      <selection activeCell="I19" sqref="I19"/>
    </sheetView>
  </sheetViews>
  <sheetFormatPr defaultColWidth="8.6328125" defaultRowHeight="14.5" x14ac:dyDescent="0.35"/>
  <cols>
    <col min="6" max="6" width="27.6328125" customWidth="1"/>
  </cols>
  <sheetData>
    <row r="1" spans="1:6" ht="18" customHeight="1" x14ac:dyDescent="0.4">
      <c r="A1" s="8" t="s">
        <v>95</v>
      </c>
      <c r="B1" s="8"/>
      <c r="C1" s="8"/>
      <c r="D1" s="8"/>
      <c r="E1" s="8"/>
      <c r="F1" s="8"/>
    </row>
    <row r="2" spans="1:6" x14ac:dyDescent="0.35">
      <c r="A2" s="7" t="s">
        <v>96</v>
      </c>
      <c r="B2" s="7"/>
      <c r="C2" s="7"/>
      <c r="D2" s="7"/>
      <c r="E2" s="7"/>
      <c r="F2" s="7"/>
    </row>
    <row r="4" spans="1:6" x14ac:dyDescent="0.35">
      <c r="A4" s="26" t="s">
        <v>2</v>
      </c>
      <c r="B4" s="26" t="s">
        <v>3</v>
      </c>
      <c r="C4" s="26" t="s">
        <v>4</v>
      </c>
      <c r="D4" s="26" t="s">
        <v>5</v>
      </c>
      <c r="E4" s="26" t="s">
        <v>6</v>
      </c>
      <c r="F4" s="26" t="s">
        <v>7</v>
      </c>
    </row>
    <row r="5" spans="1:6" x14ac:dyDescent="0.35">
      <c r="A5" s="27" t="s">
        <v>97</v>
      </c>
      <c r="B5" s="28">
        <v>-260</v>
      </c>
      <c r="C5" s="28">
        <v>265</v>
      </c>
      <c r="D5" s="28">
        <v>376</v>
      </c>
      <c r="E5" s="28">
        <v>750</v>
      </c>
      <c r="F5" s="28">
        <v>628</v>
      </c>
    </row>
    <row r="6" spans="1:6" x14ac:dyDescent="0.35">
      <c r="A6" s="27" t="s">
        <v>98</v>
      </c>
      <c r="B6" s="28">
        <v>568</v>
      </c>
      <c r="C6" s="28">
        <v>583</v>
      </c>
      <c r="D6" s="28">
        <v>585</v>
      </c>
      <c r="E6" s="28">
        <v>469</v>
      </c>
      <c r="F6" s="28">
        <v>521</v>
      </c>
    </row>
    <row r="7" spans="1:6" x14ac:dyDescent="0.35">
      <c r="A7" s="29" t="s">
        <v>99</v>
      </c>
      <c r="B7" s="30">
        <v>308</v>
      </c>
      <c r="C7" s="30">
        <v>848</v>
      </c>
      <c r="D7" s="30">
        <v>961</v>
      </c>
      <c r="E7" s="30">
        <v>1219</v>
      </c>
      <c r="F7" s="30">
        <v>1149</v>
      </c>
    </row>
    <row r="8" spans="1:6" x14ac:dyDescent="0.35">
      <c r="A8" s="27" t="s">
        <v>100</v>
      </c>
      <c r="B8" s="28">
        <v>-132</v>
      </c>
      <c r="C8" s="28">
        <v>-134</v>
      </c>
      <c r="D8" s="28">
        <v>-126</v>
      </c>
      <c r="E8" s="28">
        <v>-119</v>
      </c>
      <c r="F8" s="28">
        <v>-170</v>
      </c>
    </row>
    <row r="9" spans="1:6" x14ac:dyDescent="0.35">
      <c r="A9" s="27" t="s">
        <v>101</v>
      </c>
      <c r="B9" s="28">
        <v>2</v>
      </c>
      <c r="C9" s="28">
        <v>8</v>
      </c>
      <c r="D9" s="28">
        <v>22</v>
      </c>
      <c r="E9" s="28">
        <v>36</v>
      </c>
      <c r="F9" s="28">
        <v>57</v>
      </c>
    </row>
    <row r="10" spans="1:6" x14ac:dyDescent="0.35">
      <c r="A10" s="27" t="s">
        <v>102</v>
      </c>
      <c r="B10" s="28">
        <v>0</v>
      </c>
      <c r="C10" s="28">
        <v>0</v>
      </c>
      <c r="D10" s="28"/>
      <c r="E10" s="28"/>
      <c r="F10" s="28"/>
    </row>
    <row r="11" spans="1:6" x14ac:dyDescent="0.35">
      <c r="A11" s="27" t="s">
        <v>103</v>
      </c>
      <c r="B11" s="28"/>
      <c r="C11" s="28"/>
      <c r="D11" s="28"/>
      <c r="E11" s="28"/>
      <c r="F11" s="28">
        <v>-3</v>
      </c>
    </row>
    <row r="12" spans="1:6" x14ac:dyDescent="0.35">
      <c r="A12" s="27" t="s">
        <v>104</v>
      </c>
      <c r="B12" s="28">
        <v>-41</v>
      </c>
      <c r="C12" s="28">
        <v>-86</v>
      </c>
      <c r="D12" s="28">
        <v>-211</v>
      </c>
      <c r="E12" s="28">
        <v>-243</v>
      </c>
      <c r="F12" s="28">
        <v>-309</v>
      </c>
    </row>
    <row r="13" spans="1:6" x14ac:dyDescent="0.35">
      <c r="A13" s="29" t="s">
        <v>105</v>
      </c>
      <c r="B13" s="30">
        <v>137</v>
      </c>
      <c r="C13" s="30">
        <v>636</v>
      </c>
      <c r="D13" s="30">
        <v>646</v>
      </c>
      <c r="E13" s="30">
        <v>893</v>
      </c>
      <c r="F13" s="30">
        <v>724</v>
      </c>
    </row>
    <row r="15" spans="1:6" x14ac:dyDescent="0.35">
      <c r="A15" s="29" t="s">
        <v>106</v>
      </c>
      <c r="B15" s="30"/>
      <c r="C15" s="30"/>
      <c r="D15" s="30"/>
      <c r="E15" s="30"/>
      <c r="F15" s="30"/>
    </row>
    <row r="16" spans="1:6" x14ac:dyDescent="0.35">
      <c r="A16" s="27" t="s">
        <v>107</v>
      </c>
      <c r="B16" s="28">
        <v>-26</v>
      </c>
      <c r="C16" s="28">
        <v>-17</v>
      </c>
      <c r="D16" s="28">
        <v>-54</v>
      </c>
      <c r="E16" s="28">
        <v>-28</v>
      </c>
      <c r="F16" s="28">
        <v>-29</v>
      </c>
    </row>
    <row r="17" spans="1:6" x14ac:dyDescent="0.35">
      <c r="A17" s="27" t="s">
        <v>108</v>
      </c>
      <c r="B17" s="28">
        <v>-50</v>
      </c>
      <c r="C17" s="28">
        <v>-35</v>
      </c>
      <c r="D17" s="28">
        <v>-45</v>
      </c>
      <c r="E17" s="28">
        <v>-54</v>
      </c>
      <c r="F17" s="28">
        <v>-49</v>
      </c>
    </row>
    <row r="18" spans="1:6" x14ac:dyDescent="0.35">
      <c r="A18" s="27" t="s">
        <v>47</v>
      </c>
      <c r="B18" s="28">
        <v>-2</v>
      </c>
      <c r="C18" s="28">
        <v>0</v>
      </c>
      <c r="D18" s="28">
        <v>-1</v>
      </c>
      <c r="E18" s="28">
        <v>-3</v>
      </c>
      <c r="F18" s="28">
        <v>-6</v>
      </c>
    </row>
    <row r="19" spans="1:6" x14ac:dyDescent="0.35">
      <c r="A19" s="27" t="s">
        <v>109</v>
      </c>
      <c r="B19" s="28">
        <v>-5</v>
      </c>
      <c r="C19" s="28">
        <v>-5</v>
      </c>
      <c r="D19" s="28"/>
      <c r="E19" s="28">
        <v>-60</v>
      </c>
      <c r="F19" s="28">
        <v>-32</v>
      </c>
    </row>
    <row r="20" spans="1:6" x14ac:dyDescent="0.35">
      <c r="A20" s="27" t="s">
        <v>110</v>
      </c>
      <c r="B20" s="28"/>
      <c r="C20" s="28"/>
      <c r="D20" s="28"/>
      <c r="E20" s="28"/>
      <c r="F20" s="28"/>
    </row>
    <row r="21" spans="1:6" x14ac:dyDescent="0.35">
      <c r="A21" s="27" t="s">
        <v>111</v>
      </c>
      <c r="B21" s="28"/>
      <c r="C21" s="28">
        <v>-13</v>
      </c>
      <c r="D21" s="28"/>
      <c r="E21" s="28"/>
      <c r="F21" s="28">
        <v>-10</v>
      </c>
    </row>
    <row r="22" spans="1:6" x14ac:dyDescent="0.35">
      <c r="A22" s="27" t="s">
        <v>112</v>
      </c>
      <c r="B22" s="28">
        <v>-1</v>
      </c>
      <c r="C22" s="28"/>
      <c r="D22" s="28"/>
      <c r="E22" s="28"/>
      <c r="F22" s="28"/>
    </row>
    <row r="23" spans="1:6" x14ac:dyDescent="0.35">
      <c r="A23" s="27" t="s">
        <v>113</v>
      </c>
      <c r="B23" s="28">
        <v>5</v>
      </c>
      <c r="C23" s="28"/>
      <c r="D23" s="28"/>
      <c r="E23" s="28"/>
      <c r="F23" s="28"/>
    </row>
    <row r="24" spans="1:6" x14ac:dyDescent="0.35">
      <c r="A24" s="27" t="s">
        <v>114</v>
      </c>
      <c r="B24" s="28">
        <v>1</v>
      </c>
      <c r="C24" s="28">
        <v>44</v>
      </c>
      <c r="D24" s="28">
        <v>3</v>
      </c>
      <c r="E24" s="28"/>
      <c r="F24" s="28">
        <v>9</v>
      </c>
    </row>
    <row r="25" spans="1:6" x14ac:dyDescent="0.35">
      <c r="A25" s="27" t="s">
        <v>115</v>
      </c>
      <c r="B25" s="28">
        <v>13</v>
      </c>
      <c r="C25" s="28">
        <v>14</v>
      </c>
      <c r="D25" s="28">
        <v>13</v>
      </c>
      <c r="E25" s="28">
        <v>8</v>
      </c>
      <c r="F25" s="28">
        <v>11</v>
      </c>
    </row>
    <row r="26" spans="1:6" x14ac:dyDescent="0.35">
      <c r="A26" s="27" t="s">
        <v>116</v>
      </c>
      <c r="B26" s="28">
        <v>4</v>
      </c>
      <c r="C26" s="28"/>
      <c r="D26" s="28"/>
      <c r="E26" s="28"/>
      <c r="F26" s="28"/>
    </row>
    <row r="27" spans="1:6" x14ac:dyDescent="0.35">
      <c r="A27" s="27" t="s">
        <v>117</v>
      </c>
      <c r="B27" s="28"/>
      <c r="C27" s="28"/>
      <c r="D27" s="28"/>
      <c r="E27" s="28"/>
      <c r="F27" s="28">
        <v>4</v>
      </c>
    </row>
    <row r="28" spans="1:6" x14ac:dyDescent="0.35">
      <c r="A28" s="27" t="s">
        <v>118</v>
      </c>
      <c r="B28" s="28"/>
      <c r="C28" s="28"/>
      <c r="D28" s="28">
        <v>6</v>
      </c>
      <c r="E28" s="28"/>
      <c r="F28" s="28">
        <v>3</v>
      </c>
    </row>
    <row r="29" spans="1:6" x14ac:dyDescent="0.35">
      <c r="A29" s="29" t="s">
        <v>119</v>
      </c>
      <c r="B29" s="30">
        <v>-61</v>
      </c>
      <c r="C29" s="30">
        <v>-12</v>
      </c>
      <c r="D29" s="30">
        <v>-78</v>
      </c>
      <c r="E29" s="30">
        <v>-137</v>
      </c>
      <c r="F29" s="30">
        <v>-99</v>
      </c>
    </row>
    <row r="31" spans="1:6" x14ac:dyDescent="0.35">
      <c r="A31" s="29" t="s">
        <v>120</v>
      </c>
      <c r="B31" s="30"/>
      <c r="C31" s="30"/>
      <c r="D31" s="30"/>
      <c r="E31" s="30"/>
      <c r="F31" s="30"/>
    </row>
    <row r="32" spans="1:6" x14ac:dyDescent="0.35">
      <c r="A32" s="27" t="s">
        <v>121</v>
      </c>
      <c r="B32" s="28"/>
      <c r="C32" s="28"/>
      <c r="D32" s="28">
        <v>-482</v>
      </c>
      <c r="E32" s="28">
        <v>-790</v>
      </c>
      <c r="F32" s="28">
        <v>-804</v>
      </c>
    </row>
    <row r="33" spans="1:6" x14ac:dyDescent="0.35">
      <c r="A33" s="27" t="s">
        <v>122</v>
      </c>
      <c r="B33" s="28"/>
      <c r="C33" s="28"/>
      <c r="D33" s="28">
        <v>-1</v>
      </c>
      <c r="E33" s="28">
        <v>-8</v>
      </c>
      <c r="F33" s="28">
        <v>-27</v>
      </c>
    </row>
    <row r="34" spans="1:6" x14ac:dyDescent="0.35">
      <c r="A34" s="27" t="s">
        <v>123</v>
      </c>
      <c r="B34" s="28"/>
      <c r="C34" s="28"/>
      <c r="D34" s="28">
        <v>-233</v>
      </c>
      <c r="E34" s="28">
        <v>-245</v>
      </c>
      <c r="F34" s="28">
        <v>-259</v>
      </c>
    </row>
    <row r="35" spans="1:6" x14ac:dyDescent="0.35">
      <c r="A35" s="27" t="s">
        <v>124</v>
      </c>
      <c r="B35" s="28"/>
      <c r="C35" s="28"/>
      <c r="D35" s="28"/>
      <c r="E35" s="28">
        <v>-3</v>
      </c>
      <c r="F35" s="28"/>
    </row>
    <row r="36" spans="1:6" x14ac:dyDescent="0.35">
      <c r="A36" s="27" t="s">
        <v>125</v>
      </c>
      <c r="B36" s="28"/>
      <c r="C36" s="28"/>
      <c r="D36" s="28"/>
      <c r="E36" s="28"/>
      <c r="F36" s="28"/>
    </row>
    <row r="37" spans="1:6" x14ac:dyDescent="0.35">
      <c r="A37" s="27" t="s">
        <v>126</v>
      </c>
      <c r="B37" s="28">
        <v>1093</v>
      </c>
      <c r="C37" s="28"/>
      <c r="D37" s="28"/>
      <c r="E37" s="28">
        <v>657</v>
      </c>
      <c r="F37" s="28">
        <v>834</v>
      </c>
    </row>
    <row r="38" spans="1:6" x14ac:dyDescent="0.35">
      <c r="A38" s="27" t="s">
        <v>127</v>
      </c>
      <c r="B38" s="28">
        <v>738</v>
      </c>
      <c r="C38" s="28">
        <v>-828</v>
      </c>
      <c r="D38" s="28"/>
      <c r="E38" s="28"/>
      <c r="F38" s="28"/>
    </row>
    <row r="39" spans="1:6" x14ac:dyDescent="0.35">
      <c r="A39" s="27" t="s">
        <v>128</v>
      </c>
      <c r="B39" s="28">
        <v>-290</v>
      </c>
      <c r="C39" s="28"/>
      <c r="D39" s="28">
        <v>-209</v>
      </c>
      <c r="E39" s="28"/>
      <c r="F39" s="28">
        <v>-547</v>
      </c>
    </row>
    <row r="40" spans="1:6" x14ac:dyDescent="0.35">
      <c r="A40" s="27" t="s">
        <v>129</v>
      </c>
      <c r="B40" s="28"/>
      <c r="C40" s="28"/>
      <c r="D40" s="28"/>
      <c r="E40" s="28"/>
      <c r="F40" s="28">
        <v>-45</v>
      </c>
    </row>
    <row r="41" spans="1:6" x14ac:dyDescent="0.35">
      <c r="A41" s="27" t="s">
        <v>130</v>
      </c>
      <c r="B41" s="28">
        <v>-65</v>
      </c>
      <c r="C41" s="28">
        <v>-32</v>
      </c>
      <c r="D41" s="28">
        <v>-36</v>
      </c>
      <c r="E41" s="28">
        <v>-28</v>
      </c>
      <c r="F41" s="28">
        <v>-46</v>
      </c>
    </row>
    <row r="42" spans="1:6" x14ac:dyDescent="0.35">
      <c r="A42" s="27" t="s">
        <v>131</v>
      </c>
      <c r="B42" s="28">
        <v>-125</v>
      </c>
      <c r="C42" s="28"/>
      <c r="D42" s="28"/>
      <c r="E42" s="28"/>
      <c r="F42" s="28"/>
    </row>
    <row r="43" spans="1:6" x14ac:dyDescent="0.35">
      <c r="A43" s="27" t="s">
        <v>132</v>
      </c>
      <c r="B43" s="28">
        <v>3</v>
      </c>
      <c r="C43" s="28"/>
      <c r="D43" s="28"/>
      <c r="E43" s="28"/>
      <c r="F43" s="28"/>
    </row>
    <row r="44" spans="1:6" x14ac:dyDescent="0.35">
      <c r="A44" s="29" t="s">
        <v>133</v>
      </c>
      <c r="B44" s="30">
        <v>1354</v>
      </c>
      <c r="C44" s="30">
        <v>-860</v>
      </c>
      <c r="D44" s="30">
        <v>-961</v>
      </c>
      <c r="E44" s="30">
        <v>-417</v>
      </c>
      <c r="F44" s="30">
        <v>-894</v>
      </c>
    </row>
    <row r="46" spans="1:6" x14ac:dyDescent="0.35">
      <c r="A46" s="29" t="s">
        <v>134</v>
      </c>
      <c r="B46" s="30">
        <v>1430</v>
      </c>
      <c r="C46" s="30">
        <v>-236</v>
      </c>
      <c r="D46" s="30">
        <v>-393</v>
      </c>
      <c r="E46" s="30">
        <v>339</v>
      </c>
      <c r="F46" s="30">
        <v>-269</v>
      </c>
    </row>
    <row r="47" spans="1:6" x14ac:dyDescent="0.35">
      <c r="A47" s="27" t="s">
        <v>135</v>
      </c>
      <c r="B47" s="28">
        <v>108</v>
      </c>
      <c r="C47" s="28">
        <v>1624</v>
      </c>
      <c r="D47" s="28">
        <v>1391</v>
      </c>
      <c r="E47" s="28">
        <v>921</v>
      </c>
      <c r="F47" s="28">
        <v>1278</v>
      </c>
    </row>
    <row r="48" spans="1:6" x14ac:dyDescent="0.35">
      <c r="A48" s="27" t="s">
        <v>136</v>
      </c>
      <c r="B48" s="28">
        <v>86</v>
      </c>
      <c r="C48" s="28">
        <v>3</v>
      </c>
      <c r="D48" s="28">
        <v>-77</v>
      </c>
      <c r="E48" s="28">
        <v>18</v>
      </c>
      <c r="F48" s="28">
        <v>-18</v>
      </c>
    </row>
    <row r="49" spans="1:6" x14ac:dyDescent="0.35">
      <c r="A49" s="29" t="s">
        <v>137</v>
      </c>
      <c r="B49" s="30">
        <v>1624</v>
      </c>
      <c r="C49" s="30">
        <v>1391</v>
      </c>
      <c r="D49" s="30">
        <v>921</v>
      </c>
      <c r="E49" s="30">
        <v>1278</v>
      </c>
      <c r="F49" s="30">
        <v>991</v>
      </c>
    </row>
  </sheetData>
  <mergeCells count="2">
    <mergeCell ref="A1:F1"/>
    <mergeCell ref="A2:F2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41"/>
  <sheetViews>
    <sheetView showGridLines="0" tabSelected="1" zoomScaleNormal="100" workbookViewId="0">
      <pane xSplit="2" ySplit="4" topLeftCell="C11" activePane="bottomRight" state="frozen"/>
      <selection pane="topRight" activeCell="C1" sqref="C1"/>
      <selection pane="bottomLeft" activeCell="A5" sqref="A5"/>
      <selection pane="bottomRight"/>
    </sheetView>
  </sheetViews>
  <sheetFormatPr defaultColWidth="8.6328125" defaultRowHeight="14.5" x14ac:dyDescent="0.35"/>
  <cols>
    <col min="1" max="1" width="26" customWidth="1"/>
    <col min="2" max="2" width="40" customWidth="1"/>
    <col min="3" max="7" width="12" customWidth="1"/>
  </cols>
  <sheetData>
    <row r="1" spans="1:7" ht="17.5" x14ac:dyDescent="0.35">
      <c r="A1" s="43" t="s">
        <v>138</v>
      </c>
    </row>
    <row r="2" spans="1:7" x14ac:dyDescent="0.35">
      <c r="A2" s="31" t="s">
        <v>139</v>
      </c>
    </row>
    <row r="4" spans="1:7" ht="19.5" customHeight="1" x14ac:dyDescent="0.35">
      <c r="A4" s="32" t="s">
        <v>140</v>
      </c>
      <c r="B4" s="32" t="s">
        <v>141</v>
      </c>
      <c r="C4" s="33" t="s">
        <v>3</v>
      </c>
      <c r="D4" s="33" t="s">
        <v>4</v>
      </c>
      <c r="E4" s="33" t="s">
        <v>5</v>
      </c>
      <c r="F4" s="33" t="s">
        <v>6</v>
      </c>
      <c r="G4" s="33" t="s">
        <v>7</v>
      </c>
    </row>
    <row r="5" spans="1:7" ht="18" customHeight="1" x14ac:dyDescent="0.35">
      <c r="A5" s="5" t="s">
        <v>142</v>
      </c>
      <c r="B5" s="5"/>
      <c r="C5" s="5"/>
      <c r="D5" s="5"/>
      <c r="E5" s="5"/>
      <c r="F5" s="5"/>
      <c r="G5" s="5"/>
    </row>
    <row r="6" spans="1:7" ht="24" x14ac:dyDescent="0.35">
      <c r="A6" s="34" t="s">
        <v>143</v>
      </c>
      <c r="B6" s="35" t="s">
        <v>144</v>
      </c>
      <c r="C6" s="36">
        <f>(IS_5YR!B11+IS_5YR!B12)/IS_5YR!B11</f>
        <v>0.85213032581453629</v>
      </c>
      <c r="D6" s="36">
        <f>(IS_5YR!C11+IS_5YR!C12)/IS_5YR!C11</f>
        <v>0.83281733746130027</v>
      </c>
      <c r="E6" s="36">
        <f>(IS_5YR!D11+IS_5YR!D12)/IS_5YR!D11</f>
        <v>0.83350462487153132</v>
      </c>
      <c r="F6" s="36">
        <f>(IS_5YR!E11+IS_5YR!E12)/IS_5YR!E11</f>
        <v>0.8395328719723183</v>
      </c>
      <c r="G6" s="36">
        <f>(IS_5YR!F11+IS_5YR!F12)/IS_5YR!F11</f>
        <v>0.84866951046110095</v>
      </c>
    </row>
    <row r="7" spans="1:7" x14ac:dyDescent="0.35">
      <c r="A7" s="37" t="s">
        <v>145</v>
      </c>
      <c r="B7" s="38" t="s">
        <v>146</v>
      </c>
      <c r="C7" s="39">
        <f>IS_5YR!B23/IS_5YR!B11</f>
        <v>-6.3909774436090222E-2</v>
      </c>
      <c r="D7" s="39">
        <f>IS_5YR!C23/IS_5YR!C11</f>
        <v>0.16993464052287582</v>
      </c>
      <c r="E7" s="39">
        <f>IS_5YR!D23/IS_5YR!D11</f>
        <v>0.16135662898252826</v>
      </c>
      <c r="F7" s="39">
        <f>IS_5YR!E23/IS_5YR!E11</f>
        <v>0.2305363321799308</v>
      </c>
      <c r="G7" s="39">
        <f>IS_5YR!F23/IS_5YR!F11</f>
        <v>0.21145642900670322</v>
      </c>
    </row>
    <row r="8" spans="1:7" x14ac:dyDescent="0.35">
      <c r="A8" s="34" t="s">
        <v>147</v>
      </c>
      <c r="B8" s="35" t="s">
        <v>148</v>
      </c>
      <c r="C8" s="36">
        <f>IS_5YR!B32/IS_5YR!B11</f>
        <v>-0.1086048454469507</v>
      </c>
      <c r="D8" s="36">
        <f>IS_5YR!C32/IS_5YR!C11</f>
        <v>9.1159270725834199E-2</v>
      </c>
      <c r="E8" s="36">
        <f>IS_5YR!D32/IS_5YR!D11</f>
        <v>9.6608427543679348E-2</v>
      </c>
      <c r="F8" s="36">
        <f>IS_5YR!E32/IS_5YR!E11</f>
        <v>0.16219723183391002</v>
      </c>
      <c r="G8" s="36">
        <f>IS_5YR!F32/IS_5YR!F11</f>
        <v>0.12756449319520619</v>
      </c>
    </row>
    <row r="10" spans="1:7" ht="18" customHeight="1" x14ac:dyDescent="0.35">
      <c r="A10" s="5" t="s">
        <v>149</v>
      </c>
      <c r="B10" s="5"/>
      <c r="C10" s="5"/>
      <c r="D10" s="5"/>
      <c r="E10" s="5"/>
      <c r="F10" s="5"/>
      <c r="G10" s="5"/>
    </row>
    <row r="11" spans="1:7" ht="24" x14ac:dyDescent="0.35">
      <c r="A11" s="34" t="s">
        <v>150</v>
      </c>
      <c r="B11" s="35" t="s">
        <v>151</v>
      </c>
      <c r="C11" s="40">
        <f>BS_5YR!B28/ABS(BS_5YR!B40)</f>
        <v>1.2013926084627744</v>
      </c>
      <c r="D11" s="40">
        <f>BS_5YR!C28/ABS(BS_5YR!C40)</f>
        <v>1.2721674876847291</v>
      </c>
      <c r="E11" s="40">
        <f>BS_5YR!D28/ABS(BS_5YR!D40)</f>
        <v>1.0867875647668395</v>
      </c>
      <c r="F11" s="40">
        <f>BS_5YR!E28/ABS(BS_5YR!E40)</f>
        <v>0.97214611872146117</v>
      </c>
      <c r="G11" s="40">
        <f>BS_5YR!F28/ABS(BS_5YR!F40)</f>
        <v>0.96939834024896265</v>
      </c>
    </row>
    <row r="12" spans="1:7" ht="24" x14ac:dyDescent="0.35">
      <c r="A12" s="37" t="s">
        <v>152</v>
      </c>
      <c r="B12" s="38" t="s">
        <v>153</v>
      </c>
      <c r="C12" s="41">
        <f>(BS_5YR!B25+BS_5YR!B21)/ABS(BS_5YR!B40)</f>
        <v>1.172469201928227</v>
      </c>
      <c r="D12" s="41">
        <f>(BS_5YR!C25+BS_5YR!C21)/ABS(BS_5YR!C40)</f>
        <v>1.2463054187192117</v>
      </c>
      <c r="E12" s="41">
        <f>(BS_5YR!D25+BS_5YR!D21)/ABS(BS_5YR!D40)</f>
        <v>1.0505181347150259</v>
      </c>
      <c r="F12" s="41">
        <f>(BS_5YR!E25+BS_5YR!E21)/ABS(BS_5YR!E40)</f>
        <v>0.9415525114155251</v>
      </c>
      <c r="G12" s="41">
        <f>(BS_5YR!F25+BS_5YR!F21)/ABS(BS_5YR!F40)</f>
        <v>0.92997925311203322</v>
      </c>
    </row>
    <row r="13" spans="1:7" x14ac:dyDescent="0.35">
      <c r="A13" s="34" t="s">
        <v>154</v>
      </c>
      <c r="B13" s="35" t="s">
        <v>155</v>
      </c>
      <c r="C13" s="40">
        <f>BS_5YR!B25/ABS(BS_5YR!B40)</f>
        <v>0.89716122121049813</v>
      </c>
      <c r="D13" s="40">
        <f>BS_5YR!C25/ABS(BS_5YR!C40)</f>
        <v>0.8928571428571429</v>
      </c>
      <c r="E13" s="40">
        <f>BS_5YR!D25/ABS(BS_5YR!D40)</f>
        <v>0.63212435233160624</v>
      </c>
      <c r="F13" s="40">
        <f>BS_5YR!E25/ABS(BS_5YR!E40)</f>
        <v>0.60365296803652968</v>
      </c>
      <c r="G13" s="40">
        <f>BS_5YR!F25/ABS(BS_5YR!F40)</f>
        <v>0.52282157676348551</v>
      </c>
    </row>
    <row r="15" spans="1:7" ht="18" customHeight="1" x14ac:dyDescent="0.35">
      <c r="A15" s="5" t="s">
        <v>156</v>
      </c>
      <c r="B15" s="5"/>
      <c r="C15" s="5"/>
      <c r="D15" s="5"/>
      <c r="E15" s="5"/>
      <c r="F15" s="5"/>
      <c r="G15" s="5"/>
    </row>
    <row r="16" spans="1:7" x14ac:dyDescent="0.35">
      <c r="A16" s="34" t="s">
        <v>157</v>
      </c>
      <c r="B16" s="35" t="s">
        <v>158</v>
      </c>
      <c r="C16" s="40">
        <f>IS_5YR!B11/BS_5YR!B30</f>
        <v>0.4750942647350665</v>
      </c>
      <c r="D16" s="40">
        <f>IS_5YR!C11/BS_5YR!C30</f>
        <v>0.61641221374045807</v>
      </c>
      <c r="E16" s="40">
        <f>IS_5YR!D11/BS_5YR!D30</f>
        <v>0.92314990512333961</v>
      </c>
      <c r="F16" s="40">
        <f>IS_5YR!E11/BS_5YR!E30</f>
        <v>0.96073135258674425</v>
      </c>
      <c r="G16" s="40">
        <f>IS_5YR!F11/BS_5YR!F30</f>
        <v>1.0368576242628476</v>
      </c>
    </row>
    <row r="17" spans="1:7" x14ac:dyDescent="0.35">
      <c r="A17" s="37" t="s">
        <v>159</v>
      </c>
      <c r="B17" s="38" t="s">
        <v>160</v>
      </c>
      <c r="C17" s="41">
        <f>IS_5YR!B11/BS_5YR!B7</f>
        <v>11.91044776119403</v>
      </c>
      <c r="D17" s="41">
        <f>IS_5YR!C11/BS_5YR!C7</f>
        <v>21.21897810218978</v>
      </c>
      <c r="E17" s="41">
        <f>IS_5YR!D11/BS_5YR!D7</f>
        <v>24.789808917197451</v>
      </c>
      <c r="F17" s="41">
        <f>IS_5YR!E11/BS_5YR!E7</f>
        <v>30.222222222222221</v>
      </c>
      <c r="G17" s="41">
        <f>IS_5YR!F11/BS_5YR!F7</f>
        <v>33.719178082191782</v>
      </c>
    </row>
    <row r="19" spans="1:7" ht="18" customHeight="1" x14ac:dyDescent="0.35">
      <c r="A19" s="5" t="s">
        <v>161</v>
      </c>
      <c r="B19" s="5"/>
      <c r="C19" s="5"/>
      <c r="D19" s="5"/>
      <c r="E19" s="5"/>
      <c r="F19" s="5"/>
      <c r="G19" s="5"/>
    </row>
    <row r="20" spans="1:7" x14ac:dyDescent="0.35">
      <c r="A20" s="34" t="s">
        <v>162</v>
      </c>
      <c r="B20" s="35" t="s">
        <v>163</v>
      </c>
      <c r="C20" s="40">
        <f>IS_5YR!B23/ABS(IS_5YR!B28)</f>
        <v>-1.0625</v>
      </c>
      <c r="D20" s="40">
        <f>IS_5YR!C23/ABS(IS_5YR!C28)</f>
        <v>3.360544217687075</v>
      </c>
      <c r="E20" s="40">
        <f>IS_5YR!D23/ABS(IS_5YR!D28)</f>
        <v>5.3220338983050848</v>
      </c>
      <c r="F20" s="40">
        <f>IS_5YR!E23/ABS(IS_5YR!E28)</f>
        <v>11.714285714285714</v>
      </c>
      <c r="G20" s="40">
        <f>IS_5YR!F23/ABS(IS_5YR!F28)</f>
        <v>5.1280788177339902</v>
      </c>
    </row>
    <row r="21" spans="1:7" ht="24" x14ac:dyDescent="0.35">
      <c r="A21" s="37" t="s">
        <v>164</v>
      </c>
      <c r="B21" s="38" t="s">
        <v>165</v>
      </c>
      <c r="C21" s="41">
        <f>-(BS_5YR!B32+BS_5YR!B41)/BS_5YR!B58</f>
        <v>-2.0373174689021094</v>
      </c>
      <c r="D21" s="41">
        <f>-(BS_5YR!C32+BS_5YR!C41)/BS_5YR!C58</f>
        <v>-1.9301221166892808</v>
      </c>
      <c r="E21" s="41">
        <f>-(BS_5YR!D32+BS_5YR!D41)/BS_5YR!D58</f>
        <v>-1.4900497512437811</v>
      </c>
      <c r="F21" s="41">
        <f>-(BS_5YR!E32+BS_5YR!E41)/BS_5YR!E58</f>
        <v>-1.6269270298047276</v>
      </c>
      <c r="G21" s="41">
        <f>-(BS_5YR!F32+BS_5YR!F41)/BS_5YR!F58</f>
        <v>-1.4185441941074524</v>
      </c>
    </row>
    <row r="24" spans="1:7" x14ac:dyDescent="0.35">
      <c r="A24" s="42" t="s">
        <v>166</v>
      </c>
    </row>
    <row r="25" spans="1:7" ht="25.5" customHeight="1" x14ac:dyDescent="0.35">
      <c r="A25" s="4" t="s">
        <v>167</v>
      </c>
      <c r="B25" s="4"/>
      <c r="C25" s="4"/>
      <c r="D25" s="4"/>
      <c r="E25" s="4"/>
      <c r="F25" s="4"/>
      <c r="G25" s="4"/>
    </row>
    <row r="26" spans="1:7" ht="25.5" customHeight="1" x14ac:dyDescent="0.35">
      <c r="A26" s="4" t="s">
        <v>168</v>
      </c>
      <c r="B26" s="4"/>
      <c r="C26" s="4"/>
      <c r="D26" s="4"/>
      <c r="E26" s="4"/>
      <c r="F26" s="4"/>
      <c r="G26" s="4"/>
    </row>
    <row r="27" spans="1:7" ht="25.5" customHeight="1" x14ac:dyDescent="0.35">
      <c r="A27" s="4" t="s">
        <v>169</v>
      </c>
      <c r="B27" s="4"/>
      <c r="C27" s="4"/>
      <c r="D27" s="4"/>
      <c r="E27" s="4"/>
      <c r="F27" s="4"/>
      <c r="G27" s="4"/>
    </row>
    <row r="28" spans="1:7" ht="25.5" customHeight="1" x14ac:dyDescent="0.35">
      <c r="A28" s="4" t="s">
        <v>170</v>
      </c>
      <c r="B28" s="4"/>
      <c r="C28" s="4"/>
      <c r="D28" s="4"/>
      <c r="E28" s="4"/>
      <c r="F28" s="4"/>
      <c r="G28" s="4"/>
    </row>
    <row r="30" spans="1:7" ht="18" customHeight="1" x14ac:dyDescent="0.35">
      <c r="A30" s="3" t="s">
        <v>171</v>
      </c>
      <c r="B30" s="3"/>
      <c r="C30" s="3"/>
      <c r="D30" s="3"/>
      <c r="E30" s="3"/>
      <c r="F30" s="3"/>
      <c r="G30" s="3"/>
    </row>
    <row r="31" spans="1:7" x14ac:dyDescent="0.35">
      <c r="A31" s="2" t="s">
        <v>172</v>
      </c>
      <c r="B31" s="2"/>
      <c r="C31" s="2"/>
      <c r="D31" s="2"/>
      <c r="E31" s="2"/>
      <c r="F31" s="2"/>
      <c r="G31" s="2"/>
    </row>
    <row r="32" spans="1:7" ht="60" customHeight="1" x14ac:dyDescent="0.35">
      <c r="A32" s="1" t="s">
        <v>173</v>
      </c>
      <c r="B32" s="1"/>
      <c r="C32" s="1"/>
      <c r="D32" s="1"/>
      <c r="E32" s="1"/>
      <c r="F32" s="1"/>
      <c r="G32" s="1"/>
    </row>
    <row r="34" spans="1:7" x14ac:dyDescent="0.35">
      <c r="A34" s="2" t="s">
        <v>174</v>
      </c>
      <c r="B34" s="2"/>
      <c r="C34" s="2"/>
      <c r="D34" s="2"/>
      <c r="E34" s="2"/>
      <c r="F34" s="2"/>
      <c r="G34" s="2"/>
    </row>
    <row r="35" spans="1:7" ht="60" customHeight="1" x14ac:dyDescent="0.35">
      <c r="A35" s="1" t="s">
        <v>175</v>
      </c>
      <c r="B35" s="1"/>
      <c r="C35" s="1"/>
      <c r="D35" s="1"/>
      <c r="E35" s="1"/>
      <c r="F35" s="1"/>
      <c r="G35" s="1"/>
    </row>
    <row r="37" spans="1:7" x14ac:dyDescent="0.35">
      <c r="A37" s="2" t="s">
        <v>176</v>
      </c>
      <c r="B37" s="2"/>
      <c r="C37" s="2"/>
      <c r="D37" s="2"/>
      <c r="E37" s="2"/>
      <c r="F37" s="2"/>
      <c r="G37" s="2"/>
    </row>
    <row r="38" spans="1:7" ht="60" customHeight="1" x14ac:dyDescent="0.35">
      <c r="A38" s="1" t="s">
        <v>177</v>
      </c>
      <c r="B38" s="1"/>
      <c r="C38" s="1"/>
      <c r="D38" s="1"/>
      <c r="E38" s="1"/>
      <c r="F38" s="1"/>
      <c r="G38" s="1"/>
    </row>
    <row r="40" spans="1:7" x14ac:dyDescent="0.35">
      <c r="A40" s="2" t="s">
        <v>178</v>
      </c>
      <c r="B40" s="2"/>
      <c r="C40" s="2"/>
      <c r="D40" s="2"/>
      <c r="E40" s="2"/>
      <c r="F40" s="2"/>
      <c r="G40" s="2"/>
    </row>
    <row r="41" spans="1:7" ht="60" customHeight="1" x14ac:dyDescent="0.35">
      <c r="A41" s="1" t="s">
        <v>179</v>
      </c>
      <c r="B41" s="1"/>
      <c r="C41" s="1"/>
      <c r="D41" s="1"/>
      <c r="E41" s="1"/>
      <c r="F41" s="1"/>
      <c r="G41" s="1"/>
    </row>
  </sheetData>
  <mergeCells count="17">
    <mergeCell ref="A40:G40"/>
    <mergeCell ref="A41:G41"/>
    <mergeCell ref="A32:G32"/>
    <mergeCell ref="A34:G34"/>
    <mergeCell ref="A35:G35"/>
    <mergeCell ref="A37:G37"/>
    <mergeCell ref="A38:G38"/>
    <mergeCell ref="A26:G26"/>
    <mergeCell ref="A27:G27"/>
    <mergeCell ref="A28:G28"/>
    <mergeCell ref="A30:G30"/>
    <mergeCell ref="A31:G31"/>
    <mergeCell ref="A5:G5"/>
    <mergeCell ref="A10:G10"/>
    <mergeCell ref="A15:G15"/>
    <mergeCell ref="A19:G19"/>
    <mergeCell ref="A25:G25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IS_5YR</vt:lpstr>
      <vt:lpstr>BS_5YR</vt:lpstr>
      <vt:lpstr>CFS_5YR</vt:lpstr>
      <vt:lpstr>Ratio_5YRS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dc:description/>
  <cp:lastModifiedBy>Lenovo</cp:lastModifiedBy>
  <cp:revision>0</cp:revision>
  <dcterms:created xsi:type="dcterms:W3CDTF">2015-06-05T18:17:20Z</dcterms:created>
  <dcterms:modified xsi:type="dcterms:W3CDTF">2026-07-15T22:59:23Z</dcterms:modified>
  <dc:language>en-US</dc:language>
</cp:coreProperties>
</file>