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104" documentId="8_{CD4087CF-A680-4579-8835-0EEABD9BEAF2}" xr6:coauthVersionLast="47" xr6:coauthVersionMax="47" xr10:uidLastSave="{AE7B4FEA-D05B-475C-81FA-C2AE8B1215F1}"/>
  <bookViews>
    <workbookView xWindow="-120" yWindow="-120" windowWidth="29040" windowHeight="15720" tabRatio="840" activeTab="3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6" i="44" l="1"/>
  <c r="D35" i="44"/>
  <c r="D34" i="44"/>
  <c r="D33" i="44"/>
  <c r="D32" i="44"/>
</calcChain>
</file>

<file path=xl/sharedStrings.xml><?xml version="1.0" encoding="utf-8"?>
<sst xmlns="http://schemas.openxmlformats.org/spreadsheetml/2006/main" count="116" uniqueCount="110">
  <si>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</si>
  <si>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</si>
  <si>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</si>
  <si>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</si>
  <si>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</si>
  <si>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</si>
  <si>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</si>
  <si>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</si>
  <si>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</si>
  <si>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</si>
  <si>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</si>
  <si>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</si>
  <si>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</si>
  <si>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</si>
  <si>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</si>
  <si>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</si>
  <si>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</si>
  <si>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</si>
  <si>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</si>
  <si>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</si>
  <si>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</si>
  <si>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</si>
  <si>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</si>
  <si>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</si>
  <si>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</si>
  <si>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</si>
  <si>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</si>
  <si>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</si>
  <si>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</si>
  <si>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</si>
  <si>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</si>
  <si>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</si>
  <si>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</si>
  <si>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</si>
  <si>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</si>
  <si>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</si>
  <si>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</si>
  <si>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</si>
  <si>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</si>
  <si>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</si>
  <si>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</si>
  <si>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</si>
  <si>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</si>
  <si>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</si>
  <si>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</si>
  <si>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</si>
  <si>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</si>
  <si>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</si>
  <si>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</si>
  <si>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</si>
  <si>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</si>
  <si>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</si>
  <si>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</si>
  <si>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</si>
  <si>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</si>
  <si>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</si>
  <si>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</si>
  <si>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</si>
  <si>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</si>
  <si>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</si>
  <si>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</si>
  <si>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</si>
  <si>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</si>
  <si>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</si>
  <si>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</si>
  <si>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</si>
  <si>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</si>
  <si>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</si>
  <si>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</si>
  <si>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</si>
  <si>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</si>
  <si>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</si>
  <si>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</si>
  <si>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</si>
  <si>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</si>
  <si>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</si>
  <si>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</si>
  <si>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</si>
  <si>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</si>
  <si>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</si>
  <si>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</si>
  <si>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</si>
  <si>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</si>
  <si>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</si>
  <si>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</si>
  <si>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</si>
  <si>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</si>
  <si>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</si>
  <si>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</si>
  <si>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</si>
  <si>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</si>
  <si>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</si>
  <si>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</si>
  <si>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</si>
  <si>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</si>
  <si>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</si>
  <si>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</si>
  <si>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</si>
  <si>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</si>
  <si>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</si>
  <si>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</si>
  <si>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</si>
  <si>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</si>
  <si>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</si>
  <si>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</si>
  <si>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Public other new work : factories - MEAN</t>
  </si>
  <si>
    <t>Public other new work : factories - MEDIAN</t>
  </si>
  <si>
    <t>Public other new work : factories - MODE</t>
  </si>
  <si>
    <t>Public other new work : factories - STANDARD DEVIATION</t>
  </si>
  <si>
    <t>Public other new work : factories - 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</si>
</sst>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9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164" fontId="1" fillId="0" borderId="21" xfId="0" applyNumberFormat="1" applyFont="1" applyBorder="1" applyAlignment="1">
      <alignment horizontal="left" vertical="center" wrapText="1"/>
    </xf>
    <xf numFmtId="3" fontId="12" fillId="0" borderId="22" xfId="0" applyNumberFormat="1" applyFont="1" applyBorder="1" applyAlignment="1">
      <alignment horizontal="right"/>
    </xf>
    <xf numFmtId="3" fontId="12" fillId="0" borderId="20" xfId="0" applyNumberFormat="1" applyFont="1" applyBorder="1" applyAlignment="1">
      <alignment horizontal="right"/>
    </xf>
    <xf numFmtId="3" fontId="12" fillId="0" borderId="21" xfId="0" applyNumberFormat="1" applyFont="1" applyBorder="1" applyAlignment="1">
      <alignment horizontal="right"/>
    </xf>
    <xf numFmtId="3" fontId="12" fillId="0" borderId="23" xfId="0" applyNumberFormat="1" applyFont="1" applyBorder="1" applyAlignment="1">
      <alignment horizontal="right"/>
    </xf>
    <xf numFmtId="2" fontId="0" fillId="0" borderId="0" xfId="0" applyNumberFormat="1"/>
    <xf numFmtId="0" fontId="15" fillId="0" borderId="0" xfId="0" applyFont="1" applyAlignment="1">
      <alignment wrapText="1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Value of Construction Output by type of work in Great Britian, taken 2 sectors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v>Private commercial : offices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Value'!$J$4:$J$30</c:f>
              <c:numCache>
                <c:formatCode>#,##0</c:formatCode>
                <c:ptCount val="27"/>
                <c:pt idx="0" formatCode="General">
                  <c:v>0</c:v>
                </c:pt>
                <c:pt idx="1">
                  <c:v>5186</c:v>
                </c:pt>
                <c:pt idx="2">
                  <c:v>6037</c:v>
                </c:pt>
                <c:pt idx="3">
                  <c:v>7397</c:v>
                </c:pt>
                <c:pt idx="4">
                  <c:v>8946</c:v>
                </c:pt>
                <c:pt idx="5">
                  <c:v>8881</c:v>
                </c:pt>
                <c:pt idx="6">
                  <c:v>7815</c:v>
                </c:pt>
                <c:pt idx="7">
                  <c:v>7973</c:v>
                </c:pt>
                <c:pt idx="8">
                  <c:v>8886</c:v>
                </c:pt>
                <c:pt idx="9">
                  <c:v>10390</c:v>
                </c:pt>
                <c:pt idx="10">
                  <c:v>12981</c:v>
                </c:pt>
                <c:pt idx="11">
                  <c:v>12634</c:v>
                </c:pt>
                <c:pt idx="12">
                  <c:v>7802</c:v>
                </c:pt>
                <c:pt idx="13">
                  <c:v>6235</c:v>
                </c:pt>
                <c:pt idx="14">
                  <c:v>6344</c:v>
                </c:pt>
                <c:pt idx="15">
                  <c:v>5811</c:v>
                </c:pt>
                <c:pt idx="16">
                  <c:v>6454</c:v>
                </c:pt>
                <c:pt idx="17">
                  <c:v>7633</c:v>
                </c:pt>
                <c:pt idx="18">
                  <c:v>8974</c:v>
                </c:pt>
                <c:pt idx="19">
                  <c:v>10613</c:v>
                </c:pt>
                <c:pt idx="20">
                  <c:v>11227</c:v>
                </c:pt>
                <c:pt idx="21">
                  <c:v>10553</c:v>
                </c:pt>
                <c:pt idx="22">
                  <c:v>10307</c:v>
                </c:pt>
                <c:pt idx="23">
                  <c:v>8404</c:v>
                </c:pt>
                <c:pt idx="24">
                  <c:v>9125</c:v>
                </c:pt>
                <c:pt idx="25">
                  <c:v>9605</c:v>
                </c:pt>
                <c:pt idx="26">
                  <c:v>10879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E82-4395-8BA0-AD5EA412FD74}"/>
            </c:ext>
          </c:extLst>
        </c:ser>
        <c:ser>
          <c:idx val="3"/>
          <c:order val="1"/>
          <c:tx>
            <c:v>Private commercial : entertainment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Value'!$K$4:$K$30</c:f>
              <c:numCache>
                <c:formatCode>#,##0</c:formatCode>
                <c:ptCount val="27"/>
                <c:pt idx="0" formatCode="General">
                  <c:v>0</c:v>
                </c:pt>
                <c:pt idx="1">
                  <c:v>3561</c:v>
                </c:pt>
                <c:pt idx="2">
                  <c:v>4195</c:v>
                </c:pt>
                <c:pt idx="3">
                  <c:v>4134</c:v>
                </c:pt>
                <c:pt idx="4">
                  <c:v>3580</c:v>
                </c:pt>
                <c:pt idx="5">
                  <c:v>4176</c:v>
                </c:pt>
                <c:pt idx="6">
                  <c:v>3906</c:v>
                </c:pt>
                <c:pt idx="7">
                  <c:v>4652</c:v>
                </c:pt>
                <c:pt idx="8">
                  <c:v>4387</c:v>
                </c:pt>
                <c:pt idx="9">
                  <c:v>4552</c:v>
                </c:pt>
                <c:pt idx="10">
                  <c:v>4962</c:v>
                </c:pt>
                <c:pt idx="11">
                  <c:v>5377</c:v>
                </c:pt>
                <c:pt idx="12">
                  <c:v>4463</c:v>
                </c:pt>
                <c:pt idx="13">
                  <c:v>4036</c:v>
                </c:pt>
                <c:pt idx="14">
                  <c:v>4934</c:v>
                </c:pt>
                <c:pt idx="15">
                  <c:v>4152</c:v>
                </c:pt>
                <c:pt idx="16">
                  <c:v>4424</c:v>
                </c:pt>
                <c:pt idx="17">
                  <c:v>4846</c:v>
                </c:pt>
                <c:pt idx="18">
                  <c:v>5614</c:v>
                </c:pt>
                <c:pt idx="19">
                  <c:v>6000</c:v>
                </c:pt>
                <c:pt idx="20">
                  <c:v>7385</c:v>
                </c:pt>
                <c:pt idx="21">
                  <c:v>8442</c:v>
                </c:pt>
                <c:pt idx="22">
                  <c:v>8773</c:v>
                </c:pt>
                <c:pt idx="23">
                  <c:v>7477</c:v>
                </c:pt>
                <c:pt idx="24">
                  <c:v>6584</c:v>
                </c:pt>
                <c:pt idx="25">
                  <c:v>6298</c:v>
                </c:pt>
                <c:pt idx="26">
                  <c:v>7631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E82-4395-8BA0-AD5EA412FD74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97935983"/>
        <c:axId val="1597942703"/>
      </c:barChart>
      <c:catAx>
        <c:axId val="15979359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942703"/>
        <c:crosses val="autoZero"/>
        <c:auto val="1"/>
        <c:lblAlgn val="ctr"/>
        <c:lblOffset val="100"/>
        <c:noMultiLvlLbl val="0"/>
      </c:catAx>
      <c:valAx>
        <c:axId val="1597942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Value</a:t>
                </a:r>
                <a:r>
                  <a:rPr lang="en-GB" baseline="0"/>
                  <a:t> (£ Million)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935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</a:t>
            </a:r>
            <a:r>
              <a:rPr lang="en-GB" baseline="0"/>
              <a:t> of firms, by size of firm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1999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Size'!$D$4:$D$16</c:f>
              <c:numCache>
                <c:formatCode>#,##0</c:formatCode>
                <c:ptCount val="13"/>
                <c:pt idx="0">
                  <c:v>88018</c:v>
                </c:pt>
                <c:pt idx="1">
                  <c:v>49350</c:v>
                </c:pt>
                <c:pt idx="2">
                  <c:v>16969</c:v>
                </c:pt>
                <c:pt idx="3">
                  <c:v>4148</c:v>
                </c:pt>
                <c:pt idx="4">
                  <c:v>3271</c:v>
                </c:pt>
                <c:pt idx="5">
                  <c:v>1332</c:v>
                </c:pt>
                <c:pt idx="6">
                  <c:v>1188</c:v>
                </c:pt>
                <c:pt idx="7">
                  <c:v>397</c:v>
                </c:pt>
                <c:pt idx="8">
                  <c:v>304</c:v>
                </c:pt>
                <c:pt idx="9">
                  <c:v>379</c:v>
                </c:pt>
                <c:pt idx="10">
                  <c:v>105</c:v>
                </c:pt>
                <c:pt idx="11">
                  <c:v>58</c:v>
                </c:pt>
                <c:pt idx="12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36-4376-B49E-51DE695F25B9}"/>
            </c:ext>
          </c:extLst>
        </c:ser>
        <c:ser>
          <c:idx val="1"/>
          <c:order val="1"/>
          <c:tx>
            <c:v>2003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Size'!$H$4:$H$16</c:f>
              <c:numCache>
                <c:formatCode>#,##0</c:formatCode>
                <c:ptCount val="13"/>
                <c:pt idx="0">
                  <c:v>70370</c:v>
                </c:pt>
                <c:pt idx="1">
                  <c:v>53022</c:v>
                </c:pt>
                <c:pt idx="2">
                  <c:v>25704</c:v>
                </c:pt>
                <c:pt idx="3">
                  <c:v>10508</c:v>
                </c:pt>
                <c:pt idx="4">
                  <c:v>5892</c:v>
                </c:pt>
                <c:pt idx="5">
                  <c:v>1932</c:v>
                </c:pt>
                <c:pt idx="6">
                  <c:v>1821</c:v>
                </c:pt>
                <c:pt idx="7">
                  <c:v>583</c:v>
                </c:pt>
                <c:pt idx="8">
                  <c:v>451</c:v>
                </c:pt>
                <c:pt idx="9">
                  <c:v>535</c:v>
                </c:pt>
                <c:pt idx="10">
                  <c:v>135</c:v>
                </c:pt>
                <c:pt idx="11">
                  <c:v>75</c:v>
                </c:pt>
                <c:pt idx="12">
                  <c:v>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836-4376-B49E-51DE695F25B9}"/>
            </c:ext>
          </c:extLst>
        </c:ser>
        <c:ser>
          <c:idx val="2"/>
          <c:order val="2"/>
          <c:tx>
            <c:v>2007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Size'!$L$4:$L$16</c:f>
              <c:numCache>
                <c:formatCode>#,##0</c:formatCode>
                <c:ptCount val="13"/>
                <c:pt idx="0">
                  <c:v>74325</c:v>
                </c:pt>
                <c:pt idx="1">
                  <c:v>60313</c:v>
                </c:pt>
                <c:pt idx="2">
                  <c:v>31814</c:v>
                </c:pt>
                <c:pt idx="3">
                  <c:v>12669</c:v>
                </c:pt>
                <c:pt idx="4">
                  <c:v>6860</c:v>
                </c:pt>
                <c:pt idx="5">
                  <c:v>2128</c:v>
                </c:pt>
                <c:pt idx="6">
                  <c:v>2129</c:v>
                </c:pt>
                <c:pt idx="7">
                  <c:v>597</c:v>
                </c:pt>
                <c:pt idx="8">
                  <c:v>490</c:v>
                </c:pt>
                <c:pt idx="9">
                  <c:v>595</c:v>
                </c:pt>
                <c:pt idx="10">
                  <c:v>154</c:v>
                </c:pt>
                <c:pt idx="11">
                  <c:v>65</c:v>
                </c:pt>
                <c:pt idx="12">
                  <c:v>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836-4376-B49E-51DE695F25B9}"/>
            </c:ext>
          </c:extLst>
        </c:ser>
        <c:ser>
          <c:idx val="3"/>
          <c:order val="3"/>
          <c:tx>
            <c:v>2011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Size'!$P$4:$P$16</c:f>
              <c:numCache>
                <c:formatCode>#,##0</c:formatCode>
                <c:ptCount val="13"/>
                <c:pt idx="0">
                  <c:v>89132</c:v>
                </c:pt>
                <c:pt idx="1">
                  <c:v>65689</c:v>
                </c:pt>
                <c:pt idx="2">
                  <c:v>30142</c:v>
                </c:pt>
                <c:pt idx="3">
                  <c:v>11234</c:v>
                </c:pt>
                <c:pt idx="4">
                  <c:v>5778</c:v>
                </c:pt>
                <c:pt idx="5">
                  <c:v>1713</c:v>
                </c:pt>
                <c:pt idx="6">
                  <c:v>1774</c:v>
                </c:pt>
                <c:pt idx="7">
                  <c:v>547</c:v>
                </c:pt>
                <c:pt idx="8">
                  <c:v>450</c:v>
                </c:pt>
                <c:pt idx="9">
                  <c:v>483</c:v>
                </c:pt>
                <c:pt idx="10">
                  <c:v>147</c:v>
                </c:pt>
                <c:pt idx="11">
                  <c:v>56</c:v>
                </c:pt>
                <c:pt idx="12">
                  <c:v>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836-4376-B49E-51DE695F25B9}"/>
            </c:ext>
          </c:extLst>
        </c:ser>
        <c:ser>
          <c:idx val="4"/>
          <c:order val="4"/>
          <c:tx>
            <c:v>2015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Size'!$T$4:$T$16</c:f>
              <c:numCache>
                <c:formatCode>#,##0</c:formatCode>
                <c:ptCount val="13"/>
                <c:pt idx="0">
                  <c:v>108691</c:v>
                </c:pt>
                <c:pt idx="1">
                  <c:v>72128</c:v>
                </c:pt>
                <c:pt idx="2">
                  <c:v>30855</c:v>
                </c:pt>
                <c:pt idx="3">
                  <c:v>11923</c:v>
                </c:pt>
                <c:pt idx="4">
                  <c:v>6203</c:v>
                </c:pt>
                <c:pt idx="5">
                  <c:v>1722</c:v>
                </c:pt>
                <c:pt idx="6">
                  <c:v>1849</c:v>
                </c:pt>
                <c:pt idx="7">
                  <c:v>511</c:v>
                </c:pt>
                <c:pt idx="8">
                  <c:v>436</c:v>
                </c:pt>
                <c:pt idx="9">
                  <c:v>489</c:v>
                </c:pt>
                <c:pt idx="10">
                  <c:v>143</c:v>
                </c:pt>
                <c:pt idx="11">
                  <c:v>56</c:v>
                </c:pt>
                <c:pt idx="12">
                  <c:v>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836-4376-B49E-51DE695F25B9}"/>
            </c:ext>
          </c:extLst>
        </c:ser>
        <c:ser>
          <c:idx val="5"/>
          <c:order val="5"/>
          <c:tx>
            <c:v>2019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Size'!$T$4:$T$16</c:f>
              <c:numCache>
                <c:formatCode>#,##0</c:formatCode>
                <c:ptCount val="13"/>
                <c:pt idx="0">
                  <c:v>108691</c:v>
                </c:pt>
                <c:pt idx="1">
                  <c:v>72128</c:v>
                </c:pt>
                <c:pt idx="2">
                  <c:v>30855</c:v>
                </c:pt>
                <c:pt idx="3">
                  <c:v>11923</c:v>
                </c:pt>
                <c:pt idx="4">
                  <c:v>6203</c:v>
                </c:pt>
                <c:pt idx="5">
                  <c:v>1722</c:v>
                </c:pt>
                <c:pt idx="6">
                  <c:v>1849</c:v>
                </c:pt>
                <c:pt idx="7">
                  <c:v>511</c:v>
                </c:pt>
                <c:pt idx="8">
                  <c:v>436</c:v>
                </c:pt>
                <c:pt idx="9">
                  <c:v>489</c:v>
                </c:pt>
                <c:pt idx="10">
                  <c:v>143</c:v>
                </c:pt>
                <c:pt idx="11">
                  <c:v>56</c:v>
                </c:pt>
                <c:pt idx="12">
                  <c:v>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836-4376-B49E-51DE695F25B9}"/>
            </c:ext>
          </c:extLst>
        </c:ser>
        <c:ser>
          <c:idx val="6"/>
          <c:order val="6"/>
          <c:tx>
            <c:v>2023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Size'!$X$4:$X$16</c:f>
              <c:numCache>
                <c:formatCode>#,##0</c:formatCode>
                <c:ptCount val="13"/>
                <c:pt idx="0">
                  <c:v>144229</c:v>
                </c:pt>
                <c:pt idx="1">
                  <c:v>91843</c:v>
                </c:pt>
                <c:pt idx="2">
                  <c:v>36071</c:v>
                </c:pt>
                <c:pt idx="3">
                  <c:v>12908</c:v>
                </c:pt>
                <c:pt idx="4">
                  <c:v>6508</c:v>
                </c:pt>
                <c:pt idx="5">
                  <c:v>1905</c:v>
                </c:pt>
                <c:pt idx="6">
                  <c:v>1918</c:v>
                </c:pt>
                <c:pt idx="7">
                  <c:v>549</c:v>
                </c:pt>
                <c:pt idx="8">
                  <c:v>445</c:v>
                </c:pt>
                <c:pt idx="9">
                  <c:v>573</c:v>
                </c:pt>
                <c:pt idx="10">
                  <c:v>149</c:v>
                </c:pt>
                <c:pt idx="11">
                  <c:v>59</c:v>
                </c:pt>
                <c:pt idx="12">
                  <c:v>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836-4376-B49E-51DE695F25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35180767"/>
        <c:axId val="1235195167"/>
      </c:lineChart>
      <c:catAx>
        <c:axId val="12351807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of firm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5195167"/>
        <c:crosses val="autoZero"/>
        <c:auto val="1"/>
        <c:lblAlgn val="ctr"/>
        <c:lblOffset val="100"/>
        <c:noMultiLvlLbl val="0"/>
      </c:catAx>
      <c:valAx>
        <c:axId val="1235195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5180767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Size</a:t>
            </a:r>
            <a:r>
              <a:rPr lang="en-US" baseline="0"/>
              <a:t> of firm (by turnover size) - 2012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'No. of Firms - Turnover'!$G$3</c:f>
              <c:strCache>
                <c:ptCount val="1"/>
                <c:pt idx="0">
                  <c:v>2012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'No. of Firms - Turnover'!$A$4:$A$15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'No. of Firms - Turnover'!$G$4:$G$15</c:f>
              <c:numCache>
                <c:formatCode>#,##0</c:formatCode>
                <c:ptCount val="12"/>
                <c:pt idx="0">
                  <c:v>206874</c:v>
                </c:pt>
                <c:pt idx="1">
                  <c:v>19138</c:v>
                </c:pt>
                <c:pt idx="2">
                  <c:v>17320</c:v>
                </c:pt>
                <c:pt idx="3">
                  <c:v>2007</c:v>
                </c:pt>
                <c:pt idx="4">
                  <c:v>881</c:v>
                </c:pt>
                <c:pt idx="5">
                  <c:v>294</c:v>
                </c:pt>
                <c:pt idx="6">
                  <c:v>142</c:v>
                </c:pt>
                <c:pt idx="7">
                  <c:v>78</c:v>
                </c:pt>
                <c:pt idx="8">
                  <c:v>189</c:v>
                </c:pt>
                <c:pt idx="9">
                  <c:v>156</c:v>
                </c:pt>
                <c:pt idx="10">
                  <c:v>20</c:v>
                </c:pt>
                <c:pt idx="1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40-4182-A44A-BA1AA94F147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471485</xdr:colOff>
      <xdr:row>30</xdr:row>
      <xdr:rowOff>176212</xdr:rowOff>
    </xdr:from>
    <xdr:to>
      <xdr:col>15</xdr:col>
      <xdr:colOff>1038224</xdr:colOff>
      <xdr:row>59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8FA7E86-F12C-F66A-8811-9D16AE3999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381001</xdr:colOff>
      <xdr:row>18</xdr:row>
      <xdr:rowOff>100011</xdr:rowOff>
    </xdr:from>
    <xdr:to>
      <xdr:col>20</xdr:col>
      <xdr:colOff>304801</xdr:colOff>
      <xdr:row>42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E2E259C-12DD-B45E-F5D1-F4F0F3EDE7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18</xdr:row>
      <xdr:rowOff>0</xdr:rowOff>
    </xdr:from>
    <xdr:to>
      <xdr:col>17</xdr:col>
      <xdr:colOff>552450</xdr:colOff>
      <xdr:row>41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488BD77-A0CA-A429-BD37-90E76D2D74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6"/>
  <sheetViews>
    <sheetView topLeftCell="A13" zoomScaleNormal="100" workbookViewId="0">
      <selection activeCell="D37" sqref="D37"/>
    </sheetView>
  </sheetViews>
  <sheetFormatPr defaultColWidth="8.7109375" defaultRowHeight="15"/>
  <cols>
    <col min="1" max="1" width="13" customWidth="1"/>
    <col min="2" max="2" width="12" customWidth="1"/>
    <col min="3" max="3" width="18.140625" customWidth="1"/>
    <col min="4" max="4" width="12.28515625" customWidth="1"/>
    <col min="5" max="5" width="12.5703125" customWidth="1"/>
    <col min="6" max="6" width="12.28515625" customWidth="1"/>
    <col min="7" max="7" width="12.7109375" customWidth="1"/>
    <col min="8" max="8" width="12.28515625" customWidth="1"/>
    <col min="9" max="9" width="11.7109375" customWidth="1"/>
    <col min="10" max="10" width="11.42578125" customWidth="1"/>
    <col min="11" max="11" width="13.42578125" customWidth="1"/>
    <col min="12" max="12" width="12.7109375" customWidth="1"/>
    <col min="13" max="13" width="14.7109375" customWidth="1"/>
    <col min="14" max="14" width="13.7109375" customWidth="1"/>
    <col min="15" max="15" width="16.85546875" customWidth="1"/>
  </cols>
  <sheetData>
    <row r="1" spans="1:17" ht="19.5">
      <c r="A1" s="4" t="s">
        <v>104</v>
      </c>
    </row>
    <row r="2" spans="1:17">
      <c r="A2" s="5" t="s">
        <v>29</v>
      </c>
    </row>
    <row r="3" spans="1:17">
      <c r="A3" s="5"/>
    </row>
    <row r="4" spans="1:17" ht="58.15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 ht="15.75" thickBot="1">
      <c r="A30" s="32">
        <v>2023</v>
      </c>
      <c r="B30" s="33">
        <v>6850</v>
      </c>
      <c r="C30" s="33">
        <v>20053</v>
      </c>
      <c r="D30" s="34">
        <v>237</v>
      </c>
      <c r="E30" s="34">
        <v>59</v>
      </c>
      <c r="F30" s="34">
        <v>0</v>
      </c>
      <c r="G30" s="34">
        <v>3579</v>
      </c>
      <c r="H30" s="34">
        <v>450</v>
      </c>
      <c r="I30" s="34">
        <v>2538</v>
      </c>
      <c r="J30" s="34">
        <v>1025</v>
      </c>
      <c r="K30" s="34">
        <v>1047</v>
      </c>
      <c r="L30" s="34">
        <v>454</v>
      </c>
      <c r="M30" s="35">
        <v>2320</v>
      </c>
      <c r="N30" s="33">
        <v>11708</v>
      </c>
      <c r="O30" s="36">
        <v>38611</v>
      </c>
    </row>
    <row r="32" spans="1:15" ht="47.25" customHeight="1">
      <c r="C32" s="38" t="s">
        <v>105</v>
      </c>
      <c r="D32" s="37">
        <f>AVERAGE(Table1.1[Public other new work: factories])</f>
        <v>103</v>
      </c>
      <c r="E32" s="37"/>
      <c r="F32" s="37"/>
      <c r="G32" s="37"/>
      <c r="H32" s="37"/>
      <c r="I32" s="37"/>
      <c r="J32" s="37"/>
      <c r="K32" s="37"/>
      <c r="L32" s="37"/>
      <c r="M32" s="37"/>
    </row>
    <row r="33" spans="3:13" ht="45">
      <c r="C33" s="38" t="s">
        <v>106</v>
      </c>
      <c r="D33" s="37">
        <f>MEDIAN(Table1.1[Public other new work: factories])</f>
        <v>88</v>
      </c>
      <c r="E33" s="37"/>
      <c r="F33" s="37"/>
      <c r="G33" s="37"/>
      <c r="H33" s="37"/>
      <c r="I33" s="37"/>
      <c r="J33" s="37"/>
      <c r="K33" s="37"/>
      <c r="L33" s="37"/>
      <c r="M33" s="37"/>
    </row>
    <row r="34" spans="3:13" ht="45">
      <c r="C34" s="38" t="s">
        <v>107</v>
      </c>
      <c r="D34" s="37">
        <f>_xlfn.MODE.SNGL(Table1.1[Public other new work: factories])</f>
        <v>77</v>
      </c>
      <c r="E34" s="37"/>
      <c r="F34" s="37"/>
      <c r="G34" s="37"/>
      <c r="H34" s="37"/>
      <c r="I34" s="37"/>
      <c r="J34" s="37"/>
      <c r="K34" s="37"/>
      <c r="L34" s="37"/>
      <c r="M34" s="37"/>
    </row>
    <row r="35" spans="3:13" ht="60">
      <c r="C35" s="38" t="s">
        <v>108</v>
      </c>
      <c r="D35" s="37">
        <f>_xlfn.STDEV.S(Table1.1[Public other new work: factories])</f>
        <v>54.568855586314072</v>
      </c>
      <c r="E35" s="37"/>
      <c r="F35" s="37"/>
      <c r="G35" s="37"/>
      <c r="H35" s="37"/>
      <c r="I35" s="37"/>
      <c r="J35" s="37"/>
      <c r="K35" s="37"/>
      <c r="L35" s="37"/>
      <c r="M35" s="37"/>
    </row>
    <row r="36" spans="3:13" ht="45">
      <c r="C36" s="38" t="s">
        <v>109</v>
      </c>
      <c r="D36" s="37">
        <f>MIN(Table1.1[Public other new work: factories])</f>
        <v>49</v>
      </c>
      <c r="E36" s="37"/>
      <c r="F36" s="37"/>
      <c r="G36" s="37"/>
      <c r="H36" s="37"/>
      <c r="I36" s="37"/>
      <c r="J36" s="37"/>
      <c r="K36" s="37"/>
      <c r="L36" s="37"/>
      <c r="M36" s="37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0"/>
  <sheetViews>
    <sheetView topLeftCell="A24" zoomScaleNormal="100" workbookViewId="0">
      <selection activeCell="C42" sqref="C42"/>
    </sheetView>
  </sheetViews>
  <sheetFormatPr defaultColWidth="8.7109375" defaultRowHeight="15"/>
  <cols>
    <col min="1" max="1" width="13" customWidth="1"/>
    <col min="2" max="2" width="14.7109375" customWidth="1"/>
    <col min="3" max="3" width="14" customWidth="1"/>
    <col min="4" max="4" width="9.7109375" customWidth="1"/>
    <col min="5" max="5" width="11.28515625" customWidth="1"/>
    <col min="6" max="6" width="10.7109375" customWidth="1"/>
    <col min="7" max="7" width="11.28515625" customWidth="1"/>
    <col min="8" max="8" width="11.5703125" customWidth="1"/>
    <col min="9" max="9" width="11.7109375" customWidth="1"/>
    <col min="10" max="10" width="12.28515625" customWidth="1"/>
    <col min="11" max="11" width="13.140625" customWidth="1"/>
    <col min="12" max="12" width="11.28515625" customWidth="1"/>
    <col min="13" max="13" width="11.42578125" customWidth="1"/>
    <col min="14" max="14" width="13.7109375" customWidth="1"/>
    <col min="15" max="15" width="10.7109375" customWidth="1"/>
    <col min="16" max="16" width="15.5703125" customWidth="1"/>
  </cols>
  <sheetData>
    <row r="1" spans="1:16" ht="19.5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18"/>
  <sheetViews>
    <sheetView topLeftCell="A8" workbookViewId="0">
      <selection activeCell="X35" sqref="X35"/>
    </sheetView>
  </sheetViews>
  <sheetFormatPr defaultColWidth="8.7109375" defaultRowHeight="15"/>
  <cols>
    <col min="1" max="1" width="17.42578125" customWidth="1"/>
    <col min="2" max="27" width="8.85546875" customWidth="1"/>
  </cols>
  <sheetData>
    <row r="1" spans="1:28" ht="19.5">
      <c r="A1" s="3" t="s">
        <v>102</v>
      </c>
    </row>
    <row r="2" spans="1:28" ht="19.5">
      <c r="A2" s="3"/>
    </row>
    <row r="3" spans="1:28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15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17"/>
  <sheetViews>
    <sheetView tabSelected="1" topLeftCell="A4" workbookViewId="0">
      <selection activeCell="A40" sqref="A40"/>
    </sheetView>
  </sheetViews>
  <sheetFormatPr defaultRowHeight="15"/>
  <cols>
    <col min="1" max="1" width="35.28515625" customWidth="1"/>
  </cols>
  <sheetData>
    <row r="1" spans="1:18" ht="19.5">
      <c r="A1" s="7" t="s">
        <v>101</v>
      </c>
    </row>
    <row r="2" spans="1:18" ht="19.5">
      <c r="A2" s="7"/>
    </row>
    <row r="3" spans="1:18" ht="30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</row>
    <row r="4" spans="1:18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2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2025-12-11T13:39:16Z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