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Ex1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5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ni\SFPP\FINAL\"/>
    </mc:Choice>
  </mc:AlternateContent>
  <xr:revisionPtr revIDLastSave="0" documentId="8_{B3176655-55FE-495C-86B3-87A7B669FA21}" xr6:coauthVersionLast="47" xr6:coauthVersionMax="47" xr10:uidLastSave="{00000000-0000-0000-0000-000000000000}"/>
  <bookViews>
    <workbookView xWindow="28680" yWindow="-120" windowWidth="29040" windowHeight="15840" activeTab="3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definedNames>
    <definedName name="_xlchart.v2.0" hidden="1">'Table 1'!$AC$4:$AC$16</definedName>
    <definedName name="_xlchart.v2.1" hidden="1">'Table 1'!$AJ$3</definedName>
    <definedName name="_xlchart.v2.2" hidden="1">'Table 1'!$AJ$4:$AJ$16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6" i="1" l="1"/>
  <c r="AD5" i="1"/>
  <c r="AD4" i="1"/>
  <c r="AI5" i="3"/>
  <c r="AI6" i="3"/>
  <c r="AI7" i="3"/>
  <c r="AI8" i="3"/>
  <c r="AI9" i="3"/>
  <c r="AI10" i="3"/>
  <c r="AI11" i="3"/>
  <c r="AI12" i="3"/>
  <c r="AI14" i="3"/>
  <c r="AI15" i="3"/>
  <c r="AI16" i="3"/>
  <c r="AI18" i="3"/>
  <c r="AI4" i="3"/>
  <c r="AH5" i="3"/>
  <c r="AH6" i="3"/>
  <c r="AH7" i="3"/>
  <c r="AJ7" i="3" s="1"/>
  <c r="AH8" i="3"/>
  <c r="AJ8" i="3" s="1"/>
  <c r="AH9" i="3"/>
  <c r="AH10" i="3"/>
  <c r="AH11" i="3"/>
  <c r="AH12" i="3"/>
  <c r="AH14" i="3"/>
  <c r="AH15" i="3"/>
  <c r="AH16" i="3"/>
  <c r="AJ16" i="3" s="1"/>
  <c r="AH18" i="3"/>
  <c r="AJ18" i="3" s="1"/>
  <c r="AH4" i="3"/>
  <c r="AG5" i="3"/>
  <c r="AG6" i="3"/>
  <c r="AG7" i="3"/>
  <c r="AG8" i="3"/>
  <c r="AG9" i="3"/>
  <c r="AG10" i="3"/>
  <c r="AG11" i="3"/>
  <c r="AG12" i="3"/>
  <c r="AG14" i="3"/>
  <c r="AG15" i="3"/>
  <c r="AG16" i="3"/>
  <c r="AG18" i="3"/>
  <c r="AG4" i="3"/>
  <c r="AF5" i="3"/>
  <c r="AF6" i="3"/>
  <c r="AF7" i="3"/>
  <c r="AF8" i="3"/>
  <c r="AF9" i="3"/>
  <c r="AF10" i="3"/>
  <c r="AF11" i="3"/>
  <c r="AF12" i="3"/>
  <c r="AF14" i="3"/>
  <c r="AF15" i="3"/>
  <c r="AF16" i="3"/>
  <c r="AF18" i="3"/>
  <c r="AF4" i="3"/>
  <c r="AE5" i="3"/>
  <c r="AE6" i="3"/>
  <c r="AE7" i="3"/>
  <c r="AE8" i="3"/>
  <c r="AE9" i="3"/>
  <c r="AE10" i="3"/>
  <c r="AE11" i="3"/>
  <c r="AE12" i="3"/>
  <c r="AE14" i="3"/>
  <c r="AE15" i="3"/>
  <c r="AE16" i="3"/>
  <c r="AE18" i="3"/>
  <c r="AE4" i="3"/>
  <c r="AD5" i="3"/>
  <c r="AD6" i="3"/>
  <c r="AD7" i="3"/>
  <c r="AD8" i="3"/>
  <c r="AD9" i="3"/>
  <c r="AD10" i="3"/>
  <c r="AD11" i="3"/>
  <c r="AD12" i="3"/>
  <c r="AD14" i="3"/>
  <c r="AD15" i="3"/>
  <c r="AD16" i="3"/>
  <c r="AD18" i="3"/>
  <c r="AD4" i="3"/>
  <c r="R5" i="4"/>
  <c r="R6" i="4"/>
  <c r="R7" i="4"/>
  <c r="R8" i="4"/>
  <c r="R9" i="4"/>
  <c r="R10" i="4"/>
  <c r="R11" i="4"/>
  <c r="R12" i="4"/>
  <c r="R13" i="4"/>
  <c r="R14" i="4"/>
  <c r="R15" i="4"/>
  <c r="R16" i="4"/>
  <c r="R4" i="4"/>
  <c r="Q5" i="4"/>
  <c r="Q6" i="4"/>
  <c r="Q7" i="4"/>
  <c r="Q8" i="4"/>
  <c r="Q9" i="4"/>
  <c r="Q10" i="4"/>
  <c r="Q11" i="4"/>
  <c r="Q12" i="4"/>
  <c r="Q13" i="4"/>
  <c r="Q14" i="4"/>
  <c r="Q15" i="4"/>
  <c r="Q16" i="4"/>
  <c r="Q4" i="4"/>
  <c r="P5" i="4"/>
  <c r="P6" i="4"/>
  <c r="P7" i="4"/>
  <c r="P8" i="4"/>
  <c r="P9" i="4"/>
  <c r="P10" i="4"/>
  <c r="P11" i="4"/>
  <c r="P12" i="4"/>
  <c r="P13" i="4"/>
  <c r="P14" i="4"/>
  <c r="P15" i="4"/>
  <c r="P16" i="4"/>
  <c r="P4" i="4"/>
  <c r="O5" i="4"/>
  <c r="O6" i="4"/>
  <c r="O7" i="4"/>
  <c r="O8" i="4"/>
  <c r="O9" i="4"/>
  <c r="O10" i="4"/>
  <c r="O11" i="4"/>
  <c r="O12" i="4"/>
  <c r="O13" i="4"/>
  <c r="O14" i="4"/>
  <c r="O15" i="4"/>
  <c r="O16" i="4"/>
  <c r="O4" i="4"/>
  <c r="N5" i="4"/>
  <c r="N6" i="4"/>
  <c r="N7" i="4"/>
  <c r="N8" i="4"/>
  <c r="N9" i="4"/>
  <c r="N10" i="4"/>
  <c r="N11" i="4"/>
  <c r="N12" i="4"/>
  <c r="N13" i="4"/>
  <c r="N14" i="4"/>
  <c r="N15" i="4"/>
  <c r="N16" i="4"/>
  <c r="N4" i="4"/>
  <c r="M5" i="4"/>
  <c r="M6" i="4"/>
  <c r="M7" i="4"/>
  <c r="M8" i="4"/>
  <c r="M9" i="4"/>
  <c r="M10" i="4"/>
  <c r="M11" i="4"/>
  <c r="M12" i="4"/>
  <c r="M13" i="4"/>
  <c r="M14" i="4"/>
  <c r="M15" i="4"/>
  <c r="M16" i="4"/>
  <c r="M4" i="4"/>
  <c r="L5" i="4"/>
  <c r="L6" i="4"/>
  <c r="L7" i="4"/>
  <c r="L8" i="4"/>
  <c r="L9" i="4"/>
  <c r="L10" i="4"/>
  <c r="L11" i="4"/>
  <c r="L12" i="4"/>
  <c r="L13" i="4"/>
  <c r="L14" i="4"/>
  <c r="L15" i="4"/>
  <c r="L16" i="4"/>
  <c r="L4" i="4"/>
  <c r="AH5" i="2"/>
  <c r="AJ5" i="2"/>
  <c r="AJ6" i="2"/>
  <c r="AJ7" i="2"/>
  <c r="AJ8" i="2"/>
  <c r="AJ9" i="2"/>
  <c r="AJ10" i="2"/>
  <c r="AJ11" i="2"/>
  <c r="AJ12" i="2"/>
  <c r="AJ14" i="2"/>
  <c r="AJ15" i="2"/>
  <c r="AJ16" i="2"/>
  <c r="AJ18" i="2"/>
  <c r="AJ4" i="2"/>
  <c r="AI5" i="2"/>
  <c r="AI6" i="2"/>
  <c r="AI7" i="2"/>
  <c r="AI8" i="2"/>
  <c r="AI9" i="2"/>
  <c r="AI10" i="2"/>
  <c r="AI11" i="2"/>
  <c r="AI12" i="2"/>
  <c r="AI14" i="2"/>
  <c r="AI15" i="2"/>
  <c r="AI16" i="2"/>
  <c r="AI18" i="2"/>
  <c r="AI4" i="2"/>
  <c r="AH6" i="2"/>
  <c r="AH7" i="2"/>
  <c r="AH8" i="2"/>
  <c r="AH9" i="2"/>
  <c r="AH10" i="2"/>
  <c r="AH11" i="2"/>
  <c r="AH12" i="2"/>
  <c r="AH14" i="2"/>
  <c r="AH15" i="2"/>
  <c r="AH16" i="2"/>
  <c r="AH18" i="2"/>
  <c r="AH4" i="2"/>
  <c r="AG5" i="2"/>
  <c r="AG6" i="2"/>
  <c r="AG7" i="2"/>
  <c r="AG8" i="2"/>
  <c r="AG9" i="2"/>
  <c r="AG10" i="2"/>
  <c r="AG11" i="2"/>
  <c r="AG12" i="2"/>
  <c r="AG14" i="2"/>
  <c r="AG15" i="2"/>
  <c r="AG16" i="2"/>
  <c r="AG18" i="2"/>
  <c r="AG4" i="2"/>
  <c r="AF5" i="2"/>
  <c r="AF6" i="2"/>
  <c r="AF7" i="2"/>
  <c r="AF8" i="2"/>
  <c r="AF9" i="2"/>
  <c r="AF10" i="2"/>
  <c r="AF11" i="2"/>
  <c r="AF12" i="2"/>
  <c r="AF14" i="2"/>
  <c r="AF15" i="2"/>
  <c r="AF16" i="2"/>
  <c r="AF18" i="2"/>
  <c r="AF4" i="2"/>
  <c r="AE5" i="2"/>
  <c r="AE6" i="2"/>
  <c r="AE7" i="2"/>
  <c r="AE8" i="2"/>
  <c r="AE9" i="2"/>
  <c r="AE10" i="2"/>
  <c r="AE11" i="2"/>
  <c r="AE12" i="2"/>
  <c r="AE14" i="2"/>
  <c r="AE15" i="2"/>
  <c r="AE16" i="2"/>
  <c r="AE18" i="2"/>
  <c r="AE4" i="2"/>
  <c r="AD9" i="2"/>
  <c r="AD5" i="2"/>
  <c r="AD6" i="2"/>
  <c r="AD7" i="2"/>
  <c r="AD8" i="2"/>
  <c r="AD10" i="2"/>
  <c r="AD11" i="2"/>
  <c r="AD12" i="2"/>
  <c r="AD14" i="2"/>
  <c r="AD15" i="2"/>
  <c r="AD16" i="2"/>
  <c r="AD18" i="2"/>
  <c r="AD4" i="2"/>
  <c r="AJ10" i="1"/>
  <c r="AJ4" i="1"/>
  <c r="AI5" i="1"/>
  <c r="AI6" i="1"/>
  <c r="AI7" i="1"/>
  <c r="AI8" i="1"/>
  <c r="AJ8" i="1" s="1"/>
  <c r="AI9" i="1"/>
  <c r="AJ9" i="1" s="1"/>
  <c r="AI10" i="1"/>
  <c r="AI11" i="1"/>
  <c r="AI12" i="1"/>
  <c r="AJ12" i="1" s="1"/>
  <c r="AI13" i="1"/>
  <c r="AI14" i="1"/>
  <c r="AI15" i="1"/>
  <c r="AI16" i="1"/>
  <c r="AI17" i="1"/>
  <c r="AI4" i="1"/>
  <c r="AH5" i="1"/>
  <c r="AH6" i="1"/>
  <c r="AJ6" i="1" s="1"/>
  <c r="AH7" i="1"/>
  <c r="AH8" i="1"/>
  <c r="AH9" i="1"/>
  <c r="AH10" i="1"/>
  <c r="AH11" i="1"/>
  <c r="AH12" i="1"/>
  <c r="AH13" i="1"/>
  <c r="AH14" i="1"/>
  <c r="AH15" i="1"/>
  <c r="AH16" i="1"/>
  <c r="AH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4" i="1"/>
  <c r="AE17" i="1"/>
  <c r="AE16" i="1"/>
  <c r="AE15" i="1"/>
  <c r="AE14" i="1"/>
  <c r="AE13" i="1"/>
  <c r="AE12" i="1"/>
  <c r="AE11" i="1"/>
  <c r="AE10" i="1"/>
  <c r="AE9" i="1"/>
  <c r="AE8" i="1"/>
  <c r="AE7" i="1"/>
  <c r="AE6" i="1"/>
  <c r="AE5" i="1"/>
  <c r="AE4" i="1"/>
  <c r="AD7" i="1"/>
  <c r="AD8" i="1"/>
  <c r="AD9" i="1"/>
  <c r="AD10" i="1"/>
  <c r="AD11" i="1"/>
  <c r="AD12" i="1"/>
  <c r="AD13" i="1"/>
  <c r="AD14" i="1"/>
  <c r="AD15" i="1"/>
  <c r="AD16" i="1"/>
  <c r="AD17" i="1"/>
  <c r="AJ5" i="1"/>
  <c r="AJ7" i="1"/>
  <c r="AJ15" i="1"/>
  <c r="AJ16" i="1"/>
  <c r="AH17" i="1"/>
  <c r="AJ17" i="1" s="1"/>
  <c r="AJ5" i="3" l="1"/>
  <c r="AJ4" i="3"/>
  <c r="AJ6" i="3"/>
  <c r="AJ11" i="3"/>
  <c r="AJ10" i="3"/>
  <c r="AJ9" i="3"/>
  <c r="AJ15" i="3"/>
  <c r="AJ14" i="3"/>
  <c r="AJ12" i="3"/>
  <c r="AJ11" i="1"/>
  <c r="AJ14" i="1"/>
  <c r="AJ13" i="1"/>
</calcChain>
</file>

<file path=xl/sharedStrings.xml><?xml version="1.0" encoding="utf-8"?>
<sst xmlns="http://schemas.openxmlformats.org/spreadsheetml/2006/main" count="150" uniqueCount="58">
  <si>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</si>
  <si>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</si>
  <si>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</si>
  <si>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</si>
  <si>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</si>
  <si>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</si>
  <si>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</si>
  <si>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</si>
  <si>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</si>
  <si>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</si>
  <si>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</si>
  <si>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</si>
  <si>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</si>
  <si>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</si>
  <si>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</si>
  <si>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</si>
  <si>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</si>
  <si>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</si>
  <si>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</si>
  <si>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</si>
  <si>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</si>
  <si>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</si>
  <si>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</si>
  <si>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</si>
  <si>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</si>
  <si>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</si>
  <si>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</si>
  <si>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</si>
  <si>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</si>
  <si>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</si>
  <si>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</si>
  <si>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</si>
  <si>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</si>
  <si>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</si>
  <si>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</si>
  <si>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</si>
  <si>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</si>
  <si>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</si>
  <si>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</si>
  <si>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</si>
  <si>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</si>
  <si>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</si>
  <si>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</si>
  <si>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</si>
  <si>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</si>
  <si>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</si>
  <si>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</si>
  <si>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</si>
  <si>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Average</t>
  </si>
  <si>
    <t>Median</t>
  </si>
  <si>
    <t>Standard Deviation</t>
  </si>
  <si>
    <t>Range</t>
  </si>
  <si>
    <t>Mode</t>
  </si>
  <si>
    <t>Min Number</t>
  </si>
  <si>
    <t>Max Number</t>
  </si>
  <si>
    <t>Regions of England</t>
  </si>
  <si>
    <t>Data between 1997 and 2022</t>
  </si>
  <si>
    <t>Data between 2015 and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</si>
</sst>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scheme val="minor"/>
    </font>
    <font>
      <b/>
      <sz val="11"/>
      <color theme="1"/>
      <name val="Aptos Narrow"/>
      <scheme val="minor"/>
    </font>
    <font>
      <b/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6">
    <xf numFmtId="0" fontId="0" fillId="0" borderId="0" xfId="0"/>
    <xf numFmtId="0" fontId="2" fillId="0" borderId="0" xfId="0" applyFont="1"/>
    <xf numFmtId="1" fontId="2" fillId="0" borderId="0" xfId="0" applyNumberFormat="1" applyFont="1"/>
    <xf numFmtId="2" fontId="0" fillId="0" borderId="0" xfId="0" applyNumberForma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49" fontId="2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15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400"/>
              <a:t>Average number</a:t>
            </a:r>
            <a:r>
              <a:rPr lang="en-US" sz="1400" baseline="0"/>
              <a:t> of firms for each size between 1997 and 2022</a:t>
            </a:r>
            <a:endParaRPr lang="en-US" sz="14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15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1'!$AD$3</c:f>
              <c:strCache>
                <c:ptCount val="1"/>
                <c:pt idx="0">
                  <c:v>Average</c:v>
                </c:pt>
              </c:strCache>
            </c:strRef>
          </c:tx>
          <c:spPr>
            <a:ln w="38100" cap="flat" cmpd="dbl" algn="ctr">
              <a:solidFill>
                <a:schemeClr val="accent1"/>
              </a:solidFill>
              <a:miter lim="800000"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 1'!$AC$4:$AC$16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1'!$AD$4:$AD$16</c:f>
              <c:numCache>
                <c:formatCode>General</c:formatCode>
                <c:ptCount val="13"/>
                <c:pt idx="0">
                  <c:v>98984</c:v>
                </c:pt>
                <c:pt idx="1">
                  <c:v>66877</c:v>
                </c:pt>
                <c:pt idx="2">
                  <c:v>29077</c:v>
                </c:pt>
                <c:pt idx="3">
                  <c:v>10714</c:v>
                </c:pt>
                <c:pt idx="4">
                  <c:v>5792</c:v>
                </c:pt>
                <c:pt idx="5">
                  <c:v>1815</c:v>
                </c:pt>
                <c:pt idx="6">
                  <c:v>1754</c:v>
                </c:pt>
                <c:pt idx="7">
                  <c:v>528</c:v>
                </c:pt>
                <c:pt idx="8">
                  <c:v>424</c:v>
                </c:pt>
                <c:pt idx="9">
                  <c:v>507</c:v>
                </c:pt>
                <c:pt idx="10">
                  <c:v>137</c:v>
                </c:pt>
                <c:pt idx="11">
                  <c:v>60</c:v>
                </c:pt>
                <c:pt idx="12">
                  <c:v>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DC-40DD-9D5C-4FCDC4BD7BD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303274319"/>
        <c:axId val="1303275279"/>
      </c:lineChart>
      <c:catAx>
        <c:axId val="13032743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1">
                  <a:lumMod val="5000"/>
                  <a:lumOff val="95000"/>
                  <a:alpha val="32000"/>
                </a:schemeClr>
              </a:solidFill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size</a:t>
                </a:r>
                <a:r>
                  <a:rPr lang="en-GB" b="1" baseline="0">
                    <a:solidFill>
                      <a:sysClr val="windowText" lastClr="000000"/>
                    </a:solidFill>
                  </a:rPr>
                  <a:t> of firm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3275279"/>
        <c:crosses val="autoZero"/>
        <c:auto val="1"/>
        <c:lblAlgn val="ctr"/>
        <c:lblOffset val="100"/>
        <c:noMultiLvlLbl val="0"/>
      </c:catAx>
      <c:valAx>
        <c:axId val="1303275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1">
                  <a:lumMod val="5000"/>
                  <a:lumOff val="95000"/>
                  <a:alpha val="32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number</a:t>
                </a:r>
                <a:r>
                  <a:rPr lang="en-GB" b="1" baseline="0">
                    <a:solidFill>
                      <a:sysClr val="windowText" lastClr="000000"/>
                    </a:solidFill>
                  </a:rPr>
                  <a:t> of firms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32743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GB" sz="1200"/>
              <a:t>TOTAL NUMBER OF CONSTRUCTION FIRMS IN Great Britain BETWEEN 1997 AND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spc="120" normalizeH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'Table 2'!$A$18</c:f>
              <c:strCache>
                <c:ptCount val="1"/>
                <c:pt idx="0">
                  <c:v>Great Britain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2"/>
                </a:solidFill>
              </a:ln>
              <a:effectLst/>
            </c:spPr>
            <c:trendlineType val="exp"/>
            <c:dispRSqr val="0"/>
            <c:dispEq val="0"/>
          </c:trendline>
          <c:xVal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2'!$B$18:$AA$18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8C-49A0-83D2-966A4EE462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2962431"/>
        <c:axId val="1132964831"/>
      </c:scatterChart>
      <c:valAx>
        <c:axId val="11329624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1">
                  <a:lumMod val="5000"/>
                  <a:lumOff val="95000"/>
                </a:schemeClr>
              </a:solidFill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2964831"/>
        <c:crosses val="autoZero"/>
        <c:crossBetween val="midCat"/>
      </c:valAx>
      <c:valAx>
        <c:axId val="1132964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1">
                  <a:lumMod val="5000"/>
                  <a:lumOff val="9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TOTAL</a:t>
                </a:r>
                <a:r>
                  <a:rPr lang="en-GB" b="1" baseline="0"/>
                  <a:t> NUMBER OF FIRMS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296243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Average % of the total</a:t>
            </a:r>
            <a:r>
              <a:rPr lang="en-US" baseline="0">
                <a:solidFill>
                  <a:sysClr val="windowText" lastClr="000000"/>
                </a:solidFill>
              </a:rPr>
              <a:t> employees by region between 1997 and 2022  </a:t>
            </a:r>
            <a:endParaRPr lang="en-US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'Table 3'!$AD$3</c:f>
              <c:strCache>
                <c:ptCount val="1"/>
                <c:pt idx="0">
                  <c:v>Average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8B8-481E-8DE6-F83B31D5808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8B8-481E-8DE6-F83B31D5808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98B8-481E-8DE6-F83B31D5808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8B8-481E-8DE6-F83B31D5808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98B8-481E-8DE6-F83B31D5808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98B8-481E-8DE6-F83B31D5808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98B8-481E-8DE6-F83B31D5808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98B8-481E-8DE6-F83B31D5808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98B8-481E-8DE6-F83B31D5808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3'!$AC$4:$AC$12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</c:strCache>
            </c:strRef>
          </c:cat>
          <c:val>
            <c:numRef>
              <c:f>'Table 3'!$AD$4:$AD$12</c:f>
              <c:numCache>
                <c:formatCode>General</c:formatCode>
                <c:ptCount val="9"/>
                <c:pt idx="0">
                  <c:v>41</c:v>
                </c:pt>
                <c:pt idx="1">
                  <c:v>130</c:v>
                </c:pt>
                <c:pt idx="2">
                  <c:v>100</c:v>
                </c:pt>
                <c:pt idx="3">
                  <c:v>78</c:v>
                </c:pt>
                <c:pt idx="4">
                  <c:v>99</c:v>
                </c:pt>
                <c:pt idx="5">
                  <c:v>130</c:v>
                </c:pt>
                <c:pt idx="6">
                  <c:v>154</c:v>
                </c:pt>
                <c:pt idx="7">
                  <c:v>181</c:v>
                </c:pt>
                <c:pt idx="8">
                  <c:v>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CE-426D-AABC-A69768B4E2DD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spc="15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data of a £1000m + turnover band firm in great britain between 2015 and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spc="15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'Table 4'!$K$15</c:f>
              <c:strCache>
                <c:ptCount val="1"/>
                <c:pt idx="0">
                  <c:v>£1000m +</c:v>
                </c:pt>
              </c:strCache>
            </c:strRef>
          </c:tx>
          <c:spPr>
            <a:pattFill prst="narVert">
              <a:fgClr>
                <a:schemeClr val="accent5"/>
              </a:fgClr>
              <a:bgClr>
                <a:schemeClr val="accent5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 4'!$L$3:$R$3</c:f>
              <c:strCache>
                <c:ptCount val="7"/>
                <c:pt idx="0">
                  <c:v>Average</c:v>
                </c:pt>
                <c:pt idx="1">
                  <c:v>Median</c:v>
                </c:pt>
                <c:pt idx="2">
                  <c:v>Standard Deviation</c:v>
                </c:pt>
                <c:pt idx="3">
                  <c:v>Mode</c:v>
                </c:pt>
                <c:pt idx="4">
                  <c:v>Max Number</c:v>
                </c:pt>
                <c:pt idx="5">
                  <c:v>Min Number</c:v>
                </c:pt>
                <c:pt idx="6">
                  <c:v>Range</c:v>
                </c:pt>
              </c:strCache>
            </c:strRef>
          </c:cat>
          <c:val>
            <c:numRef>
              <c:f>'Table 4'!$L$15:$R$15</c:f>
              <c:numCache>
                <c:formatCode>0</c:formatCode>
                <c:ptCount val="7"/>
                <c:pt idx="0" formatCode="General">
                  <c:v>16</c:v>
                </c:pt>
                <c:pt idx="1">
                  <c:v>18</c:v>
                </c:pt>
                <c:pt idx="2" formatCode="General">
                  <c:v>5</c:v>
                </c:pt>
                <c:pt idx="3" formatCode="General">
                  <c:v>20</c:v>
                </c:pt>
                <c:pt idx="4" formatCode="General">
                  <c:v>20</c:v>
                </c:pt>
                <c:pt idx="5" formatCode="General">
                  <c:v>8</c:v>
                </c:pt>
                <c:pt idx="6" formatCode="General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20-4326-9C1C-0913592BE1F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27"/>
        <c:overlap val="-48"/>
        <c:axId val="533732799"/>
        <c:axId val="533734719"/>
      </c:barChart>
      <c:catAx>
        <c:axId val="533732799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minorGridlines>
          <c:spPr>
            <a:ln>
              <a:solidFill>
                <a:schemeClr val="tx1">
                  <a:lumMod val="5000"/>
                  <a:lumOff val="9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734719"/>
        <c:crosses val="autoZero"/>
        <c:auto val="1"/>
        <c:lblAlgn val="ctr"/>
        <c:lblOffset val="100"/>
        <c:noMultiLvlLbl val="0"/>
      </c:catAx>
      <c:valAx>
        <c:axId val="533734719"/>
        <c:scaling>
          <c:orientation val="minMax"/>
        </c:scaling>
        <c:delete val="0"/>
        <c:axPos val="b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minorGridlines>
          <c:spPr>
            <a:ln>
              <a:solidFill>
                <a:schemeClr val="tx1">
                  <a:lumMod val="5000"/>
                  <a:lumOff val="95000"/>
                </a:schemeClr>
              </a:solidFill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FIRMS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7327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spc="15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data of a £0 -&lt;500K turnover band firm in great britain between 2015 and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spc="15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'Table 4'!$K$4</c:f>
              <c:strCache>
                <c:ptCount val="1"/>
                <c:pt idx="0">
                  <c:v>£0 - &lt;£500k</c:v>
                </c:pt>
              </c:strCache>
            </c:strRef>
          </c:tx>
          <c:spPr>
            <a:pattFill prst="narVert">
              <a:fgClr>
                <a:schemeClr val="accent4"/>
              </a:fgClr>
              <a:bgClr>
                <a:schemeClr val="accent4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4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 4'!$L$3:$R$3</c:f>
              <c:strCache>
                <c:ptCount val="7"/>
                <c:pt idx="0">
                  <c:v>Average</c:v>
                </c:pt>
                <c:pt idx="1">
                  <c:v>Median</c:v>
                </c:pt>
                <c:pt idx="2">
                  <c:v>Standard Deviation</c:v>
                </c:pt>
                <c:pt idx="3">
                  <c:v>Mode</c:v>
                </c:pt>
                <c:pt idx="4">
                  <c:v>Max Number</c:v>
                </c:pt>
                <c:pt idx="5">
                  <c:v>Min Number</c:v>
                </c:pt>
                <c:pt idx="6">
                  <c:v>Range</c:v>
                </c:pt>
              </c:strCache>
            </c:strRef>
          </c:cat>
          <c:val>
            <c:numRef>
              <c:f>'Table 4'!$L$4:$R$4</c:f>
              <c:numCache>
                <c:formatCode>0</c:formatCode>
                <c:ptCount val="7"/>
                <c:pt idx="0" formatCode="General">
                  <c:v>270625</c:v>
                </c:pt>
                <c:pt idx="1">
                  <c:v>273138</c:v>
                </c:pt>
                <c:pt idx="2" formatCode="General">
                  <c:v>24205</c:v>
                </c:pt>
                <c:pt idx="3" formatCode="General">
                  <c:v>#N/A</c:v>
                </c:pt>
                <c:pt idx="4" formatCode="General">
                  <c:v>312232</c:v>
                </c:pt>
                <c:pt idx="5" formatCode="General">
                  <c:v>228603</c:v>
                </c:pt>
                <c:pt idx="6" formatCode="General">
                  <c:v>83629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2E-4EFA-9AFD-87281F4EA09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27"/>
        <c:overlap val="-48"/>
        <c:axId val="1118406719"/>
        <c:axId val="1118407199"/>
      </c:barChart>
      <c:catAx>
        <c:axId val="1118406719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minorGridlines>
          <c:spPr>
            <a:ln>
              <a:solidFill>
                <a:schemeClr val="tx1">
                  <a:lumMod val="5000"/>
                  <a:lumOff val="9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8407199"/>
        <c:crosses val="autoZero"/>
        <c:auto val="1"/>
        <c:lblAlgn val="ctr"/>
        <c:lblOffset val="100"/>
        <c:noMultiLvlLbl val="0"/>
      </c:catAx>
      <c:valAx>
        <c:axId val="1118407199"/>
        <c:scaling>
          <c:orientation val="minMax"/>
        </c:scaling>
        <c:delete val="0"/>
        <c:axPos val="b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minorGridlines>
          <c:spPr>
            <a:ln>
              <a:solidFill>
                <a:schemeClr val="tx1">
                  <a:lumMod val="5000"/>
                  <a:lumOff val="95000"/>
                </a:schemeClr>
              </a:solidFill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FIRMS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84067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_xlchart.v2.0</cx:f>
      </cx:strDim>
      <cx:numDim type="val">
        <cx:f>_xlchart.v2.2</cx:f>
      </cx:numDim>
    </cx:data>
  </cx:chartData>
  <cx:chart>
    <cx:title pos="t" align="ctr" overlay="0">
      <cx:tx>
        <cx:txData>
          <cx:v>RANGES OF THE NUMBER OF FIRMS FOR EACH SIZE BETWEEN 1997 AND 2022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400" b="1">
              <a:solidFill>
                <a:sysClr val="windowText" lastClr="000000"/>
              </a:solidFill>
              <a:latin typeface="Aptos Narrow" panose="020B0004020202020204" pitchFamily="34" charset="0"/>
              <a:ea typeface="Aptos Narrow" panose="020B0004020202020204" pitchFamily="34" charset="0"/>
              <a:cs typeface="Aptos Narrow" panose="020B0004020202020204" pitchFamily="34" charset="0"/>
            </a:defRPr>
          </a:pPr>
          <a:r>
            <a:rPr lang="en-US" sz="1400" b="1" i="0" u="none" strike="noStrike" baseline="0">
              <a:solidFill>
                <a:sysClr val="windowText" lastClr="000000"/>
              </a:solidFill>
              <a:latin typeface="Aptos Narrow" panose="020B0004020202020204" pitchFamily="34" charset="0"/>
            </a:rPr>
            <a:t>RANGES OF THE NUMBER OF FIRMS FOR EACH SIZE BETWEEN 1997 AND 2022</a:t>
          </a:r>
        </a:p>
      </cx:txPr>
    </cx:title>
    <cx:plotArea>
      <cx:plotAreaRegion>
        <cx:series layoutId="funnel" uniqueId="{5A7521D7-36FC-42B8-915C-890CF4374AFF}">
          <cx:tx>
            <cx:txData>
              <cx:f>_xlchart.v2.1</cx:f>
              <cx:v>Range</cx:v>
            </cx:txData>
          </cx:tx>
          <cx:dataLabels>
            <cx:visibility seriesName="0" categoryName="0" value="1"/>
            <cx:separator>, </cx:separator>
          </cx:dataLabels>
          <cx:dataId val="0"/>
        </cx:series>
      </cx:plotAreaRegion>
      <cx:axis id="0">
        <cx:catScaling gapWidth="0.0599999987"/>
        <cx:title>
          <cx:tx>
            <cx:txData>
              <cx:v>SIZE OF FIRM</cx:v>
            </cx:txData>
          </cx:tx>
          <cx:txPr>
            <a:bodyPr spcFirstLastPara="1" vertOverflow="ellipsis" horzOverflow="overflow" wrap="square" lIns="0" tIns="0" rIns="0" bIns="0" anchor="ctr" anchorCtr="1"/>
            <a:lstStyle/>
            <a:p>
              <a:pPr algn="ctr" rtl="0">
                <a:defRPr b="1">
                  <a:solidFill>
                    <a:sysClr val="windowText" lastClr="000000"/>
                  </a:solidFill>
                </a:defRPr>
              </a:pPr>
              <a:r>
                <a:rPr lang="en-US" sz="900" b="1" i="0" u="none" strike="noStrike" baseline="0">
                  <a:solidFill>
                    <a:sysClr val="windowText" lastClr="000000"/>
                  </a:solidFill>
                  <a:latin typeface="Aptos Narrow" panose="02110004020202020204"/>
                </a:rPr>
                <a:t>SIZE OF FIRM</a:t>
              </a:r>
            </a:p>
          </cx:txPr>
        </cx:title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 b="0">
                <a:solidFill>
                  <a:sysClr val="windowText" lastClr="000000"/>
                </a:solidFill>
              </a:defRPr>
            </a:pPr>
            <a:endParaRPr lang="en-US" sz="900" b="0" i="0" u="none" strike="noStrike" baseline="0">
              <a:solidFill>
                <a:sysClr val="windowText" lastClr="000000"/>
              </a:solidFill>
              <a:latin typeface="Aptos Narrow" panose="02110004020202020204"/>
            </a:endParaRPr>
          </a:p>
        </cx:txPr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6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23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38100" cap="flat" cmpd="dbl" algn="ctr">
        <a:solidFill>
          <a:schemeClr val="phClr"/>
        </a:solidFill>
        <a:miter lim="800000"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tx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  <a:alpha val="32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5000"/>
            <a:lumOff val="95000"/>
            <a:alpha val="32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tx1"/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/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2700" cap="rnd"/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41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microsoft.com/office/2014/relationships/chartEx" Target="../charts/chartEx1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109009</xdr:colOff>
      <xdr:row>17</xdr:row>
      <xdr:rowOff>189440</xdr:rowOff>
    </xdr:from>
    <xdr:to>
      <xdr:col>21</xdr:col>
      <xdr:colOff>57150</xdr:colOff>
      <xdr:row>41</xdr:row>
      <xdr:rowOff>152400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FDBA6B4-3244-0A13-027D-3104078EB9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438150</xdr:colOff>
      <xdr:row>18</xdr:row>
      <xdr:rowOff>14286</xdr:rowOff>
    </xdr:from>
    <xdr:to>
      <xdr:col>33</xdr:col>
      <xdr:colOff>428625</xdr:colOff>
      <xdr:row>41</xdr:row>
      <xdr:rowOff>114300</xdr:rowOff>
    </xdr:to>
    <mc:AlternateContent xmlns:mc="http://schemas.openxmlformats.org/markup-compatibility/2006">
      <mc:Choice xmlns:cx2="http://schemas.microsoft.com/office/drawing/2015/10/21/chartex" Requires="cx2">
        <xdr:graphicFrame macro="">
          <xdr:nvGraphicFramePr>
            <xdr:cNvPr id="12" name="Chart 11">
              <a:extLst>
                <a:ext uri="{FF2B5EF4-FFF2-40B4-BE49-F238E27FC236}">
                  <a16:creationId xmlns:a16="http://schemas.microsoft.com/office/drawing/2014/main" id="{C8E2A5CD-EB34-E277-44C2-E5E4DA28583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382750" y="3443286"/>
              <a:ext cx="8258175" cy="448151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171449</xdr:colOff>
      <xdr:row>19</xdr:row>
      <xdr:rowOff>14286</xdr:rowOff>
    </xdr:from>
    <xdr:to>
      <xdr:col>33</xdr:col>
      <xdr:colOff>133350</xdr:colOff>
      <xdr:row>47</xdr:row>
      <xdr:rowOff>38099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48787C3-32B1-F934-E516-ECE1DED6DA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161925</xdr:colOff>
      <xdr:row>19</xdr:row>
      <xdr:rowOff>4762</xdr:rowOff>
    </xdr:from>
    <xdr:to>
      <xdr:col>31</xdr:col>
      <xdr:colOff>571500</xdr:colOff>
      <xdr:row>43</xdr:row>
      <xdr:rowOff>38100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EE2B20F-060D-63B9-D4F9-8AE1646495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1524000</xdr:colOff>
      <xdr:row>16</xdr:row>
      <xdr:rowOff>166687</xdr:rowOff>
    </xdr:from>
    <xdr:to>
      <xdr:col>10</xdr:col>
      <xdr:colOff>1190626</xdr:colOff>
      <xdr:row>42</xdr:row>
      <xdr:rowOff>114301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16016E8-ED48-F346-9CCF-2E2B5FE71E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1485899</xdr:colOff>
      <xdr:row>16</xdr:row>
      <xdr:rowOff>176211</xdr:rowOff>
    </xdr:from>
    <xdr:to>
      <xdr:col>18</xdr:col>
      <xdr:colOff>466725</xdr:colOff>
      <xdr:row>42</xdr:row>
      <xdr:rowOff>180975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8DF8F64-E9CC-19F1-7269-362CFDD3D3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J59"/>
  <sheetViews>
    <sheetView topLeftCell="J7" zoomScaleNormal="100" workbookViewId="0">
      <selection activeCell="AF12" sqref="AF12"/>
    </sheetView>
  </sheetViews>
  <sheetFormatPr defaultColWidth="8.85546875" defaultRowHeight="15" x14ac:dyDescent="0.25"/>
  <cols>
    <col min="1" max="1" width="26.7109375" customWidth="1"/>
    <col min="3" max="3" width="12" customWidth="1"/>
    <col min="4" max="4" width="11" bestFit="1" customWidth="1"/>
    <col min="29" max="29" width="17.28515625" customWidth="1"/>
    <col min="32" max="32" width="18.140625" customWidth="1"/>
    <col min="34" max="34" width="13.42578125" customWidth="1"/>
    <col min="35" max="35" width="11.85546875" customWidth="1"/>
  </cols>
  <sheetData>
    <row r="1" spans="1:36" x14ac:dyDescent="0.25">
      <c r="A1" s="13" t="s">
        <v>0</v>
      </c>
      <c r="B1" s="13"/>
      <c r="C1" s="13"/>
      <c r="D1" s="13"/>
      <c r="E1" s="13"/>
      <c r="F1" s="13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36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14" t="s">
        <v>56</v>
      </c>
      <c r="AD2" s="14"/>
      <c r="AE2" s="14"/>
      <c r="AF2" s="14"/>
      <c r="AG2" s="14"/>
      <c r="AH2" s="14"/>
      <c r="AI2" s="14"/>
      <c r="AJ2" s="14"/>
    </row>
    <row r="3" spans="1:36" s="1" customFormat="1" x14ac:dyDescent="0.25">
      <c r="A3" s="4" t="s">
        <v>1</v>
      </c>
      <c r="B3" s="4">
        <v>1997</v>
      </c>
      <c r="C3" s="4">
        <v>1998</v>
      </c>
      <c r="D3" s="4">
        <v>1999</v>
      </c>
      <c r="E3" s="4">
        <v>2000</v>
      </c>
      <c r="F3" s="4">
        <v>2001</v>
      </c>
      <c r="G3" s="4">
        <v>2002</v>
      </c>
      <c r="H3" s="4">
        <v>2003</v>
      </c>
      <c r="I3" s="4">
        <v>2004</v>
      </c>
      <c r="J3" s="4">
        <v>2005</v>
      </c>
      <c r="K3" s="4">
        <v>2006</v>
      </c>
      <c r="L3" s="4">
        <v>2007</v>
      </c>
      <c r="M3" s="4">
        <v>2008</v>
      </c>
      <c r="N3" s="4">
        <v>2009</v>
      </c>
      <c r="O3" s="4">
        <v>2010</v>
      </c>
      <c r="P3" s="4">
        <v>2011</v>
      </c>
      <c r="Q3" s="4">
        <v>2012</v>
      </c>
      <c r="R3" s="4">
        <v>2013</v>
      </c>
      <c r="S3" s="4">
        <v>2014</v>
      </c>
      <c r="T3" s="4">
        <v>2015</v>
      </c>
      <c r="U3" s="4">
        <v>2016</v>
      </c>
      <c r="V3" s="4">
        <v>2017</v>
      </c>
      <c r="W3" s="4">
        <v>2018</v>
      </c>
      <c r="X3" s="4">
        <v>2019</v>
      </c>
      <c r="Y3" s="4">
        <v>2020</v>
      </c>
      <c r="Z3" s="4">
        <v>2021</v>
      </c>
      <c r="AA3" s="4">
        <v>2022</v>
      </c>
      <c r="AB3" s="4"/>
      <c r="AC3" s="11" t="s">
        <v>1</v>
      </c>
      <c r="AD3" s="4" t="s">
        <v>48</v>
      </c>
      <c r="AE3" s="4" t="s">
        <v>49</v>
      </c>
      <c r="AF3" s="4" t="s">
        <v>50</v>
      </c>
      <c r="AG3" s="4" t="s">
        <v>52</v>
      </c>
      <c r="AH3" s="4" t="s">
        <v>54</v>
      </c>
      <c r="AI3" s="4" t="s">
        <v>53</v>
      </c>
      <c r="AJ3" s="4" t="s">
        <v>51</v>
      </c>
    </row>
    <row r="4" spans="1:36" x14ac:dyDescent="0.25">
      <c r="A4" s="4" t="s">
        <v>2</v>
      </c>
      <c r="B4" s="6">
        <v>86269</v>
      </c>
      <c r="C4" s="6">
        <v>87837</v>
      </c>
      <c r="D4" s="6">
        <v>88018</v>
      </c>
      <c r="E4" s="6">
        <v>87712</v>
      </c>
      <c r="F4" s="6">
        <v>77926</v>
      </c>
      <c r="G4" s="6">
        <v>71431</v>
      </c>
      <c r="H4" s="6">
        <v>70370</v>
      </c>
      <c r="I4" s="6">
        <v>71620</v>
      </c>
      <c r="J4" s="6">
        <v>73117</v>
      </c>
      <c r="K4" s="6">
        <v>71960</v>
      </c>
      <c r="L4" s="6">
        <v>74325</v>
      </c>
      <c r="M4" s="6">
        <v>78826</v>
      </c>
      <c r="N4" s="6">
        <v>75382</v>
      </c>
      <c r="O4" s="6">
        <v>86274</v>
      </c>
      <c r="P4" s="6">
        <v>89132</v>
      </c>
      <c r="Q4" s="6">
        <v>90647</v>
      </c>
      <c r="R4" s="6">
        <v>92635</v>
      </c>
      <c r="S4" s="6">
        <v>92926</v>
      </c>
      <c r="T4" s="6">
        <v>108691</v>
      </c>
      <c r="U4" s="6">
        <v>123489</v>
      </c>
      <c r="V4" s="6">
        <v>133472</v>
      </c>
      <c r="W4" s="6">
        <v>138069</v>
      </c>
      <c r="X4" s="6">
        <v>144229</v>
      </c>
      <c r="Y4" s="6">
        <v>148584</v>
      </c>
      <c r="Z4" s="6">
        <v>153622</v>
      </c>
      <c r="AA4" s="6">
        <v>157012</v>
      </c>
      <c r="AB4" s="6"/>
      <c r="AC4" s="11" t="s">
        <v>2</v>
      </c>
      <c r="AD4" s="6">
        <f>ROUND(AVERAGE(B4:AA4),0)</f>
        <v>98984</v>
      </c>
      <c r="AE4" s="6">
        <f>ROUND(MEDIAN(B4:AA4),0)</f>
        <v>87928</v>
      </c>
      <c r="AF4" s="6">
        <f>ROUND(_xlfn.STDEV.P(B4:AA4),0)</f>
        <v>28387</v>
      </c>
      <c r="AG4" s="6" t="e">
        <f>ROUND(_xlfn.MODE.SNGL(B4:AA4),0)</f>
        <v>#N/A</v>
      </c>
      <c r="AH4" s="6">
        <f>ROUND(MAX(B4:AA4),0)</f>
        <v>157012</v>
      </c>
      <c r="AI4" s="6">
        <f>ROUND(MIN(B4:AA4),0)</f>
        <v>70370</v>
      </c>
      <c r="AJ4" s="6">
        <f>AH4-AI4</f>
        <v>86642</v>
      </c>
    </row>
    <row r="5" spans="1:36" x14ac:dyDescent="0.25">
      <c r="A5" s="4" t="s">
        <v>3</v>
      </c>
      <c r="B5" s="6">
        <v>47644</v>
      </c>
      <c r="C5" s="6">
        <v>47918</v>
      </c>
      <c r="D5" s="6">
        <v>49350</v>
      </c>
      <c r="E5" s="6">
        <v>48773</v>
      </c>
      <c r="F5" s="6">
        <v>50653</v>
      </c>
      <c r="G5" s="6">
        <v>50306</v>
      </c>
      <c r="H5" s="6">
        <v>53022</v>
      </c>
      <c r="I5" s="6">
        <v>55027</v>
      </c>
      <c r="J5" s="6">
        <v>57320</v>
      </c>
      <c r="K5" s="6">
        <v>58910</v>
      </c>
      <c r="L5" s="6">
        <v>60313</v>
      </c>
      <c r="M5" s="6">
        <v>62910</v>
      </c>
      <c r="N5" s="6">
        <v>60625</v>
      </c>
      <c r="O5" s="6">
        <v>65432</v>
      </c>
      <c r="P5" s="6">
        <v>65689</v>
      </c>
      <c r="Q5" s="6">
        <v>62008</v>
      </c>
      <c r="R5" s="6">
        <v>66054</v>
      </c>
      <c r="S5" s="6">
        <v>66135</v>
      </c>
      <c r="T5" s="6">
        <v>72128</v>
      </c>
      <c r="U5" s="6">
        <v>76845</v>
      </c>
      <c r="V5" s="6">
        <v>82783</v>
      </c>
      <c r="W5" s="6">
        <v>88297</v>
      </c>
      <c r="X5" s="6">
        <v>91843</v>
      </c>
      <c r="Y5" s="6">
        <v>94651</v>
      </c>
      <c r="Z5" s="6">
        <v>100218</v>
      </c>
      <c r="AA5" s="6">
        <v>103938</v>
      </c>
      <c r="AB5" s="6"/>
      <c r="AC5" s="11" t="s">
        <v>3</v>
      </c>
      <c r="AD5" s="6">
        <f>ROUND(AVERAGE(B5:AA5),0)</f>
        <v>66877</v>
      </c>
      <c r="AE5" s="6">
        <f t="shared" ref="AE5:AE17" si="0">ROUND(MEDIAN(B5:AA5),0)</f>
        <v>62459</v>
      </c>
      <c r="AF5" s="6">
        <f t="shared" ref="AF5:AF17" si="1">ROUND(_xlfn.STDEV.P(B5:AA5),0)</f>
        <v>16681</v>
      </c>
      <c r="AG5" s="6" t="e">
        <f t="shared" ref="AG5:AG17" si="2">ROUND(_xlfn.MODE.SNGL(B5:AA5),0)</f>
        <v>#N/A</v>
      </c>
      <c r="AH5" s="6">
        <f t="shared" ref="AH5:AH16" si="3">ROUND(MAX(B5:AA5),0)</f>
        <v>103938</v>
      </c>
      <c r="AI5" s="6">
        <f t="shared" ref="AI5:AI17" si="4">ROUND(MIN(B5:AA5),0)</f>
        <v>47644</v>
      </c>
      <c r="AJ5" s="6">
        <f t="shared" ref="AJ5:AJ16" si="5">AH5-AI5</f>
        <v>56294</v>
      </c>
    </row>
    <row r="6" spans="1:36" x14ac:dyDescent="0.25">
      <c r="A6" s="4" t="s">
        <v>4</v>
      </c>
      <c r="B6" s="6">
        <v>15737</v>
      </c>
      <c r="C6" s="6">
        <v>16391</v>
      </c>
      <c r="D6" s="6">
        <v>16969</v>
      </c>
      <c r="E6" s="6">
        <v>16584</v>
      </c>
      <c r="F6" s="6">
        <v>22455</v>
      </c>
      <c r="G6" s="6">
        <v>23963</v>
      </c>
      <c r="H6" s="6">
        <v>25704</v>
      </c>
      <c r="I6" s="6">
        <v>26865</v>
      </c>
      <c r="J6" s="6">
        <v>28435</v>
      </c>
      <c r="K6" s="6">
        <v>30375</v>
      </c>
      <c r="L6" s="6">
        <v>31814</v>
      </c>
      <c r="M6" s="6">
        <v>33594</v>
      </c>
      <c r="N6" s="6">
        <v>33069</v>
      </c>
      <c r="O6" s="6">
        <v>32119</v>
      </c>
      <c r="P6" s="6">
        <v>30142</v>
      </c>
      <c r="Q6" s="6">
        <v>28875</v>
      </c>
      <c r="R6" s="6">
        <v>29014</v>
      </c>
      <c r="S6" s="6">
        <v>29142</v>
      </c>
      <c r="T6" s="6">
        <v>30855</v>
      </c>
      <c r="U6" s="6">
        <v>32339</v>
      </c>
      <c r="V6" s="6">
        <v>33933</v>
      </c>
      <c r="W6" s="6">
        <v>35434</v>
      </c>
      <c r="X6" s="6">
        <v>36071</v>
      </c>
      <c r="Y6" s="6">
        <v>36725</v>
      </c>
      <c r="Z6" s="6">
        <v>38353</v>
      </c>
      <c r="AA6" s="6">
        <v>41044</v>
      </c>
      <c r="AB6" s="6"/>
      <c r="AC6" s="11" t="s">
        <v>4</v>
      </c>
      <c r="AD6" s="6">
        <f>ROUND(AVERAGE(B6:AA6),0)</f>
        <v>29077</v>
      </c>
      <c r="AE6" s="6">
        <f t="shared" si="0"/>
        <v>30259</v>
      </c>
      <c r="AF6" s="6">
        <f t="shared" si="1"/>
        <v>6790</v>
      </c>
      <c r="AG6" s="6" t="e">
        <f t="shared" si="2"/>
        <v>#N/A</v>
      </c>
      <c r="AH6" s="6">
        <f t="shared" si="3"/>
        <v>41044</v>
      </c>
      <c r="AI6" s="6">
        <f t="shared" si="4"/>
        <v>15737</v>
      </c>
      <c r="AJ6" s="6">
        <f t="shared" si="5"/>
        <v>25307</v>
      </c>
    </row>
    <row r="7" spans="1:36" x14ac:dyDescent="0.25">
      <c r="A7" s="4" t="s">
        <v>5</v>
      </c>
      <c r="B7" s="6">
        <v>3787</v>
      </c>
      <c r="C7" s="6">
        <v>3988</v>
      </c>
      <c r="D7" s="6">
        <v>4148</v>
      </c>
      <c r="E7" s="6">
        <v>3790</v>
      </c>
      <c r="F7" s="6">
        <v>8044</v>
      </c>
      <c r="G7" s="6">
        <v>9819</v>
      </c>
      <c r="H7" s="6">
        <v>10508</v>
      </c>
      <c r="I7" s="6">
        <v>10982</v>
      </c>
      <c r="J7" s="6">
        <v>11599</v>
      </c>
      <c r="K7" s="6">
        <v>12230</v>
      </c>
      <c r="L7" s="6">
        <v>12669</v>
      </c>
      <c r="M7" s="6">
        <v>13459</v>
      </c>
      <c r="N7" s="6">
        <v>12390</v>
      </c>
      <c r="O7" s="6">
        <v>11774</v>
      </c>
      <c r="P7" s="6">
        <v>11234</v>
      </c>
      <c r="Q7" s="6">
        <v>11455</v>
      </c>
      <c r="R7" s="6">
        <v>11425</v>
      </c>
      <c r="S7" s="6">
        <v>11455</v>
      </c>
      <c r="T7" s="6">
        <v>11923</v>
      </c>
      <c r="U7" s="6">
        <v>12255</v>
      </c>
      <c r="V7" s="6">
        <v>12665</v>
      </c>
      <c r="W7" s="6">
        <v>12890</v>
      </c>
      <c r="X7" s="6">
        <v>12908</v>
      </c>
      <c r="Y7" s="6">
        <v>13269</v>
      </c>
      <c r="Z7" s="6">
        <v>13509</v>
      </c>
      <c r="AA7" s="6">
        <v>14378</v>
      </c>
      <c r="AB7" s="6"/>
      <c r="AC7" s="11" t="s">
        <v>5</v>
      </c>
      <c r="AD7" s="6">
        <f t="shared" ref="AD7:AD17" si="6">ROUND(AVERAGE(B7:AA7),0)</f>
        <v>10714</v>
      </c>
      <c r="AE7" s="6">
        <f t="shared" si="0"/>
        <v>11687</v>
      </c>
      <c r="AF7" s="6">
        <f t="shared" si="1"/>
        <v>3147</v>
      </c>
      <c r="AG7" s="6">
        <f t="shared" si="2"/>
        <v>11455</v>
      </c>
      <c r="AH7" s="6">
        <f t="shared" si="3"/>
        <v>14378</v>
      </c>
      <c r="AI7" s="6">
        <f t="shared" si="4"/>
        <v>3787</v>
      </c>
      <c r="AJ7" s="6">
        <f t="shared" si="5"/>
        <v>10591</v>
      </c>
    </row>
    <row r="8" spans="1:36" x14ac:dyDescent="0.25">
      <c r="A8" s="4" t="s">
        <v>6</v>
      </c>
      <c r="B8" s="6">
        <v>3101</v>
      </c>
      <c r="C8" s="6">
        <v>3274</v>
      </c>
      <c r="D8" s="6">
        <v>3271</v>
      </c>
      <c r="E8" s="6">
        <v>3104</v>
      </c>
      <c r="F8" s="6">
        <v>4920</v>
      </c>
      <c r="G8" s="6">
        <v>5427</v>
      </c>
      <c r="H8" s="6">
        <v>5892</v>
      </c>
      <c r="I8" s="6">
        <v>6161</v>
      </c>
      <c r="J8" s="6">
        <v>6341</v>
      </c>
      <c r="K8" s="6">
        <v>6656</v>
      </c>
      <c r="L8" s="6">
        <v>6860</v>
      </c>
      <c r="M8" s="6">
        <v>7102</v>
      </c>
      <c r="N8" s="6">
        <v>6502</v>
      </c>
      <c r="O8" s="6">
        <v>6029</v>
      </c>
      <c r="P8" s="6">
        <v>5778</v>
      </c>
      <c r="Q8" s="6">
        <v>6078</v>
      </c>
      <c r="R8" s="6">
        <v>5985</v>
      </c>
      <c r="S8" s="6">
        <v>6016</v>
      </c>
      <c r="T8" s="6">
        <v>6203</v>
      </c>
      <c r="U8" s="6">
        <v>6230</v>
      </c>
      <c r="V8" s="6">
        <v>6328</v>
      </c>
      <c r="W8" s="6">
        <v>6444</v>
      </c>
      <c r="X8" s="6">
        <v>6508</v>
      </c>
      <c r="Y8" s="6">
        <v>6633</v>
      </c>
      <c r="Z8" s="6">
        <v>6648</v>
      </c>
      <c r="AA8" s="6">
        <v>7089</v>
      </c>
      <c r="AB8" s="6"/>
      <c r="AC8" s="11" t="s">
        <v>6</v>
      </c>
      <c r="AD8" s="6">
        <f t="shared" si="6"/>
        <v>5792</v>
      </c>
      <c r="AE8" s="6">
        <f t="shared" si="0"/>
        <v>6182</v>
      </c>
      <c r="AF8" s="6">
        <f t="shared" si="1"/>
        <v>1202</v>
      </c>
      <c r="AG8" s="6" t="e">
        <f t="shared" si="2"/>
        <v>#N/A</v>
      </c>
      <c r="AH8" s="6">
        <f t="shared" si="3"/>
        <v>7102</v>
      </c>
      <c r="AI8" s="6">
        <f t="shared" si="4"/>
        <v>3101</v>
      </c>
      <c r="AJ8" s="6">
        <f t="shared" si="5"/>
        <v>4001</v>
      </c>
    </row>
    <row r="9" spans="1:36" x14ac:dyDescent="0.25">
      <c r="A9" s="4" t="s">
        <v>7</v>
      </c>
      <c r="B9" s="6">
        <v>1176</v>
      </c>
      <c r="C9" s="6">
        <v>1201</v>
      </c>
      <c r="D9" s="6">
        <v>1332</v>
      </c>
      <c r="E9" s="6">
        <v>1201</v>
      </c>
      <c r="F9" s="6">
        <v>1782</v>
      </c>
      <c r="G9" s="6">
        <v>1809</v>
      </c>
      <c r="H9" s="6">
        <v>1932</v>
      </c>
      <c r="I9" s="6">
        <v>1985</v>
      </c>
      <c r="J9" s="6">
        <v>2037</v>
      </c>
      <c r="K9" s="6">
        <v>2056</v>
      </c>
      <c r="L9" s="6">
        <v>2128</v>
      </c>
      <c r="M9" s="6">
        <v>2262</v>
      </c>
      <c r="N9" s="6">
        <v>2104</v>
      </c>
      <c r="O9" s="6">
        <v>1864</v>
      </c>
      <c r="P9" s="6">
        <v>1713</v>
      </c>
      <c r="Q9" s="6">
        <v>1815</v>
      </c>
      <c r="R9" s="6">
        <v>1757</v>
      </c>
      <c r="S9" s="6">
        <v>1756</v>
      </c>
      <c r="T9" s="6">
        <v>1722</v>
      </c>
      <c r="U9" s="6">
        <v>1842</v>
      </c>
      <c r="V9" s="6">
        <v>1885</v>
      </c>
      <c r="W9" s="6">
        <v>1939</v>
      </c>
      <c r="X9" s="6">
        <v>1905</v>
      </c>
      <c r="Y9" s="6">
        <v>1937</v>
      </c>
      <c r="Z9" s="6">
        <v>1993</v>
      </c>
      <c r="AA9" s="6">
        <v>2068</v>
      </c>
      <c r="AB9" s="6"/>
      <c r="AC9" s="11" t="s">
        <v>7</v>
      </c>
      <c r="AD9" s="6">
        <f t="shared" si="6"/>
        <v>1815</v>
      </c>
      <c r="AE9" s="6">
        <f t="shared" si="0"/>
        <v>1875</v>
      </c>
      <c r="AF9" s="6">
        <f t="shared" si="1"/>
        <v>284</v>
      </c>
      <c r="AG9" s="6">
        <f t="shared" si="2"/>
        <v>1201</v>
      </c>
      <c r="AH9" s="6">
        <f t="shared" si="3"/>
        <v>2262</v>
      </c>
      <c r="AI9" s="6">
        <f t="shared" si="4"/>
        <v>1176</v>
      </c>
      <c r="AJ9" s="6">
        <f t="shared" si="5"/>
        <v>1086</v>
      </c>
    </row>
    <row r="10" spans="1:36" x14ac:dyDescent="0.25">
      <c r="A10" s="4" t="s">
        <v>8</v>
      </c>
      <c r="B10" s="6">
        <v>1156</v>
      </c>
      <c r="C10" s="6">
        <v>1263</v>
      </c>
      <c r="D10" s="6">
        <v>1188</v>
      </c>
      <c r="E10" s="6">
        <v>1109</v>
      </c>
      <c r="F10" s="6">
        <v>999</v>
      </c>
      <c r="G10" s="6">
        <v>1782</v>
      </c>
      <c r="H10" s="6">
        <v>1821</v>
      </c>
      <c r="I10" s="6">
        <v>1906</v>
      </c>
      <c r="J10" s="6">
        <v>1928</v>
      </c>
      <c r="K10" s="6">
        <v>2034</v>
      </c>
      <c r="L10" s="6">
        <v>2129</v>
      </c>
      <c r="M10" s="6">
        <v>2211</v>
      </c>
      <c r="N10" s="6">
        <v>2064</v>
      </c>
      <c r="O10" s="6">
        <v>1896</v>
      </c>
      <c r="P10" s="6">
        <v>1774</v>
      </c>
      <c r="Q10" s="6">
        <v>1796</v>
      </c>
      <c r="R10" s="6">
        <v>1756</v>
      </c>
      <c r="S10" s="6">
        <v>1752</v>
      </c>
      <c r="T10" s="6">
        <v>1849</v>
      </c>
      <c r="U10" s="6">
        <v>1848</v>
      </c>
      <c r="V10" s="6">
        <v>1879</v>
      </c>
      <c r="W10" s="6">
        <v>1932</v>
      </c>
      <c r="X10" s="6">
        <v>1918</v>
      </c>
      <c r="Y10" s="6">
        <v>1913</v>
      </c>
      <c r="Z10" s="6">
        <v>1847</v>
      </c>
      <c r="AA10" s="6">
        <v>1860</v>
      </c>
      <c r="AB10" s="6"/>
      <c r="AC10" s="11" t="s">
        <v>8</v>
      </c>
      <c r="AD10" s="6">
        <f t="shared" si="6"/>
        <v>1754</v>
      </c>
      <c r="AE10" s="6">
        <f t="shared" si="0"/>
        <v>1849</v>
      </c>
      <c r="AF10" s="6">
        <f t="shared" si="1"/>
        <v>319</v>
      </c>
      <c r="AG10" s="6" t="e">
        <f t="shared" si="2"/>
        <v>#N/A</v>
      </c>
      <c r="AH10" s="6">
        <f t="shared" si="3"/>
        <v>2211</v>
      </c>
      <c r="AI10" s="6">
        <f t="shared" si="4"/>
        <v>999</v>
      </c>
      <c r="AJ10" s="6">
        <f>AH10-AI10</f>
        <v>1212</v>
      </c>
    </row>
    <row r="11" spans="1:36" x14ac:dyDescent="0.25">
      <c r="A11" s="4" t="s">
        <v>9</v>
      </c>
      <c r="B11" s="6">
        <v>396</v>
      </c>
      <c r="C11" s="6">
        <v>419</v>
      </c>
      <c r="D11" s="6">
        <v>397</v>
      </c>
      <c r="E11" s="6">
        <v>364</v>
      </c>
      <c r="F11" s="6">
        <v>354</v>
      </c>
      <c r="G11" s="6">
        <v>457</v>
      </c>
      <c r="H11" s="6">
        <v>583</v>
      </c>
      <c r="I11" s="6">
        <v>550</v>
      </c>
      <c r="J11" s="6">
        <v>573</v>
      </c>
      <c r="K11" s="6">
        <v>583</v>
      </c>
      <c r="L11" s="6">
        <v>597</v>
      </c>
      <c r="M11" s="6">
        <v>647</v>
      </c>
      <c r="N11" s="6">
        <v>596</v>
      </c>
      <c r="O11" s="6">
        <v>593</v>
      </c>
      <c r="P11" s="6">
        <v>547</v>
      </c>
      <c r="Q11" s="6">
        <v>530</v>
      </c>
      <c r="R11" s="6">
        <v>523</v>
      </c>
      <c r="S11" s="6">
        <v>521</v>
      </c>
      <c r="T11" s="6">
        <v>511</v>
      </c>
      <c r="U11" s="6">
        <v>534</v>
      </c>
      <c r="V11" s="6">
        <v>542</v>
      </c>
      <c r="W11" s="6">
        <v>556</v>
      </c>
      <c r="X11" s="6">
        <v>549</v>
      </c>
      <c r="Y11" s="6">
        <v>584</v>
      </c>
      <c r="Z11" s="6">
        <v>602</v>
      </c>
      <c r="AA11" s="6">
        <v>617</v>
      </c>
      <c r="AB11" s="6"/>
      <c r="AC11" s="11" t="s">
        <v>9</v>
      </c>
      <c r="AD11" s="6">
        <f t="shared" si="6"/>
        <v>528</v>
      </c>
      <c r="AE11" s="6">
        <f t="shared" si="0"/>
        <v>548</v>
      </c>
      <c r="AF11" s="6">
        <f t="shared" si="1"/>
        <v>79</v>
      </c>
      <c r="AG11" s="6">
        <f t="shared" si="2"/>
        <v>583</v>
      </c>
      <c r="AH11" s="6">
        <f t="shared" si="3"/>
        <v>647</v>
      </c>
      <c r="AI11" s="6">
        <f t="shared" si="4"/>
        <v>354</v>
      </c>
      <c r="AJ11" s="6">
        <f t="shared" si="5"/>
        <v>293</v>
      </c>
    </row>
    <row r="12" spans="1:36" x14ac:dyDescent="0.25">
      <c r="A12" s="4" t="s">
        <v>10</v>
      </c>
      <c r="B12" s="6">
        <v>296</v>
      </c>
      <c r="C12" s="6">
        <v>319</v>
      </c>
      <c r="D12" s="6">
        <v>304</v>
      </c>
      <c r="E12" s="6">
        <v>271</v>
      </c>
      <c r="F12" s="6">
        <v>304</v>
      </c>
      <c r="G12" s="6">
        <v>425</v>
      </c>
      <c r="H12" s="6">
        <v>451</v>
      </c>
      <c r="I12" s="6">
        <v>464</v>
      </c>
      <c r="J12" s="6">
        <v>469</v>
      </c>
      <c r="K12" s="6">
        <v>467</v>
      </c>
      <c r="L12" s="6">
        <v>490</v>
      </c>
      <c r="M12" s="6">
        <v>511</v>
      </c>
      <c r="N12" s="6">
        <v>484</v>
      </c>
      <c r="O12" s="6">
        <v>472</v>
      </c>
      <c r="P12" s="6">
        <v>450</v>
      </c>
      <c r="Q12" s="6">
        <v>417</v>
      </c>
      <c r="R12" s="6">
        <v>406</v>
      </c>
      <c r="S12" s="6">
        <v>405</v>
      </c>
      <c r="T12" s="6">
        <v>436</v>
      </c>
      <c r="U12" s="6">
        <v>468</v>
      </c>
      <c r="V12" s="6">
        <v>486</v>
      </c>
      <c r="W12" s="6">
        <v>474</v>
      </c>
      <c r="X12" s="6">
        <v>445</v>
      </c>
      <c r="Y12" s="6">
        <v>441</v>
      </c>
      <c r="Z12" s="6">
        <v>441</v>
      </c>
      <c r="AA12" s="6">
        <v>433</v>
      </c>
      <c r="AB12" s="6"/>
      <c r="AC12" s="11" t="s">
        <v>10</v>
      </c>
      <c r="AD12" s="6">
        <f t="shared" si="6"/>
        <v>424</v>
      </c>
      <c r="AE12" s="6">
        <f t="shared" si="0"/>
        <v>443</v>
      </c>
      <c r="AF12" s="6">
        <f t="shared" si="1"/>
        <v>66</v>
      </c>
      <c r="AG12" s="6">
        <f t="shared" si="2"/>
        <v>304</v>
      </c>
      <c r="AH12" s="6">
        <f t="shared" si="3"/>
        <v>511</v>
      </c>
      <c r="AI12" s="6">
        <f t="shared" si="4"/>
        <v>271</v>
      </c>
      <c r="AJ12" s="6">
        <f t="shared" si="5"/>
        <v>240</v>
      </c>
    </row>
    <row r="13" spans="1:36" x14ac:dyDescent="0.25">
      <c r="A13" s="4" t="s">
        <v>11</v>
      </c>
      <c r="B13" s="6">
        <v>381</v>
      </c>
      <c r="C13" s="6">
        <v>405</v>
      </c>
      <c r="D13" s="6">
        <v>379</v>
      </c>
      <c r="E13" s="6">
        <v>341</v>
      </c>
      <c r="F13" s="6">
        <v>433</v>
      </c>
      <c r="G13" s="6">
        <v>520</v>
      </c>
      <c r="H13" s="6">
        <v>535</v>
      </c>
      <c r="I13" s="6">
        <v>560</v>
      </c>
      <c r="J13" s="6">
        <v>556</v>
      </c>
      <c r="K13" s="6">
        <v>562</v>
      </c>
      <c r="L13" s="6">
        <v>595</v>
      </c>
      <c r="M13" s="6">
        <v>602</v>
      </c>
      <c r="N13" s="6">
        <v>531</v>
      </c>
      <c r="O13" s="6">
        <v>525</v>
      </c>
      <c r="P13" s="6">
        <v>483</v>
      </c>
      <c r="Q13" s="6">
        <v>483</v>
      </c>
      <c r="R13" s="6">
        <v>481</v>
      </c>
      <c r="S13" s="6">
        <v>482</v>
      </c>
      <c r="T13" s="6">
        <v>489</v>
      </c>
      <c r="U13" s="6">
        <v>498</v>
      </c>
      <c r="V13" s="6">
        <v>538</v>
      </c>
      <c r="W13" s="6">
        <v>554</v>
      </c>
      <c r="X13" s="6">
        <v>573</v>
      </c>
      <c r="Y13" s="6">
        <v>573</v>
      </c>
      <c r="Z13" s="6">
        <v>544</v>
      </c>
      <c r="AA13" s="6">
        <v>553</v>
      </c>
      <c r="AB13" s="6"/>
      <c r="AC13" s="11" t="s">
        <v>11</v>
      </c>
      <c r="AD13" s="6">
        <f t="shared" si="6"/>
        <v>507</v>
      </c>
      <c r="AE13" s="6">
        <f t="shared" si="0"/>
        <v>528</v>
      </c>
      <c r="AF13" s="6">
        <f t="shared" si="1"/>
        <v>68</v>
      </c>
      <c r="AG13" s="6">
        <f t="shared" si="2"/>
        <v>483</v>
      </c>
      <c r="AH13" s="6">
        <f t="shared" si="3"/>
        <v>602</v>
      </c>
      <c r="AI13" s="6">
        <f t="shared" si="4"/>
        <v>341</v>
      </c>
      <c r="AJ13" s="6">
        <f t="shared" si="5"/>
        <v>261</v>
      </c>
    </row>
    <row r="14" spans="1:36" x14ac:dyDescent="0.25">
      <c r="A14" s="4" t="s">
        <v>12</v>
      </c>
      <c r="B14" s="6">
        <v>107</v>
      </c>
      <c r="C14" s="6">
        <v>125</v>
      </c>
      <c r="D14" s="6">
        <v>105</v>
      </c>
      <c r="E14" s="6">
        <v>91</v>
      </c>
      <c r="F14" s="6">
        <v>129</v>
      </c>
      <c r="G14" s="6">
        <v>123</v>
      </c>
      <c r="H14" s="6">
        <v>135</v>
      </c>
      <c r="I14" s="6">
        <v>148</v>
      </c>
      <c r="J14" s="6">
        <v>148</v>
      </c>
      <c r="K14" s="6">
        <v>148</v>
      </c>
      <c r="L14" s="6">
        <v>154</v>
      </c>
      <c r="M14" s="6">
        <v>164</v>
      </c>
      <c r="N14" s="6">
        <v>154</v>
      </c>
      <c r="O14" s="6">
        <v>145</v>
      </c>
      <c r="P14" s="6">
        <v>147</v>
      </c>
      <c r="Q14" s="6">
        <v>145</v>
      </c>
      <c r="R14" s="6">
        <v>136</v>
      </c>
      <c r="S14" s="6">
        <v>138</v>
      </c>
      <c r="T14" s="6">
        <v>143</v>
      </c>
      <c r="U14" s="6">
        <v>147</v>
      </c>
      <c r="V14" s="6">
        <v>144</v>
      </c>
      <c r="W14" s="6">
        <v>145</v>
      </c>
      <c r="X14" s="6">
        <v>149</v>
      </c>
      <c r="Y14" s="6">
        <v>143</v>
      </c>
      <c r="Z14" s="6">
        <v>124</v>
      </c>
      <c r="AA14" s="6">
        <v>125</v>
      </c>
      <c r="AB14" s="6"/>
      <c r="AC14" s="11" t="s">
        <v>12</v>
      </c>
      <c r="AD14" s="6">
        <f t="shared" si="6"/>
        <v>137</v>
      </c>
      <c r="AE14" s="6">
        <f t="shared" si="0"/>
        <v>144</v>
      </c>
      <c r="AF14" s="6">
        <f t="shared" si="1"/>
        <v>17</v>
      </c>
      <c r="AG14" s="6">
        <f t="shared" si="2"/>
        <v>148</v>
      </c>
      <c r="AH14" s="6">
        <f t="shared" si="3"/>
        <v>164</v>
      </c>
      <c r="AI14" s="6">
        <f t="shared" si="4"/>
        <v>91</v>
      </c>
      <c r="AJ14" s="6">
        <f t="shared" si="5"/>
        <v>73</v>
      </c>
    </row>
    <row r="15" spans="1:36" x14ac:dyDescent="0.25">
      <c r="A15" s="4" t="s">
        <v>13</v>
      </c>
      <c r="B15" s="6">
        <v>60</v>
      </c>
      <c r="C15" s="6">
        <v>56</v>
      </c>
      <c r="D15" s="6">
        <v>58</v>
      </c>
      <c r="E15" s="6">
        <v>51</v>
      </c>
      <c r="F15" s="6">
        <v>68</v>
      </c>
      <c r="G15" s="6">
        <v>62</v>
      </c>
      <c r="H15" s="6">
        <v>75</v>
      </c>
      <c r="I15" s="6">
        <v>75</v>
      </c>
      <c r="J15" s="6">
        <v>65</v>
      </c>
      <c r="K15" s="6">
        <v>72</v>
      </c>
      <c r="L15" s="6">
        <v>65</v>
      </c>
      <c r="M15" s="6">
        <v>60</v>
      </c>
      <c r="N15" s="6">
        <v>62</v>
      </c>
      <c r="O15" s="6">
        <v>60</v>
      </c>
      <c r="P15" s="6">
        <v>56</v>
      </c>
      <c r="Q15" s="6">
        <v>55</v>
      </c>
      <c r="R15" s="6">
        <v>51</v>
      </c>
      <c r="S15" s="6">
        <v>48</v>
      </c>
      <c r="T15" s="6">
        <v>56</v>
      </c>
      <c r="U15" s="6">
        <v>57</v>
      </c>
      <c r="V15" s="6">
        <v>60</v>
      </c>
      <c r="W15" s="6">
        <v>56</v>
      </c>
      <c r="X15" s="6">
        <v>59</v>
      </c>
      <c r="Y15" s="6">
        <v>58</v>
      </c>
      <c r="Z15" s="6">
        <v>56</v>
      </c>
      <c r="AA15" s="6">
        <v>62</v>
      </c>
      <c r="AB15" s="6"/>
      <c r="AC15" s="11" t="s">
        <v>13</v>
      </c>
      <c r="AD15" s="6">
        <f t="shared" si="6"/>
        <v>60</v>
      </c>
      <c r="AE15" s="6">
        <f t="shared" si="0"/>
        <v>60</v>
      </c>
      <c r="AF15" s="6">
        <f t="shared" si="1"/>
        <v>7</v>
      </c>
      <c r="AG15" s="6">
        <f t="shared" si="2"/>
        <v>56</v>
      </c>
      <c r="AH15" s="6">
        <f t="shared" si="3"/>
        <v>75</v>
      </c>
      <c r="AI15" s="6">
        <f t="shared" si="4"/>
        <v>48</v>
      </c>
      <c r="AJ15" s="6">
        <f t="shared" si="5"/>
        <v>27</v>
      </c>
    </row>
    <row r="16" spans="1:36" x14ac:dyDescent="0.25">
      <c r="A16" s="4" t="s">
        <v>14</v>
      </c>
      <c r="B16" s="6">
        <v>38</v>
      </c>
      <c r="C16" s="6">
        <v>40</v>
      </c>
      <c r="D16" s="6">
        <v>42</v>
      </c>
      <c r="E16" s="6">
        <v>35</v>
      </c>
      <c r="F16" s="6">
        <v>56</v>
      </c>
      <c r="G16" s="6">
        <v>57</v>
      </c>
      <c r="H16" s="6">
        <v>64</v>
      </c>
      <c r="I16" s="6">
        <v>60</v>
      </c>
      <c r="J16" s="6">
        <v>56</v>
      </c>
      <c r="K16" s="6">
        <v>54</v>
      </c>
      <c r="L16" s="6">
        <v>60</v>
      </c>
      <c r="M16" s="6">
        <v>59</v>
      </c>
      <c r="N16" s="6">
        <v>62</v>
      </c>
      <c r="O16" s="6">
        <v>62</v>
      </c>
      <c r="P16" s="6">
        <v>60</v>
      </c>
      <c r="Q16" s="6">
        <v>59</v>
      </c>
      <c r="R16" s="6">
        <v>60</v>
      </c>
      <c r="S16" s="6">
        <v>60</v>
      </c>
      <c r="T16" s="6">
        <v>58</v>
      </c>
      <c r="U16" s="6">
        <v>57</v>
      </c>
      <c r="V16" s="6">
        <v>56</v>
      </c>
      <c r="W16" s="6">
        <v>58</v>
      </c>
      <c r="X16" s="6">
        <v>54</v>
      </c>
      <c r="Y16" s="6">
        <v>54</v>
      </c>
      <c r="Z16" s="6">
        <v>56</v>
      </c>
      <c r="AA16" s="6">
        <v>52</v>
      </c>
      <c r="AB16" s="6"/>
      <c r="AC16" s="11" t="s">
        <v>14</v>
      </c>
      <c r="AD16" s="6">
        <f t="shared" si="6"/>
        <v>55</v>
      </c>
      <c r="AE16" s="6">
        <f t="shared" si="0"/>
        <v>57</v>
      </c>
      <c r="AF16" s="6">
        <f t="shared" si="1"/>
        <v>7</v>
      </c>
      <c r="AG16" s="6">
        <f t="shared" si="2"/>
        <v>60</v>
      </c>
      <c r="AH16" s="6">
        <f t="shared" si="3"/>
        <v>64</v>
      </c>
      <c r="AI16" s="6">
        <f t="shared" si="4"/>
        <v>35</v>
      </c>
      <c r="AJ16" s="6">
        <f t="shared" si="5"/>
        <v>29</v>
      </c>
    </row>
    <row r="17" spans="1:36" x14ac:dyDescent="0.25">
      <c r="A17" s="4" t="s">
        <v>15</v>
      </c>
      <c r="B17" s="6">
        <v>160148</v>
      </c>
      <c r="C17" s="6">
        <v>163236</v>
      </c>
      <c r="D17" s="6">
        <v>165561</v>
      </c>
      <c r="E17" s="6">
        <v>163426</v>
      </c>
      <c r="F17" s="6">
        <v>168123</v>
      </c>
      <c r="G17" s="6">
        <v>166181</v>
      </c>
      <c r="H17" s="6">
        <v>171092</v>
      </c>
      <c r="I17" s="6">
        <v>176403</v>
      </c>
      <c r="J17" s="6">
        <v>182644</v>
      </c>
      <c r="K17" s="6">
        <v>186107</v>
      </c>
      <c r="L17" s="6">
        <v>192199</v>
      </c>
      <c r="M17" s="6">
        <v>202407</v>
      </c>
      <c r="N17" s="6">
        <v>194025</v>
      </c>
      <c r="O17" s="6">
        <v>256441</v>
      </c>
      <c r="P17" s="6">
        <v>253121</v>
      </c>
      <c r="Q17" s="6">
        <v>247105</v>
      </c>
      <c r="R17" s="6">
        <v>250964</v>
      </c>
      <c r="S17" s="6">
        <v>251647</v>
      </c>
      <c r="T17" s="6">
        <v>273775</v>
      </c>
      <c r="U17" s="6">
        <v>296093</v>
      </c>
      <c r="V17" s="6">
        <v>314590</v>
      </c>
      <c r="W17" s="6">
        <v>325736</v>
      </c>
      <c r="X17" s="6">
        <v>335731</v>
      </c>
      <c r="Y17" s="6">
        <v>342456</v>
      </c>
      <c r="Z17" s="6">
        <v>353365</v>
      </c>
      <c r="AA17" s="6">
        <v>374332</v>
      </c>
      <c r="AB17" s="6"/>
      <c r="AC17" s="11" t="s">
        <v>15</v>
      </c>
      <c r="AD17" s="6">
        <f t="shared" si="6"/>
        <v>237189</v>
      </c>
      <c r="AE17" s="6">
        <f t="shared" si="0"/>
        <v>224756</v>
      </c>
      <c r="AF17" s="6">
        <f t="shared" si="1"/>
        <v>68890</v>
      </c>
      <c r="AG17" s="6" t="e">
        <f t="shared" si="2"/>
        <v>#N/A</v>
      </c>
      <c r="AH17" s="6">
        <f t="shared" ref="AH17" si="7">MAX(B17:AA17)</f>
        <v>374332</v>
      </c>
      <c r="AI17" s="6">
        <f t="shared" si="4"/>
        <v>160148</v>
      </c>
      <c r="AJ17" s="6">
        <f>AH17-AI17</f>
        <v>214184</v>
      </c>
    </row>
    <row r="18" spans="1:36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</row>
    <row r="19" spans="1:36" x14ac:dyDescent="0.25">
      <c r="A19" s="11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6"/>
    </row>
    <row r="20" spans="1:36" x14ac:dyDescent="0.25">
      <c r="A20" s="11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</row>
    <row r="21" spans="1:36" x14ac:dyDescent="0.25">
      <c r="A21" s="11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</row>
    <row r="22" spans="1:36" x14ac:dyDescent="0.25">
      <c r="A22" s="11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4"/>
    </row>
    <row r="23" spans="1:36" x14ac:dyDescent="0.25">
      <c r="A23" s="11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F23" s="3"/>
    </row>
    <row r="24" spans="1:36" x14ac:dyDescent="0.25">
      <c r="A24" s="11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</row>
    <row r="25" spans="1:36" x14ac:dyDescent="0.25">
      <c r="A25" s="11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</row>
    <row r="26" spans="1:36" x14ac:dyDescent="0.25">
      <c r="A26" s="11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</row>
    <row r="27" spans="1:36" x14ac:dyDescent="0.25">
      <c r="A27" s="11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</row>
    <row r="28" spans="1:36" x14ac:dyDescent="0.25">
      <c r="A28" s="4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</row>
    <row r="29" spans="1:36" x14ac:dyDescent="0.25">
      <c r="A29" s="4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</row>
    <row r="32" spans="1:36" x14ac:dyDescent="0.25">
      <c r="A32" s="4"/>
      <c r="B32" s="4"/>
      <c r="C32" s="4"/>
    </row>
    <row r="33" spans="1:1" x14ac:dyDescent="0.25">
      <c r="A33" s="5"/>
    </row>
    <row r="34" spans="1:1" x14ac:dyDescent="0.25">
      <c r="A34" s="5"/>
    </row>
    <row r="35" spans="1:1" x14ac:dyDescent="0.25">
      <c r="A35" s="5"/>
    </row>
    <row r="36" spans="1:1" x14ac:dyDescent="0.25">
      <c r="A36" s="5"/>
    </row>
    <row r="37" spans="1:1" x14ac:dyDescent="0.25">
      <c r="A37" s="5"/>
    </row>
    <row r="38" spans="1:1" x14ac:dyDescent="0.25">
      <c r="A38" s="5"/>
    </row>
    <row r="39" spans="1:1" x14ac:dyDescent="0.25">
      <c r="A39" s="5"/>
    </row>
    <row r="40" spans="1:1" x14ac:dyDescent="0.25">
      <c r="A40" s="5"/>
    </row>
    <row r="41" spans="1:1" x14ac:dyDescent="0.25">
      <c r="A41" s="5"/>
    </row>
    <row r="42" spans="1:1" x14ac:dyDescent="0.25">
      <c r="A42" s="5"/>
    </row>
    <row r="43" spans="1:1" x14ac:dyDescent="0.25">
      <c r="A43" s="5"/>
    </row>
    <row r="44" spans="1:1" x14ac:dyDescent="0.25">
      <c r="A44" s="5"/>
    </row>
    <row r="45" spans="1:1" x14ac:dyDescent="0.25">
      <c r="A45" s="5"/>
    </row>
    <row r="46" spans="1:1" x14ac:dyDescent="0.25">
      <c r="A46" s="5"/>
    </row>
    <row r="47" spans="1:1" x14ac:dyDescent="0.25">
      <c r="A47" s="5"/>
    </row>
    <row r="48" spans="1:1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  <row r="57" spans="1:1" x14ac:dyDescent="0.25">
      <c r="A57" s="5"/>
    </row>
    <row r="58" spans="1:1" x14ac:dyDescent="0.25">
      <c r="A58" s="5"/>
    </row>
    <row r="59" spans="1:1" x14ac:dyDescent="0.25">
      <c r="A59" s="4"/>
    </row>
  </sheetData>
  <mergeCells count="2">
    <mergeCell ref="A1:F1"/>
    <mergeCell ref="AC2:AJ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J31"/>
  <sheetViews>
    <sheetView topLeftCell="K19" workbookViewId="0">
      <selection activeCell="Q23" sqref="Q23"/>
    </sheetView>
  </sheetViews>
  <sheetFormatPr defaultColWidth="8.85546875" defaultRowHeight="15" x14ac:dyDescent="0.25"/>
  <cols>
    <col min="1" max="1" width="26.7109375" customWidth="1"/>
    <col min="2" max="6" width="8.85546875" customWidth="1"/>
    <col min="8" max="10" width="8.85546875" customWidth="1"/>
    <col min="14" max="14" width="8.85546875" customWidth="1"/>
    <col min="29" max="29" width="27.140625" customWidth="1"/>
    <col min="32" max="32" width="18.140625" customWidth="1"/>
    <col min="34" max="34" width="14.28515625" customWidth="1"/>
    <col min="35" max="35" width="11.7109375" customWidth="1"/>
    <col min="37" max="37" width="31.42578125" customWidth="1"/>
  </cols>
  <sheetData>
    <row r="1" spans="1:36" x14ac:dyDescent="0.25">
      <c r="A1" s="13" t="s">
        <v>16</v>
      </c>
      <c r="B1" s="13"/>
      <c r="C1" s="13"/>
      <c r="D1" s="13"/>
      <c r="E1" s="13"/>
      <c r="F1" s="13"/>
      <c r="G1" s="13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1:36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C2" s="14" t="s">
        <v>56</v>
      </c>
      <c r="AD2" s="14"/>
      <c r="AE2" s="14"/>
      <c r="AF2" s="14"/>
      <c r="AG2" s="14"/>
      <c r="AH2" s="14"/>
      <c r="AI2" s="14"/>
      <c r="AJ2" s="14"/>
    </row>
    <row r="3" spans="1:36" s="1" customFormat="1" x14ac:dyDescent="0.25">
      <c r="A3" s="4" t="s">
        <v>17</v>
      </c>
      <c r="B3" s="4">
        <v>1997</v>
      </c>
      <c r="C3" s="4">
        <v>1998</v>
      </c>
      <c r="D3" s="4">
        <v>1999</v>
      </c>
      <c r="E3" s="4">
        <v>2000</v>
      </c>
      <c r="F3" s="4">
        <v>2001</v>
      </c>
      <c r="G3" s="4">
        <v>2002</v>
      </c>
      <c r="H3" s="4">
        <v>2003</v>
      </c>
      <c r="I3" s="4">
        <v>2004</v>
      </c>
      <c r="J3" s="4">
        <v>2005</v>
      </c>
      <c r="K3" s="4">
        <v>2006</v>
      </c>
      <c r="L3" s="4">
        <v>2007</v>
      </c>
      <c r="M3" s="4">
        <v>2008</v>
      </c>
      <c r="N3" s="4">
        <v>2009</v>
      </c>
      <c r="O3" s="4">
        <v>2010</v>
      </c>
      <c r="P3" s="4">
        <v>2011</v>
      </c>
      <c r="Q3" s="4">
        <v>2012</v>
      </c>
      <c r="R3" s="4">
        <v>2013</v>
      </c>
      <c r="S3" s="4">
        <v>2014</v>
      </c>
      <c r="T3" s="4">
        <v>2015</v>
      </c>
      <c r="U3" s="4">
        <v>2016</v>
      </c>
      <c r="V3" s="4">
        <v>2017</v>
      </c>
      <c r="W3" s="4">
        <v>2018</v>
      </c>
      <c r="X3" s="4">
        <v>2019</v>
      </c>
      <c r="Y3" s="4">
        <v>2020</v>
      </c>
      <c r="Z3" s="4">
        <v>2021</v>
      </c>
      <c r="AA3" s="4">
        <v>2022</v>
      </c>
      <c r="AC3" s="4" t="s">
        <v>55</v>
      </c>
      <c r="AD3" s="4" t="s">
        <v>48</v>
      </c>
      <c r="AE3" s="4" t="s">
        <v>49</v>
      </c>
      <c r="AF3" s="4" t="s">
        <v>50</v>
      </c>
      <c r="AG3" s="4" t="s">
        <v>52</v>
      </c>
      <c r="AH3" s="4" t="s">
        <v>54</v>
      </c>
      <c r="AI3" s="4" t="s">
        <v>53</v>
      </c>
      <c r="AJ3" s="4" t="s">
        <v>51</v>
      </c>
    </row>
    <row r="4" spans="1:36" x14ac:dyDescent="0.25">
      <c r="A4" s="4" t="s">
        <v>18</v>
      </c>
      <c r="B4" s="6">
        <v>4255</v>
      </c>
      <c r="C4" s="6">
        <v>4210</v>
      </c>
      <c r="D4" s="6">
        <v>4647</v>
      </c>
      <c r="E4" s="6">
        <v>4079</v>
      </c>
      <c r="F4" s="6">
        <v>4246</v>
      </c>
      <c r="G4" s="6">
        <v>4191</v>
      </c>
      <c r="H4" s="6">
        <v>4389</v>
      </c>
      <c r="I4" s="6">
        <v>4634</v>
      </c>
      <c r="J4" s="6">
        <v>5008</v>
      </c>
      <c r="K4" s="6">
        <v>5139</v>
      </c>
      <c r="L4" s="6">
        <v>5466</v>
      </c>
      <c r="M4" s="6">
        <v>5666</v>
      </c>
      <c r="N4" s="6">
        <v>5390</v>
      </c>
      <c r="O4" s="6">
        <v>7088</v>
      </c>
      <c r="P4" s="6">
        <v>6866</v>
      </c>
      <c r="Q4" s="6">
        <v>6702</v>
      </c>
      <c r="R4" s="6">
        <v>6914</v>
      </c>
      <c r="S4" s="6">
        <v>6938</v>
      </c>
      <c r="T4" s="6">
        <v>7604</v>
      </c>
      <c r="U4" s="6">
        <v>8281</v>
      </c>
      <c r="V4" s="6">
        <v>8722</v>
      </c>
      <c r="W4" s="6">
        <v>9076</v>
      </c>
      <c r="X4" s="6">
        <v>9295</v>
      </c>
      <c r="Y4" s="6">
        <v>9516</v>
      </c>
      <c r="Z4" s="6">
        <v>9720</v>
      </c>
      <c r="AA4" s="6">
        <v>10264</v>
      </c>
      <c r="AC4" s="4" t="s">
        <v>18</v>
      </c>
      <c r="AD4" s="6">
        <f>ROUND(AVERAGE(B4:AA4),0)</f>
        <v>6473</v>
      </c>
      <c r="AE4" s="6">
        <f>ROUND(MEDIAN(B4:AA4),0)</f>
        <v>6184</v>
      </c>
      <c r="AF4" s="6">
        <f>ROUND(_xlfn.STDEV.P(B4:AA4),0)</f>
        <v>1993</v>
      </c>
      <c r="AG4" s="6" t="e">
        <f>ROUND(_xlfn.MODE.SNGL(B4:AA4),0)</f>
        <v>#N/A</v>
      </c>
      <c r="AH4" s="6">
        <f>ROUND(MAX(B4:AA4),0)</f>
        <v>10264</v>
      </c>
      <c r="AI4" s="6">
        <f>ROUND(MIN(B4:AA4),0)</f>
        <v>4079</v>
      </c>
      <c r="AJ4" s="6">
        <f>AH4-AI4</f>
        <v>6185</v>
      </c>
    </row>
    <row r="5" spans="1:36" x14ac:dyDescent="0.25">
      <c r="A5" s="4" t="s">
        <v>19</v>
      </c>
      <c r="B5" s="6">
        <v>15508</v>
      </c>
      <c r="C5" s="6">
        <v>15676</v>
      </c>
      <c r="D5" s="6">
        <v>16112</v>
      </c>
      <c r="E5" s="6">
        <v>15303</v>
      </c>
      <c r="F5" s="6">
        <v>15874</v>
      </c>
      <c r="G5" s="6">
        <v>15661</v>
      </c>
      <c r="H5" s="6">
        <v>16185</v>
      </c>
      <c r="I5" s="6">
        <v>16873</v>
      </c>
      <c r="J5" s="6">
        <v>17427</v>
      </c>
      <c r="K5" s="6">
        <v>17744</v>
      </c>
      <c r="L5" s="6">
        <v>18427</v>
      </c>
      <c r="M5" s="6">
        <v>19151</v>
      </c>
      <c r="N5" s="6">
        <v>18094</v>
      </c>
      <c r="O5" s="6">
        <v>25149</v>
      </c>
      <c r="P5" s="6">
        <v>24203</v>
      </c>
      <c r="Q5" s="6">
        <v>23378</v>
      </c>
      <c r="R5" s="6">
        <v>23820</v>
      </c>
      <c r="S5" s="6">
        <v>23906</v>
      </c>
      <c r="T5" s="6">
        <v>25323</v>
      </c>
      <c r="U5" s="6">
        <v>27352</v>
      </c>
      <c r="V5" s="6">
        <v>29408</v>
      </c>
      <c r="W5" s="6">
        <v>30900</v>
      </c>
      <c r="X5" s="6">
        <v>31086</v>
      </c>
      <c r="Y5" s="6">
        <v>31623</v>
      </c>
      <c r="Z5" s="6">
        <v>32673</v>
      </c>
      <c r="AA5" s="6">
        <v>34818</v>
      </c>
      <c r="AC5" s="4" t="s">
        <v>19</v>
      </c>
      <c r="AD5" s="6">
        <f t="shared" ref="AD5:AD18" si="0">ROUND(AVERAGE(B5:AA5),0)</f>
        <v>22372</v>
      </c>
      <c r="AE5" s="6">
        <f t="shared" ref="AE5:AE18" si="1">ROUND(MEDIAN(B5:AA5),0)</f>
        <v>21265</v>
      </c>
      <c r="AF5" s="6">
        <f t="shared" ref="AF5:AF18" si="2">ROUND(_xlfn.STDEV.P(B5:AA5),0)</f>
        <v>6269</v>
      </c>
      <c r="AG5" s="6" t="e">
        <f t="shared" ref="AG5:AG18" si="3">ROUND(_xlfn.MODE.SNGL(B5:AA5),0)</f>
        <v>#N/A</v>
      </c>
      <c r="AH5" s="6">
        <f>ROUND(MAX(B5:AA5),0)</f>
        <v>34818</v>
      </c>
      <c r="AI5" s="6">
        <f t="shared" ref="AI5:AI18" si="4">ROUND(MIN(B5:AA5),0)</f>
        <v>15303</v>
      </c>
      <c r="AJ5" s="6">
        <f t="shared" ref="AJ5:AJ18" si="5">AH5-AI5</f>
        <v>19515</v>
      </c>
    </row>
    <row r="6" spans="1:36" x14ac:dyDescent="0.25">
      <c r="A6" s="4" t="s">
        <v>20</v>
      </c>
      <c r="B6" s="6">
        <v>12581</v>
      </c>
      <c r="C6" s="6">
        <v>12543</v>
      </c>
      <c r="D6" s="6">
        <v>12442</v>
      </c>
      <c r="E6" s="6">
        <v>12913</v>
      </c>
      <c r="F6" s="6">
        <v>12625</v>
      </c>
      <c r="G6" s="6">
        <v>12476</v>
      </c>
      <c r="H6" s="6">
        <v>13156</v>
      </c>
      <c r="I6" s="6">
        <v>13788</v>
      </c>
      <c r="J6" s="6">
        <v>14275</v>
      </c>
      <c r="K6" s="6">
        <v>14588</v>
      </c>
      <c r="L6" s="6">
        <v>15402</v>
      </c>
      <c r="M6" s="6">
        <v>15932</v>
      </c>
      <c r="N6" s="6">
        <v>15098</v>
      </c>
      <c r="O6" s="6">
        <v>19895</v>
      </c>
      <c r="P6" s="6">
        <v>19469</v>
      </c>
      <c r="Q6" s="6">
        <v>18735</v>
      </c>
      <c r="R6" s="6">
        <v>18912</v>
      </c>
      <c r="S6" s="6">
        <v>18947</v>
      </c>
      <c r="T6" s="6">
        <v>19831</v>
      </c>
      <c r="U6" s="6">
        <v>21807</v>
      </c>
      <c r="V6" s="6">
        <v>22927</v>
      </c>
      <c r="W6" s="6">
        <v>23113</v>
      </c>
      <c r="X6" s="6">
        <v>23670</v>
      </c>
      <c r="Y6" s="6">
        <v>23995</v>
      </c>
      <c r="Z6" s="6">
        <v>24805</v>
      </c>
      <c r="AA6" s="6">
        <v>27459</v>
      </c>
      <c r="AC6" s="4" t="s">
        <v>20</v>
      </c>
      <c r="AD6" s="6">
        <f t="shared" si="0"/>
        <v>17746</v>
      </c>
      <c r="AE6" s="6">
        <f t="shared" si="1"/>
        <v>17334</v>
      </c>
      <c r="AF6" s="6">
        <f t="shared" si="2"/>
        <v>4557</v>
      </c>
      <c r="AG6" s="6" t="e">
        <f t="shared" si="3"/>
        <v>#N/A</v>
      </c>
      <c r="AH6" s="6">
        <f t="shared" ref="AH6:AH18" si="6">ROUND(MAX(B6:AA6),0)</f>
        <v>27459</v>
      </c>
      <c r="AI6" s="6">
        <f t="shared" si="4"/>
        <v>12442</v>
      </c>
      <c r="AJ6" s="6">
        <f t="shared" si="5"/>
        <v>15017</v>
      </c>
    </row>
    <row r="7" spans="1:36" x14ac:dyDescent="0.25">
      <c r="A7" s="4" t="s">
        <v>21</v>
      </c>
      <c r="B7" s="6">
        <v>11489</v>
      </c>
      <c r="C7" s="6">
        <v>11956</v>
      </c>
      <c r="D7" s="6">
        <v>11396</v>
      </c>
      <c r="E7" s="6">
        <v>11759</v>
      </c>
      <c r="F7" s="6">
        <v>12325</v>
      </c>
      <c r="G7" s="6">
        <v>12245</v>
      </c>
      <c r="H7" s="6">
        <v>12911</v>
      </c>
      <c r="I7" s="6">
        <v>13446</v>
      </c>
      <c r="J7" s="6">
        <v>14100</v>
      </c>
      <c r="K7" s="6">
        <v>14482</v>
      </c>
      <c r="L7" s="6">
        <v>14858</v>
      </c>
      <c r="M7" s="6">
        <v>15471</v>
      </c>
      <c r="N7" s="6">
        <v>14712</v>
      </c>
      <c r="O7" s="6">
        <v>19244</v>
      </c>
      <c r="P7" s="6">
        <v>18808</v>
      </c>
      <c r="Q7" s="6">
        <v>18129</v>
      </c>
      <c r="R7" s="6">
        <v>18393</v>
      </c>
      <c r="S7" s="6">
        <v>18427</v>
      </c>
      <c r="T7" s="6">
        <v>19503</v>
      </c>
      <c r="U7" s="6">
        <v>20772</v>
      </c>
      <c r="V7" s="6">
        <v>22494</v>
      </c>
      <c r="W7" s="6">
        <v>22589</v>
      </c>
      <c r="X7" s="6">
        <v>23356</v>
      </c>
      <c r="Y7" s="6">
        <v>24194</v>
      </c>
      <c r="Z7" s="6">
        <v>24822</v>
      </c>
      <c r="AA7" s="6">
        <v>26609</v>
      </c>
      <c r="AC7" s="4" t="s">
        <v>21</v>
      </c>
      <c r="AD7" s="6">
        <f t="shared" si="0"/>
        <v>17250</v>
      </c>
      <c r="AE7" s="6">
        <f t="shared" si="1"/>
        <v>16800</v>
      </c>
      <c r="AF7" s="6">
        <f t="shared" si="2"/>
        <v>4620</v>
      </c>
      <c r="AG7" s="6" t="e">
        <f t="shared" si="3"/>
        <v>#N/A</v>
      </c>
      <c r="AH7" s="6">
        <f t="shared" si="6"/>
        <v>26609</v>
      </c>
      <c r="AI7" s="6">
        <f t="shared" si="4"/>
        <v>11396</v>
      </c>
      <c r="AJ7" s="6">
        <f t="shared" si="5"/>
        <v>15213</v>
      </c>
    </row>
    <row r="8" spans="1:36" x14ac:dyDescent="0.25">
      <c r="A8" s="4" t="s">
        <v>22</v>
      </c>
      <c r="B8" s="6">
        <v>14656</v>
      </c>
      <c r="C8" s="6">
        <v>14844</v>
      </c>
      <c r="D8" s="6">
        <v>13974</v>
      </c>
      <c r="E8" s="6">
        <v>14076</v>
      </c>
      <c r="F8" s="6">
        <v>14917</v>
      </c>
      <c r="G8" s="6">
        <v>14746</v>
      </c>
      <c r="H8" s="6">
        <v>15093</v>
      </c>
      <c r="I8" s="6">
        <v>15553</v>
      </c>
      <c r="J8" s="6">
        <v>15999</v>
      </c>
      <c r="K8" s="6">
        <v>16152</v>
      </c>
      <c r="L8" s="6">
        <v>16590</v>
      </c>
      <c r="M8" s="6">
        <v>17278</v>
      </c>
      <c r="N8" s="6">
        <v>16520</v>
      </c>
      <c r="O8" s="6">
        <v>21436</v>
      </c>
      <c r="P8" s="6">
        <v>20788</v>
      </c>
      <c r="Q8" s="6">
        <v>20088</v>
      </c>
      <c r="R8" s="6">
        <v>20288</v>
      </c>
      <c r="S8" s="6">
        <v>20330</v>
      </c>
      <c r="T8" s="6">
        <v>21287</v>
      </c>
      <c r="U8" s="6">
        <v>22844</v>
      </c>
      <c r="V8" s="6">
        <v>24377</v>
      </c>
      <c r="W8" s="6">
        <v>24788</v>
      </c>
      <c r="X8" s="6">
        <v>25831</v>
      </c>
      <c r="Y8" s="6">
        <v>26241</v>
      </c>
      <c r="Z8" s="6">
        <v>27757</v>
      </c>
      <c r="AA8" s="6">
        <v>29918</v>
      </c>
      <c r="AC8" s="4" t="s">
        <v>22</v>
      </c>
      <c r="AD8" s="6">
        <f t="shared" si="0"/>
        <v>19476</v>
      </c>
      <c r="AE8" s="6">
        <f t="shared" si="1"/>
        <v>18683</v>
      </c>
      <c r="AF8" s="6">
        <f t="shared" si="2"/>
        <v>4661</v>
      </c>
      <c r="AG8" s="6" t="e">
        <f t="shared" si="3"/>
        <v>#N/A</v>
      </c>
      <c r="AH8" s="6">
        <f t="shared" si="6"/>
        <v>29918</v>
      </c>
      <c r="AI8" s="6">
        <f t="shared" si="4"/>
        <v>13974</v>
      </c>
      <c r="AJ8" s="6">
        <f t="shared" si="5"/>
        <v>15944</v>
      </c>
    </row>
    <row r="9" spans="1:36" x14ac:dyDescent="0.25">
      <c r="A9" s="4" t="s">
        <v>23</v>
      </c>
      <c r="B9" s="6">
        <v>20195</v>
      </c>
      <c r="C9" s="6">
        <v>20949</v>
      </c>
      <c r="D9" s="6">
        <v>20608</v>
      </c>
      <c r="E9" s="6">
        <v>21553</v>
      </c>
      <c r="F9" s="6">
        <v>22129</v>
      </c>
      <c r="G9" s="6">
        <v>21790</v>
      </c>
      <c r="H9" s="6">
        <v>22513</v>
      </c>
      <c r="I9" s="6">
        <v>23071</v>
      </c>
      <c r="J9" s="6">
        <v>23831</v>
      </c>
      <c r="K9" s="6">
        <v>24296</v>
      </c>
      <c r="L9" s="6">
        <v>24741</v>
      </c>
      <c r="M9" s="6">
        <v>26073</v>
      </c>
      <c r="N9" s="6">
        <v>25218</v>
      </c>
      <c r="O9" s="6">
        <v>32532</v>
      </c>
      <c r="P9" s="6">
        <v>32017</v>
      </c>
      <c r="Q9" s="6">
        <v>31410</v>
      </c>
      <c r="R9" s="6">
        <v>31680</v>
      </c>
      <c r="S9" s="6">
        <v>31779</v>
      </c>
      <c r="T9" s="6">
        <v>34695</v>
      </c>
      <c r="U9" s="6">
        <v>37246</v>
      </c>
      <c r="V9" s="6">
        <v>39448</v>
      </c>
      <c r="W9" s="6">
        <v>41892</v>
      </c>
      <c r="X9" s="6">
        <v>42631</v>
      </c>
      <c r="Y9" s="6">
        <v>43631</v>
      </c>
      <c r="Z9" s="6">
        <v>44914</v>
      </c>
      <c r="AA9" s="6">
        <v>47315</v>
      </c>
      <c r="AC9" s="4" t="s">
        <v>23</v>
      </c>
      <c r="AD9" s="6">
        <f>ROUND(AVERAGE(B9:AA9),0)</f>
        <v>30314</v>
      </c>
      <c r="AE9" s="6">
        <f t="shared" si="1"/>
        <v>28742</v>
      </c>
      <c r="AF9" s="6">
        <f t="shared" si="2"/>
        <v>8540</v>
      </c>
      <c r="AG9" s="6" t="e">
        <f t="shared" si="3"/>
        <v>#N/A</v>
      </c>
      <c r="AH9" s="6">
        <f t="shared" si="6"/>
        <v>47315</v>
      </c>
      <c r="AI9" s="6">
        <f t="shared" si="4"/>
        <v>20195</v>
      </c>
      <c r="AJ9" s="6">
        <f t="shared" si="5"/>
        <v>27120</v>
      </c>
    </row>
    <row r="10" spans="1:36" x14ac:dyDescent="0.25">
      <c r="A10" s="4" t="s">
        <v>24</v>
      </c>
      <c r="B10" s="6">
        <v>16530</v>
      </c>
      <c r="C10" s="6">
        <v>17142</v>
      </c>
      <c r="D10" s="6">
        <v>17222</v>
      </c>
      <c r="E10" s="6">
        <v>15936</v>
      </c>
      <c r="F10" s="6">
        <v>17737</v>
      </c>
      <c r="G10" s="6">
        <v>17610</v>
      </c>
      <c r="H10" s="6">
        <v>17578</v>
      </c>
      <c r="I10" s="6">
        <v>17584</v>
      </c>
      <c r="J10" s="6">
        <v>17835</v>
      </c>
      <c r="K10" s="6">
        <v>18160</v>
      </c>
      <c r="L10" s="6">
        <v>19137</v>
      </c>
      <c r="M10" s="6">
        <v>20975</v>
      </c>
      <c r="N10" s="6">
        <v>20156</v>
      </c>
      <c r="O10" s="6">
        <v>31020</v>
      </c>
      <c r="P10" s="6">
        <v>31828</v>
      </c>
      <c r="Q10" s="6">
        <v>32065</v>
      </c>
      <c r="R10" s="6">
        <v>33875</v>
      </c>
      <c r="S10" s="6">
        <v>34030</v>
      </c>
      <c r="T10" s="6">
        <v>41505</v>
      </c>
      <c r="U10" s="6">
        <v>46550</v>
      </c>
      <c r="V10" s="6">
        <v>50722</v>
      </c>
      <c r="W10" s="6">
        <v>53678</v>
      </c>
      <c r="X10" s="6">
        <v>56821</v>
      </c>
      <c r="Y10" s="6">
        <v>58296</v>
      </c>
      <c r="Z10" s="6">
        <v>60330</v>
      </c>
      <c r="AA10" s="6">
        <v>63700</v>
      </c>
      <c r="AC10" s="4" t="s">
        <v>24</v>
      </c>
      <c r="AD10" s="6">
        <f t="shared" si="0"/>
        <v>31847</v>
      </c>
      <c r="AE10" s="6">
        <f t="shared" si="1"/>
        <v>25998</v>
      </c>
      <c r="AF10" s="6">
        <f t="shared" si="2"/>
        <v>16205</v>
      </c>
      <c r="AG10" s="6" t="e">
        <f t="shared" si="3"/>
        <v>#N/A</v>
      </c>
      <c r="AH10" s="6">
        <f t="shared" si="6"/>
        <v>63700</v>
      </c>
      <c r="AI10" s="6">
        <f t="shared" si="4"/>
        <v>15936</v>
      </c>
      <c r="AJ10" s="6">
        <f t="shared" si="5"/>
        <v>47764</v>
      </c>
    </row>
    <row r="11" spans="1:36" x14ac:dyDescent="0.25">
      <c r="A11" s="4" t="s">
        <v>25</v>
      </c>
      <c r="B11" s="6">
        <v>27824</v>
      </c>
      <c r="C11" s="6">
        <v>28806</v>
      </c>
      <c r="D11" s="6">
        <v>30707</v>
      </c>
      <c r="E11" s="6">
        <v>29683</v>
      </c>
      <c r="F11" s="6">
        <v>30338</v>
      </c>
      <c r="G11" s="6">
        <v>30094</v>
      </c>
      <c r="H11" s="6">
        <v>30949</v>
      </c>
      <c r="I11" s="6">
        <v>32046</v>
      </c>
      <c r="J11" s="6">
        <v>32813</v>
      </c>
      <c r="K11" s="6">
        <v>33250</v>
      </c>
      <c r="L11" s="6">
        <v>33867</v>
      </c>
      <c r="M11" s="6">
        <v>35751</v>
      </c>
      <c r="N11" s="6">
        <v>34452</v>
      </c>
      <c r="O11" s="6">
        <v>44729</v>
      </c>
      <c r="P11" s="6">
        <v>44214</v>
      </c>
      <c r="Q11" s="6">
        <v>43197</v>
      </c>
      <c r="R11" s="6">
        <v>43693</v>
      </c>
      <c r="S11" s="6">
        <v>43778</v>
      </c>
      <c r="T11" s="6">
        <v>47771</v>
      </c>
      <c r="U11" s="6">
        <v>51050</v>
      </c>
      <c r="V11" s="6">
        <v>53456</v>
      </c>
      <c r="W11" s="6">
        <v>55107</v>
      </c>
      <c r="X11" s="6">
        <v>57139</v>
      </c>
      <c r="Y11" s="6">
        <v>58204</v>
      </c>
      <c r="Z11" s="6">
        <v>59704</v>
      </c>
      <c r="AA11" s="6">
        <v>62351</v>
      </c>
      <c r="AC11" s="4" t="s">
        <v>25</v>
      </c>
      <c r="AD11" s="6">
        <f t="shared" si="0"/>
        <v>41345</v>
      </c>
      <c r="AE11" s="6">
        <f t="shared" si="1"/>
        <v>39474</v>
      </c>
      <c r="AF11" s="6">
        <f t="shared" si="2"/>
        <v>10959</v>
      </c>
      <c r="AG11" s="6" t="e">
        <f t="shared" si="3"/>
        <v>#N/A</v>
      </c>
      <c r="AH11" s="6">
        <f t="shared" si="6"/>
        <v>62351</v>
      </c>
      <c r="AI11" s="6">
        <f t="shared" si="4"/>
        <v>27824</v>
      </c>
      <c r="AJ11" s="6">
        <f t="shared" si="5"/>
        <v>34527</v>
      </c>
    </row>
    <row r="12" spans="1:36" ht="14.1" customHeight="1" x14ac:dyDescent="0.25">
      <c r="A12" s="4" t="s">
        <v>26</v>
      </c>
      <c r="B12" s="6">
        <v>16462</v>
      </c>
      <c r="C12" s="6">
        <v>16705</v>
      </c>
      <c r="D12" s="6">
        <v>16985</v>
      </c>
      <c r="E12" s="6">
        <v>17700</v>
      </c>
      <c r="F12" s="6">
        <v>18193</v>
      </c>
      <c r="G12" s="6">
        <v>17961</v>
      </c>
      <c r="H12" s="6">
        <v>18397</v>
      </c>
      <c r="I12" s="6">
        <v>19013</v>
      </c>
      <c r="J12" s="6">
        <v>19845</v>
      </c>
      <c r="K12" s="6">
        <v>20248</v>
      </c>
      <c r="L12" s="6">
        <v>20694</v>
      </c>
      <c r="M12" s="6">
        <v>21843</v>
      </c>
      <c r="N12" s="6">
        <v>20967</v>
      </c>
      <c r="O12" s="6">
        <v>26617</v>
      </c>
      <c r="P12" s="6">
        <v>26374</v>
      </c>
      <c r="Q12" s="6">
        <v>25653</v>
      </c>
      <c r="R12" s="6">
        <v>25677</v>
      </c>
      <c r="S12" s="6">
        <v>25740</v>
      </c>
      <c r="T12" s="6">
        <v>27299</v>
      </c>
      <c r="U12" s="6">
        <v>29052</v>
      </c>
      <c r="V12" s="6">
        <v>30377</v>
      </c>
      <c r="W12" s="6">
        <v>31206</v>
      </c>
      <c r="X12" s="6">
        <v>31932</v>
      </c>
      <c r="Y12" s="6">
        <v>32435</v>
      </c>
      <c r="Z12" s="6">
        <v>33469</v>
      </c>
      <c r="AA12" s="6">
        <v>35344</v>
      </c>
      <c r="AC12" s="4" t="s">
        <v>26</v>
      </c>
      <c r="AD12" s="6">
        <f t="shared" si="0"/>
        <v>24084</v>
      </c>
      <c r="AE12" s="6">
        <f t="shared" si="1"/>
        <v>23748</v>
      </c>
      <c r="AF12" s="6">
        <f t="shared" si="2"/>
        <v>5830</v>
      </c>
      <c r="AG12" s="6" t="e">
        <f t="shared" si="3"/>
        <v>#N/A</v>
      </c>
      <c r="AH12" s="6">
        <f t="shared" si="6"/>
        <v>35344</v>
      </c>
      <c r="AI12" s="6">
        <f t="shared" si="4"/>
        <v>16462</v>
      </c>
      <c r="AJ12" s="6">
        <f t="shared" si="5"/>
        <v>18882</v>
      </c>
    </row>
    <row r="13" spans="1:36" ht="14.1" customHeight="1" x14ac:dyDescent="0.25">
      <c r="A13" s="4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C13" s="4"/>
      <c r="AD13" s="6"/>
      <c r="AE13" s="6"/>
      <c r="AF13" s="6"/>
      <c r="AG13" s="6"/>
      <c r="AH13" s="6"/>
      <c r="AI13" s="6"/>
      <c r="AJ13" s="6"/>
    </row>
    <row r="14" spans="1:36" x14ac:dyDescent="0.25">
      <c r="A14" s="4" t="s">
        <v>27</v>
      </c>
      <c r="B14" s="6">
        <v>139500</v>
      </c>
      <c r="C14" s="6">
        <v>142804</v>
      </c>
      <c r="D14" s="6">
        <v>144093</v>
      </c>
      <c r="E14" s="6">
        <v>143001</v>
      </c>
      <c r="F14" s="6">
        <v>148382</v>
      </c>
      <c r="G14" s="6">
        <v>146774</v>
      </c>
      <c r="H14" s="6">
        <v>151170</v>
      </c>
      <c r="I14" s="6">
        <v>156008</v>
      </c>
      <c r="J14" s="6">
        <v>161133</v>
      </c>
      <c r="K14" s="6">
        <v>164059</v>
      </c>
      <c r="L14" s="6">
        <v>169182</v>
      </c>
      <c r="M14" s="6">
        <v>178138</v>
      </c>
      <c r="N14" s="6">
        <v>170608</v>
      </c>
      <c r="O14" s="6">
        <v>227710</v>
      </c>
      <c r="P14" s="6">
        <v>224567</v>
      </c>
      <c r="Q14" s="6">
        <v>219357</v>
      </c>
      <c r="R14" s="6">
        <v>223252</v>
      </c>
      <c r="S14" s="6">
        <v>223875</v>
      </c>
      <c r="T14" s="6">
        <v>244818</v>
      </c>
      <c r="U14" s="6">
        <v>264954</v>
      </c>
      <c r="V14" s="6">
        <v>281931</v>
      </c>
      <c r="W14" s="6">
        <v>292349</v>
      </c>
      <c r="X14" s="6">
        <v>301761</v>
      </c>
      <c r="Y14" s="6">
        <v>308135</v>
      </c>
      <c r="Z14" s="6">
        <v>318194</v>
      </c>
      <c r="AA14" s="6">
        <v>337778</v>
      </c>
      <c r="AC14" s="4" t="s">
        <v>27</v>
      </c>
      <c r="AD14" s="6">
        <f t="shared" si="0"/>
        <v>210905</v>
      </c>
      <c r="AE14" s="6">
        <f t="shared" si="1"/>
        <v>198748</v>
      </c>
      <c r="AF14" s="6">
        <f t="shared" si="2"/>
        <v>63383</v>
      </c>
      <c r="AG14" s="6" t="e">
        <f t="shared" si="3"/>
        <v>#N/A</v>
      </c>
      <c r="AH14" s="6">
        <f t="shared" si="6"/>
        <v>337778</v>
      </c>
      <c r="AI14" s="6">
        <f t="shared" si="4"/>
        <v>139500</v>
      </c>
      <c r="AJ14" s="6">
        <f t="shared" si="5"/>
        <v>198278</v>
      </c>
    </row>
    <row r="15" spans="1:36" x14ac:dyDescent="0.25">
      <c r="A15" s="4" t="s">
        <v>28</v>
      </c>
      <c r="B15" s="6">
        <v>8392</v>
      </c>
      <c r="C15" s="6">
        <v>8273</v>
      </c>
      <c r="D15" s="6">
        <v>8382</v>
      </c>
      <c r="E15" s="6">
        <v>7676</v>
      </c>
      <c r="F15" s="6">
        <v>7916</v>
      </c>
      <c r="G15" s="6">
        <v>7784</v>
      </c>
      <c r="H15" s="6">
        <v>7830</v>
      </c>
      <c r="I15" s="6">
        <v>8115</v>
      </c>
      <c r="J15" s="6">
        <v>8503</v>
      </c>
      <c r="K15" s="6">
        <v>8727</v>
      </c>
      <c r="L15" s="6">
        <v>8905</v>
      </c>
      <c r="M15" s="6">
        <v>9235</v>
      </c>
      <c r="N15" s="6">
        <v>8854</v>
      </c>
      <c r="O15" s="6">
        <v>11064</v>
      </c>
      <c r="P15" s="6">
        <v>10865</v>
      </c>
      <c r="Q15" s="6">
        <v>10475</v>
      </c>
      <c r="R15" s="6">
        <v>10538</v>
      </c>
      <c r="S15" s="6">
        <v>10565</v>
      </c>
      <c r="T15" s="6">
        <v>11123</v>
      </c>
      <c r="U15" s="6">
        <v>12015</v>
      </c>
      <c r="V15" s="6">
        <v>12578</v>
      </c>
      <c r="W15" s="6">
        <v>13094</v>
      </c>
      <c r="X15" s="6">
        <v>13155</v>
      </c>
      <c r="Y15" s="6">
        <v>13448</v>
      </c>
      <c r="Z15" s="6">
        <v>13973</v>
      </c>
      <c r="AA15" s="6">
        <v>14587</v>
      </c>
      <c r="AC15" s="4" t="s">
        <v>28</v>
      </c>
      <c r="AD15" s="6">
        <f t="shared" si="0"/>
        <v>10234</v>
      </c>
      <c r="AE15" s="6">
        <f t="shared" si="1"/>
        <v>9855</v>
      </c>
      <c r="AF15" s="6">
        <f t="shared" si="2"/>
        <v>2144</v>
      </c>
      <c r="AG15" s="6" t="e">
        <f t="shared" si="3"/>
        <v>#N/A</v>
      </c>
      <c r="AH15" s="6">
        <f t="shared" si="6"/>
        <v>14587</v>
      </c>
      <c r="AI15" s="6">
        <f t="shared" si="4"/>
        <v>7676</v>
      </c>
      <c r="AJ15" s="6">
        <f t="shared" si="5"/>
        <v>6911</v>
      </c>
    </row>
    <row r="16" spans="1:36" x14ac:dyDescent="0.25">
      <c r="A16" s="4" t="s">
        <v>29</v>
      </c>
      <c r="B16" s="6">
        <v>12256</v>
      </c>
      <c r="C16" s="6">
        <v>12159</v>
      </c>
      <c r="D16" s="6">
        <v>13179</v>
      </c>
      <c r="E16" s="6">
        <v>12748</v>
      </c>
      <c r="F16" s="6">
        <v>11824</v>
      </c>
      <c r="G16" s="6">
        <v>11624</v>
      </c>
      <c r="H16" s="6">
        <v>12092</v>
      </c>
      <c r="I16" s="6">
        <v>12280</v>
      </c>
      <c r="J16" s="6">
        <v>13008</v>
      </c>
      <c r="K16" s="6">
        <v>13321</v>
      </c>
      <c r="L16" s="6">
        <v>14113</v>
      </c>
      <c r="M16" s="6">
        <v>15034</v>
      </c>
      <c r="N16" s="6">
        <v>14563</v>
      </c>
      <c r="O16" s="6">
        <v>17667</v>
      </c>
      <c r="P16" s="6">
        <v>17689</v>
      </c>
      <c r="Q16" s="6">
        <v>17273</v>
      </c>
      <c r="R16" s="6">
        <v>17174</v>
      </c>
      <c r="S16" s="6">
        <v>17207</v>
      </c>
      <c r="T16" s="6">
        <v>17834</v>
      </c>
      <c r="U16" s="6">
        <v>19124</v>
      </c>
      <c r="V16" s="6">
        <v>20081</v>
      </c>
      <c r="W16" s="6">
        <v>20293</v>
      </c>
      <c r="X16" s="6">
        <v>20815</v>
      </c>
      <c r="Y16" s="6">
        <v>20873</v>
      </c>
      <c r="Z16" s="6">
        <v>21198</v>
      </c>
      <c r="AA16" s="6">
        <v>21967</v>
      </c>
      <c r="AC16" s="4" t="s">
        <v>29</v>
      </c>
      <c r="AD16" s="6">
        <f t="shared" si="0"/>
        <v>16054</v>
      </c>
      <c r="AE16" s="6">
        <f t="shared" si="1"/>
        <v>16104</v>
      </c>
      <c r="AF16" s="6">
        <f t="shared" si="2"/>
        <v>3416</v>
      </c>
      <c r="AG16" s="6" t="e">
        <f t="shared" si="3"/>
        <v>#N/A</v>
      </c>
      <c r="AH16" s="6">
        <f t="shared" si="6"/>
        <v>21967</v>
      </c>
      <c r="AI16" s="6">
        <f t="shared" si="4"/>
        <v>11624</v>
      </c>
      <c r="AJ16" s="6">
        <f t="shared" si="5"/>
        <v>10343</v>
      </c>
    </row>
    <row r="17" spans="1:36" x14ac:dyDescent="0.25">
      <c r="A17" s="4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C17" s="4"/>
      <c r="AD17" s="6"/>
      <c r="AE17" s="6"/>
      <c r="AF17" s="6"/>
      <c r="AG17" s="6"/>
      <c r="AH17" s="6"/>
      <c r="AI17" s="6"/>
      <c r="AJ17" s="6"/>
    </row>
    <row r="18" spans="1:36" x14ac:dyDescent="0.25">
      <c r="A18" s="4" t="s">
        <v>30</v>
      </c>
      <c r="B18" s="6">
        <v>160148</v>
      </c>
      <c r="C18" s="6">
        <v>163236</v>
      </c>
      <c r="D18" s="6">
        <v>165561</v>
      </c>
      <c r="E18" s="6">
        <v>163426</v>
      </c>
      <c r="F18" s="6">
        <v>168123</v>
      </c>
      <c r="G18" s="6">
        <v>166181</v>
      </c>
      <c r="H18" s="6">
        <v>171092</v>
      </c>
      <c r="I18" s="6">
        <v>176403</v>
      </c>
      <c r="J18" s="6">
        <v>182644</v>
      </c>
      <c r="K18" s="6">
        <v>186107</v>
      </c>
      <c r="L18" s="6">
        <v>192199</v>
      </c>
      <c r="M18" s="6">
        <v>202407</v>
      </c>
      <c r="N18" s="6">
        <v>194025</v>
      </c>
      <c r="O18" s="6">
        <v>256441</v>
      </c>
      <c r="P18" s="6">
        <v>253121</v>
      </c>
      <c r="Q18" s="6">
        <v>247105</v>
      </c>
      <c r="R18" s="6">
        <v>250964</v>
      </c>
      <c r="S18" s="6">
        <v>251647</v>
      </c>
      <c r="T18" s="6">
        <v>273775</v>
      </c>
      <c r="U18" s="6">
        <v>296093</v>
      </c>
      <c r="V18" s="6">
        <v>314590</v>
      </c>
      <c r="W18" s="6">
        <v>325736</v>
      </c>
      <c r="X18" s="6">
        <v>335731</v>
      </c>
      <c r="Y18" s="6">
        <v>342456</v>
      </c>
      <c r="Z18" s="6">
        <v>353365</v>
      </c>
      <c r="AA18" s="6">
        <v>374332</v>
      </c>
      <c r="AC18" s="4" t="s">
        <v>30</v>
      </c>
      <c r="AD18" s="6">
        <f t="shared" si="0"/>
        <v>237189</v>
      </c>
      <c r="AE18" s="6">
        <f t="shared" si="1"/>
        <v>224756</v>
      </c>
      <c r="AF18" s="6">
        <f t="shared" si="2"/>
        <v>68890</v>
      </c>
      <c r="AG18" s="6" t="e">
        <f t="shared" si="3"/>
        <v>#N/A</v>
      </c>
      <c r="AH18" s="6">
        <f t="shared" si="6"/>
        <v>374332</v>
      </c>
      <c r="AI18" s="6">
        <f t="shared" si="4"/>
        <v>160148</v>
      </c>
      <c r="AJ18" s="6">
        <f t="shared" si="5"/>
        <v>214184</v>
      </c>
    </row>
    <row r="19" spans="1:36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 spans="1:36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36" x14ac:dyDescent="0.25">
      <c r="A21" s="7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36" x14ac:dyDescent="0.25">
      <c r="A22" s="6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36" x14ac:dyDescent="0.25">
      <c r="A23" s="4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36" x14ac:dyDescent="0.25">
      <c r="A24" s="4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36" x14ac:dyDescent="0.25">
      <c r="A25" s="4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1:36" x14ac:dyDescent="0.25">
      <c r="A26" s="4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 spans="1:36" x14ac:dyDescent="0.25">
      <c r="A27" s="4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1:36" x14ac:dyDescent="0.25">
      <c r="A28" s="4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1:36" x14ac:dyDescent="0.25">
      <c r="A29" s="4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1:36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</row>
    <row r="31" spans="1:36" x14ac:dyDescent="0.25">
      <c r="A31" s="7"/>
    </row>
  </sheetData>
  <mergeCells count="2">
    <mergeCell ref="A1:G1"/>
    <mergeCell ref="AC2:AJ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J29"/>
  <sheetViews>
    <sheetView topLeftCell="J10" workbookViewId="0">
      <selection activeCell="AG36" sqref="AG36"/>
    </sheetView>
  </sheetViews>
  <sheetFormatPr defaultColWidth="8.85546875" defaultRowHeight="15" x14ac:dyDescent="0.25"/>
  <cols>
    <col min="1" max="1" width="26.7109375" customWidth="1"/>
    <col min="29" max="29" width="25.28515625" customWidth="1"/>
    <col min="32" max="32" width="18.7109375" customWidth="1"/>
    <col min="34" max="34" width="13.7109375" customWidth="1"/>
    <col min="35" max="35" width="12.42578125" customWidth="1"/>
  </cols>
  <sheetData>
    <row r="1" spans="1:36" x14ac:dyDescent="0.25">
      <c r="A1" s="13" t="s">
        <v>31</v>
      </c>
      <c r="B1" s="13"/>
      <c r="C1" s="13"/>
      <c r="D1" s="13"/>
      <c r="E1" s="13"/>
      <c r="F1" s="13"/>
      <c r="G1" s="13"/>
      <c r="H1" s="13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1:36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C2" s="14" t="s">
        <v>56</v>
      </c>
      <c r="AD2" s="15"/>
      <c r="AE2" s="15"/>
      <c r="AF2" s="15"/>
      <c r="AG2" s="15"/>
      <c r="AH2" s="15"/>
      <c r="AI2" s="15"/>
      <c r="AJ2" s="15"/>
    </row>
    <row r="3" spans="1:36" s="1" customFormat="1" x14ac:dyDescent="0.25">
      <c r="A3" s="4" t="s">
        <v>17</v>
      </c>
      <c r="B3" s="4">
        <v>1997</v>
      </c>
      <c r="C3" s="4">
        <v>1998</v>
      </c>
      <c r="D3" s="4">
        <v>1999</v>
      </c>
      <c r="E3" s="4">
        <v>2000</v>
      </c>
      <c r="F3" s="4">
        <v>2001</v>
      </c>
      <c r="G3" s="4">
        <v>2002</v>
      </c>
      <c r="H3" s="4">
        <v>2003</v>
      </c>
      <c r="I3" s="4">
        <v>2004</v>
      </c>
      <c r="J3" s="4">
        <v>2005</v>
      </c>
      <c r="K3" s="4">
        <v>2006</v>
      </c>
      <c r="L3" s="4">
        <v>2007</v>
      </c>
      <c r="M3" s="4">
        <v>2008</v>
      </c>
      <c r="N3" s="4">
        <v>2009</v>
      </c>
      <c r="O3" s="4">
        <v>2010</v>
      </c>
      <c r="P3" s="4">
        <v>2011</v>
      </c>
      <c r="Q3" s="4">
        <v>2012</v>
      </c>
      <c r="R3" s="4">
        <v>2013</v>
      </c>
      <c r="S3" s="4">
        <v>2014</v>
      </c>
      <c r="T3" s="4">
        <v>2015</v>
      </c>
      <c r="U3" s="4">
        <v>2016</v>
      </c>
      <c r="V3" s="4">
        <v>2017</v>
      </c>
      <c r="W3" s="4">
        <v>2018</v>
      </c>
      <c r="X3" s="4">
        <v>2019</v>
      </c>
      <c r="Y3" s="4">
        <v>2020</v>
      </c>
      <c r="Z3" s="4">
        <v>2021</v>
      </c>
      <c r="AA3" s="4">
        <v>2022</v>
      </c>
      <c r="AC3" s="4" t="s">
        <v>17</v>
      </c>
      <c r="AD3" s="4" t="s">
        <v>48</v>
      </c>
      <c r="AE3" s="4" t="s">
        <v>49</v>
      </c>
      <c r="AF3" s="4" t="s">
        <v>50</v>
      </c>
      <c r="AG3" s="4" t="s">
        <v>52</v>
      </c>
      <c r="AH3" s="4" t="s">
        <v>54</v>
      </c>
      <c r="AI3" s="4" t="s">
        <v>53</v>
      </c>
      <c r="AJ3" s="4" t="s">
        <v>51</v>
      </c>
    </row>
    <row r="4" spans="1:36" x14ac:dyDescent="0.25">
      <c r="A4" s="4" t="s">
        <v>18</v>
      </c>
      <c r="B4" s="6">
        <v>30.3</v>
      </c>
      <c r="C4" s="6">
        <v>29.8</v>
      </c>
      <c r="D4" s="6">
        <v>36.1</v>
      </c>
      <c r="E4" s="6">
        <v>31.9</v>
      </c>
      <c r="F4" s="6">
        <v>28.9</v>
      </c>
      <c r="G4" s="6">
        <v>44.8</v>
      </c>
      <c r="H4" s="6">
        <v>42.6</v>
      </c>
      <c r="I4" s="6">
        <v>38.6</v>
      </c>
      <c r="J4" s="6">
        <v>45.8</v>
      </c>
      <c r="K4" s="6">
        <v>49</v>
      </c>
      <c r="L4" s="6">
        <v>52.1</v>
      </c>
      <c r="M4" s="6">
        <v>44.7</v>
      </c>
      <c r="N4" s="6">
        <v>38.4</v>
      </c>
      <c r="O4" s="6">
        <v>44.4</v>
      </c>
      <c r="P4" s="6">
        <v>40.4</v>
      </c>
      <c r="Q4" s="6">
        <v>38.5</v>
      </c>
      <c r="R4" s="6">
        <v>36.5</v>
      </c>
      <c r="S4" s="6">
        <v>36.799999999999997</v>
      </c>
      <c r="T4" s="6">
        <v>42.4</v>
      </c>
      <c r="U4" s="6">
        <v>42.2</v>
      </c>
      <c r="V4" s="6">
        <v>42.2</v>
      </c>
      <c r="W4" s="6">
        <v>43.936999999999998</v>
      </c>
      <c r="X4" s="6">
        <v>51.1</v>
      </c>
      <c r="Y4" s="6">
        <v>43.1</v>
      </c>
      <c r="Z4" s="6">
        <v>41.3</v>
      </c>
      <c r="AA4" s="6">
        <v>50.6</v>
      </c>
      <c r="AC4" s="4" t="s">
        <v>18</v>
      </c>
      <c r="AD4" s="6">
        <f t="shared" ref="AD4:AD12" si="0">ROUND(AVERAGE(B4:AA4),0)</f>
        <v>41</v>
      </c>
      <c r="AE4" s="6">
        <f t="shared" ref="AE4:AE12" si="1">ROUND(MEDIAN(B4:AA4),0)</f>
        <v>42</v>
      </c>
      <c r="AF4" s="6">
        <f t="shared" ref="AF4:AF12" si="2">ROUND(_xlfn.STDEV.P(B4:AA4),0)</f>
        <v>6</v>
      </c>
      <c r="AG4" s="6">
        <f t="shared" ref="AG4:AG12" si="3">ROUND(_xlfn.MODE.SNGL(B4:AA4),0)</f>
        <v>42</v>
      </c>
      <c r="AH4" s="6">
        <f t="shared" ref="AH4:AH12" si="4">ROUND(MAX(B4:AA4),0)</f>
        <v>52</v>
      </c>
      <c r="AI4" s="6">
        <f t="shared" ref="AI4:AI12" si="5">ROUND(MIN(B4:AA4),0)</f>
        <v>29</v>
      </c>
      <c r="AJ4" s="6">
        <f>AH4-AI4</f>
        <v>23</v>
      </c>
    </row>
    <row r="5" spans="1:36" x14ac:dyDescent="0.25">
      <c r="A5" s="4" t="s">
        <v>19</v>
      </c>
      <c r="B5" s="6">
        <v>85</v>
      </c>
      <c r="C5" s="6">
        <v>89.1</v>
      </c>
      <c r="D5" s="6">
        <v>106.4</v>
      </c>
      <c r="E5" s="6">
        <v>100.2</v>
      </c>
      <c r="F5" s="6">
        <v>105.9</v>
      </c>
      <c r="G5" s="6">
        <v>103.2</v>
      </c>
      <c r="H5" s="6">
        <v>115.7</v>
      </c>
      <c r="I5" s="6">
        <v>109.4</v>
      </c>
      <c r="J5" s="6">
        <v>123.4</v>
      </c>
      <c r="K5" s="6">
        <v>127.5</v>
      </c>
      <c r="L5" s="6">
        <v>134.19999999999999</v>
      </c>
      <c r="M5" s="6">
        <v>136.6</v>
      </c>
      <c r="N5" s="6">
        <v>117.4</v>
      </c>
      <c r="O5" s="6">
        <v>134.1</v>
      </c>
      <c r="P5" s="6">
        <v>129</v>
      </c>
      <c r="Q5" s="6">
        <v>135.5</v>
      </c>
      <c r="R5" s="6">
        <v>133.80000000000001</v>
      </c>
      <c r="S5" s="6">
        <v>133.6</v>
      </c>
      <c r="T5" s="6">
        <v>151.30000000000001</v>
      </c>
      <c r="U5" s="6">
        <v>155.1</v>
      </c>
      <c r="V5" s="6">
        <v>160.9</v>
      </c>
      <c r="W5" s="6">
        <v>160.084</v>
      </c>
      <c r="X5" s="6">
        <v>162.30000000000001</v>
      </c>
      <c r="Y5" s="6">
        <v>163.5</v>
      </c>
      <c r="Z5" s="6">
        <v>161.5</v>
      </c>
      <c r="AA5" s="6">
        <v>144.9</v>
      </c>
      <c r="AC5" s="4" t="s">
        <v>19</v>
      </c>
      <c r="AD5" s="6">
        <f t="shared" si="0"/>
        <v>130</v>
      </c>
      <c r="AE5" s="6">
        <f t="shared" si="1"/>
        <v>134</v>
      </c>
      <c r="AF5" s="6">
        <f t="shared" si="2"/>
        <v>23</v>
      </c>
      <c r="AG5" s="6" t="e">
        <f t="shared" si="3"/>
        <v>#N/A</v>
      </c>
      <c r="AH5" s="6">
        <f t="shared" si="4"/>
        <v>164</v>
      </c>
      <c r="AI5" s="6">
        <f t="shared" si="5"/>
        <v>85</v>
      </c>
      <c r="AJ5" s="6">
        <f t="shared" ref="AJ5:AJ16" si="6">AH5-AI5</f>
        <v>79</v>
      </c>
    </row>
    <row r="6" spans="1:36" x14ac:dyDescent="0.25">
      <c r="A6" s="4" t="s">
        <v>20</v>
      </c>
      <c r="B6" s="6">
        <v>75.3</v>
      </c>
      <c r="C6" s="6">
        <v>81.900000000000006</v>
      </c>
      <c r="D6" s="6">
        <v>90</v>
      </c>
      <c r="E6" s="6">
        <v>90.4</v>
      </c>
      <c r="F6" s="6">
        <v>90.3</v>
      </c>
      <c r="G6" s="6">
        <v>88.9</v>
      </c>
      <c r="H6" s="6">
        <v>103.6</v>
      </c>
      <c r="I6" s="6">
        <v>96.3</v>
      </c>
      <c r="J6" s="6">
        <v>109</v>
      </c>
      <c r="K6" s="6">
        <v>113.7</v>
      </c>
      <c r="L6" s="6">
        <v>118</v>
      </c>
      <c r="M6" s="6">
        <v>113.9</v>
      </c>
      <c r="N6" s="6">
        <v>100.4</v>
      </c>
      <c r="O6" s="6">
        <v>108.4</v>
      </c>
      <c r="P6" s="6">
        <v>98</v>
      </c>
      <c r="Q6" s="6">
        <v>95.4</v>
      </c>
      <c r="R6" s="6">
        <v>94.6</v>
      </c>
      <c r="S6" s="6">
        <v>93.9</v>
      </c>
      <c r="T6" s="6">
        <v>91</v>
      </c>
      <c r="U6" s="6">
        <v>107.9</v>
      </c>
      <c r="V6" s="6">
        <v>103.7</v>
      </c>
      <c r="W6" s="6">
        <v>105.033</v>
      </c>
      <c r="X6" s="6">
        <v>101.4</v>
      </c>
      <c r="Y6" s="6">
        <v>106.1</v>
      </c>
      <c r="Z6" s="6">
        <v>111</v>
      </c>
      <c r="AA6" s="6">
        <v>111.7</v>
      </c>
      <c r="AC6" s="4" t="s">
        <v>20</v>
      </c>
      <c r="AD6" s="6">
        <f t="shared" si="0"/>
        <v>100</v>
      </c>
      <c r="AE6" s="6">
        <f t="shared" si="1"/>
        <v>101</v>
      </c>
      <c r="AF6" s="6">
        <f t="shared" si="2"/>
        <v>10</v>
      </c>
      <c r="AG6" s="6" t="e">
        <f t="shared" si="3"/>
        <v>#N/A</v>
      </c>
      <c r="AH6" s="6">
        <f t="shared" si="4"/>
        <v>118</v>
      </c>
      <c r="AI6" s="6">
        <f t="shared" si="5"/>
        <v>75</v>
      </c>
      <c r="AJ6" s="6">
        <f t="shared" si="6"/>
        <v>43</v>
      </c>
    </row>
    <row r="7" spans="1:36" x14ac:dyDescent="0.25">
      <c r="A7" s="4" t="s">
        <v>21</v>
      </c>
      <c r="B7" s="6">
        <v>51.6</v>
      </c>
      <c r="C7" s="6">
        <v>55</v>
      </c>
      <c r="D7" s="6">
        <v>61.5</v>
      </c>
      <c r="E7" s="6">
        <v>63.2</v>
      </c>
      <c r="F7" s="6">
        <v>67.2</v>
      </c>
      <c r="G7" s="6">
        <v>71</v>
      </c>
      <c r="H7" s="6">
        <v>83.8</v>
      </c>
      <c r="I7" s="6">
        <v>72.7</v>
      </c>
      <c r="J7" s="6">
        <v>83.5</v>
      </c>
      <c r="K7" s="6">
        <v>86</v>
      </c>
      <c r="L7" s="6">
        <v>92.4</v>
      </c>
      <c r="M7" s="6">
        <v>88.1</v>
      </c>
      <c r="N7" s="6">
        <v>74.7</v>
      </c>
      <c r="O7" s="6">
        <v>80.599999999999994</v>
      </c>
      <c r="P7" s="6">
        <v>76.3</v>
      </c>
      <c r="Q7" s="6">
        <v>73.8</v>
      </c>
      <c r="R7" s="6">
        <v>76.3</v>
      </c>
      <c r="S7" s="6">
        <v>76.099999999999994</v>
      </c>
      <c r="T7" s="6">
        <v>80.7</v>
      </c>
      <c r="U7" s="6">
        <v>79.2</v>
      </c>
      <c r="V7" s="6">
        <v>84.7</v>
      </c>
      <c r="W7" s="6">
        <v>85.313999999999993</v>
      </c>
      <c r="X7" s="6">
        <v>89</v>
      </c>
      <c r="Y7" s="6">
        <v>91.1</v>
      </c>
      <c r="Z7" s="6">
        <v>90.1</v>
      </c>
      <c r="AA7" s="6">
        <v>94</v>
      </c>
      <c r="AC7" s="4" t="s">
        <v>21</v>
      </c>
      <c r="AD7" s="6">
        <f t="shared" si="0"/>
        <v>78</v>
      </c>
      <c r="AE7" s="6">
        <f t="shared" si="1"/>
        <v>80</v>
      </c>
      <c r="AF7" s="6">
        <f t="shared" si="2"/>
        <v>11</v>
      </c>
      <c r="AG7" s="6">
        <f t="shared" si="3"/>
        <v>76</v>
      </c>
      <c r="AH7" s="6">
        <f t="shared" si="4"/>
        <v>94</v>
      </c>
      <c r="AI7" s="6">
        <f t="shared" si="5"/>
        <v>52</v>
      </c>
      <c r="AJ7" s="6">
        <f t="shared" si="6"/>
        <v>42</v>
      </c>
    </row>
    <row r="8" spans="1:36" x14ac:dyDescent="0.25">
      <c r="A8" s="4" t="s">
        <v>22</v>
      </c>
      <c r="B8" s="6">
        <v>73</v>
      </c>
      <c r="C8" s="6">
        <v>74.400000000000006</v>
      </c>
      <c r="D8" s="6">
        <v>87.4</v>
      </c>
      <c r="E8" s="6">
        <v>83.3</v>
      </c>
      <c r="F8" s="6">
        <v>88.4</v>
      </c>
      <c r="G8" s="6">
        <v>96.9</v>
      </c>
      <c r="H8" s="6">
        <v>105.4</v>
      </c>
      <c r="I8" s="6">
        <v>104.8</v>
      </c>
      <c r="J8" s="6">
        <v>107</v>
      </c>
      <c r="K8" s="6">
        <v>104.7</v>
      </c>
      <c r="L8" s="6">
        <v>109.2</v>
      </c>
      <c r="M8" s="6">
        <v>109.6</v>
      </c>
      <c r="N8" s="6">
        <v>95.6</v>
      </c>
      <c r="O8" s="6">
        <v>109.8</v>
      </c>
      <c r="P8" s="6">
        <v>103.8</v>
      </c>
      <c r="Q8" s="6">
        <v>105.5</v>
      </c>
      <c r="R8" s="6">
        <v>97.3</v>
      </c>
      <c r="S8" s="6">
        <v>97.5</v>
      </c>
      <c r="T8" s="6">
        <v>98.5</v>
      </c>
      <c r="U8" s="6">
        <v>97.9</v>
      </c>
      <c r="V8" s="6">
        <v>100.5</v>
      </c>
      <c r="W8" s="6">
        <v>103.913</v>
      </c>
      <c r="X8" s="6">
        <v>101</v>
      </c>
      <c r="Y8" s="6">
        <v>102.1</v>
      </c>
      <c r="Z8" s="6">
        <v>106.4</v>
      </c>
      <c r="AA8" s="6">
        <v>110.3</v>
      </c>
      <c r="AC8" s="4" t="s">
        <v>22</v>
      </c>
      <c r="AD8" s="6">
        <f t="shared" si="0"/>
        <v>99</v>
      </c>
      <c r="AE8" s="6">
        <f t="shared" si="1"/>
        <v>102</v>
      </c>
      <c r="AF8" s="6">
        <f t="shared" si="2"/>
        <v>10</v>
      </c>
      <c r="AG8" s="6" t="e">
        <f t="shared" si="3"/>
        <v>#N/A</v>
      </c>
      <c r="AH8" s="6">
        <f t="shared" si="4"/>
        <v>110</v>
      </c>
      <c r="AI8" s="6">
        <f t="shared" si="5"/>
        <v>73</v>
      </c>
      <c r="AJ8" s="6">
        <f t="shared" si="6"/>
        <v>37</v>
      </c>
    </row>
    <row r="9" spans="1:36" x14ac:dyDescent="0.25">
      <c r="A9" s="4" t="s">
        <v>32</v>
      </c>
      <c r="B9" s="6">
        <v>77.900000000000006</v>
      </c>
      <c r="C9" s="6">
        <v>83.9</v>
      </c>
      <c r="D9" s="6">
        <v>97.6</v>
      </c>
      <c r="E9" s="6">
        <v>97.4</v>
      </c>
      <c r="F9" s="6">
        <v>101.4</v>
      </c>
      <c r="G9" s="6">
        <v>98.1</v>
      </c>
      <c r="H9" s="6">
        <v>118.2</v>
      </c>
      <c r="I9" s="6">
        <v>117</v>
      </c>
      <c r="J9" s="6">
        <v>122.6</v>
      </c>
      <c r="K9" s="6">
        <v>130.1</v>
      </c>
      <c r="L9" s="6">
        <v>143.6</v>
      </c>
      <c r="M9" s="6">
        <v>138.30000000000001</v>
      </c>
      <c r="N9" s="6">
        <v>126.8</v>
      </c>
      <c r="O9" s="6">
        <v>127.2</v>
      </c>
      <c r="P9" s="6">
        <v>128.4</v>
      </c>
      <c r="Q9" s="6">
        <v>126.5</v>
      </c>
      <c r="R9" s="6">
        <v>133.80000000000001</v>
      </c>
      <c r="S9" s="6">
        <v>133.9</v>
      </c>
      <c r="T9" s="6">
        <v>136.4</v>
      </c>
      <c r="U9" s="6">
        <v>138.69999999999999</v>
      </c>
      <c r="V9" s="6">
        <v>149.30000000000001</v>
      </c>
      <c r="W9" s="6">
        <v>173.28100000000001</v>
      </c>
      <c r="X9" s="6">
        <v>169.5</v>
      </c>
      <c r="Y9" s="6">
        <v>171.9</v>
      </c>
      <c r="Z9" s="6">
        <v>164.6</v>
      </c>
      <c r="AA9" s="6">
        <v>170.4</v>
      </c>
      <c r="AC9" s="4" t="s">
        <v>32</v>
      </c>
      <c r="AD9" s="6">
        <f t="shared" si="0"/>
        <v>130</v>
      </c>
      <c r="AE9" s="6">
        <f t="shared" si="1"/>
        <v>129</v>
      </c>
      <c r="AF9" s="6">
        <f t="shared" si="2"/>
        <v>26</v>
      </c>
      <c r="AG9" s="6" t="e">
        <f t="shared" si="3"/>
        <v>#N/A</v>
      </c>
      <c r="AH9" s="6">
        <f t="shared" si="4"/>
        <v>173</v>
      </c>
      <c r="AI9" s="6">
        <f t="shared" si="5"/>
        <v>78</v>
      </c>
      <c r="AJ9" s="6">
        <f t="shared" si="6"/>
        <v>95</v>
      </c>
    </row>
    <row r="10" spans="1:36" x14ac:dyDescent="0.25">
      <c r="A10" s="4" t="s">
        <v>33</v>
      </c>
      <c r="B10" s="6">
        <v>98.8</v>
      </c>
      <c r="C10" s="6">
        <v>103.8</v>
      </c>
      <c r="D10" s="6">
        <v>106.4</v>
      </c>
      <c r="E10" s="6">
        <v>109.4</v>
      </c>
      <c r="F10" s="6">
        <v>106.2</v>
      </c>
      <c r="G10" s="6">
        <v>121.6</v>
      </c>
      <c r="H10" s="6">
        <v>155.19999999999999</v>
      </c>
      <c r="I10" s="6">
        <v>139</v>
      </c>
      <c r="J10" s="6">
        <v>136.9</v>
      </c>
      <c r="K10" s="6">
        <v>149.1</v>
      </c>
      <c r="L10" s="6">
        <v>152.1</v>
      </c>
      <c r="M10" s="6">
        <v>153.1</v>
      </c>
      <c r="N10" s="6">
        <v>135.9</v>
      </c>
      <c r="O10" s="6">
        <v>144.4</v>
      </c>
      <c r="P10" s="6">
        <v>160.6</v>
      </c>
      <c r="Q10" s="6">
        <v>163.5</v>
      </c>
      <c r="R10" s="6">
        <v>166.2</v>
      </c>
      <c r="S10" s="6">
        <v>164.1</v>
      </c>
      <c r="T10" s="6">
        <v>169.2</v>
      </c>
      <c r="U10" s="6">
        <v>179.6</v>
      </c>
      <c r="V10" s="6">
        <v>182.3</v>
      </c>
      <c r="W10" s="6">
        <v>188.785</v>
      </c>
      <c r="X10" s="6">
        <v>193.8</v>
      </c>
      <c r="Y10" s="6">
        <v>209.3</v>
      </c>
      <c r="Z10" s="6">
        <v>206.2</v>
      </c>
      <c r="AA10" s="6">
        <v>211.2</v>
      </c>
      <c r="AC10" s="4" t="s">
        <v>33</v>
      </c>
      <c r="AD10" s="6">
        <f t="shared" si="0"/>
        <v>154</v>
      </c>
      <c r="AE10" s="6">
        <f t="shared" si="1"/>
        <v>154</v>
      </c>
      <c r="AF10" s="6">
        <f t="shared" si="2"/>
        <v>33</v>
      </c>
      <c r="AG10" s="6" t="e">
        <f t="shared" si="3"/>
        <v>#N/A</v>
      </c>
      <c r="AH10" s="6">
        <f t="shared" si="4"/>
        <v>211</v>
      </c>
      <c r="AI10" s="6">
        <f t="shared" si="5"/>
        <v>99</v>
      </c>
      <c r="AJ10" s="6">
        <f t="shared" si="6"/>
        <v>112</v>
      </c>
    </row>
    <row r="11" spans="1:36" x14ac:dyDescent="0.25">
      <c r="A11" s="4" t="s">
        <v>25</v>
      </c>
      <c r="B11" s="6">
        <v>110.5</v>
      </c>
      <c r="C11" s="6">
        <v>117.8</v>
      </c>
      <c r="D11" s="6">
        <v>158.4</v>
      </c>
      <c r="E11" s="6">
        <v>152.9</v>
      </c>
      <c r="F11" s="6">
        <v>152.30000000000001</v>
      </c>
      <c r="G11" s="6">
        <v>152.6</v>
      </c>
      <c r="H11" s="6">
        <v>174.4</v>
      </c>
      <c r="I11" s="6">
        <v>181.4</v>
      </c>
      <c r="J11" s="6">
        <v>195.3</v>
      </c>
      <c r="K11" s="6">
        <v>194.2</v>
      </c>
      <c r="L11" s="6">
        <v>211.8</v>
      </c>
      <c r="M11" s="6">
        <v>212.8</v>
      </c>
      <c r="N11" s="6">
        <v>191.3</v>
      </c>
      <c r="O11" s="6">
        <v>185.8</v>
      </c>
      <c r="P11" s="6">
        <v>171.7</v>
      </c>
      <c r="Q11" s="6">
        <v>168.3</v>
      </c>
      <c r="R11" s="6">
        <v>167.5</v>
      </c>
      <c r="S11" s="6">
        <v>169.1</v>
      </c>
      <c r="T11" s="6">
        <v>184.8</v>
      </c>
      <c r="U11" s="6">
        <v>191.6</v>
      </c>
      <c r="V11" s="6">
        <v>202.7</v>
      </c>
      <c r="W11" s="6">
        <v>197.429</v>
      </c>
      <c r="X11" s="6">
        <v>209.2</v>
      </c>
      <c r="Y11" s="6">
        <v>209.5</v>
      </c>
      <c r="Z11" s="6">
        <v>209.1</v>
      </c>
      <c r="AA11" s="6">
        <v>234.3</v>
      </c>
      <c r="AC11" s="4" t="s">
        <v>25</v>
      </c>
      <c r="AD11" s="6">
        <f t="shared" si="0"/>
        <v>181</v>
      </c>
      <c r="AE11" s="6">
        <f t="shared" si="1"/>
        <v>185</v>
      </c>
      <c r="AF11" s="6">
        <f t="shared" si="2"/>
        <v>28</v>
      </c>
      <c r="AG11" s="6" t="e">
        <f t="shared" si="3"/>
        <v>#N/A</v>
      </c>
      <c r="AH11" s="6">
        <f t="shared" si="4"/>
        <v>234</v>
      </c>
      <c r="AI11" s="6">
        <f t="shared" si="5"/>
        <v>111</v>
      </c>
      <c r="AJ11" s="6">
        <f t="shared" si="6"/>
        <v>123</v>
      </c>
    </row>
    <row r="12" spans="1:36" x14ac:dyDescent="0.25">
      <c r="A12" s="4" t="s">
        <v>26</v>
      </c>
      <c r="B12" s="6">
        <v>61.2</v>
      </c>
      <c r="C12" s="6">
        <v>61.8</v>
      </c>
      <c r="D12" s="6">
        <v>76.599999999999994</v>
      </c>
      <c r="E12" s="6">
        <v>80</v>
      </c>
      <c r="F12" s="6">
        <v>105.6</v>
      </c>
      <c r="G12" s="6">
        <v>83.9</v>
      </c>
      <c r="H12" s="6">
        <v>97.5</v>
      </c>
      <c r="I12" s="6">
        <v>87.2</v>
      </c>
      <c r="J12" s="6">
        <v>95.7</v>
      </c>
      <c r="K12" s="6">
        <v>98</v>
      </c>
      <c r="L12" s="6">
        <v>110.8</v>
      </c>
      <c r="M12" s="6">
        <v>109.6</v>
      </c>
      <c r="N12" s="6">
        <v>98.1</v>
      </c>
      <c r="O12" s="6">
        <v>112.8</v>
      </c>
      <c r="P12" s="6">
        <v>96.6</v>
      </c>
      <c r="Q12" s="6">
        <v>93.1</v>
      </c>
      <c r="R12" s="6">
        <v>94.1</v>
      </c>
      <c r="S12" s="6">
        <v>94.2</v>
      </c>
      <c r="T12" s="6">
        <v>101.7</v>
      </c>
      <c r="U12" s="6">
        <v>104.7</v>
      </c>
      <c r="V12" s="6">
        <v>112.3</v>
      </c>
      <c r="W12" s="6">
        <v>111.197</v>
      </c>
      <c r="X12" s="6">
        <v>116.5</v>
      </c>
      <c r="Y12" s="6">
        <v>119.9</v>
      </c>
      <c r="Z12" s="6">
        <v>123.4</v>
      </c>
      <c r="AA12" s="6">
        <v>128.30000000000001</v>
      </c>
      <c r="AC12" s="4" t="s">
        <v>26</v>
      </c>
      <c r="AD12" s="6">
        <f t="shared" si="0"/>
        <v>99</v>
      </c>
      <c r="AE12" s="6">
        <f t="shared" si="1"/>
        <v>98</v>
      </c>
      <c r="AF12" s="6">
        <f t="shared" si="2"/>
        <v>17</v>
      </c>
      <c r="AG12" s="6" t="e">
        <f t="shared" si="3"/>
        <v>#N/A</v>
      </c>
      <c r="AH12" s="6">
        <f t="shared" si="4"/>
        <v>128</v>
      </c>
      <c r="AI12" s="6">
        <f t="shared" si="5"/>
        <v>61</v>
      </c>
      <c r="AJ12" s="6">
        <f t="shared" si="6"/>
        <v>67</v>
      </c>
    </row>
    <row r="13" spans="1:36" x14ac:dyDescent="0.25">
      <c r="A13" s="4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C13" s="4"/>
      <c r="AD13" s="6"/>
      <c r="AE13" s="6"/>
      <c r="AF13" s="6"/>
      <c r="AG13" s="6"/>
      <c r="AH13" s="6"/>
      <c r="AI13" s="6"/>
      <c r="AJ13" s="6"/>
    </row>
    <row r="14" spans="1:36" x14ac:dyDescent="0.25">
      <c r="A14" s="4" t="s">
        <v>27</v>
      </c>
      <c r="B14" s="6">
        <v>663.7</v>
      </c>
      <c r="C14" s="6">
        <v>697.6</v>
      </c>
      <c r="D14" s="6">
        <v>820.4</v>
      </c>
      <c r="E14" s="6">
        <v>808.7</v>
      </c>
      <c r="F14" s="6">
        <v>846.2</v>
      </c>
      <c r="G14" s="6">
        <v>861</v>
      </c>
      <c r="H14" s="6">
        <v>996.4</v>
      </c>
      <c r="I14" s="6">
        <v>946.5</v>
      </c>
      <c r="J14" s="6">
        <v>1019.2</v>
      </c>
      <c r="K14" s="6">
        <v>1052.3</v>
      </c>
      <c r="L14" s="6">
        <v>1124.0999999999999</v>
      </c>
      <c r="M14" s="6">
        <v>1106.8</v>
      </c>
      <c r="N14" s="6">
        <v>978.5</v>
      </c>
      <c r="O14" s="6">
        <v>1047.7</v>
      </c>
      <c r="P14" s="6">
        <v>1004.9</v>
      </c>
      <c r="Q14" s="6">
        <v>1000.1</v>
      </c>
      <c r="R14" s="6">
        <v>1000.1</v>
      </c>
      <c r="S14" s="6">
        <v>999.3</v>
      </c>
      <c r="T14" s="6">
        <v>1056.0999999999999</v>
      </c>
      <c r="U14" s="6">
        <v>1097</v>
      </c>
      <c r="V14" s="6">
        <v>1138.5999999999999</v>
      </c>
      <c r="W14" s="6">
        <v>1168.973</v>
      </c>
      <c r="X14" s="6">
        <v>1193.7</v>
      </c>
      <c r="Y14" s="6">
        <v>1216.5999999999999</v>
      </c>
      <c r="Z14" s="6">
        <v>1213.5999999999999</v>
      </c>
      <c r="AA14" s="6">
        <v>1255.7</v>
      </c>
      <c r="AC14" s="4" t="s">
        <v>27</v>
      </c>
      <c r="AD14" s="6">
        <f>ROUND(AVERAGE(B14:AA14),0)</f>
        <v>1012</v>
      </c>
      <c r="AE14" s="6">
        <f>ROUND(MEDIAN(B14:AA14),0)</f>
        <v>1012</v>
      </c>
      <c r="AF14" s="6">
        <f>ROUND(_xlfn.STDEV.P(B14:AA14),0)</f>
        <v>152</v>
      </c>
      <c r="AG14" s="6">
        <f>ROUND(_xlfn.MODE.SNGL(B14:AA14),0)</f>
        <v>1000</v>
      </c>
      <c r="AH14" s="6">
        <f>ROUND(MAX(B14:AA14),0)</f>
        <v>1256</v>
      </c>
      <c r="AI14" s="6">
        <f>ROUND(MIN(B14:AA14),0)</f>
        <v>664</v>
      </c>
      <c r="AJ14" s="6">
        <f t="shared" si="6"/>
        <v>592</v>
      </c>
    </row>
    <row r="15" spans="1:36" x14ac:dyDescent="0.25">
      <c r="A15" s="4" t="s">
        <v>28</v>
      </c>
      <c r="B15" s="6">
        <v>30.6</v>
      </c>
      <c r="C15" s="6">
        <v>32</v>
      </c>
      <c r="D15" s="6">
        <v>37.5</v>
      </c>
      <c r="E15" s="6">
        <v>39.9</v>
      </c>
      <c r="F15" s="6">
        <v>37.700000000000003</v>
      </c>
      <c r="G15" s="6">
        <v>35.5</v>
      </c>
      <c r="H15" s="6">
        <v>46.5</v>
      </c>
      <c r="I15" s="6">
        <v>37.200000000000003</v>
      </c>
      <c r="J15" s="6">
        <v>44.1</v>
      </c>
      <c r="K15" s="6">
        <v>47</v>
      </c>
      <c r="L15" s="6">
        <v>49.7</v>
      </c>
      <c r="M15" s="6">
        <v>49.9</v>
      </c>
      <c r="N15" s="6">
        <v>38.9</v>
      </c>
      <c r="O15" s="6">
        <v>45.1</v>
      </c>
      <c r="P15" s="6">
        <v>43.5</v>
      </c>
      <c r="Q15" s="6">
        <v>43.4</v>
      </c>
      <c r="R15" s="6">
        <v>44.3</v>
      </c>
      <c r="S15" s="6">
        <v>44.4</v>
      </c>
      <c r="T15" s="6">
        <v>46.9</v>
      </c>
      <c r="U15" s="6">
        <v>48.4</v>
      </c>
      <c r="V15" s="6">
        <v>50.8</v>
      </c>
      <c r="W15" s="6">
        <v>52.886000000000003</v>
      </c>
      <c r="X15" s="6">
        <v>51.4</v>
      </c>
      <c r="Y15" s="6">
        <v>53</v>
      </c>
      <c r="Z15" s="6">
        <v>54.5</v>
      </c>
      <c r="AA15" s="6">
        <v>55.6</v>
      </c>
      <c r="AC15" s="4" t="s">
        <v>28</v>
      </c>
      <c r="AD15" s="6">
        <f>ROUND(AVERAGE(B15:AA15),0)</f>
        <v>45</v>
      </c>
      <c r="AE15" s="6">
        <f>ROUND(MEDIAN(B15:AA15),0)</f>
        <v>45</v>
      </c>
      <c r="AF15" s="6">
        <f>ROUND(_xlfn.STDEV.P(B15:AA15),0)</f>
        <v>7</v>
      </c>
      <c r="AG15" s="6" t="e">
        <f>ROUND(_xlfn.MODE.SNGL(B15:AA15),0)</f>
        <v>#N/A</v>
      </c>
      <c r="AH15" s="6">
        <f>ROUND(MAX(B15:AA15),0)</f>
        <v>56</v>
      </c>
      <c r="AI15" s="6">
        <f>ROUND(MIN(B15:AA15),0)</f>
        <v>31</v>
      </c>
      <c r="AJ15" s="6">
        <f t="shared" si="6"/>
        <v>25</v>
      </c>
    </row>
    <row r="16" spans="1:36" x14ac:dyDescent="0.25">
      <c r="A16" s="4" t="s">
        <v>29</v>
      </c>
      <c r="B16" s="6">
        <v>84.2</v>
      </c>
      <c r="C16" s="6">
        <v>83.9</v>
      </c>
      <c r="D16" s="6">
        <v>100.3</v>
      </c>
      <c r="E16" s="6">
        <v>97.5</v>
      </c>
      <c r="F16" s="6">
        <v>88.8</v>
      </c>
      <c r="G16" s="6">
        <v>93.6</v>
      </c>
      <c r="H16" s="6">
        <v>99.8</v>
      </c>
      <c r="I16" s="6">
        <v>90.4</v>
      </c>
      <c r="J16" s="6">
        <v>105.6</v>
      </c>
      <c r="K16" s="6">
        <v>116.1</v>
      </c>
      <c r="L16" s="6">
        <v>112.6</v>
      </c>
      <c r="M16" s="6">
        <v>109.6</v>
      </c>
      <c r="N16" s="6">
        <v>97</v>
      </c>
      <c r="O16" s="6">
        <v>129.4</v>
      </c>
      <c r="P16" s="6">
        <v>111.5</v>
      </c>
      <c r="Q16" s="6">
        <v>110.6</v>
      </c>
      <c r="R16" s="6">
        <v>107.3</v>
      </c>
      <c r="S16" s="6">
        <v>107.3</v>
      </c>
      <c r="T16" s="6">
        <v>115.9</v>
      </c>
      <c r="U16" s="6">
        <v>129.4</v>
      </c>
      <c r="V16" s="6">
        <v>134.1</v>
      </c>
      <c r="W16" s="6">
        <v>138.06100000000001</v>
      </c>
      <c r="X16" s="6">
        <v>133.19999999999999</v>
      </c>
      <c r="Y16" s="6">
        <v>120.9</v>
      </c>
      <c r="Z16" s="6">
        <v>123</v>
      </c>
      <c r="AA16" s="6">
        <v>125.4</v>
      </c>
      <c r="AC16" s="4" t="s">
        <v>29</v>
      </c>
      <c r="AD16" s="6">
        <f>ROUND(AVERAGE(B16:AA16),0)</f>
        <v>110</v>
      </c>
      <c r="AE16" s="6">
        <f>ROUND(MEDIAN(B16:AA16),0)</f>
        <v>110</v>
      </c>
      <c r="AF16" s="6">
        <f>ROUND(_xlfn.STDEV.P(B16:AA16),0)</f>
        <v>16</v>
      </c>
      <c r="AG16" s="6">
        <f>ROUND(_xlfn.MODE.SNGL(B16:AA16),0)</f>
        <v>129</v>
      </c>
      <c r="AH16" s="6">
        <f>ROUND(MAX(B16:AA16),0)</f>
        <v>138</v>
      </c>
      <c r="AI16" s="6">
        <f>ROUND(MIN(B16:AA16),0)</f>
        <v>84</v>
      </c>
      <c r="AJ16" s="6">
        <f t="shared" si="6"/>
        <v>54</v>
      </c>
    </row>
    <row r="17" spans="1:36" x14ac:dyDescent="0.25">
      <c r="A17" s="4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C17" s="4"/>
      <c r="AD17" s="6"/>
      <c r="AE17" s="6"/>
      <c r="AF17" s="6"/>
      <c r="AG17" s="6"/>
      <c r="AH17" s="6"/>
      <c r="AI17" s="6"/>
      <c r="AJ17" s="6"/>
    </row>
    <row r="18" spans="1:36" x14ac:dyDescent="0.25">
      <c r="A18" s="4" t="s">
        <v>30</v>
      </c>
      <c r="B18" s="6">
        <v>778.5</v>
      </c>
      <c r="C18" s="6">
        <v>813.6</v>
      </c>
      <c r="D18" s="6">
        <v>958.8</v>
      </c>
      <c r="E18" s="6">
        <v>945.9</v>
      </c>
      <c r="F18" s="6">
        <v>972.6</v>
      </c>
      <c r="G18" s="6">
        <v>989.9</v>
      </c>
      <c r="H18" s="6">
        <v>1142.8</v>
      </c>
      <c r="I18" s="6">
        <v>1074.0999999999999</v>
      </c>
      <c r="J18" s="6">
        <v>1169</v>
      </c>
      <c r="K18" s="6">
        <v>1215.3</v>
      </c>
      <c r="L18" s="6">
        <v>1286.3</v>
      </c>
      <c r="M18" s="6">
        <v>1266.3</v>
      </c>
      <c r="N18" s="6">
        <v>1114.4000000000001</v>
      </c>
      <c r="O18" s="6">
        <v>1222.2</v>
      </c>
      <c r="P18" s="6">
        <v>1159.8</v>
      </c>
      <c r="Q18" s="6">
        <v>1154.0999999999999</v>
      </c>
      <c r="R18" s="6">
        <v>1151.8</v>
      </c>
      <c r="S18" s="6">
        <v>1151</v>
      </c>
      <c r="T18" s="6">
        <v>1218.9000000000001</v>
      </c>
      <c r="U18" s="6">
        <v>1274.7</v>
      </c>
      <c r="V18" s="6">
        <v>1323.5</v>
      </c>
      <c r="W18" s="6">
        <v>1359.92</v>
      </c>
      <c r="X18" s="6">
        <v>1378.4</v>
      </c>
      <c r="Y18" s="6">
        <v>1390.5</v>
      </c>
      <c r="Z18" s="6">
        <v>1391.1</v>
      </c>
      <c r="AA18" s="6">
        <v>1436.7</v>
      </c>
      <c r="AC18" s="4" t="s">
        <v>30</v>
      </c>
      <c r="AD18" s="6">
        <f>ROUND(AVERAGE(B18:AA18),0)</f>
        <v>1167</v>
      </c>
      <c r="AE18" s="6">
        <f>ROUND(MEDIAN(B18:AA18),0)</f>
        <v>1164</v>
      </c>
      <c r="AF18" s="6">
        <f>ROUND(_xlfn.STDEV.P(B18:AA18),0)</f>
        <v>172</v>
      </c>
      <c r="AG18" s="6" t="e">
        <f>ROUND(_xlfn.MODE.SNGL(B18:AA18),0)</f>
        <v>#N/A</v>
      </c>
      <c r="AH18" s="6">
        <f>ROUND(MAX(B18:AA18),0)</f>
        <v>1437</v>
      </c>
      <c r="AI18" s="6">
        <f>ROUND(MIN(B18:AA18),0)</f>
        <v>779</v>
      </c>
      <c r="AJ18" s="6">
        <f>AH18-AI18</f>
        <v>658</v>
      </c>
    </row>
    <row r="19" spans="1:36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C19" s="6"/>
      <c r="AD19" s="6"/>
      <c r="AE19" s="6"/>
      <c r="AF19" s="6"/>
      <c r="AG19" s="6"/>
      <c r="AH19" s="6"/>
      <c r="AI19" s="6"/>
      <c r="AJ19" s="6"/>
    </row>
    <row r="20" spans="1:36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36" x14ac:dyDescent="0.25">
      <c r="A21" s="7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36" x14ac:dyDescent="0.25">
      <c r="A22" s="6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36" x14ac:dyDescent="0.25">
      <c r="A23" s="4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36" x14ac:dyDescent="0.25">
      <c r="A24" s="4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36" x14ac:dyDescent="0.25">
      <c r="A25" s="4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1:36" x14ac:dyDescent="0.25">
      <c r="A26" s="4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 spans="1:36" x14ac:dyDescent="0.25">
      <c r="A27" s="4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1:36" x14ac:dyDescent="0.25">
      <c r="A28" s="4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1:36" x14ac:dyDescent="0.25">
      <c r="A29" s="4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</sheetData>
  <mergeCells count="2">
    <mergeCell ref="A1:H1"/>
    <mergeCell ref="AC2:AJ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Z41"/>
  <sheetViews>
    <sheetView tabSelected="1" workbookViewId="0">
      <selection activeCell="A30" sqref="A30"/>
    </sheetView>
  </sheetViews>
  <sheetFormatPr defaultColWidth="8.85546875" defaultRowHeight="15" x14ac:dyDescent="0.25"/>
  <cols>
    <col min="1" max="1" width="33.42578125" customWidth="1"/>
    <col min="11" max="11" width="33.140625" customWidth="1"/>
    <col min="12" max="12" width="11.42578125" customWidth="1"/>
    <col min="13" max="13" width="10.85546875" customWidth="1"/>
    <col min="14" max="14" width="18.140625" customWidth="1"/>
    <col min="15" max="15" width="11.85546875" customWidth="1"/>
    <col min="16" max="16" width="13.42578125" customWidth="1"/>
    <col min="17" max="18" width="12.85546875" customWidth="1"/>
    <col min="19" max="19" width="14.42578125" customWidth="1"/>
    <col min="20" max="20" width="12.85546875" customWidth="1"/>
    <col min="21" max="21" width="15.140625" customWidth="1"/>
    <col min="22" max="22" width="17" customWidth="1"/>
    <col min="23" max="23" width="14.7109375" customWidth="1"/>
    <col min="24" max="24" width="16" customWidth="1"/>
  </cols>
  <sheetData>
    <row r="1" spans="1:26" x14ac:dyDescent="0.25">
      <c r="A1" s="13" t="s">
        <v>47</v>
      </c>
      <c r="B1" s="13"/>
      <c r="C1" s="13"/>
      <c r="D1" s="13"/>
      <c r="E1" s="13"/>
      <c r="F1" s="13"/>
      <c r="G1" s="6"/>
      <c r="H1" s="6"/>
      <c r="I1" s="6"/>
    </row>
    <row r="2" spans="1:26" x14ac:dyDescent="0.25">
      <c r="A2" s="6"/>
      <c r="B2" s="6"/>
      <c r="C2" s="6"/>
      <c r="D2" s="6"/>
      <c r="E2" s="6"/>
      <c r="F2" s="6"/>
      <c r="G2" s="6"/>
      <c r="H2" s="6"/>
      <c r="I2" s="6"/>
      <c r="K2" s="14" t="s">
        <v>57</v>
      </c>
      <c r="L2" s="15"/>
      <c r="M2" s="15"/>
      <c r="N2" s="15"/>
      <c r="O2" s="15"/>
      <c r="P2" s="15"/>
      <c r="Q2" s="15"/>
      <c r="R2" s="15"/>
    </row>
    <row r="3" spans="1:26" s="1" customFormat="1" x14ac:dyDescent="0.25">
      <c r="A3" s="4" t="s">
        <v>34</v>
      </c>
      <c r="B3" s="9">
        <v>2015</v>
      </c>
      <c r="C3" s="9">
        <v>2016</v>
      </c>
      <c r="D3" s="9">
        <v>2017</v>
      </c>
      <c r="E3" s="9">
        <v>2018</v>
      </c>
      <c r="F3" s="9">
        <v>2019</v>
      </c>
      <c r="G3" s="9">
        <v>2020</v>
      </c>
      <c r="H3" s="9">
        <v>2021</v>
      </c>
      <c r="I3" s="9">
        <v>2022</v>
      </c>
      <c r="K3" s="4" t="s">
        <v>34</v>
      </c>
      <c r="L3" s="4" t="s">
        <v>48</v>
      </c>
      <c r="M3" s="4" t="s">
        <v>49</v>
      </c>
      <c r="N3" s="4" t="s">
        <v>50</v>
      </c>
      <c r="O3" s="4" t="s">
        <v>52</v>
      </c>
      <c r="P3" s="4" t="s">
        <v>54</v>
      </c>
      <c r="Q3" s="4" t="s">
        <v>53</v>
      </c>
      <c r="R3" s="4" t="s">
        <v>51</v>
      </c>
      <c r="S3" s="4"/>
      <c r="T3" s="4"/>
      <c r="U3" s="4"/>
      <c r="V3" s="4"/>
      <c r="W3" s="4"/>
      <c r="X3" s="4"/>
      <c r="Y3" s="4"/>
      <c r="Z3" s="4"/>
    </row>
    <row r="4" spans="1:26" x14ac:dyDescent="0.25">
      <c r="A4" s="4" t="s">
        <v>35</v>
      </c>
      <c r="B4" s="6">
        <v>228603</v>
      </c>
      <c r="C4" s="6">
        <v>246341</v>
      </c>
      <c r="D4" s="6">
        <v>261028</v>
      </c>
      <c r="E4" s="6">
        <v>269345</v>
      </c>
      <c r="F4" s="6">
        <v>276931</v>
      </c>
      <c r="G4" s="6">
        <v>280865</v>
      </c>
      <c r="H4" s="6">
        <v>289655</v>
      </c>
      <c r="I4" s="6">
        <v>312232</v>
      </c>
      <c r="K4" s="4" t="s">
        <v>35</v>
      </c>
      <c r="L4" s="6">
        <f>ROUND(AVERAGE(B4:I4),0)</f>
        <v>270625</v>
      </c>
      <c r="M4" s="12">
        <f>ROUND(MEDIAN(B4:I4),0)</f>
        <v>273138</v>
      </c>
      <c r="N4" s="6">
        <f>ROUND(_xlfn.STDEV.P(B4:I4),0)</f>
        <v>24205</v>
      </c>
      <c r="O4" s="6" t="e">
        <f>ROUND(_xlfn.MODE.SNGL(B4:I4),0)</f>
        <v>#N/A</v>
      </c>
      <c r="P4" s="6">
        <f>ROUND(MAX(B4:I4),0)</f>
        <v>312232</v>
      </c>
      <c r="Q4" s="6">
        <f>ROUND(MIN(B4:I4),0)</f>
        <v>228603</v>
      </c>
      <c r="R4" s="6">
        <f>P4-Q4</f>
        <v>83629</v>
      </c>
      <c r="S4" s="6"/>
      <c r="T4" s="6"/>
      <c r="U4" s="6"/>
      <c r="V4" s="6"/>
      <c r="W4" s="6"/>
      <c r="X4" s="6"/>
      <c r="Y4" s="6"/>
      <c r="Z4" s="6"/>
    </row>
    <row r="5" spans="1:26" x14ac:dyDescent="0.25">
      <c r="A5" s="4" t="s">
        <v>36</v>
      </c>
      <c r="B5" s="6">
        <v>21170</v>
      </c>
      <c r="C5" s="6">
        <v>22939</v>
      </c>
      <c r="D5" s="6">
        <v>24412</v>
      </c>
      <c r="E5" s="6">
        <v>25917</v>
      </c>
      <c r="F5" s="6">
        <v>27039</v>
      </c>
      <c r="G5" s="6">
        <v>29377</v>
      </c>
      <c r="H5" s="6">
        <v>30320</v>
      </c>
      <c r="I5" s="6">
        <v>31107</v>
      </c>
      <c r="K5" s="4" t="s">
        <v>36</v>
      </c>
      <c r="L5" s="6">
        <f t="shared" ref="L5:L16" si="0">ROUND(AVERAGE(B5:I5),0)</f>
        <v>26535</v>
      </c>
      <c r="M5" s="12">
        <f t="shared" ref="M5:M16" si="1">ROUND(MEDIAN(B5:I5),0)</f>
        <v>26478</v>
      </c>
      <c r="N5" s="6">
        <f t="shared" ref="N5:N16" si="2">ROUND(_xlfn.STDEV.P(B5:I5),0)</f>
        <v>3357</v>
      </c>
      <c r="O5" s="6" t="e">
        <f t="shared" ref="O5:O16" si="3">ROUND(_xlfn.MODE.SNGL(B5:I5),0)</f>
        <v>#N/A</v>
      </c>
      <c r="P5" s="6">
        <f t="shared" ref="P5:P16" si="4">ROUND(MAX(B5:I5),0)</f>
        <v>31107</v>
      </c>
      <c r="Q5" s="6">
        <f t="shared" ref="Q5:Q16" si="5">ROUND(MIN(B5:I5),0)</f>
        <v>21170</v>
      </c>
      <c r="R5" s="6">
        <f t="shared" ref="R5:R16" si="6">P5-Q5</f>
        <v>9937</v>
      </c>
      <c r="S5" s="6"/>
      <c r="T5" s="6"/>
      <c r="U5" s="6"/>
      <c r="V5" s="6"/>
      <c r="W5" s="6"/>
      <c r="X5" s="6"/>
      <c r="Y5" s="6"/>
      <c r="Z5" s="6"/>
    </row>
    <row r="6" spans="1:26" x14ac:dyDescent="0.25">
      <c r="A6" s="4" t="s">
        <v>37</v>
      </c>
      <c r="B6" s="6">
        <v>19391</v>
      </c>
      <c r="C6" s="6">
        <v>21478</v>
      </c>
      <c r="D6" s="6">
        <v>23292</v>
      </c>
      <c r="E6" s="6">
        <v>24147</v>
      </c>
      <c r="F6" s="6">
        <v>25161</v>
      </c>
      <c r="G6" s="6">
        <v>25572</v>
      </c>
      <c r="H6" s="6">
        <v>26675</v>
      </c>
      <c r="I6" s="6">
        <v>25059</v>
      </c>
      <c r="K6" s="4" t="s">
        <v>37</v>
      </c>
      <c r="L6" s="6">
        <f t="shared" si="0"/>
        <v>23847</v>
      </c>
      <c r="M6" s="12">
        <f t="shared" si="1"/>
        <v>24603</v>
      </c>
      <c r="N6" s="6">
        <f t="shared" si="2"/>
        <v>2237</v>
      </c>
      <c r="O6" s="6" t="e">
        <f t="shared" si="3"/>
        <v>#N/A</v>
      </c>
      <c r="P6" s="6">
        <f t="shared" si="4"/>
        <v>26675</v>
      </c>
      <c r="Q6" s="6">
        <f t="shared" si="5"/>
        <v>19391</v>
      </c>
      <c r="R6" s="6">
        <f t="shared" si="6"/>
        <v>7284</v>
      </c>
      <c r="S6" s="6"/>
      <c r="T6" s="6"/>
      <c r="U6" s="6"/>
      <c r="V6" s="6"/>
      <c r="W6" s="6"/>
      <c r="X6" s="6"/>
      <c r="Y6" s="6"/>
      <c r="Z6" s="6"/>
    </row>
    <row r="7" spans="1:26" x14ac:dyDescent="0.25">
      <c r="A7" s="4" t="s">
        <v>38</v>
      </c>
      <c r="B7" s="6">
        <v>2526</v>
      </c>
      <c r="C7" s="6">
        <v>2897</v>
      </c>
      <c r="D7" s="6">
        <v>3200</v>
      </c>
      <c r="E7" s="6">
        <v>3378</v>
      </c>
      <c r="F7" s="6">
        <v>3494</v>
      </c>
      <c r="G7" s="6">
        <v>3413</v>
      </c>
      <c r="H7" s="6">
        <v>3551</v>
      </c>
      <c r="I7" s="6">
        <v>3079</v>
      </c>
      <c r="K7" s="4" t="s">
        <v>38</v>
      </c>
      <c r="L7" s="6">
        <f t="shared" si="0"/>
        <v>3192</v>
      </c>
      <c r="M7" s="12">
        <f t="shared" si="1"/>
        <v>3289</v>
      </c>
      <c r="N7" s="6">
        <f t="shared" si="2"/>
        <v>325</v>
      </c>
      <c r="O7" s="6" t="e">
        <f t="shared" si="3"/>
        <v>#N/A</v>
      </c>
      <c r="P7" s="6">
        <f t="shared" si="4"/>
        <v>3551</v>
      </c>
      <c r="Q7" s="6">
        <f t="shared" si="5"/>
        <v>2526</v>
      </c>
      <c r="R7" s="6">
        <f t="shared" si="6"/>
        <v>1025</v>
      </c>
      <c r="S7" s="6"/>
      <c r="T7" s="6"/>
      <c r="U7" s="6"/>
      <c r="V7" s="6"/>
      <c r="W7" s="6"/>
      <c r="X7" s="6"/>
      <c r="Y7" s="6"/>
      <c r="Z7" s="6"/>
    </row>
    <row r="8" spans="1:26" x14ac:dyDescent="0.25">
      <c r="A8" s="4" t="s">
        <v>39</v>
      </c>
      <c r="B8" s="6">
        <v>1029</v>
      </c>
      <c r="C8" s="6">
        <v>1262</v>
      </c>
      <c r="D8" s="6">
        <v>1348</v>
      </c>
      <c r="E8" s="6">
        <v>1515</v>
      </c>
      <c r="F8" s="6">
        <v>1597</v>
      </c>
      <c r="G8" s="6">
        <v>1653</v>
      </c>
      <c r="H8" s="6">
        <v>1668</v>
      </c>
      <c r="I8" s="6">
        <v>1458</v>
      </c>
      <c r="K8" s="4" t="s">
        <v>39</v>
      </c>
      <c r="L8" s="6">
        <f t="shared" si="0"/>
        <v>1441</v>
      </c>
      <c r="M8" s="12">
        <f t="shared" si="1"/>
        <v>1487</v>
      </c>
      <c r="N8" s="6">
        <f t="shared" si="2"/>
        <v>205</v>
      </c>
      <c r="O8" s="6" t="e">
        <f t="shared" si="3"/>
        <v>#N/A</v>
      </c>
      <c r="P8" s="6">
        <f t="shared" si="4"/>
        <v>1668</v>
      </c>
      <c r="Q8" s="6">
        <f t="shared" si="5"/>
        <v>1029</v>
      </c>
      <c r="R8" s="6">
        <f t="shared" si="6"/>
        <v>639</v>
      </c>
      <c r="S8" s="6"/>
      <c r="T8" s="6"/>
      <c r="U8" s="6"/>
      <c r="V8" s="6"/>
      <c r="W8" s="6"/>
      <c r="X8" s="6"/>
      <c r="Y8" s="6"/>
      <c r="Z8" s="6"/>
    </row>
    <row r="9" spans="1:26" x14ac:dyDescent="0.25">
      <c r="A9" s="4" t="s">
        <v>40</v>
      </c>
      <c r="B9" s="6">
        <v>324</v>
      </c>
      <c r="C9" s="6">
        <v>377</v>
      </c>
      <c r="D9" s="6">
        <v>430</v>
      </c>
      <c r="E9" s="6">
        <v>477</v>
      </c>
      <c r="F9" s="6">
        <v>490</v>
      </c>
      <c r="G9" s="6">
        <v>499</v>
      </c>
      <c r="H9" s="6">
        <v>468</v>
      </c>
      <c r="I9" s="6">
        <v>432</v>
      </c>
      <c r="K9" s="4" t="s">
        <v>40</v>
      </c>
      <c r="L9" s="6">
        <f t="shared" si="0"/>
        <v>437</v>
      </c>
      <c r="M9" s="12">
        <f t="shared" si="1"/>
        <v>450</v>
      </c>
      <c r="N9" s="6">
        <f t="shared" si="2"/>
        <v>57</v>
      </c>
      <c r="O9" s="6" t="e">
        <f t="shared" si="3"/>
        <v>#N/A</v>
      </c>
      <c r="P9" s="6">
        <f t="shared" si="4"/>
        <v>499</v>
      </c>
      <c r="Q9" s="6">
        <f t="shared" si="5"/>
        <v>324</v>
      </c>
      <c r="R9" s="6">
        <f t="shared" si="6"/>
        <v>175</v>
      </c>
      <c r="S9" s="6"/>
      <c r="T9" s="6"/>
      <c r="U9" s="6"/>
      <c r="V9" s="6"/>
      <c r="W9" s="6"/>
      <c r="X9" s="6"/>
      <c r="Y9" s="6"/>
      <c r="Z9" s="6"/>
    </row>
    <row r="10" spans="1:26" x14ac:dyDescent="0.25">
      <c r="A10" s="4" t="s">
        <v>41</v>
      </c>
      <c r="B10" s="6">
        <v>180</v>
      </c>
      <c r="C10" s="6">
        <v>186</v>
      </c>
      <c r="D10" s="6">
        <v>216</v>
      </c>
      <c r="E10" s="6">
        <v>243</v>
      </c>
      <c r="F10" s="6">
        <v>287</v>
      </c>
      <c r="G10" s="6">
        <v>278</v>
      </c>
      <c r="H10" s="6">
        <v>256</v>
      </c>
      <c r="I10" s="6">
        <v>243</v>
      </c>
      <c r="K10" s="4" t="s">
        <v>41</v>
      </c>
      <c r="L10" s="6">
        <f t="shared" si="0"/>
        <v>236</v>
      </c>
      <c r="M10" s="12">
        <f t="shared" si="1"/>
        <v>243</v>
      </c>
      <c r="N10" s="6">
        <f t="shared" si="2"/>
        <v>37</v>
      </c>
      <c r="O10" s="6">
        <f t="shared" si="3"/>
        <v>243</v>
      </c>
      <c r="P10" s="6">
        <f t="shared" si="4"/>
        <v>287</v>
      </c>
      <c r="Q10" s="6">
        <f t="shared" si="5"/>
        <v>180</v>
      </c>
      <c r="R10" s="6">
        <f t="shared" si="6"/>
        <v>107</v>
      </c>
      <c r="S10" s="6"/>
      <c r="T10" s="6"/>
      <c r="U10" s="6"/>
      <c r="V10" s="6"/>
      <c r="W10" s="6"/>
      <c r="X10" s="6"/>
      <c r="Y10" s="6"/>
      <c r="Z10" s="6"/>
    </row>
    <row r="11" spans="1:26" x14ac:dyDescent="0.25">
      <c r="A11" s="4" t="s">
        <v>42</v>
      </c>
      <c r="B11" s="6">
        <v>123</v>
      </c>
      <c r="C11" s="6">
        <v>113</v>
      </c>
      <c r="D11" s="6">
        <v>129</v>
      </c>
      <c r="E11" s="6">
        <v>152</v>
      </c>
      <c r="F11" s="6">
        <v>141</v>
      </c>
      <c r="G11" s="6">
        <v>149</v>
      </c>
      <c r="H11" s="6">
        <v>176</v>
      </c>
      <c r="I11" s="6">
        <v>170</v>
      </c>
      <c r="K11" s="4" t="s">
        <v>42</v>
      </c>
      <c r="L11" s="6">
        <f t="shared" si="0"/>
        <v>144</v>
      </c>
      <c r="M11" s="12">
        <f t="shared" si="1"/>
        <v>145</v>
      </c>
      <c r="N11" s="6">
        <f t="shared" si="2"/>
        <v>21</v>
      </c>
      <c r="O11" s="6" t="e">
        <f t="shared" si="3"/>
        <v>#N/A</v>
      </c>
      <c r="P11" s="6">
        <f t="shared" si="4"/>
        <v>176</v>
      </c>
      <c r="Q11" s="6">
        <f t="shared" si="5"/>
        <v>113</v>
      </c>
      <c r="R11" s="6">
        <f t="shared" si="6"/>
        <v>63</v>
      </c>
      <c r="S11" s="6"/>
      <c r="T11" s="6"/>
      <c r="U11" s="6"/>
      <c r="V11" s="6"/>
      <c r="W11" s="6"/>
      <c r="X11" s="6"/>
      <c r="Y11" s="6"/>
      <c r="Z11" s="6"/>
    </row>
    <row r="12" spans="1:26" x14ac:dyDescent="0.25">
      <c r="A12" s="4" t="s">
        <v>43</v>
      </c>
      <c r="B12" s="6">
        <v>201</v>
      </c>
      <c r="C12" s="6">
        <v>262</v>
      </c>
      <c r="D12" s="6">
        <v>273</v>
      </c>
      <c r="E12" s="6">
        <v>283</v>
      </c>
      <c r="F12" s="6">
        <v>306</v>
      </c>
      <c r="G12" s="6">
        <v>353</v>
      </c>
      <c r="H12" s="6">
        <v>292</v>
      </c>
      <c r="I12" s="6">
        <v>276</v>
      </c>
      <c r="K12" s="4" t="s">
        <v>43</v>
      </c>
      <c r="L12" s="6">
        <f t="shared" si="0"/>
        <v>281</v>
      </c>
      <c r="M12" s="12">
        <f t="shared" si="1"/>
        <v>280</v>
      </c>
      <c r="N12" s="6">
        <f t="shared" si="2"/>
        <v>40</v>
      </c>
      <c r="O12" s="6" t="e">
        <f t="shared" si="3"/>
        <v>#N/A</v>
      </c>
      <c r="P12" s="6">
        <f t="shared" si="4"/>
        <v>353</v>
      </c>
      <c r="Q12" s="6">
        <f t="shared" si="5"/>
        <v>201</v>
      </c>
      <c r="R12" s="6">
        <f t="shared" si="6"/>
        <v>152</v>
      </c>
      <c r="S12" s="6"/>
      <c r="T12" s="6"/>
      <c r="U12" s="6"/>
      <c r="V12" s="6"/>
      <c r="W12" s="6"/>
      <c r="X12" s="6"/>
      <c r="Y12" s="6"/>
      <c r="Z12" s="6"/>
    </row>
    <row r="13" spans="1:26" x14ac:dyDescent="0.25">
      <c r="A13" s="4" t="s">
        <v>44</v>
      </c>
      <c r="B13" s="6">
        <v>205</v>
      </c>
      <c r="C13" s="6">
        <v>208</v>
      </c>
      <c r="D13" s="6">
        <v>229</v>
      </c>
      <c r="E13" s="6">
        <v>241</v>
      </c>
      <c r="F13" s="6">
        <v>244</v>
      </c>
      <c r="G13" s="6">
        <v>254</v>
      </c>
      <c r="H13" s="6">
        <v>258</v>
      </c>
      <c r="I13" s="6">
        <v>230</v>
      </c>
      <c r="K13" s="4" t="s">
        <v>44</v>
      </c>
      <c r="L13" s="6">
        <f t="shared" si="0"/>
        <v>234</v>
      </c>
      <c r="M13" s="12">
        <f t="shared" si="1"/>
        <v>236</v>
      </c>
      <c r="N13" s="6">
        <f t="shared" si="2"/>
        <v>18</v>
      </c>
      <c r="O13" s="6" t="e">
        <f t="shared" si="3"/>
        <v>#N/A</v>
      </c>
      <c r="P13" s="6">
        <f t="shared" si="4"/>
        <v>258</v>
      </c>
      <c r="Q13" s="6">
        <f t="shared" si="5"/>
        <v>205</v>
      </c>
      <c r="R13" s="6">
        <f t="shared" si="6"/>
        <v>53</v>
      </c>
    </row>
    <row r="14" spans="1:26" x14ac:dyDescent="0.25">
      <c r="A14" s="4" t="s">
        <v>45</v>
      </c>
      <c r="B14" s="6">
        <v>15</v>
      </c>
      <c r="C14" s="6">
        <v>20</v>
      </c>
      <c r="D14" s="6">
        <v>20</v>
      </c>
      <c r="E14" s="6">
        <v>19</v>
      </c>
      <c r="F14" s="6">
        <v>21</v>
      </c>
      <c r="G14" s="6">
        <v>23</v>
      </c>
      <c r="H14" s="6">
        <v>26</v>
      </c>
      <c r="I14" s="6">
        <v>30</v>
      </c>
      <c r="K14" s="4" t="s">
        <v>45</v>
      </c>
      <c r="L14" s="6">
        <f t="shared" si="0"/>
        <v>22</v>
      </c>
      <c r="M14" s="12">
        <f t="shared" si="1"/>
        <v>21</v>
      </c>
      <c r="N14" s="6">
        <f t="shared" si="2"/>
        <v>4</v>
      </c>
      <c r="O14" s="6">
        <f t="shared" si="3"/>
        <v>20</v>
      </c>
      <c r="P14" s="6">
        <f t="shared" si="4"/>
        <v>30</v>
      </c>
      <c r="Q14" s="6">
        <f t="shared" si="5"/>
        <v>15</v>
      </c>
      <c r="R14" s="6">
        <f t="shared" si="6"/>
        <v>15</v>
      </c>
    </row>
    <row r="15" spans="1:26" x14ac:dyDescent="0.25">
      <c r="A15" s="4" t="s">
        <v>46</v>
      </c>
      <c r="B15" s="6">
        <v>8</v>
      </c>
      <c r="C15" s="6">
        <v>10</v>
      </c>
      <c r="D15" s="6">
        <v>13</v>
      </c>
      <c r="E15" s="6">
        <v>19</v>
      </c>
      <c r="F15" s="6">
        <v>20</v>
      </c>
      <c r="G15" s="6">
        <v>20</v>
      </c>
      <c r="H15" s="6">
        <v>20</v>
      </c>
      <c r="I15" s="6">
        <v>16</v>
      </c>
      <c r="K15" s="4" t="s">
        <v>46</v>
      </c>
      <c r="L15" s="6">
        <f t="shared" si="0"/>
        <v>16</v>
      </c>
      <c r="M15" s="12">
        <f t="shared" si="1"/>
        <v>18</v>
      </c>
      <c r="N15" s="6">
        <f t="shared" si="2"/>
        <v>5</v>
      </c>
      <c r="O15" s="6">
        <f t="shared" si="3"/>
        <v>20</v>
      </c>
      <c r="P15" s="6">
        <f t="shared" si="4"/>
        <v>20</v>
      </c>
      <c r="Q15" s="6">
        <f t="shared" si="5"/>
        <v>8</v>
      </c>
      <c r="R15" s="6">
        <f t="shared" si="6"/>
        <v>12</v>
      </c>
    </row>
    <row r="16" spans="1:26" x14ac:dyDescent="0.25">
      <c r="A16" s="4" t="s">
        <v>15</v>
      </c>
      <c r="B16" s="6">
        <v>273775</v>
      </c>
      <c r="C16" s="6">
        <v>296093</v>
      </c>
      <c r="D16" s="6">
        <v>314590</v>
      </c>
      <c r="E16" s="6">
        <v>325736</v>
      </c>
      <c r="F16" s="6">
        <v>335731</v>
      </c>
      <c r="G16" s="6">
        <v>342456</v>
      </c>
      <c r="H16" s="6">
        <v>353365</v>
      </c>
      <c r="I16" s="6">
        <v>374332</v>
      </c>
      <c r="K16" s="4" t="s">
        <v>15</v>
      </c>
      <c r="L16" s="6">
        <f t="shared" si="0"/>
        <v>327010</v>
      </c>
      <c r="M16" s="12">
        <f t="shared" si="1"/>
        <v>330734</v>
      </c>
      <c r="N16" s="6">
        <f t="shared" si="2"/>
        <v>29988</v>
      </c>
      <c r="O16" s="6" t="e">
        <f t="shared" si="3"/>
        <v>#N/A</v>
      </c>
      <c r="P16" s="6">
        <f t="shared" si="4"/>
        <v>374332</v>
      </c>
      <c r="Q16" s="6">
        <f t="shared" si="5"/>
        <v>273775</v>
      </c>
      <c r="R16" s="6">
        <f t="shared" si="6"/>
        <v>100557</v>
      </c>
      <c r="S16" s="4"/>
      <c r="T16" s="4"/>
      <c r="U16" s="4"/>
      <c r="V16" s="4"/>
      <c r="W16" s="4"/>
      <c r="X16" s="4"/>
      <c r="Y16" s="4"/>
    </row>
    <row r="17" spans="1:26" x14ac:dyDescent="0.25">
      <c r="M17" s="8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</row>
    <row r="18" spans="1:26" x14ac:dyDescent="0.25">
      <c r="M18" s="8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"/>
    </row>
    <row r="19" spans="1:26" x14ac:dyDescent="0.25">
      <c r="M19" s="8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</row>
    <row r="20" spans="1:26" x14ac:dyDescent="0.25">
      <c r="A20" s="1"/>
      <c r="B20" s="2"/>
      <c r="C20" s="2"/>
      <c r="D20" s="2"/>
      <c r="E20" s="2"/>
      <c r="F20" s="2"/>
      <c r="G20" s="2"/>
      <c r="H20" s="2"/>
      <c r="I20" s="2"/>
      <c r="M20" s="8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</row>
    <row r="21" spans="1:26" x14ac:dyDescent="0.25">
      <c r="A21" s="1"/>
      <c r="B21" s="3"/>
      <c r="C21" s="3"/>
      <c r="D21" s="3"/>
      <c r="E21" s="3"/>
      <c r="F21" s="3"/>
      <c r="G21" s="3"/>
      <c r="H21" s="3"/>
      <c r="I21" s="3"/>
      <c r="M21" s="8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</row>
    <row r="22" spans="1:26" x14ac:dyDescent="0.25">
      <c r="A22" s="1"/>
      <c r="B22" s="3"/>
      <c r="C22" s="3"/>
      <c r="D22" s="3"/>
      <c r="E22" s="3"/>
      <c r="F22" s="3"/>
      <c r="G22" s="3"/>
      <c r="H22" s="3"/>
      <c r="I22" s="3"/>
      <c r="M22" s="8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</row>
    <row r="23" spans="1:26" x14ac:dyDescent="0.25">
      <c r="A23" s="1"/>
      <c r="B23" s="3"/>
      <c r="C23" s="3"/>
      <c r="D23" s="3"/>
      <c r="E23" s="3"/>
      <c r="F23" s="3"/>
      <c r="G23" s="3"/>
      <c r="H23" s="3"/>
      <c r="I23" s="3"/>
      <c r="M23" s="8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</row>
    <row r="24" spans="1:26" x14ac:dyDescent="0.25">
      <c r="A24" s="1"/>
      <c r="B24" s="3"/>
      <c r="C24" s="3"/>
      <c r="D24" s="3"/>
      <c r="E24" s="3"/>
      <c r="F24" s="3"/>
      <c r="G24" s="3"/>
      <c r="H24" s="3"/>
      <c r="I24" s="3"/>
      <c r="M24" s="2"/>
    </row>
    <row r="25" spans="1:26" x14ac:dyDescent="0.25">
      <c r="A25" s="1"/>
      <c r="B25" s="3"/>
      <c r="C25" s="3"/>
      <c r="D25" s="3"/>
      <c r="E25" s="3"/>
      <c r="F25" s="3"/>
      <c r="G25" s="3"/>
      <c r="H25" s="3"/>
      <c r="I25" s="3"/>
      <c r="M25" s="2"/>
    </row>
    <row r="26" spans="1:26" x14ac:dyDescent="0.25">
      <c r="A26" s="1"/>
      <c r="B26" s="3"/>
      <c r="C26" s="3"/>
      <c r="D26" s="3"/>
      <c r="E26" s="3"/>
      <c r="F26" s="3"/>
      <c r="G26" s="3"/>
      <c r="H26" s="3"/>
      <c r="I26" s="3"/>
      <c r="M26" s="2"/>
    </row>
    <row r="27" spans="1:26" x14ac:dyDescent="0.25">
      <c r="A27" s="1"/>
      <c r="B27" s="3"/>
      <c r="C27" s="3"/>
      <c r="D27" s="3"/>
      <c r="E27" s="3"/>
      <c r="F27" s="3"/>
      <c r="G27" s="3"/>
      <c r="H27" s="3"/>
      <c r="I27" s="3"/>
    </row>
    <row r="28" spans="1:26" x14ac:dyDescent="0.25">
      <c r="A28" s="1"/>
      <c r="B28" s="3"/>
      <c r="C28" s="3"/>
      <c r="D28" s="3"/>
      <c r="E28" s="3"/>
      <c r="F28" s="3"/>
      <c r="G28" s="3"/>
      <c r="H28" s="3"/>
      <c r="I28" s="3"/>
    </row>
    <row r="29" spans="1:26" x14ac:dyDescent="0.25">
      <c r="A29" s="1"/>
      <c r="B29" s="3"/>
      <c r="C29" s="3"/>
      <c r="D29" s="3"/>
      <c r="E29" s="3"/>
      <c r="F29" s="3"/>
      <c r="G29" s="3"/>
      <c r="H29" s="3"/>
      <c r="I29" s="3"/>
      <c r="M29" s="1"/>
      <c r="N29" s="8"/>
      <c r="O29" s="8"/>
      <c r="P29" s="8"/>
      <c r="Q29" s="8"/>
      <c r="R29" s="8"/>
      <c r="S29" s="8"/>
      <c r="T29" s="8"/>
    </row>
    <row r="30" spans="1:26" x14ac:dyDescent="0.25">
      <c r="A30" s="1"/>
      <c r="B30" s="3"/>
      <c r="C30" s="3"/>
      <c r="D30" s="3"/>
      <c r="E30" s="3"/>
      <c r="F30" s="3"/>
      <c r="G30" s="3"/>
      <c r="H30" s="3"/>
      <c r="I30" s="3"/>
      <c r="M30" s="4"/>
    </row>
    <row r="31" spans="1:26" x14ac:dyDescent="0.25">
      <c r="A31" s="1"/>
      <c r="B31" s="3"/>
      <c r="C31" s="3"/>
      <c r="D31" s="3"/>
      <c r="E31" s="3"/>
      <c r="F31" s="3"/>
      <c r="G31" s="3"/>
      <c r="H31" s="3"/>
      <c r="I31" s="3"/>
      <c r="M31" s="4"/>
    </row>
    <row r="32" spans="1:26" x14ac:dyDescent="0.25">
      <c r="A32" s="1"/>
      <c r="B32" s="3"/>
      <c r="C32" s="3"/>
      <c r="D32" s="3"/>
      <c r="E32" s="3"/>
      <c r="F32" s="3"/>
      <c r="G32" s="3"/>
      <c r="H32" s="3"/>
      <c r="I32" s="3"/>
      <c r="M32" s="4"/>
    </row>
    <row r="33" spans="1:13" x14ac:dyDescent="0.25">
      <c r="A33" s="1"/>
      <c r="M33" s="4"/>
    </row>
    <row r="34" spans="1:13" x14ac:dyDescent="0.25">
      <c r="M34" s="4"/>
    </row>
    <row r="35" spans="1:13" x14ac:dyDescent="0.25">
      <c r="M35" s="4"/>
    </row>
    <row r="36" spans="1:13" x14ac:dyDescent="0.25">
      <c r="M36" s="4"/>
    </row>
    <row r="37" spans="1:13" x14ac:dyDescent="0.25">
      <c r="M37" s="4"/>
    </row>
    <row r="38" spans="1:13" x14ac:dyDescent="0.25">
      <c r="M38" s="4"/>
    </row>
    <row r="39" spans="1:13" x14ac:dyDescent="0.25">
      <c r="M39" s="4"/>
    </row>
    <row r="40" spans="1:13" x14ac:dyDescent="0.25">
      <c r="M40" s="4"/>
    </row>
    <row r="41" spans="1:13" x14ac:dyDescent="0.25">
      <c r="M41" s="4"/>
    </row>
  </sheetData>
  <mergeCells count="2">
    <mergeCell ref="A1:F1"/>
    <mergeCell ref="K2:R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Emma MacKay (2410357)</cp:lastModifiedBy>
  <dcterms:created xsi:type="dcterms:W3CDTF">2024-11-13T19:48:53Z</dcterms:created>
  <dcterms:modified xsi:type="dcterms:W3CDTF">2024-12-18T15:30:07Z</dcterms:modified>
</cp:coreProperties>
</file>