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02"/>
  <workbookPr/>
  <xr:revisionPtr revIDLastSave="386" documentId="11_0B1D56BE9CDCCE836B02CE7A5FB0D4A9BBFD1C62" xr6:coauthVersionLast="47" xr6:coauthVersionMax="47" xr10:uidLastSave="{E26D3DBF-5FA0-4568-8A57-2C1176F6772A}"/>
  <bookViews>
    <workbookView xWindow="240" yWindow="105" windowWidth="14805" windowHeight="8010" activeTab="2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" i="4" l="1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T5" i="4"/>
  <c r="S5" i="4"/>
  <c r="R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5" i="4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5" i="3"/>
  <c r="T30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5" i="3"/>
  <c r="T5" i="1"/>
  <c r="T6" i="1"/>
  <c r="T7" i="1"/>
  <c r="T8" i="1"/>
  <c r="T9" i="1"/>
  <c r="T10" i="1"/>
  <c r="T11" i="1"/>
  <c r="T12" i="1"/>
  <c r="T13" i="1"/>
  <c r="T14" i="1"/>
  <c r="T15" i="1"/>
  <c r="T16" i="1"/>
  <c r="T4" i="1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4" i="2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4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4" i="2"/>
  <c r="AC5" i="2"/>
  <c r="AC6" i="2"/>
  <c r="AC7" i="2"/>
  <c r="AC8" i="2"/>
  <c r="AC9" i="2"/>
  <c r="AC10" i="2"/>
  <c r="AC11" i="2"/>
  <c r="AC12" i="2"/>
  <c r="AC13" i="2"/>
  <c r="AC14" i="2"/>
  <c r="AC15" i="2"/>
  <c r="AC16" i="2"/>
  <c r="AC17" i="2"/>
  <c r="AC4" i="2"/>
  <c r="W5" i="1"/>
  <c r="W6" i="1"/>
  <c r="W7" i="1"/>
  <c r="W8" i="1"/>
  <c r="W9" i="1"/>
  <c r="W10" i="1"/>
  <c r="W11" i="1"/>
  <c r="W12" i="1"/>
  <c r="W13" i="1"/>
  <c r="W14" i="1"/>
  <c r="W15" i="1"/>
  <c r="W16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4" i="1"/>
  <c r="S16" i="1"/>
  <c r="S5" i="1"/>
  <c r="S6" i="1"/>
  <c r="S7" i="1"/>
  <c r="S8" i="1"/>
  <c r="S9" i="1"/>
  <c r="S10" i="1"/>
  <c r="S11" i="1"/>
  <c r="S12" i="1"/>
  <c r="S13" i="1"/>
  <c r="S14" i="1"/>
  <c r="S15" i="1"/>
  <c r="S4" i="1"/>
</calcChain>
</file>

<file path=xl/sharedStrings.xml><?xml version="1.0" encoding="utf-8"?>
<sst xmlns="http://schemas.openxmlformats.org/spreadsheetml/2006/main" count="88" uniqueCount="68">
  <si>
    <t xml:space="preserve">Construction firms:  Number of Firms, By turnover size band, Great Britain       </t>
  </si>
  <si>
    <t>Size of firm (by turnover size band)</t>
  </si>
  <si>
    <t>Mean</t>
  </si>
  <si>
    <t>Mode</t>
  </si>
  <si>
    <t>Median</t>
  </si>
  <si>
    <t xml:space="preserve">Range </t>
  </si>
  <si>
    <t>Standard Deviation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</si>
  <si>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</si>
  <si>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</si>
  <si>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</si>
  <si>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</si>
  <si>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</si>
  <si>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</si>
  <si>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</si>
  <si>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</si>
  <si>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</si>
  <si>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</si>
  <si>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</si>
  <si>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</si>
  <si>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All firms</t>
  </si>
  <si>
    <t> </t>
  </si>
  <si>
    <t xml:space="preserve"> Construction firms:  Number of Firms, by size of Firm, Great Britain    </t>
  </si>
  <si>
    <t xml:space="preserve">Size of Firm 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</si>
  <si>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</si>
  <si>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</si>
  <si>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</si>
  <si>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</si>
  <si>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</si>
  <si>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</si>
  <si>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</si>
  <si>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</si>
  <si>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</si>
  <si>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</si>
  <si>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</si>
  <si>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</si>
  <si>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Value of construction output by type of work: New Work for Private Sector, Great Britain, Current Prices</t>
  </si>
  <si>
    <t>£ million</t>
  </si>
  <si>
    <t>Time period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</si>
  <si>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</si>
  <si>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</si>
  <si>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</si>
  <si>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</si>
  <si>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</si>
  <si>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</si>
  <si>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</si>
  <si>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</si>
  <si>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</si>
  <si>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</si>
  <si>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</si>
  <si>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</si>
  <si>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</si>
  <si>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</si>
  <si>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</si>
  <si>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>Value of construction output by type of work: New Work for Public Sector, Great Britain, Current Prices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</si>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</sst>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sz val="15"/>
      <name val="Arial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wrapText="1"/>
    </xf>
    <xf numFmtId="0" fontId="3" fillId="0" borderId="2" xfId="0" applyFont="1" applyBorder="1"/>
    <xf numFmtId="0" fontId="4" fillId="0" borderId="3" xfId="0" applyFont="1" applyBorder="1" applyAlignment="1">
      <alignment wrapText="1"/>
    </xf>
    <xf numFmtId="0" fontId="5" fillId="0" borderId="0" xfId="0" applyFont="1"/>
    <xf numFmtId="3" fontId="5" fillId="0" borderId="0" xfId="0" applyNumberFormat="1" applyFont="1"/>
    <xf numFmtId="0" fontId="5" fillId="0" borderId="3" xfId="0" applyFont="1" applyBorder="1"/>
    <xf numFmtId="3" fontId="5" fillId="0" borderId="3" xfId="0" applyNumberFormat="1" applyFont="1" applyBorder="1"/>
    <xf numFmtId="3" fontId="6" fillId="0" borderId="5" xfId="0" applyNumberFormat="1" applyFont="1" applyBorder="1"/>
    <xf numFmtId="0" fontId="5" fillId="0" borderId="7" xfId="0" applyFont="1" applyBorder="1"/>
    <xf numFmtId="0" fontId="1" fillId="0" borderId="0" xfId="0" applyFont="1" applyAlignment="1">
      <alignment wrapText="1"/>
    </xf>
    <xf numFmtId="0" fontId="6" fillId="0" borderId="2" xfId="0" applyFont="1" applyBorder="1"/>
    <xf numFmtId="0" fontId="6" fillId="0" borderId="1" xfId="0" applyFont="1" applyBorder="1"/>
    <xf numFmtId="0" fontId="7" fillId="0" borderId="4" xfId="0" applyFont="1" applyBorder="1" applyAlignment="1">
      <alignment wrapText="1"/>
    </xf>
    <xf numFmtId="3" fontId="6" fillId="0" borderId="4" xfId="0" applyNumberFormat="1" applyFont="1" applyBorder="1"/>
    <xf numFmtId="0" fontId="5" fillId="0" borderId="6" xfId="0" applyFont="1" applyBorder="1" applyAlignment="1">
      <alignment wrapText="1"/>
    </xf>
    <xf numFmtId="49" fontId="5" fillId="0" borderId="3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49" fontId="0" fillId="0" borderId="0" xfId="0" applyNumberFormat="1"/>
    <xf numFmtId="3" fontId="6" fillId="0" borderId="8" xfId="0" applyNumberFormat="1" applyFont="1" applyBorder="1"/>
    <xf numFmtId="0" fontId="4" fillId="0" borderId="0" xfId="0" applyFont="1" applyAlignment="1">
      <alignment wrapText="1"/>
    </xf>
    <xf numFmtId="0" fontId="3" fillId="0" borderId="9" xfId="0" applyFont="1" applyBorder="1" applyAlignment="1">
      <alignment wrapText="1"/>
    </xf>
    <xf numFmtId="3" fontId="0" fillId="0" borderId="10" xfId="0" applyNumberFormat="1" applyBorder="1"/>
    <xf numFmtId="0" fontId="0" fillId="0" borderId="11" xfId="0" applyBorder="1"/>
    <xf numFmtId="0" fontId="0" fillId="0" borderId="13" xfId="0" applyBorder="1"/>
    <xf numFmtId="3" fontId="0" fillId="0" borderId="11" xfId="0" applyNumberFormat="1" applyBorder="1"/>
    <xf numFmtId="3" fontId="0" fillId="0" borderId="11" xfId="0" applyNumberFormat="1" applyBorder="1" applyAlignment="1">
      <alignment wrapText="1"/>
    </xf>
    <xf numFmtId="3" fontId="0" fillId="0" borderId="16" xfId="0" applyNumberFormat="1" applyBorder="1"/>
    <xf numFmtId="0" fontId="0" fillId="0" borderId="12" xfId="0" applyBorder="1"/>
    <xf numFmtId="3" fontId="5" fillId="0" borderId="0" xfId="0" applyNumberFormat="1" applyFont="1" applyBorder="1"/>
    <xf numFmtId="0" fontId="5" fillId="0" borderId="0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3" fontId="0" fillId="0" borderId="16" xfId="0" applyNumberFormat="1" applyBorder="1" applyAlignment="1">
      <alignment wrapText="1"/>
    </xf>
    <xf numFmtId="0" fontId="1" fillId="0" borderId="0" xfId="0" applyFont="1" applyFill="1" applyAlignment="1"/>
    <xf numFmtId="0" fontId="2" fillId="0" borderId="0" xfId="0" applyFont="1" applyFill="1" applyBorder="1" applyAlignment="1"/>
    <xf numFmtId="0" fontId="8" fillId="0" borderId="17" xfId="0" applyFont="1" applyFill="1" applyBorder="1" applyAlignment="1">
      <alignment wrapText="1"/>
    </xf>
    <xf numFmtId="0" fontId="8" fillId="0" borderId="2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7" fillId="0" borderId="17" xfId="0" applyFont="1" applyFill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5" fillId="0" borderId="3" xfId="0" applyFont="1" applyFill="1" applyBorder="1" applyAlignment="1"/>
    <xf numFmtId="3" fontId="5" fillId="0" borderId="3" xfId="0" applyNumberFormat="1" applyFont="1" applyFill="1" applyBorder="1" applyAlignment="1"/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/>
    <xf numFmtId="3" fontId="5" fillId="0" borderId="18" xfId="0" applyNumberFormat="1" applyFont="1" applyFill="1" applyBorder="1" applyAlignment="1"/>
    <xf numFmtId="0" fontId="9" fillId="0" borderId="0" xfId="0" applyFont="1" applyFill="1" applyBorder="1" applyAlignment="1">
      <alignment wrapText="1"/>
    </xf>
    <xf numFmtId="0" fontId="9" fillId="0" borderId="6" xfId="0" applyFont="1" applyFill="1" applyBorder="1" applyAlignment="1">
      <alignment wrapText="1"/>
    </xf>
    <xf numFmtId="3" fontId="5" fillId="0" borderId="19" xfId="0" applyNumberFormat="1" applyFont="1" applyFill="1" applyBorder="1" applyAlignment="1"/>
    <xf numFmtId="0" fontId="5" fillId="0" borderId="7" xfId="0" applyFont="1" applyFill="1" applyBorder="1" applyAlignment="1"/>
    <xf numFmtId="3" fontId="5" fillId="0" borderId="7" xfId="0" applyNumberFormat="1" applyFont="1" applyFill="1" applyBorder="1" applyAlignment="1"/>
    <xf numFmtId="0" fontId="5" fillId="0" borderId="6" xfId="0" applyFont="1" applyFill="1" applyBorder="1" applyAlignment="1"/>
    <xf numFmtId="3" fontId="5" fillId="0" borderId="6" xfId="0" applyNumberFormat="1" applyFont="1" applyFill="1" applyBorder="1" applyAlignment="1"/>
    <xf numFmtId="0" fontId="1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7" fillId="0" borderId="20" xfId="0" applyFont="1" applyFill="1" applyBorder="1" applyAlignment="1">
      <alignment wrapText="1"/>
    </xf>
    <xf numFmtId="3" fontId="5" fillId="0" borderId="21" xfId="0" applyNumberFormat="1" applyFont="1" applyFill="1" applyBorder="1" applyAlignment="1"/>
    <xf numFmtId="3" fontId="5" fillId="0" borderId="22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no of firms based on yearly turnover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v/>
          </c:tx>
          <c:dPt>
            <c:idx val="0"/>
            <c:bubble3D val="0"/>
            <c:spPr>
              <a:solidFill>
                <a:srgbClr val="637CEF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E3008C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2AA0A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rgbClr val="9373C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rgbClr val="13A10E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rgbClr val="3A96DD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rgbClr val="CA501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rgbClr val="57811B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rgbClr val="B146C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rgbClr val="AE8C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rgbClr val="AE8C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rgbClr val="637CEF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Sheet1!A4:A15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Sheet1!$S$4:$S$15</c:f>
              <c:numCache>
                <c:formatCode>#,##0</c:formatCode>
                <c:ptCount val="12"/>
                <c:pt idx="0">
                  <c:v>246081.64705882352</c:v>
                </c:pt>
                <c:pt idx="1">
                  <c:v>24842.411764705881</c:v>
                </c:pt>
                <c:pt idx="2">
                  <c:v>21935.294117647059</c:v>
                </c:pt>
                <c:pt idx="3">
                  <c:v>2810.7647058823532</c:v>
                </c:pt>
                <c:pt idx="4">
                  <c:v>1274.4117647058824</c:v>
                </c:pt>
                <c:pt idx="5">
                  <c:v>395.94117647058823</c:v>
                </c:pt>
                <c:pt idx="6">
                  <c:v>196.94117647058823</c:v>
                </c:pt>
                <c:pt idx="7">
                  <c:v>124.94117647058823</c:v>
                </c:pt>
                <c:pt idx="8">
                  <c:v>246.52941176470588</c:v>
                </c:pt>
                <c:pt idx="9">
                  <c:v>207.52941176470588</c:v>
                </c:pt>
                <c:pt idx="10">
                  <c:v>20.823529411764707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11-4BC0-802F-4D241CE88C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No Of Firms Per Pize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Mean Average</c:v>
          </c:tx>
          <c:spPr>
            <a:solidFill>
              <a:srgbClr val="637CEF"/>
            </a:solidFill>
            <a:ln>
              <a:noFill/>
            </a:ln>
            <a:effectLst/>
          </c:spPr>
          <c:invertIfNegative val="0"/>
          <c:cat>
            <c:strRef>
              <c:f>Sheet2!A4:A16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Sheet2!$AC$4:$AC$16</c:f>
              <c:numCache>
                <c:formatCode>#,##0</c:formatCode>
                <c:ptCount val="13"/>
                <c:pt idx="0">
                  <c:v>101101.03703703704</c:v>
                </c:pt>
                <c:pt idx="1">
                  <c:v>68227</c:v>
                </c:pt>
                <c:pt idx="2">
                  <c:v>29494.296296296296</c:v>
                </c:pt>
                <c:pt idx="3">
                  <c:v>10845.777777777777</c:v>
                </c:pt>
                <c:pt idx="4">
                  <c:v>5847.0740740740739</c:v>
                </c:pt>
                <c:pt idx="5">
                  <c:v>1820.4814814814815</c:v>
                </c:pt>
                <c:pt idx="6">
                  <c:v>1759.1851851851852</c:v>
                </c:pt>
                <c:pt idx="7">
                  <c:v>530.22222222222217</c:v>
                </c:pt>
                <c:pt idx="8">
                  <c:v>424.33333333333331</c:v>
                </c:pt>
                <c:pt idx="9">
                  <c:v>508.74074074074076</c:v>
                </c:pt>
                <c:pt idx="10">
                  <c:v>136.55555555555554</c:v>
                </c:pt>
                <c:pt idx="11">
                  <c:v>60.037037037037038</c:v>
                </c:pt>
                <c:pt idx="12">
                  <c:v>54.851851851851855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1A6-46F9-A4D3-92E0EE7E3E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6527880"/>
        <c:axId val="347112967"/>
      </c:barChart>
      <c:catAx>
        <c:axId val="18565278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7112967"/>
        <c:crosses val="autoZero"/>
        <c:auto val="1"/>
        <c:lblAlgn val="ctr"/>
        <c:lblOffset val="100"/>
        <c:noMultiLvlLbl val="0"/>
      </c:catAx>
      <c:valAx>
        <c:axId val="347112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 Value Of All Private Sectors Through The Years (Per £ million)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Value of Firms In All Private Sector</c:v>
          </c:tx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cat>
            <c:numRef>
              <c:f>Sheet3!A5:A30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Sheet3!$P$5:$P$30</c:f>
              <c:numCache>
                <c:formatCode>#,##0</c:formatCode>
                <c:ptCount val="26"/>
                <c:pt idx="0">
                  <c:v>32710</c:v>
                </c:pt>
                <c:pt idx="1">
                  <c:v>35629</c:v>
                </c:pt>
                <c:pt idx="2">
                  <c:v>38105</c:v>
                </c:pt>
                <c:pt idx="3">
                  <c:v>40118</c:v>
                </c:pt>
                <c:pt idx="4">
                  <c:v>44030</c:v>
                </c:pt>
                <c:pt idx="5">
                  <c:v>48070</c:v>
                </c:pt>
                <c:pt idx="6">
                  <c:v>54795</c:v>
                </c:pt>
                <c:pt idx="7">
                  <c:v>57810</c:v>
                </c:pt>
                <c:pt idx="8">
                  <c:v>63499</c:v>
                </c:pt>
                <c:pt idx="9">
                  <c:v>68570</c:v>
                </c:pt>
                <c:pt idx="10">
                  <c:v>64989</c:v>
                </c:pt>
                <c:pt idx="11">
                  <c:v>48113</c:v>
                </c:pt>
                <c:pt idx="12">
                  <c:v>50635</c:v>
                </c:pt>
                <c:pt idx="13">
                  <c:v>53424</c:v>
                </c:pt>
                <c:pt idx="14">
                  <c:v>51653</c:v>
                </c:pt>
                <c:pt idx="15">
                  <c:v>53975</c:v>
                </c:pt>
                <c:pt idx="16">
                  <c:v>63147</c:v>
                </c:pt>
                <c:pt idx="17">
                  <c:v>68814</c:v>
                </c:pt>
                <c:pt idx="18">
                  <c:v>75429</c:v>
                </c:pt>
                <c:pt idx="19">
                  <c:v>83933</c:v>
                </c:pt>
                <c:pt idx="20">
                  <c:v>85443</c:v>
                </c:pt>
                <c:pt idx="21">
                  <c:v>90138</c:v>
                </c:pt>
                <c:pt idx="22">
                  <c:v>73931</c:v>
                </c:pt>
                <c:pt idx="23">
                  <c:v>83818</c:v>
                </c:pt>
                <c:pt idx="24">
                  <c:v>98367</c:v>
                </c:pt>
                <c:pt idx="25">
                  <c:v>100418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D9A-4426-85C8-5A41C43C67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6507144"/>
        <c:axId val="298468871"/>
      </c:lineChart>
      <c:catAx>
        <c:axId val="1756507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468871"/>
        <c:crosses val="autoZero"/>
        <c:auto val="1"/>
        <c:lblAlgn val="ctr"/>
        <c:lblOffset val="100"/>
        <c:noMultiLvlLbl val="0"/>
      </c:catAx>
      <c:valAx>
        <c:axId val="298468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Value of Firms (per £ million)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6507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16</xdr:row>
      <xdr:rowOff>142875</xdr:rowOff>
    </xdr:from>
    <xdr:to>
      <xdr:col>8</xdr:col>
      <xdr:colOff>314325</xdr:colOff>
      <xdr:row>31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28CFAB1-1EDB-9C38-ACBB-16AA80DF2E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20</xdr:row>
      <xdr:rowOff>57150</xdr:rowOff>
    </xdr:from>
    <xdr:to>
      <xdr:col>11</xdr:col>
      <xdr:colOff>142875</xdr:colOff>
      <xdr:row>34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74495B6-3EA0-1F19-49C2-3CB54494D1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30</xdr:row>
      <xdr:rowOff>85725</xdr:rowOff>
    </xdr:from>
    <xdr:to>
      <xdr:col>8</xdr:col>
      <xdr:colOff>409575</xdr:colOff>
      <xdr:row>44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CA80B24-30BD-E52A-FF60-2492575B41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workbookViewId="0">
      <selection activeCell="R31" sqref="R31"/>
    </sheetView>
  </sheetViews>
  <sheetFormatPr defaultRowHeight="15"/>
  <cols>
    <col min="1" max="1" width="36.5703125" bestFit="1" customWidth="1"/>
    <col min="20" max="20" width="14" customWidth="1"/>
    <col min="21" max="21" width="10.42578125" customWidth="1"/>
    <col min="22" max="22" width="18.140625" customWidth="1"/>
    <col min="23" max="23" width="17.5703125" customWidth="1"/>
  </cols>
  <sheetData>
    <row r="1" spans="1:23" ht="75">
      <c r="A1" s="12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</row>
    <row r="2" spans="1:23" ht="19.5">
      <c r="A2" s="1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3" ht="12.75" customHeight="1">
      <c r="A3" s="3" t="s">
        <v>1</v>
      </c>
      <c r="B3" s="4">
        <v>2007</v>
      </c>
      <c r="C3" s="4">
        <v>2008</v>
      </c>
      <c r="D3" s="4">
        <v>2009</v>
      </c>
      <c r="E3" s="4">
        <v>2010</v>
      </c>
      <c r="F3" s="4">
        <v>2011</v>
      </c>
      <c r="G3" s="4">
        <v>2012</v>
      </c>
      <c r="H3" s="4">
        <v>2013</v>
      </c>
      <c r="I3" s="4">
        <v>2014</v>
      </c>
      <c r="J3" s="4">
        <v>2015</v>
      </c>
      <c r="K3" s="4">
        <v>2016</v>
      </c>
      <c r="L3" s="4">
        <v>2017</v>
      </c>
      <c r="M3" s="4">
        <v>2018</v>
      </c>
      <c r="N3" s="4">
        <v>2019</v>
      </c>
      <c r="O3" s="4">
        <v>2020</v>
      </c>
      <c r="P3" s="4">
        <v>2021</v>
      </c>
      <c r="Q3" s="4">
        <v>2022</v>
      </c>
      <c r="R3" s="4">
        <v>2023</v>
      </c>
      <c r="S3" s="35" t="s">
        <v>2</v>
      </c>
      <c r="T3" s="35" t="s">
        <v>3</v>
      </c>
      <c r="U3" s="35" t="s">
        <v>4</v>
      </c>
      <c r="V3" s="35" t="s">
        <v>5</v>
      </c>
      <c r="W3" s="35" t="s">
        <v>6</v>
      </c>
    </row>
    <row r="4" spans="1:23" ht="15" customHeight="1">
      <c r="A4" s="5" t="s">
        <v>7</v>
      </c>
      <c r="B4" s="7">
        <v>226445</v>
      </c>
      <c r="C4" s="7">
        <v>225231</v>
      </c>
      <c r="D4" s="7">
        <v>214342</v>
      </c>
      <c r="E4" s="7">
        <v>210528</v>
      </c>
      <c r="F4" s="7">
        <v>210995</v>
      </c>
      <c r="G4" s="7">
        <v>206874</v>
      </c>
      <c r="H4" s="7">
        <v>210552</v>
      </c>
      <c r="I4" s="7">
        <v>218249</v>
      </c>
      <c r="J4" s="7">
        <v>228603</v>
      </c>
      <c r="K4" s="7">
        <v>246341</v>
      </c>
      <c r="L4" s="7">
        <v>261028</v>
      </c>
      <c r="M4" s="7">
        <v>269345</v>
      </c>
      <c r="N4" s="7">
        <v>276931</v>
      </c>
      <c r="O4" s="7">
        <v>280865</v>
      </c>
      <c r="P4" s="7">
        <v>289655</v>
      </c>
      <c r="Q4" s="7">
        <v>312232</v>
      </c>
      <c r="R4" s="7">
        <v>295172</v>
      </c>
      <c r="S4" s="29">
        <f>AVERAGE(B4:R4)</f>
        <v>246081.64705882352</v>
      </c>
      <c r="T4" s="35" t="e">
        <f>_xlfn.MODE.SNGL(B4:R4)</f>
        <v>#N/A</v>
      </c>
      <c r="U4" s="29">
        <f>MEDIAN(B4:R4)</f>
        <v>228603</v>
      </c>
      <c r="V4" s="36">
        <f>MAX(B4:R4)-MIN(B4:R4)</f>
        <v>105358</v>
      </c>
      <c r="W4" s="35">
        <f>_xlfn.STDEV.S(B4:R4)</f>
        <v>35189.859629481973</v>
      </c>
    </row>
    <row r="5" spans="1:23">
      <c r="A5" s="5" t="s">
        <v>8</v>
      </c>
      <c r="B5" s="7">
        <v>24697</v>
      </c>
      <c r="C5" s="7">
        <v>26126</v>
      </c>
      <c r="D5" s="7">
        <v>24657</v>
      </c>
      <c r="E5" s="7">
        <v>21714</v>
      </c>
      <c r="F5" s="7">
        <v>20789</v>
      </c>
      <c r="G5" s="7">
        <v>19138</v>
      </c>
      <c r="H5" s="7">
        <v>19334</v>
      </c>
      <c r="I5" s="7">
        <v>19728</v>
      </c>
      <c r="J5" s="7">
        <v>21170</v>
      </c>
      <c r="K5" s="7">
        <v>22939</v>
      </c>
      <c r="L5" s="7">
        <v>24412</v>
      </c>
      <c r="M5" s="7">
        <v>25917</v>
      </c>
      <c r="N5" s="7">
        <v>27039</v>
      </c>
      <c r="O5" s="7">
        <v>29377</v>
      </c>
      <c r="P5" s="7">
        <v>30320</v>
      </c>
      <c r="Q5" s="7">
        <v>31107</v>
      </c>
      <c r="R5" s="7">
        <v>33857</v>
      </c>
      <c r="S5" s="29">
        <f t="shared" ref="S5:S16" si="0">AVERAGE(B5:R5)</f>
        <v>24842.411764705881</v>
      </c>
      <c r="T5" s="35" t="e">
        <f t="shared" ref="T5:T16" si="1">_xlfn.MODE.SNGL(B5:R5)</f>
        <v>#N/A</v>
      </c>
      <c r="U5" s="29">
        <f>MEDIAN(B5:R5)</f>
        <v>24657</v>
      </c>
      <c r="V5" s="36">
        <f>MAX(B5:R5)-MIN(B5:R5)</f>
        <v>14719</v>
      </c>
      <c r="W5" s="35">
        <f>_xlfn.STDEV.S(B5:R5)</f>
        <v>4410.9895298394158</v>
      </c>
    </row>
    <row r="6" spans="1:23">
      <c r="A6" s="5" t="s">
        <v>9</v>
      </c>
      <c r="B6" s="7">
        <v>21412</v>
      </c>
      <c r="C6" s="7">
        <v>22848</v>
      </c>
      <c r="D6" s="7">
        <v>20762</v>
      </c>
      <c r="E6" s="7">
        <v>17907</v>
      </c>
      <c r="F6" s="7">
        <v>17366</v>
      </c>
      <c r="G6" s="7">
        <v>17320</v>
      </c>
      <c r="H6" s="7">
        <v>17776</v>
      </c>
      <c r="I6" s="7">
        <v>18222</v>
      </c>
      <c r="J6" s="7">
        <v>19391</v>
      </c>
      <c r="K6" s="7">
        <v>21478</v>
      </c>
      <c r="L6" s="7">
        <v>23292</v>
      </c>
      <c r="M6" s="7">
        <v>24147</v>
      </c>
      <c r="N6" s="7">
        <v>25161</v>
      </c>
      <c r="O6" s="7">
        <v>25572</v>
      </c>
      <c r="P6" s="7">
        <v>26675</v>
      </c>
      <c r="Q6" s="7">
        <v>25059</v>
      </c>
      <c r="R6" s="7">
        <v>28512</v>
      </c>
      <c r="S6" s="29">
        <f t="shared" si="0"/>
        <v>21935.294117647059</v>
      </c>
      <c r="T6" s="35" t="e">
        <f t="shared" si="1"/>
        <v>#N/A</v>
      </c>
      <c r="U6" s="29">
        <f>MEDIAN(B6:R6)</f>
        <v>21478</v>
      </c>
      <c r="V6" s="36">
        <f>MAX(B6:R6)-MIN(B6:R6)</f>
        <v>11192</v>
      </c>
      <c r="W6" s="35">
        <f>_xlfn.STDEV.S(B6:R6)</f>
        <v>3575.0819355069621</v>
      </c>
    </row>
    <row r="7" spans="1:23">
      <c r="A7" s="5" t="s">
        <v>10</v>
      </c>
      <c r="B7" s="7">
        <v>2552</v>
      </c>
      <c r="C7" s="7">
        <v>2744</v>
      </c>
      <c r="D7" s="7">
        <v>2545</v>
      </c>
      <c r="E7" s="7">
        <v>2120</v>
      </c>
      <c r="F7" s="7">
        <v>2066</v>
      </c>
      <c r="G7" s="7">
        <v>2007</v>
      </c>
      <c r="H7" s="7">
        <v>2235</v>
      </c>
      <c r="I7" s="7">
        <v>2290</v>
      </c>
      <c r="J7" s="7">
        <v>2526</v>
      </c>
      <c r="K7" s="7">
        <v>2897</v>
      </c>
      <c r="L7" s="7">
        <v>3200</v>
      </c>
      <c r="M7" s="7">
        <v>3378</v>
      </c>
      <c r="N7" s="7">
        <v>3494</v>
      </c>
      <c r="O7" s="7">
        <v>3413</v>
      </c>
      <c r="P7" s="7">
        <v>3551</v>
      </c>
      <c r="Q7" s="7">
        <v>3079</v>
      </c>
      <c r="R7" s="7">
        <v>3686</v>
      </c>
      <c r="S7" s="29">
        <f t="shared" si="0"/>
        <v>2810.7647058823532</v>
      </c>
      <c r="T7" s="35" t="e">
        <f t="shared" si="1"/>
        <v>#N/A</v>
      </c>
      <c r="U7" s="29">
        <f>MEDIAN(B7:R7)</f>
        <v>2744</v>
      </c>
      <c r="V7" s="36">
        <f>MAX(B7:R7)-MIN(B7:R7)</f>
        <v>1679</v>
      </c>
      <c r="W7" s="35">
        <f>_xlfn.STDEV.S(B7:R7)</f>
        <v>570.07878067550485</v>
      </c>
    </row>
    <row r="8" spans="1:23">
      <c r="A8" s="5" t="s">
        <v>11</v>
      </c>
      <c r="B8" s="7">
        <v>1104</v>
      </c>
      <c r="C8" s="7">
        <v>1262</v>
      </c>
      <c r="D8" s="7">
        <v>1258</v>
      </c>
      <c r="E8" s="7">
        <v>1039</v>
      </c>
      <c r="F8" s="6">
        <v>989</v>
      </c>
      <c r="G8" s="6">
        <v>881</v>
      </c>
      <c r="H8" s="6">
        <v>930</v>
      </c>
      <c r="I8" s="6">
        <v>954</v>
      </c>
      <c r="J8" s="7">
        <v>1029</v>
      </c>
      <c r="K8" s="7">
        <v>1262</v>
      </c>
      <c r="L8" s="7">
        <v>1348</v>
      </c>
      <c r="M8" s="7">
        <v>1515</v>
      </c>
      <c r="N8" s="7">
        <v>1597</v>
      </c>
      <c r="O8" s="7">
        <v>1653</v>
      </c>
      <c r="P8" s="7">
        <v>1668</v>
      </c>
      <c r="Q8" s="7">
        <v>1458</v>
      </c>
      <c r="R8" s="7">
        <v>1718</v>
      </c>
      <c r="S8" s="29">
        <f t="shared" si="0"/>
        <v>1274.4117647058824</v>
      </c>
      <c r="T8" s="35">
        <f t="shared" si="1"/>
        <v>1262</v>
      </c>
      <c r="U8" s="29">
        <f>MEDIAN(B8:R8)</f>
        <v>1262</v>
      </c>
      <c r="V8" s="36">
        <f>MAX(B8:R8)-MIN(B8:R8)</f>
        <v>837</v>
      </c>
      <c r="W8" s="35">
        <f>_xlfn.STDEV.S(B8:R8)</f>
        <v>284.91842227722168</v>
      </c>
    </row>
    <row r="9" spans="1:23">
      <c r="A9" s="5" t="s">
        <v>12</v>
      </c>
      <c r="B9" s="6">
        <v>390</v>
      </c>
      <c r="C9" s="6">
        <v>400</v>
      </c>
      <c r="D9" s="6">
        <v>381</v>
      </c>
      <c r="E9" s="6">
        <v>336</v>
      </c>
      <c r="F9" s="6">
        <v>319</v>
      </c>
      <c r="G9" s="6">
        <v>294</v>
      </c>
      <c r="H9" s="6">
        <v>284</v>
      </c>
      <c r="I9" s="6">
        <v>312</v>
      </c>
      <c r="J9" s="6">
        <v>324</v>
      </c>
      <c r="K9" s="6">
        <v>377</v>
      </c>
      <c r="L9" s="6">
        <v>430</v>
      </c>
      <c r="M9" s="6">
        <v>477</v>
      </c>
      <c r="N9" s="6">
        <v>490</v>
      </c>
      <c r="O9" s="6">
        <v>499</v>
      </c>
      <c r="P9" s="6">
        <v>468</v>
      </c>
      <c r="Q9" s="6">
        <v>432</v>
      </c>
      <c r="R9" s="6">
        <v>518</v>
      </c>
      <c r="S9" s="29">
        <f t="shared" si="0"/>
        <v>395.94117647058823</v>
      </c>
      <c r="T9" s="35" t="e">
        <f t="shared" si="1"/>
        <v>#N/A</v>
      </c>
      <c r="U9" s="29">
        <f>MEDIAN(B9:R9)</f>
        <v>390</v>
      </c>
      <c r="V9" s="36">
        <f>MAX(B9:R9)-MIN(B9:R9)</f>
        <v>234</v>
      </c>
      <c r="W9" s="35">
        <f>_xlfn.STDEV.S(B9:R9)</f>
        <v>76.599992320687591</v>
      </c>
    </row>
    <row r="10" spans="1:23">
      <c r="A10" s="5" t="s">
        <v>13</v>
      </c>
      <c r="B10" s="6">
        <v>160</v>
      </c>
      <c r="C10" s="6">
        <v>174</v>
      </c>
      <c r="D10" s="6">
        <v>162</v>
      </c>
      <c r="E10" s="6">
        <v>143</v>
      </c>
      <c r="F10" s="6">
        <v>135</v>
      </c>
      <c r="G10" s="6">
        <v>142</v>
      </c>
      <c r="H10" s="6">
        <v>155</v>
      </c>
      <c r="I10" s="6">
        <v>134</v>
      </c>
      <c r="J10" s="6">
        <v>180</v>
      </c>
      <c r="K10" s="6">
        <v>186</v>
      </c>
      <c r="L10" s="6">
        <v>216</v>
      </c>
      <c r="M10" s="6">
        <v>243</v>
      </c>
      <c r="N10" s="6">
        <v>287</v>
      </c>
      <c r="O10" s="6">
        <v>278</v>
      </c>
      <c r="P10" s="6">
        <v>256</v>
      </c>
      <c r="Q10" s="6">
        <v>243</v>
      </c>
      <c r="R10" s="6">
        <v>254</v>
      </c>
      <c r="S10" s="29">
        <f t="shared" si="0"/>
        <v>196.94117647058823</v>
      </c>
      <c r="T10" s="35">
        <f t="shared" si="1"/>
        <v>243</v>
      </c>
      <c r="U10" s="29">
        <f>MEDIAN(B10:R10)</f>
        <v>180</v>
      </c>
      <c r="V10" s="36">
        <f>MAX(B10:R10)-MIN(B10:R10)</f>
        <v>153</v>
      </c>
      <c r="W10" s="35">
        <f>_xlfn.STDEV.S(B10:R10)</f>
        <v>53.053593879485796</v>
      </c>
    </row>
    <row r="11" spans="1:23">
      <c r="A11" s="5" t="s">
        <v>14</v>
      </c>
      <c r="B11" s="6">
        <v>114</v>
      </c>
      <c r="C11" s="6">
        <v>117</v>
      </c>
      <c r="D11" s="6">
        <v>112</v>
      </c>
      <c r="E11" s="6">
        <v>98</v>
      </c>
      <c r="F11" s="6">
        <v>91</v>
      </c>
      <c r="G11" s="6">
        <v>78</v>
      </c>
      <c r="H11" s="6">
        <v>84</v>
      </c>
      <c r="I11" s="6">
        <v>98</v>
      </c>
      <c r="J11" s="6">
        <v>123</v>
      </c>
      <c r="K11" s="6">
        <v>113</v>
      </c>
      <c r="L11" s="6">
        <v>129</v>
      </c>
      <c r="M11" s="6">
        <v>152</v>
      </c>
      <c r="N11" s="6">
        <v>141</v>
      </c>
      <c r="O11" s="6">
        <v>149</v>
      </c>
      <c r="P11" s="6">
        <v>176</v>
      </c>
      <c r="Q11" s="6">
        <v>170</v>
      </c>
      <c r="R11" s="6">
        <v>179</v>
      </c>
      <c r="S11" s="29">
        <f t="shared" si="0"/>
        <v>124.94117647058823</v>
      </c>
      <c r="T11" s="35">
        <f t="shared" si="1"/>
        <v>98</v>
      </c>
      <c r="U11" s="29">
        <f>MEDIAN(B11:R11)</f>
        <v>117</v>
      </c>
      <c r="V11" s="36">
        <f>MAX(B11:R11)-MIN(B11:R11)</f>
        <v>101</v>
      </c>
      <c r="W11" s="35">
        <f>_xlfn.STDEV.S(B11:R11)</f>
        <v>31.746004843592722</v>
      </c>
    </row>
    <row r="12" spans="1:23">
      <c r="A12" s="5" t="s">
        <v>15</v>
      </c>
      <c r="B12" s="6">
        <v>203</v>
      </c>
      <c r="C12" s="6">
        <v>224</v>
      </c>
      <c r="D12" s="6">
        <v>227</v>
      </c>
      <c r="E12" s="6">
        <v>195</v>
      </c>
      <c r="F12" s="6">
        <v>186</v>
      </c>
      <c r="G12" s="6">
        <v>189</v>
      </c>
      <c r="H12" s="6">
        <v>194</v>
      </c>
      <c r="I12" s="6">
        <v>197</v>
      </c>
      <c r="J12" s="6">
        <v>201</v>
      </c>
      <c r="K12" s="6">
        <v>262</v>
      </c>
      <c r="L12" s="6">
        <v>273</v>
      </c>
      <c r="M12" s="6">
        <v>283</v>
      </c>
      <c r="N12" s="6">
        <v>306</v>
      </c>
      <c r="O12" s="6">
        <v>353</v>
      </c>
      <c r="P12" s="6">
        <v>292</v>
      </c>
      <c r="Q12" s="6">
        <v>276</v>
      </c>
      <c r="R12" s="6">
        <v>330</v>
      </c>
      <c r="S12" s="29">
        <f t="shared" si="0"/>
        <v>246.52941176470588</v>
      </c>
      <c r="T12" s="35" t="e">
        <f t="shared" si="1"/>
        <v>#N/A</v>
      </c>
      <c r="U12" s="29">
        <f>MEDIAN(B12:R12)</f>
        <v>227</v>
      </c>
      <c r="V12" s="36">
        <f>MAX(B12:R12)-MIN(B12:R12)</f>
        <v>167</v>
      </c>
      <c r="W12" s="35">
        <f>_xlfn.STDEV.S(B12:R12)</f>
        <v>54.051037972293827</v>
      </c>
    </row>
    <row r="13" spans="1:23">
      <c r="A13" s="5" t="s">
        <v>16</v>
      </c>
      <c r="B13" s="6">
        <v>179</v>
      </c>
      <c r="C13" s="6">
        <v>200</v>
      </c>
      <c r="D13" s="6">
        <v>201</v>
      </c>
      <c r="E13" s="6">
        <v>163</v>
      </c>
      <c r="F13" s="6">
        <v>161</v>
      </c>
      <c r="G13" s="6">
        <v>156</v>
      </c>
      <c r="H13" s="6">
        <v>174</v>
      </c>
      <c r="I13" s="6">
        <v>190</v>
      </c>
      <c r="J13" s="6">
        <v>205</v>
      </c>
      <c r="K13" s="6">
        <v>208</v>
      </c>
      <c r="L13" s="6">
        <v>229</v>
      </c>
      <c r="M13" s="6">
        <v>241</v>
      </c>
      <c r="N13" s="6">
        <v>244</v>
      </c>
      <c r="O13" s="6">
        <v>254</v>
      </c>
      <c r="P13" s="6">
        <v>258</v>
      </c>
      <c r="Q13" s="6">
        <v>230</v>
      </c>
      <c r="R13" s="6">
        <v>235</v>
      </c>
      <c r="S13" s="29">
        <f t="shared" si="0"/>
        <v>207.52941176470588</v>
      </c>
      <c r="T13" s="35" t="e">
        <f t="shared" si="1"/>
        <v>#N/A</v>
      </c>
      <c r="U13" s="29">
        <f>MEDIAN(B13:R13)</f>
        <v>205</v>
      </c>
      <c r="V13" s="36">
        <f>MAX(B13:R13)-MIN(B13:R13)</f>
        <v>102</v>
      </c>
      <c r="W13" s="35">
        <f>_xlfn.STDEV.S(B13:R13)</f>
        <v>33.571039690220339</v>
      </c>
    </row>
    <row r="14" spans="1:23">
      <c r="A14" s="5" t="s">
        <v>17</v>
      </c>
      <c r="B14" s="6">
        <v>14</v>
      </c>
      <c r="C14" s="6">
        <v>20</v>
      </c>
      <c r="D14" s="6">
        <v>18</v>
      </c>
      <c r="E14" s="6">
        <v>19</v>
      </c>
      <c r="F14" s="6">
        <v>17</v>
      </c>
      <c r="G14" s="6">
        <v>20</v>
      </c>
      <c r="H14" s="6">
        <v>21</v>
      </c>
      <c r="I14" s="6">
        <v>21</v>
      </c>
      <c r="J14" s="6">
        <v>15</v>
      </c>
      <c r="K14" s="6">
        <v>20</v>
      </c>
      <c r="L14" s="6">
        <v>20</v>
      </c>
      <c r="M14" s="6">
        <v>19</v>
      </c>
      <c r="N14" s="6">
        <v>21</v>
      </c>
      <c r="O14" s="6">
        <v>23</v>
      </c>
      <c r="P14" s="6">
        <v>26</v>
      </c>
      <c r="Q14" s="6">
        <v>30</v>
      </c>
      <c r="R14" s="6">
        <v>30</v>
      </c>
      <c r="S14" s="29">
        <f t="shared" si="0"/>
        <v>20.823529411764707</v>
      </c>
      <c r="T14" s="35">
        <f t="shared" si="1"/>
        <v>20</v>
      </c>
      <c r="U14" s="29">
        <f>MEDIAN(B14:R14)</f>
        <v>20</v>
      </c>
      <c r="V14" s="36">
        <f>MAX(B14:R14)-MIN(B14:R14)</f>
        <v>16</v>
      </c>
      <c r="W14" s="35">
        <f>_xlfn.STDEV.S(B14:R14)</f>
        <v>4.4192094049395143</v>
      </c>
    </row>
    <row r="15" spans="1:23">
      <c r="A15" s="5" t="s">
        <v>18</v>
      </c>
      <c r="B15" s="6">
        <v>10</v>
      </c>
      <c r="C15" s="6">
        <v>10</v>
      </c>
      <c r="D15" s="6">
        <v>14</v>
      </c>
      <c r="E15" s="6">
        <v>8</v>
      </c>
      <c r="F15" s="6">
        <v>7</v>
      </c>
      <c r="G15" s="6">
        <v>6</v>
      </c>
      <c r="H15" s="6">
        <v>8</v>
      </c>
      <c r="I15" s="6">
        <v>9</v>
      </c>
      <c r="J15" s="6">
        <v>8</v>
      </c>
      <c r="K15" s="6">
        <v>10</v>
      </c>
      <c r="L15" s="6">
        <v>13</v>
      </c>
      <c r="M15" s="6">
        <v>19</v>
      </c>
      <c r="N15" s="6">
        <v>20</v>
      </c>
      <c r="O15" s="6">
        <v>20</v>
      </c>
      <c r="P15" s="6">
        <v>20</v>
      </c>
      <c r="Q15" s="6">
        <v>16</v>
      </c>
      <c r="R15" s="6">
        <v>23</v>
      </c>
      <c r="S15" s="29">
        <f t="shared" si="0"/>
        <v>13</v>
      </c>
      <c r="T15" s="35">
        <f t="shared" si="1"/>
        <v>10</v>
      </c>
      <c r="U15" s="29">
        <f>MEDIAN(B15:R15)</f>
        <v>10</v>
      </c>
      <c r="V15" s="36">
        <f>MAX(B15:R15)-MIN(B15:R15)</f>
        <v>17</v>
      </c>
      <c r="W15" s="35">
        <f>_xlfn.STDEV.S(B15:R15)</f>
        <v>5.5677643628300215</v>
      </c>
    </row>
    <row r="16" spans="1:23">
      <c r="A16" s="23" t="s">
        <v>19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1">
        <v>364514</v>
      </c>
      <c r="S16" s="29">
        <f t="shared" si="0"/>
        <v>298150.23529411765</v>
      </c>
      <c r="T16" s="35" t="e">
        <f t="shared" si="1"/>
        <v>#N/A</v>
      </c>
      <c r="U16" s="29">
        <f>MEDIAN(B16:R16)</f>
        <v>279356</v>
      </c>
      <c r="V16" s="36">
        <f>MAX(B16:R16)-MIN(B16:R16)</f>
        <v>127227</v>
      </c>
      <c r="W16" s="35">
        <f>_xlfn.STDEV.S(B16:R16)</f>
        <v>43522.476433920638</v>
      </c>
    </row>
    <row r="17" spans="1:18">
      <c r="A17" s="22" t="s">
        <v>20</v>
      </c>
      <c r="B17" s="6" t="s">
        <v>20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6340C-CAA6-4F24-BCA3-50747A1B303E}">
  <dimension ref="A1:AG29"/>
  <sheetViews>
    <sheetView workbookViewId="0">
      <selection activeCell="N34" sqref="N34"/>
    </sheetView>
  </sheetViews>
  <sheetFormatPr defaultRowHeight="15"/>
  <cols>
    <col min="1" max="1" width="36.5703125" bestFit="1" customWidth="1"/>
    <col min="30" max="30" width="13.42578125" customWidth="1"/>
    <col min="33" max="33" width="17.7109375" customWidth="1"/>
  </cols>
  <sheetData>
    <row r="1" spans="1:33" ht="56.25">
      <c r="A1" s="12" t="s">
        <v>21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33" ht="19.5">
      <c r="A2" s="1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3">
      <c r="A3" s="19" t="s">
        <v>22</v>
      </c>
      <c r="B3" s="13">
        <v>1997</v>
      </c>
      <c r="C3" s="13">
        <v>1998</v>
      </c>
      <c r="D3" s="13">
        <v>1999</v>
      </c>
      <c r="E3" s="13">
        <v>2000</v>
      </c>
      <c r="F3" s="13">
        <v>2001</v>
      </c>
      <c r="G3" s="13">
        <v>2002</v>
      </c>
      <c r="H3" s="13">
        <v>2003</v>
      </c>
      <c r="I3" s="13">
        <v>2004</v>
      </c>
      <c r="J3" s="13">
        <v>2005</v>
      </c>
      <c r="K3" s="13">
        <v>2006</v>
      </c>
      <c r="L3" s="13">
        <v>2007</v>
      </c>
      <c r="M3" s="13">
        <v>2008</v>
      </c>
      <c r="N3" s="14">
        <v>2009</v>
      </c>
      <c r="O3" s="13">
        <v>2010</v>
      </c>
      <c r="P3" s="13">
        <v>2011</v>
      </c>
      <c r="Q3" s="13">
        <v>2012</v>
      </c>
      <c r="R3" s="13">
        <v>2013</v>
      </c>
      <c r="S3" s="13">
        <v>2014</v>
      </c>
      <c r="T3" s="13">
        <v>2015</v>
      </c>
      <c r="U3" s="13">
        <v>2016</v>
      </c>
      <c r="V3" s="13">
        <v>2017</v>
      </c>
      <c r="W3" s="13">
        <v>2018</v>
      </c>
      <c r="X3" s="13">
        <v>2019</v>
      </c>
      <c r="Y3" s="13">
        <v>2020</v>
      </c>
      <c r="Z3" s="13">
        <v>2021</v>
      </c>
      <c r="AA3" s="13">
        <v>2022</v>
      </c>
      <c r="AB3" s="13">
        <v>2023</v>
      </c>
      <c r="AC3" s="33" t="s">
        <v>2</v>
      </c>
      <c r="AD3" s="25" t="s">
        <v>3</v>
      </c>
      <c r="AE3" s="25" t="s">
        <v>4</v>
      </c>
      <c r="AF3" s="25" t="s">
        <v>5</v>
      </c>
      <c r="AG3" s="25" t="s">
        <v>6</v>
      </c>
    </row>
    <row r="4" spans="1:33">
      <c r="A4" s="18">
        <v>1</v>
      </c>
      <c r="B4" s="7">
        <v>86269</v>
      </c>
      <c r="C4" s="7">
        <v>87837</v>
      </c>
      <c r="D4" s="7">
        <v>88018</v>
      </c>
      <c r="E4" s="7">
        <v>87712</v>
      </c>
      <c r="F4" s="7">
        <v>77926</v>
      </c>
      <c r="G4" s="7">
        <v>71431</v>
      </c>
      <c r="H4" s="7">
        <v>70370</v>
      </c>
      <c r="I4" s="7">
        <v>71620</v>
      </c>
      <c r="J4" s="7">
        <v>73117</v>
      </c>
      <c r="K4" s="7">
        <v>71960</v>
      </c>
      <c r="L4" s="7">
        <v>74325</v>
      </c>
      <c r="M4" s="7">
        <v>78826</v>
      </c>
      <c r="N4" s="9">
        <v>75382</v>
      </c>
      <c r="O4" s="7">
        <v>86274</v>
      </c>
      <c r="P4" s="7">
        <v>89132</v>
      </c>
      <c r="Q4" s="7">
        <v>90647</v>
      </c>
      <c r="R4" s="7">
        <v>92635</v>
      </c>
      <c r="S4" s="7">
        <v>92926</v>
      </c>
      <c r="T4" s="7">
        <v>108691</v>
      </c>
      <c r="U4" s="7">
        <v>123489</v>
      </c>
      <c r="V4" s="7">
        <v>133472</v>
      </c>
      <c r="W4" s="7">
        <v>138069</v>
      </c>
      <c r="X4" s="7">
        <v>144229</v>
      </c>
      <c r="Y4" s="7">
        <v>148584</v>
      </c>
      <c r="Z4" s="7">
        <v>153622</v>
      </c>
      <c r="AA4" s="7">
        <v>157012</v>
      </c>
      <c r="AB4" s="31">
        <v>156153</v>
      </c>
      <c r="AC4" s="24">
        <f>AVERAGE(B4:AB4)</f>
        <v>101101.03703703704</v>
      </c>
      <c r="AD4" s="35" t="e">
        <f>_xlfn.MODE.SNGL(B4:AB4)</f>
        <v>#N/A</v>
      </c>
      <c r="AE4" s="27">
        <f>MEDIAN(B4:AB4)</f>
        <v>88018</v>
      </c>
      <c r="AF4" s="28">
        <f>MAX(B4:AB4)-MIN(B4:AB4)</f>
        <v>86642</v>
      </c>
      <c r="AG4" s="25">
        <f>_xlfn.STDEV.S(B4:AB4)</f>
        <v>30444.321253322403</v>
      </c>
    </row>
    <row r="5" spans="1:33">
      <c r="A5" s="18" t="s">
        <v>23</v>
      </c>
      <c r="B5" s="7">
        <v>47644</v>
      </c>
      <c r="C5" s="7">
        <v>47918</v>
      </c>
      <c r="D5" s="7">
        <v>49350</v>
      </c>
      <c r="E5" s="7">
        <v>48773</v>
      </c>
      <c r="F5" s="7">
        <v>50653</v>
      </c>
      <c r="G5" s="7">
        <v>50306</v>
      </c>
      <c r="H5" s="7">
        <v>53022</v>
      </c>
      <c r="I5" s="7">
        <v>55027</v>
      </c>
      <c r="J5" s="7">
        <v>57320</v>
      </c>
      <c r="K5" s="7">
        <v>58910</v>
      </c>
      <c r="L5" s="7">
        <v>60313</v>
      </c>
      <c r="M5" s="7">
        <v>62910</v>
      </c>
      <c r="N5" s="9">
        <v>60625</v>
      </c>
      <c r="O5" s="7">
        <v>65432</v>
      </c>
      <c r="P5" s="7">
        <v>65689</v>
      </c>
      <c r="Q5" s="7">
        <v>62008</v>
      </c>
      <c r="R5" s="7">
        <v>66054</v>
      </c>
      <c r="S5" s="7">
        <v>66135</v>
      </c>
      <c r="T5" s="7">
        <v>72128</v>
      </c>
      <c r="U5" s="7">
        <v>76845</v>
      </c>
      <c r="V5" s="7">
        <v>82783</v>
      </c>
      <c r="W5" s="7">
        <v>88297</v>
      </c>
      <c r="X5" s="7">
        <v>91843</v>
      </c>
      <c r="Y5" s="7">
        <v>94651</v>
      </c>
      <c r="Z5" s="7">
        <v>100218</v>
      </c>
      <c r="AA5" s="7">
        <v>103938</v>
      </c>
      <c r="AB5" s="31">
        <v>103337</v>
      </c>
      <c r="AC5" s="24">
        <f t="shared" ref="AC5:AC17" si="0">AVERAGE(B5:AB5)</f>
        <v>68227</v>
      </c>
      <c r="AD5" s="35" t="e">
        <f t="shared" ref="AD5:AD17" si="1">_xlfn.MODE.SNGL(B5:AB5)</f>
        <v>#N/A</v>
      </c>
      <c r="AE5" s="27">
        <f t="shared" ref="AE5:AE17" si="2">MEDIAN(B5:AB5)</f>
        <v>62910</v>
      </c>
      <c r="AF5" s="28">
        <f t="shared" ref="AF5:AF17" si="3">MAX(B5:AB5)-MIN(B5:AB5)</f>
        <v>56294</v>
      </c>
      <c r="AG5" s="25">
        <f t="shared" ref="AG5:AG17" si="4">_xlfn.STDEV.S(B5:AB5)</f>
        <v>18096.289783352746</v>
      </c>
    </row>
    <row r="6" spans="1:33">
      <c r="A6" s="18" t="s">
        <v>24</v>
      </c>
      <c r="B6" s="7">
        <v>15737</v>
      </c>
      <c r="C6" s="7">
        <v>16391</v>
      </c>
      <c r="D6" s="7">
        <v>16969</v>
      </c>
      <c r="E6" s="7">
        <v>16584</v>
      </c>
      <c r="F6" s="7">
        <v>22455</v>
      </c>
      <c r="G6" s="7">
        <v>23963</v>
      </c>
      <c r="H6" s="7">
        <v>25704</v>
      </c>
      <c r="I6" s="7">
        <v>26865</v>
      </c>
      <c r="J6" s="7">
        <v>28435</v>
      </c>
      <c r="K6" s="7">
        <v>30375</v>
      </c>
      <c r="L6" s="7">
        <v>31814</v>
      </c>
      <c r="M6" s="7">
        <v>33594</v>
      </c>
      <c r="N6" s="9">
        <v>33069</v>
      </c>
      <c r="O6" s="7">
        <v>32119</v>
      </c>
      <c r="P6" s="7">
        <v>30142</v>
      </c>
      <c r="Q6" s="7">
        <v>28875</v>
      </c>
      <c r="R6" s="7">
        <v>29014</v>
      </c>
      <c r="S6" s="7">
        <v>29142</v>
      </c>
      <c r="T6" s="7">
        <v>30855</v>
      </c>
      <c r="U6" s="7">
        <v>32339</v>
      </c>
      <c r="V6" s="7">
        <v>33933</v>
      </c>
      <c r="W6" s="7">
        <v>35434</v>
      </c>
      <c r="X6" s="7">
        <v>36071</v>
      </c>
      <c r="Y6" s="7">
        <v>36725</v>
      </c>
      <c r="Z6" s="7">
        <v>38353</v>
      </c>
      <c r="AA6" s="7">
        <v>41044</v>
      </c>
      <c r="AB6" s="31">
        <v>40345</v>
      </c>
      <c r="AC6" s="24">
        <f t="shared" si="0"/>
        <v>29494.296296296296</v>
      </c>
      <c r="AD6" s="35" t="e">
        <f t="shared" si="1"/>
        <v>#N/A</v>
      </c>
      <c r="AE6" s="27">
        <f t="shared" si="2"/>
        <v>30375</v>
      </c>
      <c r="AF6" s="28">
        <f t="shared" si="3"/>
        <v>25307</v>
      </c>
      <c r="AG6" s="25">
        <f t="shared" si="4"/>
        <v>7127.7593944910232</v>
      </c>
    </row>
    <row r="7" spans="1:33">
      <c r="A7" s="18" t="s">
        <v>25</v>
      </c>
      <c r="B7" s="7">
        <v>3787</v>
      </c>
      <c r="C7" s="7">
        <v>3988</v>
      </c>
      <c r="D7" s="7">
        <v>4148</v>
      </c>
      <c r="E7" s="7">
        <v>3790</v>
      </c>
      <c r="F7" s="7">
        <v>8044</v>
      </c>
      <c r="G7" s="7">
        <v>9819</v>
      </c>
      <c r="H7" s="7">
        <v>10508</v>
      </c>
      <c r="I7" s="7">
        <v>10982</v>
      </c>
      <c r="J7" s="7">
        <v>11599</v>
      </c>
      <c r="K7" s="7">
        <v>12230</v>
      </c>
      <c r="L7" s="7">
        <v>12669</v>
      </c>
      <c r="M7" s="7">
        <v>13459</v>
      </c>
      <c r="N7" s="9">
        <v>12390</v>
      </c>
      <c r="O7" s="7">
        <v>11774</v>
      </c>
      <c r="P7" s="7">
        <v>11234</v>
      </c>
      <c r="Q7" s="7">
        <v>11455</v>
      </c>
      <c r="R7" s="7">
        <v>11425</v>
      </c>
      <c r="S7" s="7">
        <v>11455</v>
      </c>
      <c r="T7" s="7">
        <v>11923</v>
      </c>
      <c r="U7" s="7">
        <v>12255</v>
      </c>
      <c r="V7" s="7">
        <v>12665</v>
      </c>
      <c r="W7" s="7">
        <v>12890</v>
      </c>
      <c r="X7" s="7">
        <v>12908</v>
      </c>
      <c r="Y7" s="7">
        <v>13269</v>
      </c>
      <c r="Z7" s="7">
        <v>13509</v>
      </c>
      <c r="AA7" s="7">
        <v>14378</v>
      </c>
      <c r="AB7" s="31">
        <v>14283</v>
      </c>
      <c r="AC7" s="24">
        <f t="shared" si="0"/>
        <v>10845.777777777777</v>
      </c>
      <c r="AD7" s="35">
        <f t="shared" si="1"/>
        <v>11455</v>
      </c>
      <c r="AE7" s="27">
        <f t="shared" si="2"/>
        <v>11774</v>
      </c>
      <c r="AF7" s="28">
        <f t="shared" si="3"/>
        <v>10591</v>
      </c>
      <c r="AG7" s="25">
        <f t="shared" si="4"/>
        <v>3221.2702264471491</v>
      </c>
    </row>
    <row r="8" spans="1:33">
      <c r="A8" s="18" t="s">
        <v>26</v>
      </c>
      <c r="B8" s="7">
        <v>3101</v>
      </c>
      <c r="C8" s="7">
        <v>3274</v>
      </c>
      <c r="D8" s="7">
        <v>3271</v>
      </c>
      <c r="E8" s="7">
        <v>3104</v>
      </c>
      <c r="F8" s="7">
        <v>4920</v>
      </c>
      <c r="G8" s="7">
        <v>5427</v>
      </c>
      <c r="H8" s="7">
        <v>5892</v>
      </c>
      <c r="I8" s="7">
        <v>6161</v>
      </c>
      <c r="J8" s="7">
        <v>6341</v>
      </c>
      <c r="K8" s="7">
        <v>6656</v>
      </c>
      <c r="L8" s="7">
        <v>6860</v>
      </c>
      <c r="M8" s="7">
        <v>7102</v>
      </c>
      <c r="N8" s="9">
        <v>6502</v>
      </c>
      <c r="O8" s="7">
        <v>6029</v>
      </c>
      <c r="P8" s="7">
        <v>5778</v>
      </c>
      <c r="Q8" s="7">
        <v>6078</v>
      </c>
      <c r="R8" s="7">
        <v>5985</v>
      </c>
      <c r="S8" s="7">
        <v>6016</v>
      </c>
      <c r="T8" s="7">
        <v>6203</v>
      </c>
      <c r="U8" s="7">
        <v>6230</v>
      </c>
      <c r="V8" s="7">
        <v>6328</v>
      </c>
      <c r="W8" s="7">
        <v>6444</v>
      </c>
      <c r="X8" s="7">
        <v>6508</v>
      </c>
      <c r="Y8" s="7">
        <v>6633</v>
      </c>
      <c r="Z8" s="7">
        <v>6648</v>
      </c>
      <c r="AA8" s="7">
        <v>7089</v>
      </c>
      <c r="AB8" s="31">
        <v>7291</v>
      </c>
      <c r="AC8" s="24">
        <f t="shared" si="0"/>
        <v>5847.0740740740739</v>
      </c>
      <c r="AD8" s="35" t="e">
        <f t="shared" si="1"/>
        <v>#N/A</v>
      </c>
      <c r="AE8" s="27">
        <f t="shared" si="2"/>
        <v>6203</v>
      </c>
      <c r="AF8" s="28">
        <f t="shared" si="3"/>
        <v>4190</v>
      </c>
      <c r="AG8" s="25">
        <f t="shared" si="4"/>
        <v>1235.8401043552367</v>
      </c>
    </row>
    <row r="9" spans="1:33">
      <c r="A9" s="18" t="s">
        <v>27</v>
      </c>
      <c r="B9" s="7">
        <v>1176</v>
      </c>
      <c r="C9" s="7">
        <v>1201</v>
      </c>
      <c r="D9" s="7">
        <v>1332</v>
      </c>
      <c r="E9" s="7">
        <v>1201</v>
      </c>
      <c r="F9" s="7">
        <v>1782</v>
      </c>
      <c r="G9" s="7">
        <v>1809</v>
      </c>
      <c r="H9" s="7">
        <v>1932</v>
      </c>
      <c r="I9" s="7">
        <v>1985</v>
      </c>
      <c r="J9" s="7">
        <v>2037</v>
      </c>
      <c r="K9" s="7">
        <v>2056</v>
      </c>
      <c r="L9" s="7">
        <v>2128</v>
      </c>
      <c r="M9" s="7">
        <v>2262</v>
      </c>
      <c r="N9" s="9">
        <v>2104</v>
      </c>
      <c r="O9" s="7">
        <v>1864</v>
      </c>
      <c r="P9" s="7">
        <v>1713</v>
      </c>
      <c r="Q9" s="7">
        <v>1815</v>
      </c>
      <c r="R9" s="7">
        <v>1757</v>
      </c>
      <c r="S9" s="7">
        <v>1756</v>
      </c>
      <c r="T9" s="7">
        <v>1722</v>
      </c>
      <c r="U9" s="7">
        <v>1842</v>
      </c>
      <c r="V9" s="7">
        <v>1885</v>
      </c>
      <c r="W9" s="7">
        <v>1939</v>
      </c>
      <c r="X9" s="7">
        <v>1905</v>
      </c>
      <c r="Y9" s="7">
        <v>1937</v>
      </c>
      <c r="Z9" s="7">
        <v>1993</v>
      </c>
      <c r="AA9" s="7">
        <v>2068</v>
      </c>
      <c r="AB9" s="31">
        <v>1952</v>
      </c>
      <c r="AC9" s="24">
        <f t="shared" si="0"/>
        <v>1820.4814814814815</v>
      </c>
      <c r="AD9" s="35">
        <f t="shared" si="1"/>
        <v>1201</v>
      </c>
      <c r="AE9" s="27">
        <f t="shared" si="2"/>
        <v>1885</v>
      </c>
      <c r="AF9" s="28">
        <f t="shared" si="3"/>
        <v>1086</v>
      </c>
      <c r="AG9" s="25">
        <f t="shared" si="4"/>
        <v>285.13955697441764</v>
      </c>
    </row>
    <row r="10" spans="1:33">
      <c r="A10" s="18" t="s">
        <v>28</v>
      </c>
      <c r="B10" s="7">
        <v>1156</v>
      </c>
      <c r="C10" s="7">
        <v>1263</v>
      </c>
      <c r="D10" s="7">
        <v>1188</v>
      </c>
      <c r="E10" s="7">
        <v>1109</v>
      </c>
      <c r="F10" s="6">
        <v>999</v>
      </c>
      <c r="G10" s="7">
        <v>1782</v>
      </c>
      <c r="H10" s="7">
        <v>1821</v>
      </c>
      <c r="I10" s="7">
        <v>1906</v>
      </c>
      <c r="J10" s="7">
        <v>1928</v>
      </c>
      <c r="K10" s="7">
        <v>2034</v>
      </c>
      <c r="L10" s="7">
        <v>2129</v>
      </c>
      <c r="M10" s="7">
        <v>2211</v>
      </c>
      <c r="N10" s="9">
        <v>2064</v>
      </c>
      <c r="O10" s="7">
        <v>1896</v>
      </c>
      <c r="P10" s="7">
        <v>1774</v>
      </c>
      <c r="Q10" s="7">
        <v>1796</v>
      </c>
      <c r="R10" s="7">
        <v>1756</v>
      </c>
      <c r="S10" s="7">
        <v>1752</v>
      </c>
      <c r="T10" s="7">
        <v>1849</v>
      </c>
      <c r="U10" s="7">
        <v>1848</v>
      </c>
      <c r="V10" s="7">
        <v>1879</v>
      </c>
      <c r="W10" s="7">
        <v>1932</v>
      </c>
      <c r="X10" s="7">
        <v>1918</v>
      </c>
      <c r="Y10" s="7">
        <v>1913</v>
      </c>
      <c r="Z10" s="7">
        <v>1847</v>
      </c>
      <c r="AA10" s="7">
        <v>1860</v>
      </c>
      <c r="AB10" s="31">
        <v>1888</v>
      </c>
      <c r="AC10" s="24">
        <f t="shared" si="0"/>
        <v>1759.1851851851852</v>
      </c>
      <c r="AD10" s="35" t="e">
        <f t="shared" si="1"/>
        <v>#N/A</v>
      </c>
      <c r="AE10" s="27">
        <f t="shared" si="2"/>
        <v>1849</v>
      </c>
      <c r="AF10" s="28">
        <f t="shared" si="3"/>
        <v>1212</v>
      </c>
      <c r="AG10" s="25">
        <f t="shared" si="4"/>
        <v>320.12714265489501</v>
      </c>
    </row>
    <row r="11" spans="1:33">
      <c r="A11" s="18" t="s">
        <v>29</v>
      </c>
      <c r="B11" s="6">
        <v>396</v>
      </c>
      <c r="C11" s="6">
        <v>419</v>
      </c>
      <c r="D11" s="6">
        <v>397</v>
      </c>
      <c r="E11" s="6">
        <v>364</v>
      </c>
      <c r="F11" s="6">
        <v>354</v>
      </c>
      <c r="G11" s="6">
        <v>457</v>
      </c>
      <c r="H11" s="6">
        <v>583</v>
      </c>
      <c r="I11" s="6">
        <v>550</v>
      </c>
      <c r="J11" s="6">
        <v>573</v>
      </c>
      <c r="K11" s="6">
        <v>583</v>
      </c>
      <c r="L11" s="6">
        <v>597</v>
      </c>
      <c r="M11" s="6">
        <v>647</v>
      </c>
      <c r="N11" s="8">
        <v>596</v>
      </c>
      <c r="O11" s="6">
        <v>593</v>
      </c>
      <c r="P11" s="6">
        <v>547</v>
      </c>
      <c r="Q11" s="6">
        <v>530</v>
      </c>
      <c r="R11" s="6">
        <v>523</v>
      </c>
      <c r="S11" s="6">
        <v>521</v>
      </c>
      <c r="T11" s="6">
        <v>511</v>
      </c>
      <c r="U11" s="6">
        <v>534</v>
      </c>
      <c r="V11" s="6">
        <v>542</v>
      </c>
      <c r="W11" s="6">
        <v>556</v>
      </c>
      <c r="X11" s="6">
        <v>549</v>
      </c>
      <c r="Y11" s="6">
        <v>584</v>
      </c>
      <c r="Z11" s="6">
        <v>602</v>
      </c>
      <c r="AA11" s="6">
        <v>617</v>
      </c>
      <c r="AB11" s="32">
        <v>591</v>
      </c>
      <c r="AC11" s="24">
        <f t="shared" si="0"/>
        <v>530.22222222222217</v>
      </c>
      <c r="AD11" s="35">
        <f t="shared" si="1"/>
        <v>583</v>
      </c>
      <c r="AE11" s="27">
        <f t="shared" si="2"/>
        <v>549</v>
      </c>
      <c r="AF11" s="28">
        <f t="shared" si="3"/>
        <v>293</v>
      </c>
      <c r="AG11" s="25">
        <f t="shared" si="4"/>
        <v>80.279000670897503</v>
      </c>
    </row>
    <row r="12" spans="1:33">
      <c r="A12" s="18" t="s">
        <v>30</v>
      </c>
      <c r="B12" s="6">
        <v>296</v>
      </c>
      <c r="C12" s="6">
        <v>319</v>
      </c>
      <c r="D12" s="6">
        <v>304</v>
      </c>
      <c r="E12" s="6">
        <v>271</v>
      </c>
      <c r="F12" s="6">
        <v>304</v>
      </c>
      <c r="G12" s="6">
        <v>425</v>
      </c>
      <c r="H12" s="6">
        <v>451</v>
      </c>
      <c r="I12" s="6">
        <v>464</v>
      </c>
      <c r="J12" s="6">
        <v>469</v>
      </c>
      <c r="K12" s="6">
        <v>467</v>
      </c>
      <c r="L12" s="6">
        <v>490</v>
      </c>
      <c r="M12" s="6">
        <v>511</v>
      </c>
      <c r="N12" s="8">
        <v>484</v>
      </c>
      <c r="O12" s="6">
        <v>472</v>
      </c>
      <c r="P12" s="6">
        <v>450</v>
      </c>
      <c r="Q12" s="6">
        <v>417</v>
      </c>
      <c r="R12" s="6">
        <v>406</v>
      </c>
      <c r="S12" s="6">
        <v>405</v>
      </c>
      <c r="T12" s="6">
        <v>436</v>
      </c>
      <c r="U12" s="6">
        <v>468</v>
      </c>
      <c r="V12" s="6">
        <v>486</v>
      </c>
      <c r="W12" s="6">
        <v>474</v>
      </c>
      <c r="X12" s="6">
        <v>445</v>
      </c>
      <c r="Y12" s="6">
        <v>441</v>
      </c>
      <c r="Z12" s="6">
        <v>441</v>
      </c>
      <c r="AA12" s="6">
        <v>433</v>
      </c>
      <c r="AB12" s="32">
        <v>428</v>
      </c>
      <c r="AC12" s="24">
        <f t="shared" si="0"/>
        <v>424.33333333333331</v>
      </c>
      <c r="AD12" s="35">
        <f t="shared" si="1"/>
        <v>304</v>
      </c>
      <c r="AE12" s="27">
        <f t="shared" si="2"/>
        <v>441</v>
      </c>
      <c r="AF12" s="28">
        <f t="shared" si="3"/>
        <v>240</v>
      </c>
      <c r="AG12" s="25">
        <f t="shared" si="4"/>
        <v>66.389874112061577</v>
      </c>
    </row>
    <row r="13" spans="1:33">
      <c r="A13" s="18" t="s">
        <v>31</v>
      </c>
      <c r="B13" s="6">
        <v>381</v>
      </c>
      <c r="C13" s="6">
        <v>405</v>
      </c>
      <c r="D13" s="6">
        <v>379</v>
      </c>
      <c r="E13" s="6">
        <v>341</v>
      </c>
      <c r="F13" s="6">
        <v>433</v>
      </c>
      <c r="G13" s="6">
        <v>520</v>
      </c>
      <c r="H13" s="6">
        <v>535</v>
      </c>
      <c r="I13" s="6">
        <v>560</v>
      </c>
      <c r="J13" s="6">
        <v>556</v>
      </c>
      <c r="K13" s="6">
        <v>562</v>
      </c>
      <c r="L13" s="6">
        <v>595</v>
      </c>
      <c r="M13" s="6">
        <v>602</v>
      </c>
      <c r="N13" s="8">
        <v>531</v>
      </c>
      <c r="O13" s="6">
        <v>525</v>
      </c>
      <c r="P13" s="6">
        <v>483</v>
      </c>
      <c r="Q13" s="6">
        <v>483</v>
      </c>
      <c r="R13" s="6">
        <v>481</v>
      </c>
      <c r="S13" s="6">
        <v>482</v>
      </c>
      <c r="T13" s="6">
        <v>489</v>
      </c>
      <c r="U13" s="6">
        <v>498</v>
      </c>
      <c r="V13" s="6">
        <v>538</v>
      </c>
      <c r="W13" s="6">
        <v>554</v>
      </c>
      <c r="X13" s="6">
        <v>573</v>
      </c>
      <c r="Y13" s="6">
        <v>573</v>
      </c>
      <c r="Z13" s="6">
        <v>544</v>
      </c>
      <c r="AA13" s="6">
        <v>553</v>
      </c>
      <c r="AB13" s="32">
        <v>560</v>
      </c>
      <c r="AC13" s="24">
        <f t="shared" si="0"/>
        <v>508.74074074074076</v>
      </c>
      <c r="AD13" s="35">
        <f t="shared" si="1"/>
        <v>560</v>
      </c>
      <c r="AE13" s="27">
        <f t="shared" si="2"/>
        <v>531</v>
      </c>
      <c r="AF13" s="28">
        <f t="shared" si="3"/>
        <v>261</v>
      </c>
      <c r="AG13" s="25">
        <f t="shared" si="4"/>
        <v>68.921690563997686</v>
      </c>
    </row>
    <row r="14" spans="1:33">
      <c r="A14" s="18" t="s">
        <v>32</v>
      </c>
      <c r="B14" s="6">
        <v>107</v>
      </c>
      <c r="C14" s="6">
        <v>125</v>
      </c>
      <c r="D14" s="6">
        <v>105</v>
      </c>
      <c r="E14" s="6">
        <v>91</v>
      </c>
      <c r="F14" s="6">
        <v>129</v>
      </c>
      <c r="G14" s="6">
        <v>123</v>
      </c>
      <c r="H14" s="6">
        <v>135</v>
      </c>
      <c r="I14" s="6">
        <v>148</v>
      </c>
      <c r="J14" s="6">
        <v>148</v>
      </c>
      <c r="K14" s="6">
        <v>148</v>
      </c>
      <c r="L14" s="6">
        <v>154</v>
      </c>
      <c r="M14" s="6">
        <v>164</v>
      </c>
      <c r="N14" s="8">
        <v>154</v>
      </c>
      <c r="O14" s="6">
        <v>145</v>
      </c>
      <c r="P14" s="6">
        <v>147</v>
      </c>
      <c r="Q14" s="6">
        <v>145</v>
      </c>
      <c r="R14" s="6">
        <v>136</v>
      </c>
      <c r="S14" s="6">
        <v>138</v>
      </c>
      <c r="T14" s="6">
        <v>143</v>
      </c>
      <c r="U14" s="6">
        <v>147</v>
      </c>
      <c r="V14" s="6">
        <v>144</v>
      </c>
      <c r="W14" s="6">
        <v>145</v>
      </c>
      <c r="X14" s="6">
        <v>149</v>
      </c>
      <c r="Y14" s="6">
        <v>143</v>
      </c>
      <c r="Z14" s="6">
        <v>124</v>
      </c>
      <c r="AA14" s="6">
        <v>125</v>
      </c>
      <c r="AB14" s="32">
        <v>125</v>
      </c>
      <c r="AC14" s="24">
        <f t="shared" si="0"/>
        <v>136.55555555555554</v>
      </c>
      <c r="AD14" s="35">
        <f t="shared" si="1"/>
        <v>125</v>
      </c>
      <c r="AE14" s="27">
        <f t="shared" si="2"/>
        <v>143</v>
      </c>
      <c r="AF14" s="28">
        <f t="shared" si="3"/>
        <v>73</v>
      </c>
      <c r="AG14" s="25">
        <f t="shared" si="4"/>
        <v>16.674100906065124</v>
      </c>
    </row>
    <row r="15" spans="1:33">
      <c r="A15" s="18" t="s">
        <v>33</v>
      </c>
      <c r="B15" s="6">
        <v>60</v>
      </c>
      <c r="C15" s="6">
        <v>56</v>
      </c>
      <c r="D15" s="6">
        <v>58</v>
      </c>
      <c r="E15" s="6">
        <v>51</v>
      </c>
      <c r="F15" s="6">
        <v>68</v>
      </c>
      <c r="G15" s="6">
        <v>62</v>
      </c>
      <c r="H15" s="6">
        <v>75</v>
      </c>
      <c r="I15" s="6">
        <v>75</v>
      </c>
      <c r="J15" s="6">
        <v>65</v>
      </c>
      <c r="K15" s="6">
        <v>72</v>
      </c>
      <c r="L15" s="6">
        <v>65</v>
      </c>
      <c r="M15" s="6">
        <v>60</v>
      </c>
      <c r="N15" s="8">
        <v>62</v>
      </c>
      <c r="O15" s="6">
        <v>60</v>
      </c>
      <c r="P15" s="6">
        <v>56</v>
      </c>
      <c r="Q15" s="6">
        <v>55</v>
      </c>
      <c r="R15" s="6">
        <v>51</v>
      </c>
      <c r="S15" s="6">
        <v>48</v>
      </c>
      <c r="T15" s="6">
        <v>56</v>
      </c>
      <c r="U15" s="6">
        <v>57</v>
      </c>
      <c r="V15" s="6">
        <v>60</v>
      </c>
      <c r="W15" s="6">
        <v>56</v>
      </c>
      <c r="X15" s="6">
        <v>59</v>
      </c>
      <c r="Y15" s="6">
        <v>58</v>
      </c>
      <c r="Z15" s="6">
        <v>56</v>
      </c>
      <c r="AA15" s="6">
        <v>62</v>
      </c>
      <c r="AB15" s="32">
        <v>58</v>
      </c>
      <c r="AC15" s="24">
        <f t="shared" si="0"/>
        <v>60.037037037037038</v>
      </c>
      <c r="AD15" s="35">
        <f t="shared" si="1"/>
        <v>56</v>
      </c>
      <c r="AE15" s="27">
        <f t="shared" si="2"/>
        <v>59</v>
      </c>
      <c r="AF15" s="28">
        <f t="shared" si="3"/>
        <v>27</v>
      </c>
      <c r="AG15" s="25">
        <f t="shared" si="4"/>
        <v>6.6591838347300012</v>
      </c>
    </row>
    <row r="16" spans="1:33">
      <c r="A16" s="18" t="s">
        <v>34</v>
      </c>
      <c r="B16" s="6">
        <v>38</v>
      </c>
      <c r="C16" s="6">
        <v>40</v>
      </c>
      <c r="D16" s="6">
        <v>42</v>
      </c>
      <c r="E16" s="6">
        <v>35</v>
      </c>
      <c r="F16" s="6">
        <v>56</v>
      </c>
      <c r="G16" s="6">
        <v>57</v>
      </c>
      <c r="H16" s="6">
        <v>64</v>
      </c>
      <c r="I16" s="6">
        <v>60</v>
      </c>
      <c r="J16" s="6">
        <v>56</v>
      </c>
      <c r="K16" s="6">
        <v>54</v>
      </c>
      <c r="L16" s="6">
        <v>60</v>
      </c>
      <c r="M16" s="6">
        <v>59</v>
      </c>
      <c r="N16" s="8">
        <v>62</v>
      </c>
      <c r="O16" s="6">
        <v>62</v>
      </c>
      <c r="P16" s="6">
        <v>60</v>
      </c>
      <c r="Q16" s="6">
        <v>59</v>
      </c>
      <c r="R16" s="6">
        <v>60</v>
      </c>
      <c r="S16" s="6">
        <v>60</v>
      </c>
      <c r="T16" s="6">
        <v>58</v>
      </c>
      <c r="U16" s="6">
        <v>57</v>
      </c>
      <c r="V16" s="6">
        <v>56</v>
      </c>
      <c r="W16" s="6">
        <v>58</v>
      </c>
      <c r="X16" s="6">
        <v>54</v>
      </c>
      <c r="Y16" s="6">
        <v>54</v>
      </c>
      <c r="Z16" s="6">
        <v>56</v>
      </c>
      <c r="AA16" s="6">
        <v>52</v>
      </c>
      <c r="AB16" s="32">
        <v>52</v>
      </c>
      <c r="AC16" s="24">
        <f t="shared" si="0"/>
        <v>54.851851851851855</v>
      </c>
      <c r="AD16" s="35">
        <f t="shared" si="1"/>
        <v>60</v>
      </c>
      <c r="AE16" s="27">
        <f t="shared" si="2"/>
        <v>57</v>
      </c>
      <c r="AF16" s="28">
        <f t="shared" si="3"/>
        <v>29</v>
      </c>
      <c r="AG16" s="25">
        <f t="shared" si="4"/>
        <v>7.5176904376057738</v>
      </c>
    </row>
    <row r="17" spans="1:33">
      <c r="A17" s="15" t="s">
        <v>19</v>
      </c>
      <c r="B17" s="10">
        <v>160148</v>
      </c>
      <c r="C17" s="10">
        <v>163236</v>
      </c>
      <c r="D17" s="10">
        <v>165561</v>
      </c>
      <c r="E17" s="10">
        <v>163426</v>
      </c>
      <c r="F17" s="10">
        <v>168123</v>
      </c>
      <c r="G17" s="10">
        <v>166181</v>
      </c>
      <c r="H17" s="10">
        <v>171092</v>
      </c>
      <c r="I17" s="10">
        <v>176403</v>
      </c>
      <c r="J17" s="10">
        <v>182644</v>
      </c>
      <c r="K17" s="10">
        <v>186107</v>
      </c>
      <c r="L17" s="10">
        <v>192199</v>
      </c>
      <c r="M17" s="10">
        <v>202407</v>
      </c>
      <c r="N17" s="16">
        <v>194025</v>
      </c>
      <c r="O17" s="10">
        <v>207245</v>
      </c>
      <c r="P17" s="10">
        <v>207205</v>
      </c>
      <c r="Q17" s="10">
        <v>204363</v>
      </c>
      <c r="R17" s="10">
        <v>210283</v>
      </c>
      <c r="S17" s="10">
        <v>210836</v>
      </c>
      <c r="T17" s="10">
        <v>235064</v>
      </c>
      <c r="U17" s="10">
        <v>256609</v>
      </c>
      <c r="V17" s="10">
        <v>274771</v>
      </c>
      <c r="W17" s="10">
        <v>286848</v>
      </c>
      <c r="X17" s="10">
        <v>297211</v>
      </c>
      <c r="Y17" s="10">
        <v>305656</v>
      </c>
      <c r="Z17" s="10">
        <v>318013</v>
      </c>
      <c r="AA17" s="10">
        <v>329231</v>
      </c>
      <c r="AB17" s="10">
        <v>327063</v>
      </c>
      <c r="AC17" s="24">
        <f t="shared" si="0"/>
        <v>220812.96296296295</v>
      </c>
      <c r="AD17" s="33" t="e">
        <f t="shared" si="1"/>
        <v>#N/A</v>
      </c>
      <c r="AE17" s="27">
        <f t="shared" si="2"/>
        <v>204363</v>
      </c>
      <c r="AF17" s="28">
        <f t="shared" si="3"/>
        <v>169083</v>
      </c>
      <c r="AG17" s="25">
        <f t="shared" si="4"/>
        <v>56574.123523909526</v>
      </c>
    </row>
    <row r="18" spans="1:33">
      <c r="A18" s="17" t="s">
        <v>20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30"/>
      <c r="AD18" s="34"/>
      <c r="AE18" s="26"/>
      <c r="AF18" s="26"/>
      <c r="AG18" s="26"/>
    </row>
    <row r="19" spans="1:33">
      <c r="A19" s="20"/>
    </row>
    <row r="20" spans="1:33">
      <c r="A20" s="20"/>
    </row>
    <row r="21" spans="1:33">
      <c r="A21" s="20"/>
    </row>
    <row r="22" spans="1:33">
      <c r="A22" s="20"/>
    </row>
    <row r="23" spans="1:33">
      <c r="A23" s="20"/>
    </row>
    <row r="24" spans="1:33">
      <c r="A24" s="20"/>
    </row>
    <row r="25" spans="1:33">
      <c r="A25" s="20"/>
    </row>
    <row r="26" spans="1:33">
      <c r="A26" s="20"/>
    </row>
    <row r="27" spans="1:33">
      <c r="A27" s="20"/>
    </row>
    <row r="28" spans="1:33">
      <c r="A28" s="20"/>
    </row>
    <row r="29" spans="1:33">
      <c r="A29" s="2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56B65-8771-4C98-8DF7-CBD900CE327C}">
  <dimension ref="A1:U30"/>
  <sheetViews>
    <sheetView tabSelected="1" topLeftCell="A28" workbookViewId="0">
      <selection activeCell="Y27" sqref="Y27"/>
    </sheetView>
  </sheetViews>
  <sheetFormatPr defaultRowHeight="15"/>
  <cols>
    <col min="1" max="1" width="36.5703125" bestFit="1" customWidth="1"/>
    <col min="18" max="18" width="12.28515625" customWidth="1"/>
    <col min="21" max="21" width="18.140625" customWidth="1"/>
  </cols>
  <sheetData>
    <row r="1" spans="1:21" ht="93.75">
      <c r="A1" s="56" t="s">
        <v>35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38"/>
      <c r="O1" s="38"/>
      <c r="P1" s="38"/>
    </row>
    <row r="2" spans="1:21">
      <c r="A2" s="57" t="s">
        <v>36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21">
      <c r="A3" s="5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21" ht="84">
      <c r="A4" s="41" t="s">
        <v>37</v>
      </c>
      <c r="B4" s="39" t="s">
        <v>38</v>
      </c>
      <c r="C4" s="39" t="s">
        <v>39</v>
      </c>
      <c r="D4" s="40" t="s">
        <v>40</v>
      </c>
      <c r="E4" s="40" t="s">
        <v>41</v>
      </c>
      <c r="F4" s="41" t="s">
        <v>42</v>
      </c>
      <c r="G4" s="41" t="s">
        <v>43</v>
      </c>
      <c r="H4" s="40" t="s">
        <v>44</v>
      </c>
      <c r="I4" s="40" t="s">
        <v>45</v>
      </c>
      <c r="J4" s="40" t="s">
        <v>46</v>
      </c>
      <c r="K4" s="40" t="s">
        <v>47</v>
      </c>
      <c r="L4" s="40" t="s">
        <v>48</v>
      </c>
      <c r="M4" s="40" t="s">
        <v>49</v>
      </c>
      <c r="N4" s="41" t="s">
        <v>50</v>
      </c>
      <c r="O4" s="42" t="s">
        <v>51</v>
      </c>
      <c r="P4" s="58" t="s">
        <v>52</v>
      </c>
      <c r="Q4" s="35" t="s">
        <v>2</v>
      </c>
      <c r="R4" s="35" t="s">
        <v>3</v>
      </c>
      <c r="S4" s="35" t="s">
        <v>4</v>
      </c>
      <c r="T4" s="35" t="s">
        <v>5</v>
      </c>
      <c r="U4" s="35" t="s">
        <v>6</v>
      </c>
    </row>
    <row r="5" spans="1:21">
      <c r="A5" s="43">
        <v>1998</v>
      </c>
      <c r="B5" s="45">
        <v>8146</v>
      </c>
      <c r="C5" s="45">
        <v>4924</v>
      </c>
      <c r="D5" s="47">
        <v>3271</v>
      </c>
      <c r="E5" s="47">
        <v>1492</v>
      </c>
      <c r="F5" s="44">
        <v>130</v>
      </c>
      <c r="G5" s="45">
        <v>4893</v>
      </c>
      <c r="H5" s="46">
        <v>396</v>
      </c>
      <c r="I5" s="46">
        <v>578</v>
      </c>
      <c r="J5" s="47">
        <v>5186</v>
      </c>
      <c r="K5" s="47">
        <v>3561</v>
      </c>
      <c r="L5" s="46">
        <v>606</v>
      </c>
      <c r="M5" s="47">
        <v>3800</v>
      </c>
      <c r="N5" s="44">
        <v>621</v>
      </c>
      <c r="O5" s="45">
        <v>14747</v>
      </c>
      <c r="P5" s="59">
        <v>32710</v>
      </c>
      <c r="Q5" s="29">
        <f>AVERAGE(B5:P5)</f>
        <v>5670.7333333333336</v>
      </c>
      <c r="R5" s="35" t="e">
        <f>_xlfn.MODE.SNGL(B5:P5)</f>
        <v>#N/A</v>
      </c>
      <c r="S5" s="29">
        <f>MEDIAN(B5:P5)</f>
        <v>3561</v>
      </c>
      <c r="T5" s="36">
        <f>MAX(B5:P5)-MIN(B5:P5)</f>
        <v>32580</v>
      </c>
      <c r="U5" s="35">
        <f>_xlfn.STDEV.S(B5:P5)</f>
        <v>8399.8550197239092</v>
      </c>
    </row>
    <row r="6" spans="1:21">
      <c r="A6" s="43">
        <v>1999</v>
      </c>
      <c r="B6" s="45">
        <v>8079</v>
      </c>
      <c r="C6" s="45">
        <v>4807</v>
      </c>
      <c r="D6" s="47">
        <v>3296</v>
      </c>
      <c r="E6" s="47">
        <v>1600</v>
      </c>
      <c r="F6" s="44">
        <v>133</v>
      </c>
      <c r="G6" s="45">
        <v>5030</v>
      </c>
      <c r="H6" s="46">
        <v>503</v>
      </c>
      <c r="I6" s="46">
        <v>694</v>
      </c>
      <c r="J6" s="47">
        <v>6037</v>
      </c>
      <c r="K6" s="47">
        <v>4195</v>
      </c>
      <c r="L6" s="46">
        <v>703</v>
      </c>
      <c r="M6" s="47">
        <v>4864</v>
      </c>
      <c r="N6" s="44">
        <v>717</v>
      </c>
      <c r="O6" s="45">
        <v>17713</v>
      </c>
      <c r="P6" s="59">
        <v>35629</v>
      </c>
      <c r="Q6" s="29">
        <f t="shared" ref="Q6:Q30" si="0">AVERAGE(B6:P6)</f>
        <v>6266.666666666667</v>
      </c>
      <c r="R6" s="35" t="e">
        <f t="shared" ref="R6:R30" si="1">_xlfn.MODE.SNGL(B6:P6)</f>
        <v>#N/A</v>
      </c>
      <c r="S6" s="29">
        <f t="shared" ref="S6:S30" si="2">MEDIAN(B6:P6)</f>
        <v>4195</v>
      </c>
      <c r="T6" s="36">
        <f t="shared" ref="T6:T30" si="3">MAX(B6:P6)-MIN(B6:P6)</f>
        <v>35496</v>
      </c>
      <c r="U6" s="35">
        <f t="shared" ref="U6:U30" si="4">_xlfn.STDEV.S(B6:P6)</f>
        <v>9260.8001479868035</v>
      </c>
    </row>
    <row r="7" spans="1:21">
      <c r="A7" s="43">
        <v>2000</v>
      </c>
      <c r="B7" s="45">
        <v>9475</v>
      </c>
      <c r="C7" s="45">
        <v>5305</v>
      </c>
      <c r="D7" s="47">
        <v>2819</v>
      </c>
      <c r="E7" s="47">
        <v>1828</v>
      </c>
      <c r="F7" s="44">
        <v>69</v>
      </c>
      <c r="G7" s="45">
        <v>4717</v>
      </c>
      <c r="H7" s="46">
        <v>979</v>
      </c>
      <c r="I7" s="46">
        <v>914</v>
      </c>
      <c r="J7" s="47">
        <v>7397</v>
      </c>
      <c r="K7" s="47">
        <v>4134</v>
      </c>
      <c r="L7" s="46">
        <v>481</v>
      </c>
      <c r="M7" s="47">
        <v>3884</v>
      </c>
      <c r="N7" s="44">
        <v>819</v>
      </c>
      <c r="O7" s="45">
        <v>18608</v>
      </c>
      <c r="P7" s="59">
        <v>38105</v>
      </c>
      <c r="Q7" s="29">
        <f t="shared" si="0"/>
        <v>6635.6</v>
      </c>
      <c r="R7" s="35" t="e">
        <f t="shared" si="1"/>
        <v>#N/A</v>
      </c>
      <c r="S7" s="29">
        <f t="shared" si="2"/>
        <v>3884</v>
      </c>
      <c r="T7" s="36">
        <f t="shared" si="3"/>
        <v>38036</v>
      </c>
      <c r="U7" s="35">
        <f t="shared" si="4"/>
        <v>9924.1037868126186</v>
      </c>
    </row>
    <row r="8" spans="1:21">
      <c r="A8" s="43">
        <v>2001</v>
      </c>
      <c r="B8" s="45">
        <v>9639</v>
      </c>
      <c r="C8" s="45">
        <v>5782</v>
      </c>
      <c r="D8" s="47">
        <v>2884</v>
      </c>
      <c r="E8" s="47">
        <v>1761</v>
      </c>
      <c r="F8" s="44">
        <v>63</v>
      </c>
      <c r="G8" s="45">
        <v>4709</v>
      </c>
      <c r="H8" s="47">
        <v>1355</v>
      </c>
      <c r="I8" s="46">
        <v>803</v>
      </c>
      <c r="J8" s="47">
        <v>8946</v>
      </c>
      <c r="K8" s="47">
        <v>3580</v>
      </c>
      <c r="L8" s="46">
        <v>363</v>
      </c>
      <c r="M8" s="47">
        <v>4182</v>
      </c>
      <c r="N8" s="44">
        <v>760</v>
      </c>
      <c r="O8" s="45">
        <v>19988</v>
      </c>
      <c r="P8" s="59">
        <v>40118</v>
      </c>
      <c r="Q8" s="29">
        <f t="shared" si="0"/>
        <v>6995.5333333333338</v>
      </c>
      <c r="R8" s="35" t="e">
        <f t="shared" si="1"/>
        <v>#N/A</v>
      </c>
      <c r="S8" s="29">
        <f t="shared" si="2"/>
        <v>3580</v>
      </c>
      <c r="T8" s="36">
        <f t="shared" si="3"/>
        <v>40055</v>
      </c>
      <c r="U8" s="35">
        <f t="shared" si="4"/>
        <v>10516.576995165209</v>
      </c>
    </row>
    <row r="9" spans="1:21">
      <c r="A9" s="43">
        <v>2002</v>
      </c>
      <c r="B9" s="45">
        <v>11453</v>
      </c>
      <c r="C9" s="45">
        <v>6034</v>
      </c>
      <c r="D9" s="47">
        <v>2636</v>
      </c>
      <c r="E9" s="47">
        <v>1616</v>
      </c>
      <c r="F9" s="44">
        <v>73</v>
      </c>
      <c r="G9" s="45">
        <v>4323</v>
      </c>
      <c r="H9" s="47">
        <v>1611</v>
      </c>
      <c r="I9" s="46">
        <v>895</v>
      </c>
      <c r="J9" s="47">
        <v>8881</v>
      </c>
      <c r="K9" s="47">
        <v>4176</v>
      </c>
      <c r="L9" s="46">
        <v>418</v>
      </c>
      <c r="M9" s="47">
        <v>5369</v>
      </c>
      <c r="N9" s="44">
        <v>872</v>
      </c>
      <c r="O9" s="45">
        <v>22220</v>
      </c>
      <c r="P9" s="59">
        <v>44030</v>
      </c>
      <c r="Q9" s="29">
        <f t="shared" si="0"/>
        <v>7640.4666666666662</v>
      </c>
      <c r="R9" s="35" t="e">
        <f t="shared" si="1"/>
        <v>#N/A</v>
      </c>
      <c r="S9" s="29">
        <f t="shared" si="2"/>
        <v>4176</v>
      </c>
      <c r="T9" s="36">
        <f t="shared" si="3"/>
        <v>43957</v>
      </c>
      <c r="U9" s="35">
        <f t="shared" si="4"/>
        <v>11594.398474304408</v>
      </c>
    </row>
    <row r="10" spans="1:21">
      <c r="A10" s="43">
        <v>2003</v>
      </c>
      <c r="B10" s="45">
        <v>15017</v>
      </c>
      <c r="C10" s="45">
        <v>5395</v>
      </c>
      <c r="D10" s="47">
        <v>2870</v>
      </c>
      <c r="E10" s="47">
        <v>1765</v>
      </c>
      <c r="F10" s="44">
        <v>131</v>
      </c>
      <c r="G10" s="45">
        <v>4765</v>
      </c>
      <c r="H10" s="47">
        <v>2182</v>
      </c>
      <c r="I10" s="46">
        <v>999</v>
      </c>
      <c r="J10" s="47">
        <v>7815</v>
      </c>
      <c r="K10" s="47">
        <v>3906</v>
      </c>
      <c r="L10" s="46">
        <v>459</v>
      </c>
      <c r="M10" s="47">
        <v>6290</v>
      </c>
      <c r="N10" s="45">
        <v>1240</v>
      </c>
      <c r="O10" s="45">
        <v>22893</v>
      </c>
      <c r="P10" s="59">
        <v>48070</v>
      </c>
      <c r="Q10" s="29">
        <f t="shared" si="0"/>
        <v>8253.1333333333332</v>
      </c>
      <c r="R10" s="35" t="e">
        <f t="shared" si="1"/>
        <v>#N/A</v>
      </c>
      <c r="S10" s="29">
        <f t="shared" si="2"/>
        <v>3906</v>
      </c>
      <c r="T10" s="36">
        <f t="shared" si="3"/>
        <v>47939</v>
      </c>
      <c r="U10" s="35">
        <f t="shared" si="4"/>
        <v>12607.23883254983</v>
      </c>
    </row>
    <row r="11" spans="1:21">
      <c r="A11" s="43">
        <v>2004</v>
      </c>
      <c r="B11" s="45">
        <v>18977</v>
      </c>
      <c r="C11" s="45">
        <v>5099</v>
      </c>
      <c r="D11" s="47">
        <v>2936</v>
      </c>
      <c r="E11" s="47">
        <v>2096</v>
      </c>
      <c r="F11" s="44">
        <v>178</v>
      </c>
      <c r="G11" s="45">
        <v>5210</v>
      </c>
      <c r="H11" s="47">
        <v>2003</v>
      </c>
      <c r="I11" s="47">
        <v>2091</v>
      </c>
      <c r="J11" s="47">
        <v>7973</v>
      </c>
      <c r="K11" s="47">
        <v>4652</v>
      </c>
      <c r="L11" s="46">
        <v>621</v>
      </c>
      <c r="M11" s="47">
        <v>6888</v>
      </c>
      <c r="N11" s="45">
        <v>1282</v>
      </c>
      <c r="O11" s="45">
        <v>25509</v>
      </c>
      <c r="P11" s="59">
        <v>54795</v>
      </c>
      <c r="Q11" s="29">
        <f t="shared" si="0"/>
        <v>9354</v>
      </c>
      <c r="R11" s="35" t="e">
        <f t="shared" si="1"/>
        <v>#N/A</v>
      </c>
      <c r="S11" s="29">
        <f t="shared" si="2"/>
        <v>4652</v>
      </c>
      <c r="T11" s="36">
        <f t="shared" si="3"/>
        <v>54617</v>
      </c>
      <c r="U11" s="35">
        <f t="shared" si="4"/>
        <v>14417.560284993733</v>
      </c>
    </row>
    <row r="12" spans="1:21">
      <c r="A12" s="43">
        <v>2005</v>
      </c>
      <c r="B12" s="45">
        <v>20715</v>
      </c>
      <c r="C12" s="45">
        <v>5160</v>
      </c>
      <c r="D12" s="47">
        <v>2728</v>
      </c>
      <c r="E12" s="47">
        <v>2666</v>
      </c>
      <c r="F12" s="44">
        <v>216</v>
      </c>
      <c r="G12" s="45">
        <v>5610</v>
      </c>
      <c r="H12" s="47">
        <v>2541</v>
      </c>
      <c r="I12" s="47">
        <v>1982</v>
      </c>
      <c r="J12" s="47">
        <v>8886</v>
      </c>
      <c r="K12" s="47">
        <v>4387</v>
      </c>
      <c r="L12" s="46">
        <v>625</v>
      </c>
      <c r="M12" s="47">
        <v>6794</v>
      </c>
      <c r="N12" s="45">
        <v>1111</v>
      </c>
      <c r="O12" s="45">
        <v>26325</v>
      </c>
      <c r="P12" s="59">
        <v>57810</v>
      </c>
      <c r="Q12" s="29">
        <f t="shared" si="0"/>
        <v>9837.0666666666675</v>
      </c>
      <c r="R12" s="35" t="e">
        <f t="shared" si="1"/>
        <v>#N/A</v>
      </c>
      <c r="S12" s="29">
        <f t="shared" si="2"/>
        <v>4387</v>
      </c>
      <c r="T12" s="36">
        <f t="shared" si="3"/>
        <v>57594</v>
      </c>
      <c r="U12" s="35">
        <f t="shared" si="4"/>
        <v>15216.68207906172</v>
      </c>
    </row>
    <row r="13" spans="1:21">
      <c r="A13" s="43">
        <v>2006</v>
      </c>
      <c r="B13" s="45">
        <v>21765</v>
      </c>
      <c r="C13" s="45">
        <v>5305</v>
      </c>
      <c r="D13" s="47">
        <v>3078</v>
      </c>
      <c r="E13" s="47">
        <v>2987</v>
      </c>
      <c r="F13" s="44">
        <v>243</v>
      </c>
      <c r="G13" s="45">
        <v>6308</v>
      </c>
      <c r="H13" s="47">
        <v>3834</v>
      </c>
      <c r="I13" s="47">
        <v>2272</v>
      </c>
      <c r="J13" s="47">
        <v>10390</v>
      </c>
      <c r="K13" s="47">
        <v>4552</v>
      </c>
      <c r="L13" s="46">
        <v>517</v>
      </c>
      <c r="M13" s="47">
        <v>6949</v>
      </c>
      <c r="N13" s="45">
        <v>1604</v>
      </c>
      <c r="O13" s="45">
        <v>30121</v>
      </c>
      <c r="P13" s="59">
        <v>63499</v>
      </c>
      <c r="Q13" s="29">
        <f t="shared" si="0"/>
        <v>10894.933333333332</v>
      </c>
      <c r="R13" s="35" t="e">
        <f t="shared" si="1"/>
        <v>#N/A</v>
      </c>
      <c r="S13" s="29">
        <f t="shared" si="2"/>
        <v>4552</v>
      </c>
      <c r="T13" s="36">
        <f t="shared" si="3"/>
        <v>63256</v>
      </c>
      <c r="U13" s="35">
        <f t="shared" si="4"/>
        <v>16730.364872917518</v>
      </c>
    </row>
    <row r="14" spans="1:21">
      <c r="A14" s="43">
        <v>2007</v>
      </c>
      <c r="B14" s="45">
        <v>22146</v>
      </c>
      <c r="C14" s="45">
        <v>5582</v>
      </c>
      <c r="D14" s="47">
        <v>3176</v>
      </c>
      <c r="E14" s="47">
        <v>3082</v>
      </c>
      <c r="F14" s="44">
        <v>179</v>
      </c>
      <c r="G14" s="45">
        <v>6438</v>
      </c>
      <c r="H14" s="47">
        <v>3818</v>
      </c>
      <c r="I14" s="47">
        <v>2622</v>
      </c>
      <c r="J14" s="47">
        <v>12981</v>
      </c>
      <c r="K14" s="47">
        <v>4962</v>
      </c>
      <c r="L14" s="46">
        <v>624</v>
      </c>
      <c r="M14" s="47">
        <v>7549</v>
      </c>
      <c r="N14" s="45">
        <v>1849</v>
      </c>
      <c r="O14" s="45">
        <v>34404</v>
      </c>
      <c r="P14" s="59">
        <v>68570</v>
      </c>
      <c r="Q14" s="29">
        <f t="shared" si="0"/>
        <v>11865.466666666667</v>
      </c>
      <c r="R14" s="35" t="e">
        <f t="shared" si="1"/>
        <v>#N/A</v>
      </c>
      <c r="S14" s="29">
        <f t="shared" si="2"/>
        <v>4962</v>
      </c>
      <c r="T14" s="36">
        <f t="shared" si="3"/>
        <v>68391</v>
      </c>
      <c r="U14" s="35">
        <f t="shared" si="4"/>
        <v>18188.861669661881</v>
      </c>
    </row>
    <row r="15" spans="1:21">
      <c r="A15" s="43">
        <v>2008</v>
      </c>
      <c r="B15" s="45">
        <v>18138</v>
      </c>
      <c r="C15" s="45">
        <v>6322</v>
      </c>
      <c r="D15" s="47">
        <v>2923</v>
      </c>
      <c r="E15" s="47">
        <v>2174</v>
      </c>
      <c r="F15" s="44">
        <v>244</v>
      </c>
      <c r="G15" s="45">
        <v>5339</v>
      </c>
      <c r="H15" s="47">
        <v>3338</v>
      </c>
      <c r="I15" s="47">
        <v>4218</v>
      </c>
      <c r="J15" s="47">
        <v>12634</v>
      </c>
      <c r="K15" s="47">
        <v>5377</v>
      </c>
      <c r="L15" s="46">
        <v>740</v>
      </c>
      <c r="M15" s="47">
        <v>7384</v>
      </c>
      <c r="N15" s="45">
        <v>1500</v>
      </c>
      <c r="O15" s="45">
        <v>35190</v>
      </c>
      <c r="P15" s="59">
        <v>64989</v>
      </c>
      <c r="Q15" s="29">
        <f t="shared" si="0"/>
        <v>11367.333333333334</v>
      </c>
      <c r="R15" s="35" t="e">
        <f t="shared" si="1"/>
        <v>#N/A</v>
      </c>
      <c r="S15" s="29">
        <f t="shared" si="2"/>
        <v>5339</v>
      </c>
      <c r="T15" s="36">
        <f t="shared" si="3"/>
        <v>64745</v>
      </c>
      <c r="U15" s="35">
        <f t="shared" si="4"/>
        <v>17339.542985683936</v>
      </c>
    </row>
    <row r="16" spans="1:21">
      <c r="A16" s="43">
        <v>2009</v>
      </c>
      <c r="B16" s="45">
        <v>12592</v>
      </c>
      <c r="C16" s="45">
        <v>6448</v>
      </c>
      <c r="D16" s="47">
        <v>1947</v>
      </c>
      <c r="E16" s="47">
        <v>1392</v>
      </c>
      <c r="F16" s="44">
        <v>175</v>
      </c>
      <c r="G16" s="45">
        <v>3515</v>
      </c>
      <c r="H16" s="47">
        <v>2656</v>
      </c>
      <c r="I16" s="47">
        <v>2923</v>
      </c>
      <c r="J16" s="47">
        <v>7802</v>
      </c>
      <c r="K16" s="47">
        <v>4463</v>
      </c>
      <c r="L16" s="46">
        <v>667</v>
      </c>
      <c r="M16" s="47">
        <v>5508</v>
      </c>
      <c r="N16" s="45">
        <v>1539</v>
      </c>
      <c r="O16" s="45">
        <v>25558</v>
      </c>
      <c r="P16" s="59">
        <v>48113</v>
      </c>
      <c r="Q16" s="29">
        <f t="shared" si="0"/>
        <v>8353.2000000000007</v>
      </c>
      <c r="R16" s="35" t="e">
        <f t="shared" si="1"/>
        <v>#N/A</v>
      </c>
      <c r="S16" s="29">
        <f t="shared" si="2"/>
        <v>3515</v>
      </c>
      <c r="T16" s="36">
        <f t="shared" si="3"/>
        <v>47938</v>
      </c>
      <c r="U16" s="35">
        <f t="shared" si="4"/>
        <v>12731.349615361736</v>
      </c>
    </row>
    <row r="17" spans="1:21">
      <c r="A17" s="43">
        <v>2010</v>
      </c>
      <c r="B17" s="45">
        <v>14839</v>
      </c>
      <c r="C17" s="45">
        <v>8535</v>
      </c>
      <c r="D17" s="47">
        <v>1998</v>
      </c>
      <c r="E17" s="47">
        <v>1384</v>
      </c>
      <c r="F17" s="44">
        <v>169</v>
      </c>
      <c r="G17" s="45">
        <v>3551</v>
      </c>
      <c r="H17" s="47">
        <v>3039</v>
      </c>
      <c r="I17" s="47">
        <v>2054</v>
      </c>
      <c r="J17" s="47">
        <v>6235</v>
      </c>
      <c r="K17" s="47">
        <v>4036</v>
      </c>
      <c r="L17" s="46">
        <v>589</v>
      </c>
      <c r="M17" s="47">
        <v>5962</v>
      </c>
      <c r="N17" s="45">
        <v>1795</v>
      </c>
      <c r="O17" s="45">
        <v>23710</v>
      </c>
      <c r="P17" s="59">
        <v>50635</v>
      </c>
      <c r="Q17" s="29">
        <f t="shared" si="0"/>
        <v>8568.7333333333336</v>
      </c>
      <c r="R17" s="35" t="e">
        <f t="shared" si="1"/>
        <v>#N/A</v>
      </c>
      <c r="S17" s="29">
        <f t="shared" si="2"/>
        <v>3551</v>
      </c>
      <c r="T17" s="36">
        <f t="shared" si="3"/>
        <v>50466</v>
      </c>
      <c r="U17" s="35">
        <f t="shared" si="4"/>
        <v>13212.657829665064</v>
      </c>
    </row>
    <row r="18" spans="1:21">
      <c r="A18" s="43">
        <v>2011</v>
      </c>
      <c r="B18" s="45">
        <v>16334</v>
      </c>
      <c r="C18" s="45">
        <v>9710</v>
      </c>
      <c r="D18" s="47">
        <v>1658</v>
      </c>
      <c r="E18" s="47">
        <v>1417</v>
      </c>
      <c r="F18" s="44">
        <v>274</v>
      </c>
      <c r="G18" s="45">
        <v>3349</v>
      </c>
      <c r="H18" s="47">
        <v>2093</v>
      </c>
      <c r="I18" s="47">
        <v>1976</v>
      </c>
      <c r="J18" s="47">
        <v>6344</v>
      </c>
      <c r="K18" s="47">
        <v>4934</v>
      </c>
      <c r="L18" s="46">
        <v>377</v>
      </c>
      <c r="M18" s="47">
        <v>5044</v>
      </c>
      <c r="N18" s="45">
        <v>3263</v>
      </c>
      <c r="O18" s="45">
        <v>24031</v>
      </c>
      <c r="P18" s="59">
        <v>53424</v>
      </c>
      <c r="Q18" s="29">
        <f t="shared" si="0"/>
        <v>8948.5333333333328</v>
      </c>
      <c r="R18" s="35" t="e">
        <f t="shared" si="1"/>
        <v>#N/A</v>
      </c>
      <c r="S18" s="29">
        <f t="shared" si="2"/>
        <v>3349</v>
      </c>
      <c r="T18" s="36">
        <f t="shared" si="3"/>
        <v>53150</v>
      </c>
      <c r="U18" s="35">
        <f t="shared" si="4"/>
        <v>13930.202392472196</v>
      </c>
    </row>
    <row r="19" spans="1:21">
      <c r="A19" s="43">
        <v>2012</v>
      </c>
      <c r="B19" s="45">
        <v>16066</v>
      </c>
      <c r="C19" s="45">
        <v>9567</v>
      </c>
      <c r="D19" s="47">
        <v>2045</v>
      </c>
      <c r="E19" s="47">
        <v>1295</v>
      </c>
      <c r="F19" s="44">
        <v>348</v>
      </c>
      <c r="G19" s="45">
        <v>3688</v>
      </c>
      <c r="H19" s="47">
        <v>2294</v>
      </c>
      <c r="I19" s="47">
        <v>1623</v>
      </c>
      <c r="J19" s="47">
        <v>5811</v>
      </c>
      <c r="K19" s="47">
        <v>4152</v>
      </c>
      <c r="L19" s="46">
        <v>406</v>
      </c>
      <c r="M19" s="47">
        <v>4642</v>
      </c>
      <c r="N19" s="45">
        <v>3404</v>
      </c>
      <c r="O19" s="45">
        <v>22332</v>
      </c>
      <c r="P19" s="59">
        <v>51653</v>
      </c>
      <c r="Q19" s="29">
        <f t="shared" si="0"/>
        <v>8621.7333333333336</v>
      </c>
      <c r="R19" s="35" t="e">
        <f t="shared" si="1"/>
        <v>#N/A</v>
      </c>
      <c r="S19" s="29">
        <f t="shared" si="2"/>
        <v>3688</v>
      </c>
      <c r="T19" s="36">
        <f t="shared" si="3"/>
        <v>51305</v>
      </c>
      <c r="U19" s="35">
        <f t="shared" si="4"/>
        <v>13398.201630211777</v>
      </c>
    </row>
    <row r="20" spans="1:21">
      <c r="A20" s="43">
        <v>2013</v>
      </c>
      <c r="B20" s="45">
        <v>18088</v>
      </c>
      <c r="C20" s="45">
        <v>8896</v>
      </c>
      <c r="D20" s="47">
        <v>2027</v>
      </c>
      <c r="E20" s="47">
        <v>1157</v>
      </c>
      <c r="F20" s="44">
        <v>305</v>
      </c>
      <c r="G20" s="45">
        <v>3489</v>
      </c>
      <c r="H20" s="47">
        <v>2724</v>
      </c>
      <c r="I20" s="47">
        <v>1431</v>
      </c>
      <c r="J20" s="47">
        <v>6454</v>
      </c>
      <c r="K20" s="47">
        <v>4424</v>
      </c>
      <c r="L20" s="46">
        <v>403</v>
      </c>
      <c r="M20" s="47">
        <v>4708</v>
      </c>
      <c r="N20" s="45">
        <v>3358</v>
      </c>
      <c r="O20" s="45">
        <v>23502</v>
      </c>
      <c r="P20" s="59">
        <v>53975</v>
      </c>
      <c r="Q20" s="29">
        <f t="shared" si="0"/>
        <v>8996.0666666666675</v>
      </c>
      <c r="R20" s="35" t="e">
        <f t="shared" si="1"/>
        <v>#N/A</v>
      </c>
      <c r="S20" s="29">
        <f t="shared" si="2"/>
        <v>3489</v>
      </c>
      <c r="T20" s="36">
        <f t="shared" si="3"/>
        <v>53670</v>
      </c>
      <c r="U20" s="35">
        <f t="shared" si="4"/>
        <v>14091.618955285174</v>
      </c>
    </row>
    <row r="21" spans="1:21">
      <c r="A21" s="43">
        <v>2014</v>
      </c>
      <c r="B21" s="45">
        <v>23717</v>
      </c>
      <c r="C21" s="45">
        <v>9377</v>
      </c>
      <c r="D21" s="47">
        <v>2238</v>
      </c>
      <c r="E21" s="47">
        <v>1749</v>
      </c>
      <c r="F21" s="44">
        <v>198</v>
      </c>
      <c r="G21" s="45">
        <v>4186</v>
      </c>
      <c r="H21" s="47">
        <v>4052</v>
      </c>
      <c r="I21" s="47">
        <v>1144</v>
      </c>
      <c r="J21" s="47">
        <v>7633</v>
      </c>
      <c r="K21" s="47">
        <v>4846</v>
      </c>
      <c r="L21" s="46">
        <v>356</v>
      </c>
      <c r="M21" s="47">
        <v>5701</v>
      </c>
      <c r="N21" s="45">
        <v>2137</v>
      </c>
      <c r="O21" s="45">
        <v>25868</v>
      </c>
      <c r="P21" s="59">
        <v>63147</v>
      </c>
      <c r="Q21" s="29">
        <f t="shared" si="0"/>
        <v>10423.266666666666</v>
      </c>
      <c r="R21" s="35" t="e">
        <f t="shared" si="1"/>
        <v>#N/A</v>
      </c>
      <c r="S21" s="29">
        <f t="shared" si="2"/>
        <v>4186</v>
      </c>
      <c r="T21" s="36">
        <f t="shared" si="3"/>
        <v>62949</v>
      </c>
      <c r="U21" s="35">
        <f t="shared" si="4"/>
        <v>16561.03888850777</v>
      </c>
    </row>
    <row r="22" spans="1:21">
      <c r="A22" s="43">
        <v>2015</v>
      </c>
      <c r="B22" s="45">
        <v>26261</v>
      </c>
      <c r="C22" s="45">
        <v>10979</v>
      </c>
      <c r="D22" s="47">
        <v>2645</v>
      </c>
      <c r="E22" s="47">
        <v>2010</v>
      </c>
      <c r="F22" s="44">
        <v>73</v>
      </c>
      <c r="G22" s="45">
        <v>4728</v>
      </c>
      <c r="H22" s="47">
        <v>4548</v>
      </c>
      <c r="I22" s="47">
        <v>1099</v>
      </c>
      <c r="J22" s="47">
        <v>8974</v>
      </c>
      <c r="K22" s="47">
        <v>5614</v>
      </c>
      <c r="L22" s="46">
        <v>246</v>
      </c>
      <c r="M22" s="47">
        <v>5285</v>
      </c>
      <c r="N22" s="45">
        <v>1081</v>
      </c>
      <c r="O22" s="45">
        <v>26846</v>
      </c>
      <c r="P22" s="59">
        <v>68814</v>
      </c>
      <c r="Q22" s="29">
        <f t="shared" si="0"/>
        <v>11280.2</v>
      </c>
      <c r="R22" s="35" t="e">
        <f t="shared" si="1"/>
        <v>#N/A</v>
      </c>
      <c r="S22" s="29">
        <f t="shared" si="2"/>
        <v>4728</v>
      </c>
      <c r="T22" s="36">
        <f t="shared" si="3"/>
        <v>68741</v>
      </c>
      <c r="U22" s="35">
        <f t="shared" si="4"/>
        <v>18035.890231899917</v>
      </c>
    </row>
    <row r="23" spans="1:21">
      <c r="A23" s="43">
        <v>2016</v>
      </c>
      <c r="B23" s="45">
        <v>30573</v>
      </c>
      <c r="C23" s="45">
        <v>10517</v>
      </c>
      <c r="D23" s="47">
        <v>2416</v>
      </c>
      <c r="E23" s="47">
        <v>2120</v>
      </c>
      <c r="F23" s="44">
        <v>52</v>
      </c>
      <c r="G23" s="45">
        <v>4588</v>
      </c>
      <c r="H23" s="47">
        <v>5208</v>
      </c>
      <c r="I23" s="47">
        <v>1204</v>
      </c>
      <c r="J23" s="47">
        <v>10613</v>
      </c>
      <c r="K23" s="47">
        <v>6000</v>
      </c>
      <c r="L23" s="46">
        <v>379</v>
      </c>
      <c r="M23" s="47">
        <v>5269</v>
      </c>
      <c r="N23" s="45">
        <v>1078</v>
      </c>
      <c r="O23" s="45">
        <v>29751</v>
      </c>
      <c r="P23" s="59">
        <v>75429</v>
      </c>
      <c r="Q23" s="29">
        <f t="shared" si="0"/>
        <v>12346.466666666667</v>
      </c>
      <c r="R23" s="35" t="e">
        <f t="shared" si="1"/>
        <v>#N/A</v>
      </c>
      <c r="S23" s="29">
        <f t="shared" si="2"/>
        <v>5208</v>
      </c>
      <c r="T23" s="36">
        <f t="shared" si="3"/>
        <v>75377</v>
      </c>
      <c r="U23" s="35">
        <f t="shared" si="4"/>
        <v>19948.332747613869</v>
      </c>
    </row>
    <row r="24" spans="1:21">
      <c r="A24" s="43">
        <v>2017</v>
      </c>
      <c r="B24" s="45">
        <v>34406</v>
      </c>
      <c r="C24" s="45">
        <v>12331</v>
      </c>
      <c r="D24" s="47">
        <v>2711</v>
      </c>
      <c r="E24" s="47">
        <v>2041</v>
      </c>
      <c r="F24" s="44">
        <v>74</v>
      </c>
      <c r="G24" s="45">
        <v>4826</v>
      </c>
      <c r="H24" s="47">
        <v>5796</v>
      </c>
      <c r="I24" s="47">
        <v>1198</v>
      </c>
      <c r="J24" s="47">
        <v>11227</v>
      </c>
      <c r="K24" s="47">
        <v>7385</v>
      </c>
      <c r="L24" s="46">
        <v>578</v>
      </c>
      <c r="M24" s="47">
        <v>4935</v>
      </c>
      <c r="N24" s="45">
        <v>1251</v>
      </c>
      <c r="O24" s="45">
        <v>32370</v>
      </c>
      <c r="P24" s="59">
        <v>83933</v>
      </c>
      <c r="Q24" s="29">
        <f t="shared" si="0"/>
        <v>13670.8</v>
      </c>
      <c r="R24" s="35" t="e">
        <f t="shared" si="1"/>
        <v>#N/A</v>
      </c>
      <c r="S24" s="29">
        <f t="shared" si="2"/>
        <v>4935</v>
      </c>
      <c r="T24" s="36">
        <f t="shared" si="3"/>
        <v>83859</v>
      </c>
      <c r="U24" s="35">
        <f t="shared" si="4"/>
        <v>22203.132073779911</v>
      </c>
    </row>
    <row r="25" spans="1:21">
      <c r="A25" s="43">
        <v>2018</v>
      </c>
      <c r="B25" s="45">
        <v>37669</v>
      </c>
      <c r="C25" s="45">
        <v>11139</v>
      </c>
      <c r="D25" s="47">
        <v>2614</v>
      </c>
      <c r="E25" s="47">
        <v>2850</v>
      </c>
      <c r="F25" s="44">
        <v>57</v>
      </c>
      <c r="G25" s="45">
        <v>5521</v>
      </c>
      <c r="H25" s="47">
        <v>4883</v>
      </c>
      <c r="I25" s="46">
        <v>966</v>
      </c>
      <c r="J25" s="47">
        <v>10553</v>
      </c>
      <c r="K25" s="47">
        <v>8442</v>
      </c>
      <c r="L25" s="46">
        <v>574</v>
      </c>
      <c r="M25" s="47">
        <v>4590</v>
      </c>
      <c r="N25" s="45">
        <v>1106</v>
      </c>
      <c r="O25" s="45">
        <v>31114</v>
      </c>
      <c r="P25" s="59">
        <v>85443</v>
      </c>
      <c r="Q25" s="29">
        <f t="shared" si="0"/>
        <v>13834.733333333334</v>
      </c>
      <c r="R25" s="35" t="e">
        <f t="shared" si="1"/>
        <v>#N/A</v>
      </c>
      <c r="S25" s="29">
        <f t="shared" si="2"/>
        <v>4883</v>
      </c>
      <c r="T25" s="36">
        <f t="shared" si="3"/>
        <v>85386</v>
      </c>
      <c r="U25" s="35">
        <f t="shared" si="4"/>
        <v>22703.195884112461</v>
      </c>
    </row>
    <row r="26" spans="1:21">
      <c r="A26" s="43">
        <v>2019</v>
      </c>
      <c r="B26" s="45">
        <v>40668</v>
      </c>
      <c r="C26" s="45">
        <v>11937</v>
      </c>
      <c r="D26" s="47">
        <v>2136</v>
      </c>
      <c r="E26" s="47">
        <v>3812</v>
      </c>
      <c r="F26" s="44">
        <v>14</v>
      </c>
      <c r="G26" s="45">
        <v>5962</v>
      </c>
      <c r="H26" s="47">
        <v>5033</v>
      </c>
      <c r="I26" s="47">
        <v>1173</v>
      </c>
      <c r="J26" s="47">
        <v>10307</v>
      </c>
      <c r="K26" s="47">
        <v>8773</v>
      </c>
      <c r="L26" s="46">
        <v>741</v>
      </c>
      <c r="M26" s="47">
        <v>3981</v>
      </c>
      <c r="N26" s="45">
        <v>1565</v>
      </c>
      <c r="O26" s="45">
        <v>31572</v>
      </c>
      <c r="P26" s="59">
        <v>90138</v>
      </c>
      <c r="Q26" s="29">
        <f t="shared" si="0"/>
        <v>14520.8</v>
      </c>
      <c r="R26" s="35" t="e">
        <f t="shared" si="1"/>
        <v>#N/A</v>
      </c>
      <c r="S26" s="29">
        <f t="shared" si="2"/>
        <v>5033</v>
      </c>
      <c r="T26" s="36">
        <f t="shared" si="3"/>
        <v>90124</v>
      </c>
      <c r="U26" s="35">
        <f t="shared" si="4"/>
        <v>23962.197720576467</v>
      </c>
    </row>
    <row r="27" spans="1:21">
      <c r="A27" s="49">
        <v>2020</v>
      </c>
      <c r="B27" s="48">
        <v>33319</v>
      </c>
      <c r="C27" s="45">
        <v>10839</v>
      </c>
      <c r="D27" s="47">
        <v>1926</v>
      </c>
      <c r="E27" s="47">
        <v>2942</v>
      </c>
      <c r="F27" s="44">
        <v>34</v>
      </c>
      <c r="G27" s="45">
        <v>4901</v>
      </c>
      <c r="H27" s="47">
        <v>3693</v>
      </c>
      <c r="I27" s="46">
        <v>727</v>
      </c>
      <c r="J27" s="47">
        <v>8404</v>
      </c>
      <c r="K27" s="47">
        <v>7477</v>
      </c>
      <c r="L27" s="46">
        <v>541</v>
      </c>
      <c r="M27" s="47">
        <v>2840</v>
      </c>
      <c r="N27" s="45">
        <v>1190</v>
      </c>
      <c r="O27" s="45">
        <v>24871</v>
      </c>
      <c r="P27" s="59">
        <v>73931</v>
      </c>
      <c r="Q27" s="29">
        <f t="shared" si="0"/>
        <v>11842.333333333334</v>
      </c>
      <c r="R27" s="35" t="e">
        <f t="shared" si="1"/>
        <v>#N/A</v>
      </c>
      <c r="S27" s="29">
        <f t="shared" si="2"/>
        <v>3693</v>
      </c>
      <c r="T27" s="36">
        <f t="shared" si="3"/>
        <v>73897</v>
      </c>
      <c r="U27" s="35">
        <f t="shared" si="4"/>
        <v>19630.962976404197</v>
      </c>
    </row>
    <row r="28" spans="1:21">
      <c r="A28" s="43">
        <v>2021</v>
      </c>
      <c r="B28" s="45">
        <v>41031</v>
      </c>
      <c r="C28" s="45">
        <v>13836</v>
      </c>
      <c r="D28" s="47">
        <v>2296</v>
      </c>
      <c r="E28" s="47">
        <v>2789</v>
      </c>
      <c r="F28" s="44">
        <v>116</v>
      </c>
      <c r="G28" s="45">
        <v>5201</v>
      </c>
      <c r="H28" s="47">
        <v>3606</v>
      </c>
      <c r="I28" s="46">
        <v>794</v>
      </c>
      <c r="J28" s="47">
        <v>9125</v>
      </c>
      <c r="K28" s="47">
        <v>6584</v>
      </c>
      <c r="L28" s="46">
        <v>378</v>
      </c>
      <c r="M28" s="47">
        <v>2209</v>
      </c>
      <c r="N28" s="45">
        <v>1054</v>
      </c>
      <c r="O28" s="45">
        <v>23750</v>
      </c>
      <c r="P28" s="59">
        <v>83818</v>
      </c>
      <c r="Q28" s="29">
        <f t="shared" si="0"/>
        <v>13105.8</v>
      </c>
      <c r="R28" s="35" t="e">
        <f t="shared" si="1"/>
        <v>#N/A</v>
      </c>
      <c r="S28" s="29">
        <f t="shared" si="2"/>
        <v>3606</v>
      </c>
      <c r="T28" s="36">
        <f t="shared" si="3"/>
        <v>83702</v>
      </c>
      <c r="U28" s="35">
        <f t="shared" si="4"/>
        <v>22479.456342561818</v>
      </c>
    </row>
    <row r="29" spans="1:21">
      <c r="A29" s="43">
        <v>2022</v>
      </c>
      <c r="B29" s="45">
        <v>50479</v>
      </c>
      <c r="C29" s="45">
        <v>14072</v>
      </c>
      <c r="D29" s="47">
        <v>3296</v>
      </c>
      <c r="E29" s="47">
        <v>4614</v>
      </c>
      <c r="F29" s="44">
        <v>260</v>
      </c>
      <c r="G29" s="45">
        <v>8170</v>
      </c>
      <c r="H29" s="47">
        <v>3929</v>
      </c>
      <c r="I29" s="47">
        <v>1195</v>
      </c>
      <c r="J29" s="47">
        <v>9605</v>
      </c>
      <c r="K29" s="47">
        <v>6298</v>
      </c>
      <c r="L29" s="46">
        <v>413</v>
      </c>
      <c r="M29" s="47">
        <v>2546</v>
      </c>
      <c r="N29" s="45">
        <v>1661</v>
      </c>
      <c r="O29" s="45">
        <v>25646</v>
      </c>
      <c r="P29" s="59">
        <v>98367</v>
      </c>
      <c r="Q29" s="29">
        <f t="shared" si="0"/>
        <v>15370.066666666668</v>
      </c>
      <c r="R29" s="35" t="e">
        <f t="shared" si="1"/>
        <v>#N/A</v>
      </c>
      <c r="S29" s="29">
        <f t="shared" si="2"/>
        <v>4614</v>
      </c>
      <c r="T29" s="36">
        <f t="shared" si="3"/>
        <v>98107</v>
      </c>
      <c r="U29" s="35">
        <f t="shared" si="4"/>
        <v>26448.760439403439</v>
      </c>
    </row>
    <row r="30" spans="1:21">
      <c r="A30" s="50">
        <v>2023</v>
      </c>
      <c r="B30" s="51">
        <v>46255</v>
      </c>
      <c r="C30" s="51">
        <v>16643</v>
      </c>
      <c r="D30" s="53">
        <v>3384</v>
      </c>
      <c r="E30" s="53">
        <v>4686</v>
      </c>
      <c r="F30" s="54">
        <v>438</v>
      </c>
      <c r="G30" s="55">
        <v>8509</v>
      </c>
      <c r="H30" s="53">
        <v>3870</v>
      </c>
      <c r="I30" s="53">
        <v>1505</v>
      </c>
      <c r="J30" s="53">
        <v>10879</v>
      </c>
      <c r="K30" s="53">
        <v>7631</v>
      </c>
      <c r="L30" s="52">
        <v>477</v>
      </c>
      <c r="M30" s="53">
        <v>2462</v>
      </c>
      <c r="N30" s="55">
        <v>2187</v>
      </c>
      <c r="O30" s="51">
        <v>29010</v>
      </c>
      <c r="P30" s="60">
        <v>100418</v>
      </c>
      <c r="Q30" s="29">
        <f t="shared" si="0"/>
        <v>15890.266666666666</v>
      </c>
      <c r="R30" s="35" t="e">
        <f t="shared" si="1"/>
        <v>#N/A</v>
      </c>
      <c r="S30" s="29">
        <f t="shared" si="2"/>
        <v>4686</v>
      </c>
      <c r="T30" s="36">
        <f>MAX(B30:P30)-MIN(B30:P30)</f>
        <v>99980</v>
      </c>
      <c r="U30" s="35">
        <f t="shared" si="4"/>
        <v>26545.465476280144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D79FC-7378-4B3F-9951-FFB8BF8EFB17}">
  <dimension ref="A1:T30"/>
  <sheetViews>
    <sheetView topLeftCell="A26" workbookViewId="0">
      <selection activeCell="P35" sqref="P35"/>
    </sheetView>
  </sheetViews>
  <sheetFormatPr defaultRowHeight="15"/>
  <cols>
    <col min="1" max="1" width="36.5703125" bestFit="1" customWidth="1"/>
    <col min="20" max="20" width="17.7109375" customWidth="1"/>
  </cols>
  <sheetData>
    <row r="1" spans="1:20" ht="93.75">
      <c r="A1" s="56" t="s">
        <v>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8"/>
      <c r="M1" s="38"/>
      <c r="N1" s="38"/>
      <c r="O1" s="38"/>
    </row>
    <row r="2" spans="1:20">
      <c r="A2" s="57" t="s">
        <v>36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20">
      <c r="A3" s="5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20" ht="96">
      <c r="A4" s="41" t="s">
        <v>37</v>
      </c>
      <c r="B4" s="39" t="s">
        <v>54</v>
      </c>
      <c r="C4" s="39" t="s">
        <v>55</v>
      </c>
      <c r="D4" s="40" t="s">
        <v>56</v>
      </c>
      <c r="E4" s="40" t="s">
        <v>57</v>
      </c>
      <c r="F4" s="40" t="s">
        <v>58</v>
      </c>
      <c r="G4" s="40" t="s">
        <v>59</v>
      </c>
      <c r="H4" s="40" t="s">
        <v>60</v>
      </c>
      <c r="I4" s="40" t="s">
        <v>61</v>
      </c>
      <c r="J4" s="40" t="s">
        <v>62</v>
      </c>
      <c r="K4" s="40" t="s">
        <v>63</v>
      </c>
      <c r="L4" s="40" t="s">
        <v>64</v>
      </c>
      <c r="M4" s="41" t="s">
        <v>65</v>
      </c>
      <c r="N4" s="42" t="s">
        <v>66</v>
      </c>
      <c r="O4" s="42" t="s">
        <v>67</v>
      </c>
      <c r="P4" s="35" t="s">
        <v>2</v>
      </c>
      <c r="Q4" s="35" t="s">
        <v>3</v>
      </c>
      <c r="R4" s="35" t="s">
        <v>4</v>
      </c>
      <c r="S4" s="35" t="s">
        <v>5</v>
      </c>
      <c r="T4" s="35" t="s">
        <v>6</v>
      </c>
    </row>
    <row r="5" spans="1:20" ht="21" customHeight="1">
      <c r="A5" s="43">
        <v>1998</v>
      </c>
      <c r="B5" s="44">
        <v>881</v>
      </c>
      <c r="C5" s="45">
        <v>2779</v>
      </c>
      <c r="D5" s="46">
        <v>77</v>
      </c>
      <c r="E5" s="46">
        <v>29</v>
      </c>
      <c r="F5" s="46">
        <v>4</v>
      </c>
      <c r="G5" s="46">
        <v>801</v>
      </c>
      <c r="H5" s="46">
        <v>332</v>
      </c>
      <c r="I5" s="46">
        <v>636</v>
      </c>
      <c r="J5" s="46">
        <v>454</v>
      </c>
      <c r="K5" s="46">
        <v>380</v>
      </c>
      <c r="L5" s="46">
        <v>53</v>
      </c>
      <c r="M5" s="44">
        <v>578</v>
      </c>
      <c r="N5" s="45">
        <v>3343</v>
      </c>
      <c r="O5" s="48">
        <v>7003</v>
      </c>
      <c r="P5" s="29">
        <f>AVERAGE(B5:O5)</f>
        <v>1239.2857142857142</v>
      </c>
      <c r="Q5" s="35" t="e">
        <f>_xlfn.MODE.SNGL(B5:O5)</f>
        <v>#N/A</v>
      </c>
      <c r="R5" s="29">
        <f>MEDIAN(B5:O5)</f>
        <v>516</v>
      </c>
      <c r="S5" s="36">
        <f>MAX(B5:O5)-MIN(B5:O5)</f>
        <v>6999</v>
      </c>
      <c r="T5" s="35">
        <f>_xlfn.STDEV.S(B5:O5)</f>
        <v>1942.7492188835201</v>
      </c>
    </row>
    <row r="6" spans="1:20">
      <c r="A6" s="43">
        <v>1999</v>
      </c>
      <c r="B6" s="44">
        <v>824</v>
      </c>
      <c r="C6" s="45">
        <v>2803</v>
      </c>
      <c r="D6" s="46">
        <v>96</v>
      </c>
      <c r="E6" s="46">
        <v>36</v>
      </c>
      <c r="F6" s="46">
        <v>4</v>
      </c>
      <c r="G6" s="46">
        <v>984</v>
      </c>
      <c r="H6" s="46">
        <v>386</v>
      </c>
      <c r="I6" s="46">
        <v>712</v>
      </c>
      <c r="J6" s="46">
        <v>519</v>
      </c>
      <c r="K6" s="46">
        <v>445</v>
      </c>
      <c r="L6" s="46">
        <v>55</v>
      </c>
      <c r="M6" s="44">
        <v>668</v>
      </c>
      <c r="N6" s="45">
        <v>3907</v>
      </c>
      <c r="O6" s="48">
        <v>7534</v>
      </c>
      <c r="P6" s="29">
        <f t="shared" ref="P6:P30" si="0">AVERAGE(B6:O6)</f>
        <v>1355.2142857142858</v>
      </c>
      <c r="Q6" s="35" t="e">
        <f t="shared" ref="Q6:Q30" si="1">_xlfn.MODE.SNGL(B6:O6)</f>
        <v>#N/A</v>
      </c>
      <c r="R6" s="29">
        <f t="shared" ref="R6:R30" si="2">MEDIAN(B6:O6)</f>
        <v>593.5</v>
      </c>
      <c r="S6" s="36">
        <f t="shared" ref="S6:S30" si="3">MAX(B6:O6)-MIN(B6:O6)</f>
        <v>7530</v>
      </c>
      <c r="T6" s="35">
        <f t="shared" ref="T6:T30" si="4">_xlfn.STDEV.S(B6:O6)</f>
        <v>2101.2902328943383</v>
      </c>
    </row>
    <row r="7" spans="1:20">
      <c r="A7" s="43">
        <v>2000</v>
      </c>
      <c r="B7" s="45">
        <v>1075</v>
      </c>
      <c r="C7" s="45">
        <v>2636</v>
      </c>
      <c r="D7" s="46">
        <v>91</v>
      </c>
      <c r="E7" s="46">
        <v>21</v>
      </c>
      <c r="F7" s="46">
        <v>4</v>
      </c>
      <c r="G7" s="47">
        <v>1014</v>
      </c>
      <c r="H7" s="46">
        <v>369</v>
      </c>
      <c r="I7" s="46">
        <v>755</v>
      </c>
      <c r="J7" s="46">
        <v>399</v>
      </c>
      <c r="K7" s="46">
        <v>455</v>
      </c>
      <c r="L7" s="46">
        <v>90</v>
      </c>
      <c r="M7" s="44">
        <v>668</v>
      </c>
      <c r="N7" s="45">
        <v>3863</v>
      </c>
      <c r="O7" s="48">
        <v>7574</v>
      </c>
      <c r="P7" s="29">
        <f t="shared" si="0"/>
        <v>1358.1428571428571</v>
      </c>
      <c r="Q7" s="35" t="e">
        <f t="shared" si="1"/>
        <v>#N/A</v>
      </c>
      <c r="R7" s="29">
        <f t="shared" si="2"/>
        <v>561.5</v>
      </c>
      <c r="S7" s="36">
        <f t="shared" si="3"/>
        <v>7570</v>
      </c>
      <c r="T7" s="35">
        <f t="shared" si="4"/>
        <v>2096.3761354057865</v>
      </c>
    </row>
    <row r="8" spans="1:20">
      <c r="A8" s="43">
        <v>2001</v>
      </c>
      <c r="B8" s="45">
        <v>1174</v>
      </c>
      <c r="C8" s="45">
        <v>3031</v>
      </c>
      <c r="D8" s="46">
        <v>49</v>
      </c>
      <c r="E8" s="46">
        <v>14</v>
      </c>
      <c r="F8" s="46">
        <v>4</v>
      </c>
      <c r="G8" s="47">
        <v>1357</v>
      </c>
      <c r="H8" s="46">
        <v>445</v>
      </c>
      <c r="I8" s="46">
        <v>883</v>
      </c>
      <c r="J8" s="46">
        <v>380</v>
      </c>
      <c r="K8" s="46">
        <v>421</v>
      </c>
      <c r="L8" s="46">
        <v>83</v>
      </c>
      <c r="M8" s="44">
        <v>614</v>
      </c>
      <c r="N8" s="45">
        <v>4253</v>
      </c>
      <c r="O8" s="48">
        <v>8458</v>
      </c>
      <c r="P8" s="29">
        <f t="shared" si="0"/>
        <v>1511.8571428571429</v>
      </c>
      <c r="Q8" s="35" t="e">
        <f t="shared" si="1"/>
        <v>#N/A</v>
      </c>
      <c r="R8" s="29">
        <f t="shared" si="2"/>
        <v>529.5</v>
      </c>
      <c r="S8" s="36">
        <f t="shared" si="3"/>
        <v>8454</v>
      </c>
      <c r="T8" s="35">
        <f t="shared" si="4"/>
        <v>2348.785999262102</v>
      </c>
    </row>
    <row r="9" spans="1:20">
      <c r="A9" s="43">
        <v>2002</v>
      </c>
      <c r="B9" s="45">
        <v>1411</v>
      </c>
      <c r="C9" s="45">
        <v>3999</v>
      </c>
      <c r="D9" s="46">
        <v>53</v>
      </c>
      <c r="E9" s="46">
        <v>9</v>
      </c>
      <c r="F9" s="46">
        <v>4</v>
      </c>
      <c r="G9" s="47">
        <v>1810</v>
      </c>
      <c r="H9" s="46">
        <v>611</v>
      </c>
      <c r="I9" s="47">
        <v>1087</v>
      </c>
      <c r="J9" s="46">
        <v>686</v>
      </c>
      <c r="K9" s="46">
        <v>517</v>
      </c>
      <c r="L9" s="46">
        <v>103</v>
      </c>
      <c r="M9" s="44">
        <v>636</v>
      </c>
      <c r="N9" s="45">
        <v>5517</v>
      </c>
      <c r="O9" s="48">
        <v>10927</v>
      </c>
      <c r="P9" s="29">
        <f t="shared" si="0"/>
        <v>1955</v>
      </c>
      <c r="Q9" s="35" t="e">
        <f t="shared" si="1"/>
        <v>#N/A</v>
      </c>
      <c r="R9" s="29">
        <f t="shared" si="2"/>
        <v>661</v>
      </c>
      <c r="S9" s="36">
        <f t="shared" si="3"/>
        <v>10923</v>
      </c>
      <c r="T9" s="35">
        <f t="shared" si="4"/>
        <v>3041.9891771415218</v>
      </c>
    </row>
    <row r="10" spans="1:20">
      <c r="A10" s="43">
        <v>2003</v>
      </c>
      <c r="B10" s="45">
        <v>1706</v>
      </c>
      <c r="C10" s="45">
        <v>3939</v>
      </c>
      <c r="D10" s="46">
        <v>130</v>
      </c>
      <c r="E10" s="46">
        <v>23</v>
      </c>
      <c r="F10" s="46">
        <v>3</v>
      </c>
      <c r="G10" s="47">
        <v>2183</v>
      </c>
      <c r="H10" s="46">
        <v>929</v>
      </c>
      <c r="I10" s="47">
        <v>1402</v>
      </c>
      <c r="J10" s="46">
        <v>918</v>
      </c>
      <c r="K10" s="46">
        <v>594</v>
      </c>
      <c r="L10" s="46">
        <v>127</v>
      </c>
      <c r="M10" s="44">
        <v>971</v>
      </c>
      <c r="N10" s="45">
        <v>7280</v>
      </c>
      <c r="O10" s="48">
        <v>12925</v>
      </c>
      <c r="P10" s="29">
        <f t="shared" si="0"/>
        <v>2366.4285714285716</v>
      </c>
      <c r="Q10" s="35" t="e">
        <f t="shared" si="1"/>
        <v>#N/A</v>
      </c>
      <c r="R10" s="29">
        <f t="shared" si="2"/>
        <v>950</v>
      </c>
      <c r="S10" s="36">
        <f t="shared" si="3"/>
        <v>12922</v>
      </c>
      <c r="T10" s="35">
        <f t="shared" si="4"/>
        <v>3614.5699332282675</v>
      </c>
    </row>
    <row r="11" spans="1:20">
      <c r="A11" s="43">
        <v>2004</v>
      </c>
      <c r="B11" s="45">
        <v>2210</v>
      </c>
      <c r="C11" s="45">
        <v>3143</v>
      </c>
      <c r="D11" s="46">
        <v>118</v>
      </c>
      <c r="E11" s="46">
        <v>35</v>
      </c>
      <c r="F11" s="46">
        <v>4</v>
      </c>
      <c r="G11" s="47">
        <v>3029</v>
      </c>
      <c r="H11" s="46">
        <v>981</v>
      </c>
      <c r="I11" s="47">
        <v>1722</v>
      </c>
      <c r="J11" s="46">
        <v>914</v>
      </c>
      <c r="K11" s="46">
        <v>715</v>
      </c>
      <c r="L11" s="46">
        <v>129</v>
      </c>
      <c r="M11" s="44">
        <v>990</v>
      </c>
      <c r="N11" s="45">
        <v>8638</v>
      </c>
      <c r="O11" s="48">
        <v>13991</v>
      </c>
      <c r="P11" s="29">
        <f t="shared" si="0"/>
        <v>2615.6428571428573</v>
      </c>
      <c r="Q11" s="35" t="e">
        <f t="shared" si="1"/>
        <v>#N/A</v>
      </c>
      <c r="R11" s="29">
        <f t="shared" si="2"/>
        <v>985.5</v>
      </c>
      <c r="S11" s="36">
        <f t="shared" si="3"/>
        <v>13987</v>
      </c>
      <c r="T11" s="35">
        <f t="shared" si="4"/>
        <v>3969.1547367387711</v>
      </c>
    </row>
    <row r="12" spans="1:20">
      <c r="A12" s="43">
        <v>2005</v>
      </c>
      <c r="B12" s="45">
        <v>2251</v>
      </c>
      <c r="C12" s="45">
        <v>3081</v>
      </c>
      <c r="D12" s="46">
        <v>77</v>
      </c>
      <c r="E12" s="46">
        <v>32</v>
      </c>
      <c r="F12" s="46">
        <v>3</v>
      </c>
      <c r="G12" s="47">
        <v>3279</v>
      </c>
      <c r="H12" s="46">
        <v>912</v>
      </c>
      <c r="I12" s="47">
        <v>1518</v>
      </c>
      <c r="J12" s="46">
        <v>872</v>
      </c>
      <c r="K12" s="46">
        <v>697</v>
      </c>
      <c r="L12" s="46">
        <v>130</v>
      </c>
      <c r="M12" s="44">
        <v>845</v>
      </c>
      <c r="N12" s="45">
        <v>8362</v>
      </c>
      <c r="O12" s="48">
        <v>13694</v>
      </c>
      <c r="P12" s="29">
        <f t="shared" si="0"/>
        <v>2553.7857142857142</v>
      </c>
      <c r="Q12" s="35" t="e">
        <f t="shared" si="1"/>
        <v>#N/A</v>
      </c>
      <c r="R12" s="29">
        <f t="shared" si="2"/>
        <v>892</v>
      </c>
      <c r="S12" s="36">
        <f t="shared" si="3"/>
        <v>13691</v>
      </c>
      <c r="T12" s="35">
        <f t="shared" si="4"/>
        <v>3888.5901178184886</v>
      </c>
    </row>
    <row r="13" spans="1:20">
      <c r="A13" s="43">
        <v>2006</v>
      </c>
      <c r="B13" s="45">
        <v>2853</v>
      </c>
      <c r="C13" s="45">
        <v>2873</v>
      </c>
      <c r="D13" s="46">
        <v>67</v>
      </c>
      <c r="E13" s="46">
        <v>29</v>
      </c>
      <c r="F13" s="46">
        <v>2</v>
      </c>
      <c r="G13" s="47">
        <v>3424</v>
      </c>
      <c r="H13" s="46">
        <v>909</v>
      </c>
      <c r="I13" s="47">
        <v>1226</v>
      </c>
      <c r="J13" s="46">
        <v>821</v>
      </c>
      <c r="K13" s="46">
        <v>706</v>
      </c>
      <c r="L13" s="46">
        <v>120</v>
      </c>
      <c r="M13" s="44">
        <v>742</v>
      </c>
      <c r="N13" s="45">
        <v>8047</v>
      </c>
      <c r="O13" s="48">
        <v>13773</v>
      </c>
      <c r="P13" s="29">
        <f t="shared" si="0"/>
        <v>2542.2857142857142</v>
      </c>
      <c r="Q13" s="35" t="e">
        <f t="shared" si="1"/>
        <v>#N/A</v>
      </c>
      <c r="R13" s="29">
        <f t="shared" si="2"/>
        <v>865</v>
      </c>
      <c r="S13" s="36">
        <f t="shared" si="3"/>
        <v>13771</v>
      </c>
      <c r="T13" s="35">
        <f t="shared" si="4"/>
        <v>3884.429973597184</v>
      </c>
    </row>
    <row r="14" spans="1:20">
      <c r="A14" s="43">
        <v>2007</v>
      </c>
      <c r="B14" s="45">
        <v>3480</v>
      </c>
      <c r="C14" s="45">
        <v>3061</v>
      </c>
      <c r="D14" s="46">
        <v>77</v>
      </c>
      <c r="E14" s="46">
        <v>26</v>
      </c>
      <c r="F14" s="46">
        <v>1</v>
      </c>
      <c r="G14" s="47">
        <v>3321</v>
      </c>
      <c r="H14" s="46">
        <v>940</v>
      </c>
      <c r="I14" s="47">
        <v>1260</v>
      </c>
      <c r="J14" s="46">
        <v>862</v>
      </c>
      <c r="K14" s="46">
        <v>754</v>
      </c>
      <c r="L14" s="46">
        <v>110</v>
      </c>
      <c r="M14" s="44">
        <v>995</v>
      </c>
      <c r="N14" s="45">
        <v>8347</v>
      </c>
      <c r="O14" s="48">
        <v>14888</v>
      </c>
      <c r="P14" s="29">
        <f t="shared" si="0"/>
        <v>2723</v>
      </c>
      <c r="Q14" s="35" t="e">
        <f t="shared" si="1"/>
        <v>#N/A</v>
      </c>
      <c r="R14" s="29">
        <f t="shared" si="2"/>
        <v>967.5</v>
      </c>
      <c r="S14" s="36">
        <f t="shared" si="3"/>
        <v>14887</v>
      </c>
      <c r="T14" s="35">
        <f t="shared" si="4"/>
        <v>4158.5814889214325</v>
      </c>
    </row>
    <row r="15" spans="1:20">
      <c r="A15" s="43">
        <v>2008</v>
      </c>
      <c r="B15" s="45">
        <v>3299</v>
      </c>
      <c r="C15" s="45">
        <v>3393</v>
      </c>
      <c r="D15" s="46">
        <v>55</v>
      </c>
      <c r="E15" s="46">
        <v>25</v>
      </c>
      <c r="F15" s="46">
        <v>11</v>
      </c>
      <c r="G15" s="47">
        <v>4108</v>
      </c>
      <c r="H15" s="47">
        <v>1258</v>
      </c>
      <c r="I15" s="47">
        <v>1665</v>
      </c>
      <c r="J15" s="46">
        <v>879</v>
      </c>
      <c r="K15" s="46">
        <v>969</v>
      </c>
      <c r="L15" s="46">
        <v>113</v>
      </c>
      <c r="M15" s="44">
        <v>903</v>
      </c>
      <c r="N15" s="45">
        <v>9988</v>
      </c>
      <c r="O15" s="48">
        <v>16680</v>
      </c>
      <c r="P15" s="29">
        <f t="shared" si="0"/>
        <v>3096.1428571428573</v>
      </c>
      <c r="Q15" s="35" t="e">
        <f t="shared" si="1"/>
        <v>#N/A</v>
      </c>
      <c r="R15" s="29">
        <f t="shared" si="2"/>
        <v>1113.5</v>
      </c>
      <c r="S15" s="36">
        <f t="shared" si="3"/>
        <v>16669</v>
      </c>
      <c r="T15" s="35">
        <f t="shared" si="4"/>
        <v>4722.6702820974697</v>
      </c>
    </row>
    <row r="16" spans="1:20">
      <c r="A16" s="43">
        <v>2009</v>
      </c>
      <c r="B16" s="45">
        <v>3327</v>
      </c>
      <c r="C16" s="45">
        <v>4291</v>
      </c>
      <c r="D16" s="46">
        <v>49</v>
      </c>
      <c r="E16" s="46">
        <v>29</v>
      </c>
      <c r="F16" s="46">
        <v>15</v>
      </c>
      <c r="G16" s="47">
        <v>5212</v>
      </c>
      <c r="H16" s="47">
        <v>1042</v>
      </c>
      <c r="I16" s="47">
        <v>2004</v>
      </c>
      <c r="J16" s="46">
        <v>909</v>
      </c>
      <c r="K16" s="47">
        <v>1258</v>
      </c>
      <c r="L16" s="46">
        <v>179</v>
      </c>
      <c r="M16" s="45">
        <v>1161</v>
      </c>
      <c r="N16" s="45">
        <v>11857</v>
      </c>
      <c r="O16" s="48">
        <v>19475</v>
      </c>
      <c r="P16" s="29">
        <f t="shared" si="0"/>
        <v>3629.1428571428573</v>
      </c>
      <c r="Q16" s="35" t="e">
        <f t="shared" si="1"/>
        <v>#N/A</v>
      </c>
      <c r="R16" s="29">
        <f t="shared" si="2"/>
        <v>1209.5</v>
      </c>
      <c r="S16" s="36">
        <f t="shared" si="3"/>
        <v>19460</v>
      </c>
      <c r="T16" s="35">
        <f t="shared" si="4"/>
        <v>5554.036589685059</v>
      </c>
    </row>
    <row r="17" spans="1:20">
      <c r="A17" s="43">
        <v>2010</v>
      </c>
      <c r="B17" s="45">
        <v>4893</v>
      </c>
      <c r="C17" s="45">
        <v>5005</v>
      </c>
      <c r="D17" s="46">
        <v>85</v>
      </c>
      <c r="E17" s="46">
        <v>43</v>
      </c>
      <c r="F17" s="46">
        <v>10</v>
      </c>
      <c r="G17" s="47">
        <v>6939</v>
      </c>
      <c r="H17" s="47">
        <v>1134</v>
      </c>
      <c r="I17" s="47">
        <v>2079</v>
      </c>
      <c r="J17" s="47">
        <v>1008</v>
      </c>
      <c r="K17" s="47">
        <v>1581</v>
      </c>
      <c r="L17" s="46">
        <v>402</v>
      </c>
      <c r="M17" s="45">
        <v>1092</v>
      </c>
      <c r="N17" s="45">
        <v>14372</v>
      </c>
      <c r="O17" s="48">
        <v>24270</v>
      </c>
      <c r="P17" s="29">
        <f t="shared" si="0"/>
        <v>4493.7857142857147</v>
      </c>
      <c r="Q17" s="35" t="e">
        <f t="shared" si="1"/>
        <v>#N/A</v>
      </c>
      <c r="R17" s="29">
        <f t="shared" si="2"/>
        <v>1357.5</v>
      </c>
      <c r="S17" s="36">
        <f t="shared" si="3"/>
        <v>24260</v>
      </c>
      <c r="T17" s="35">
        <f t="shared" si="4"/>
        <v>6908.7347297413344</v>
      </c>
    </row>
    <row r="18" spans="1:20">
      <c r="A18" s="43">
        <v>2011</v>
      </c>
      <c r="B18" s="45">
        <v>4938</v>
      </c>
      <c r="C18" s="45">
        <v>4907</v>
      </c>
      <c r="D18" s="46">
        <v>59</v>
      </c>
      <c r="E18" s="46">
        <v>20</v>
      </c>
      <c r="F18" s="46">
        <v>8</v>
      </c>
      <c r="G18" s="47">
        <v>6026</v>
      </c>
      <c r="H18" s="47">
        <v>1321</v>
      </c>
      <c r="I18" s="47">
        <v>2400</v>
      </c>
      <c r="J18" s="46">
        <v>816</v>
      </c>
      <c r="K18" s="47">
        <v>1076</v>
      </c>
      <c r="L18" s="46">
        <v>182</v>
      </c>
      <c r="M18" s="45">
        <v>1383</v>
      </c>
      <c r="N18" s="45">
        <v>13291</v>
      </c>
      <c r="O18" s="48">
        <v>23136</v>
      </c>
      <c r="P18" s="29">
        <f t="shared" si="0"/>
        <v>4254.5</v>
      </c>
      <c r="Q18" s="35" t="e">
        <f t="shared" si="1"/>
        <v>#N/A</v>
      </c>
      <c r="R18" s="29">
        <f t="shared" si="2"/>
        <v>1352</v>
      </c>
      <c r="S18" s="36">
        <f t="shared" si="3"/>
        <v>23128</v>
      </c>
      <c r="T18" s="35">
        <f t="shared" si="4"/>
        <v>6531.3916145854337</v>
      </c>
    </row>
    <row r="19" spans="1:20">
      <c r="A19" s="43">
        <v>2012</v>
      </c>
      <c r="B19" s="45">
        <v>4049</v>
      </c>
      <c r="C19" s="45">
        <v>4108</v>
      </c>
      <c r="D19" s="46">
        <v>120</v>
      </c>
      <c r="E19" s="46">
        <v>18</v>
      </c>
      <c r="F19" s="46">
        <v>25</v>
      </c>
      <c r="G19" s="47">
        <v>4983</v>
      </c>
      <c r="H19" s="46">
        <v>843</v>
      </c>
      <c r="I19" s="47">
        <v>1806</v>
      </c>
      <c r="J19" s="46">
        <v>706</v>
      </c>
      <c r="K19" s="46">
        <v>903</v>
      </c>
      <c r="L19" s="46">
        <v>60</v>
      </c>
      <c r="M19" s="45">
        <v>1361</v>
      </c>
      <c r="N19" s="45">
        <v>10826</v>
      </c>
      <c r="O19" s="48">
        <v>18984</v>
      </c>
      <c r="P19" s="29">
        <f t="shared" si="0"/>
        <v>3485.1428571428573</v>
      </c>
      <c r="Q19" s="35" t="e">
        <f t="shared" si="1"/>
        <v>#N/A</v>
      </c>
      <c r="R19" s="29">
        <f t="shared" si="2"/>
        <v>1132</v>
      </c>
      <c r="S19" s="36">
        <f t="shared" si="3"/>
        <v>18966</v>
      </c>
      <c r="T19" s="35">
        <f t="shared" si="4"/>
        <v>5355.1211701746533</v>
      </c>
    </row>
    <row r="20" spans="1:20">
      <c r="A20" s="43">
        <v>2013</v>
      </c>
      <c r="B20" s="45">
        <v>4323</v>
      </c>
      <c r="C20" s="45">
        <v>5566</v>
      </c>
      <c r="D20" s="46">
        <v>85</v>
      </c>
      <c r="E20" s="46">
        <v>33</v>
      </c>
      <c r="F20" s="46">
        <v>42</v>
      </c>
      <c r="G20" s="47">
        <v>4373</v>
      </c>
      <c r="H20" s="46">
        <v>997</v>
      </c>
      <c r="I20" s="47">
        <v>1688</v>
      </c>
      <c r="J20" s="46">
        <v>929</v>
      </c>
      <c r="K20" s="46">
        <v>670</v>
      </c>
      <c r="L20" s="46">
        <v>115</v>
      </c>
      <c r="M20" s="45">
        <v>1332</v>
      </c>
      <c r="N20" s="45">
        <v>10265</v>
      </c>
      <c r="O20" s="48">
        <v>20154</v>
      </c>
      <c r="P20" s="29">
        <f t="shared" si="0"/>
        <v>3612.2857142857142</v>
      </c>
      <c r="Q20" s="35" t="e">
        <f t="shared" si="1"/>
        <v>#N/A</v>
      </c>
      <c r="R20" s="29">
        <f t="shared" si="2"/>
        <v>1164.5</v>
      </c>
      <c r="S20" s="36">
        <f t="shared" si="3"/>
        <v>20121</v>
      </c>
      <c r="T20" s="35">
        <f t="shared" si="4"/>
        <v>5578.9305761612031</v>
      </c>
    </row>
    <row r="21" spans="1:20">
      <c r="A21" s="43">
        <v>2014</v>
      </c>
      <c r="B21" s="45">
        <v>5809</v>
      </c>
      <c r="C21" s="45">
        <v>5415</v>
      </c>
      <c r="D21" s="46">
        <v>125</v>
      </c>
      <c r="E21" s="46">
        <v>42</v>
      </c>
      <c r="F21" s="46">
        <v>27</v>
      </c>
      <c r="G21" s="47">
        <v>4150</v>
      </c>
      <c r="H21" s="47">
        <v>1518</v>
      </c>
      <c r="I21" s="47">
        <v>1948</v>
      </c>
      <c r="J21" s="46">
        <v>526</v>
      </c>
      <c r="K21" s="46">
        <v>855</v>
      </c>
      <c r="L21" s="46">
        <v>190</v>
      </c>
      <c r="M21" s="45">
        <v>1184</v>
      </c>
      <c r="N21" s="45">
        <v>10564</v>
      </c>
      <c r="O21" s="48">
        <v>21788</v>
      </c>
      <c r="P21" s="29">
        <f t="shared" si="0"/>
        <v>3867.2142857142858</v>
      </c>
      <c r="Q21" s="35" t="e">
        <f t="shared" si="1"/>
        <v>#N/A</v>
      </c>
      <c r="R21" s="29">
        <f t="shared" si="2"/>
        <v>1351</v>
      </c>
      <c r="S21" s="36">
        <f t="shared" si="3"/>
        <v>21761</v>
      </c>
      <c r="T21" s="35">
        <f t="shared" si="4"/>
        <v>5985.8307074491977</v>
      </c>
    </row>
    <row r="22" spans="1:20">
      <c r="A22" s="43">
        <v>2015</v>
      </c>
      <c r="B22" s="45">
        <v>4908</v>
      </c>
      <c r="C22" s="45">
        <v>6792</v>
      </c>
      <c r="D22" s="46">
        <v>91</v>
      </c>
      <c r="E22" s="46">
        <v>7</v>
      </c>
      <c r="F22" s="46">
        <v>11</v>
      </c>
      <c r="G22" s="47">
        <v>4369</v>
      </c>
      <c r="H22" s="47">
        <v>1894</v>
      </c>
      <c r="I22" s="47">
        <v>1631</v>
      </c>
      <c r="J22" s="46">
        <v>457</v>
      </c>
      <c r="K22" s="46">
        <v>877</v>
      </c>
      <c r="L22" s="46">
        <v>218</v>
      </c>
      <c r="M22" s="45">
        <v>1200</v>
      </c>
      <c r="N22" s="45">
        <v>10755</v>
      </c>
      <c r="O22" s="48">
        <v>22455</v>
      </c>
      <c r="P22" s="29">
        <f t="shared" si="0"/>
        <v>3976.0714285714284</v>
      </c>
      <c r="Q22" s="35" t="e">
        <f t="shared" si="1"/>
        <v>#N/A</v>
      </c>
      <c r="R22" s="29">
        <f t="shared" si="2"/>
        <v>1415.5</v>
      </c>
      <c r="S22" s="36">
        <f t="shared" si="3"/>
        <v>22448</v>
      </c>
      <c r="T22" s="35">
        <f t="shared" si="4"/>
        <v>6180.6041086896721</v>
      </c>
    </row>
    <row r="23" spans="1:20">
      <c r="A23" s="43">
        <v>2016</v>
      </c>
      <c r="B23" s="45">
        <v>4806</v>
      </c>
      <c r="C23" s="45">
        <v>7248</v>
      </c>
      <c r="D23" s="46">
        <v>115</v>
      </c>
      <c r="E23" s="46">
        <v>12</v>
      </c>
      <c r="F23" s="46">
        <v>3</v>
      </c>
      <c r="G23" s="47">
        <v>4828</v>
      </c>
      <c r="H23" s="47">
        <v>1540</v>
      </c>
      <c r="I23" s="47">
        <v>2145</v>
      </c>
      <c r="J23" s="46">
        <v>695</v>
      </c>
      <c r="K23" s="46">
        <v>737</v>
      </c>
      <c r="L23" s="46">
        <v>271</v>
      </c>
      <c r="M23" s="45">
        <v>1162</v>
      </c>
      <c r="N23" s="45">
        <v>11508</v>
      </c>
      <c r="O23" s="48">
        <v>23562</v>
      </c>
      <c r="P23" s="29">
        <f t="shared" si="0"/>
        <v>4188</v>
      </c>
      <c r="Q23" s="35" t="e">
        <f t="shared" si="1"/>
        <v>#N/A</v>
      </c>
      <c r="R23" s="29">
        <f t="shared" si="2"/>
        <v>1351</v>
      </c>
      <c r="S23" s="36">
        <f t="shared" si="3"/>
        <v>23559</v>
      </c>
      <c r="T23" s="35">
        <f t="shared" si="4"/>
        <v>6506.9648956980054</v>
      </c>
    </row>
    <row r="24" spans="1:20">
      <c r="A24" s="43">
        <v>2017</v>
      </c>
      <c r="B24" s="45">
        <v>5826</v>
      </c>
      <c r="C24" s="45">
        <v>7776</v>
      </c>
      <c r="D24" s="46">
        <v>134</v>
      </c>
      <c r="E24" s="46">
        <v>22</v>
      </c>
      <c r="F24" s="46">
        <v>0</v>
      </c>
      <c r="G24" s="47">
        <v>4250</v>
      </c>
      <c r="H24" s="47">
        <v>1537</v>
      </c>
      <c r="I24" s="47">
        <v>1994</v>
      </c>
      <c r="J24" s="46">
        <v>844</v>
      </c>
      <c r="K24" s="46">
        <v>844</v>
      </c>
      <c r="L24" s="46">
        <v>672</v>
      </c>
      <c r="M24" s="45">
        <v>1223</v>
      </c>
      <c r="N24" s="45">
        <v>11521</v>
      </c>
      <c r="O24" s="48">
        <v>25123</v>
      </c>
      <c r="P24" s="29">
        <f t="shared" si="0"/>
        <v>4411.8571428571431</v>
      </c>
      <c r="Q24" s="35">
        <f t="shared" si="1"/>
        <v>844</v>
      </c>
      <c r="R24" s="29">
        <f t="shared" si="2"/>
        <v>1380</v>
      </c>
      <c r="S24" s="36">
        <f t="shared" si="3"/>
        <v>25123</v>
      </c>
      <c r="T24" s="35">
        <f t="shared" si="4"/>
        <v>6870.2008912195779</v>
      </c>
    </row>
    <row r="25" spans="1:20">
      <c r="A25" s="43">
        <v>2018</v>
      </c>
      <c r="B25" s="45">
        <v>5886</v>
      </c>
      <c r="C25" s="45">
        <v>10386</v>
      </c>
      <c r="D25" s="46">
        <v>136</v>
      </c>
      <c r="E25" s="46">
        <v>19</v>
      </c>
      <c r="F25" s="46">
        <v>5</v>
      </c>
      <c r="G25" s="47">
        <v>3928</v>
      </c>
      <c r="H25" s="47">
        <v>1498</v>
      </c>
      <c r="I25" s="47">
        <v>1512</v>
      </c>
      <c r="J25" s="46">
        <v>692</v>
      </c>
      <c r="K25" s="47">
        <v>1096</v>
      </c>
      <c r="L25" s="46">
        <v>398</v>
      </c>
      <c r="M25" s="45">
        <v>1289</v>
      </c>
      <c r="N25" s="45">
        <v>10572</v>
      </c>
      <c r="O25" s="48">
        <v>26844</v>
      </c>
      <c r="P25" s="29">
        <f t="shared" si="0"/>
        <v>4590.0714285714284</v>
      </c>
      <c r="Q25" s="35" t="e">
        <f t="shared" si="1"/>
        <v>#N/A</v>
      </c>
      <c r="R25" s="29">
        <f t="shared" si="2"/>
        <v>1393.5</v>
      </c>
      <c r="S25" s="36">
        <f t="shared" si="3"/>
        <v>26839</v>
      </c>
      <c r="T25" s="35">
        <f t="shared" si="4"/>
        <v>7355.7782150056464</v>
      </c>
    </row>
    <row r="26" spans="1:20">
      <c r="A26" s="43">
        <v>2019</v>
      </c>
      <c r="B26" s="45">
        <v>7038</v>
      </c>
      <c r="C26" s="45">
        <v>11325</v>
      </c>
      <c r="D26" s="46">
        <v>62</v>
      </c>
      <c r="E26" s="46">
        <v>41</v>
      </c>
      <c r="F26" s="46">
        <v>44</v>
      </c>
      <c r="G26" s="47">
        <v>4142</v>
      </c>
      <c r="H26" s="47">
        <v>1443</v>
      </c>
      <c r="I26" s="47">
        <v>1788</v>
      </c>
      <c r="J26" s="46">
        <v>813</v>
      </c>
      <c r="K26" s="46">
        <v>867</v>
      </c>
      <c r="L26" s="46">
        <v>334</v>
      </c>
      <c r="M26" s="45">
        <v>1194</v>
      </c>
      <c r="N26" s="45">
        <v>10728</v>
      </c>
      <c r="O26" s="48">
        <v>29092</v>
      </c>
      <c r="P26" s="29">
        <f t="shared" si="0"/>
        <v>4922.2142857142853</v>
      </c>
      <c r="Q26" s="35" t="e">
        <f t="shared" si="1"/>
        <v>#N/A</v>
      </c>
      <c r="R26" s="29">
        <f t="shared" si="2"/>
        <v>1318.5</v>
      </c>
      <c r="S26" s="36">
        <f t="shared" si="3"/>
        <v>29051</v>
      </c>
      <c r="T26" s="35">
        <f t="shared" si="4"/>
        <v>7968.3097153524486</v>
      </c>
    </row>
    <row r="27" spans="1:20">
      <c r="A27" s="49">
        <v>2020</v>
      </c>
      <c r="B27" s="48">
        <v>4781</v>
      </c>
      <c r="C27" s="45">
        <v>11665</v>
      </c>
      <c r="D27" s="46">
        <v>65</v>
      </c>
      <c r="E27" s="46">
        <v>51</v>
      </c>
      <c r="F27" s="46">
        <v>10</v>
      </c>
      <c r="G27" s="47">
        <v>4185</v>
      </c>
      <c r="H27" s="47">
        <v>1140</v>
      </c>
      <c r="I27" s="47">
        <v>1390</v>
      </c>
      <c r="J27" s="46">
        <v>931</v>
      </c>
      <c r="K27" s="46">
        <v>815</v>
      </c>
      <c r="L27" s="46">
        <v>266</v>
      </c>
      <c r="M27" s="45">
        <v>1097</v>
      </c>
      <c r="N27" s="45">
        <v>9952</v>
      </c>
      <c r="O27" s="48">
        <v>26397</v>
      </c>
      <c r="P27" s="29">
        <f t="shared" si="0"/>
        <v>4481.7857142857147</v>
      </c>
      <c r="Q27" s="35" t="e">
        <f t="shared" si="1"/>
        <v>#N/A</v>
      </c>
      <c r="R27" s="29">
        <f t="shared" si="2"/>
        <v>1118.5</v>
      </c>
      <c r="S27" s="36">
        <f t="shared" si="3"/>
        <v>26387</v>
      </c>
      <c r="T27" s="35">
        <f t="shared" si="4"/>
        <v>7322.8958981515525</v>
      </c>
    </row>
    <row r="28" spans="1:20">
      <c r="A28" s="43">
        <v>2021</v>
      </c>
      <c r="B28" s="45">
        <v>5027</v>
      </c>
      <c r="C28" s="45">
        <v>15873</v>
      </c>
      <c r="D28" s="46">
        <v>147</v>
      </c>
      <c r="E28" s="46">
        <v>53</v>
      </c>
      <c r="F28" s="46">
        <v>0</v>
      </c>
      <c r="G28" s="47">
        <v>4026</v>
      </c>
      <c r="H28" s="46">
        <v>715</v>
      </c>
      <c r="I28" s="47">
        <v>2213</v>
      </c>
      <c r="J28" s="46">
        <v>841</v>
      </c>
      <c r="K28" s="47">
        <v>1169</v>
      </c>
      <c r="L28" s="46">
        <v>175</v>
      </c>
      <c r="M28" s="44">
        <v>771</v>
      </c>
      <c r="N28" s="45">
        <v>10111</v>
      </c>
      <c r="O28" s="48">
        <v>31010</v>
      </c>
      <c r="P28" s="29">
        <f t="shared" si="0"/>
        <v>5152.2142857142853</v>
      </c>
      <c r="Q28" s="35" t="e">
        <f t="shared" si="1"/>
        <v>#N/A</v>
      </c>
      <c r="R28" s="29">
        <f t="shared" si="2"/>
        <v>1005</v>
      </c>
      <c r="S28" s="36">
        <f t="shared" si="3"/>
        <v>31010</v>
      </c>
      <c r="T28" s="35">
        <f t="shared" si="4"/>
        <v>8743.267767730882</v>
      </c>
    </row>
    <row r="29" spans="1:20">
      <c r="A29" s="43">
        <v>2022</v>
      </c>
      <c r="B29" s="45">
        <v>6148</v>
      </c>
      <c r="C29" s="45">
        <v>18975</v>
      </c>
      <c r="D29" s="46">
        <v>278</v>
      </c>
      <c r="E29" s="46">
        <v>72</v>
      </c>
      <c r="F29" s="46">
        <v>0</v>
      </c>
      <c r="G29" s="47">
        <v>3793</v>
      </c>
      <c r="H29" s="46">
        <v>500</v>
      </c>
      <c r="I29" s="47">
        <v>2267</v>
      </c>
      <c r="J29" s="46">
        <v>683</v>
      </c>
      <c r="K29" s="46">
        <v>889</v>
      </c>
      <c r="L29" s="46">
        <v>360</v>
      </c>
      <c r="M29" s="45">
        <v>1068</v>
      </c>
      <c r="N29" s="45">
        <v>9911</v>
      </c>
      <c r="O29" s="48">
        <v>35033</v>
      </c>
      <c r="P29" s="29">
        <f t="shared" si="0"/>
        <v>5712.6428571428569</v>
      </c>
      <c r="Q29" s="35" t="e">
        <f t="shared" si="1"/>
        <v>#N/A</v>
      </c>
      <c r="R29" s="29">
        <f t="shared" si="2"/>
        <v>978.5</v>
      </c>
      <c r="S29" s="36">
        <f t="shared" si="3"/>
        <v>35033</v>
      </c>
      <c r="T29" s="35">
        <f t="shared" si="4"/>
        <v>9957.1896761713215</v>
      </c>
    </row>
    <row r="30" spans="1:20">
      <c r="A30" s="50">
        <v>2023</v>
      </c>
      <c r="B30" s="51">
        <v>6850</v>
      </c>
      <c r="C30" s="51">
        <v>20053</v>
      </c>
      <c r="D30" s="52">
        <v>237</v>
      </c>
      <c r="E30" s="52">
        <v>59</v>
      </c>
      <c r="F30" s="52">
        <v>0</v>
      </c>
      <c r="G30" s="53">
        <v>3579</v>
      </c>
      <c r="H30" s="52">
        <v>450</v>
      </c>
      <c r="I30" s="53">
        <v>2538</v>
      </c>
      <c r="J30" s="53">
        <v>1025</v>
      </c>
      <c r="K30" s="53">
        <v>1047</v>
      </c>
      <c r="L30" s="52">
        <v>454</v>
      </c>
      <c r="M30" s="55">
        <v>2320</v>
      </c>
      <c r="N30" s="51">
        <v>11708</v>
      </c>
      <c r="O30" s="51">
        <v>38611</v>
      </c>
      <c r="P30" s="29">
        <f t="shared" si="0"/>
        <v>6352.2142857142853</v>
      </c>
      <c r="Q30" s="35" t="e">
        <f t="shared" si="1"/>
        <v>#N/A</v>
      </c>
      <c r="R30" s="29">
        <f t="shared" si="2"/>
        <v>1683.5</v>
      </c>
      <c r="S30" s="36">
        <f t="shared" si="3"/>
        <v>38611</v>
      </c>
      <c r="T30" s="35">
        <f t="shared" si="4"/>
        <v>10881.428463767426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Rowan Francis-Jones (2516294)</cp:lastModifiedBy>
  <cp:revision/>
  <dcterms:created xsi:type="dcterms:W3CDTF">2025-11-06T11:58:28Z</dcterms:created>
  <dcterms:modified xsi:type="dcterms:W3CDTF">2025-12-11T22:52:56Z</dcterms:modified>
  <cp:category/>
  <cp:contentStatus/>
</cp:coreProperties>
</file>