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<sst xmlns="http://schemas.openxmlformats.org/spreadsheetml/2006/main" count="79" uniqueCount="76">
  <si>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</si>
  <si>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</si>
  <si>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</si>
  <si>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</si>
  <si>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</si>
  <si>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</si>
  <si>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</si>
  <si>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</si>
  <si>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</si>
  <si>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</si>
  <si>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</si>
  <si>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</si>
  <si>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</si>
  <si>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</si>
  <si>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</si>
  <si>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</si>
  <si>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</si>
  <si>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</si>
  <si>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</si>
  <si>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</si>
  <si>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</si>
  <si>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</si>
  <si>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</si>
  <si>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</si>
  <si>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</si>
  <si>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</si>
  <si>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</si>
  <si>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</si>
  <si>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</si>
  <si>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</si>
  <si>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</si>
  <si>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</si>
  <si>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</si>
  <si>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</si>
  <si>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</si>
  <si>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</si>
  <si>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</si>
  <si>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</si>
  <si>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</si>
  <si>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</si>
  <si>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</si>
  <si>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</si>
  <si>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</si>
  <si>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</si>
  <si>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</si>
  <si>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</si>
  <si>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</si>
  <si>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</si>
  <si>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</si>
  <si>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</si>
  <si>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</si>
  <si>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</si>
  <si>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</si>
  <si>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</si>
  <si>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</si>
  <si>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</si>
  <si>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</si>
  <si>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</si>
  <si>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Data analysis techniques in relation to case study</t>
  </si>
  <si>
    <t>Generation of relevant test plan and its execution for case study</t>
  </si>
  <si>
    <t>Quality of data analysis from case study</t>
  </si>
  <si>
    <t>Web application design processes in relation to case study 
i.e. Storyboard/pseudo code, maintenance docs etc</t>
  </si>
  <si>
    <t>Able to login with different user types</t>
  </si>
  <si>
    <t>Implementation of website as per end user requirements</t>
  </si>
  <si>
    <t>Website is able to auto logout after inactivity</t>
  </si>
  <si>
    <t>Written and presentational quality of report</t>
  </si>
  <si>
    <t>Excution of Test Plan with suitable data</t>
  </si>
  <si>
    <t>Implementation and use of PHP/SQL throughout project</t>
  </si>
  <si>
    <t>Use and understanding the development process of HTML5/Framework 
e.g. bootstrap/Jquery/Plugins</t>
  </si>
  <si>
    <t>Professional Standards in coding</t>
  </si>
  <si>
    <t>Design of relevant output e.g. graphs, reports</t>
  </si>
  <si>
    <t>Display/Printout of relevant reports/charts</t>
  </si>
  <si>
    <t>Student has a fair understanding of utilising a bootstrap style admin template which has been optimised for data aware apps.
Use of sql is evident througout the app for the manipulation of data. However, lack of depth stops higher mark here.
Data analysis is weak, although more data has been used within the development of the app itself. Test plan is present and executed (Unfortunately - not enough testing, due to depth of app)</t>
  </si>
  <si>
    <t>If the student had spent more time on the app, the final app would have been more reflective on the effort put into this website. Due processes were undertaken in the development of the app, again lack of substance is the problem. On a more positve note, the student has managed to introduce a single graph into the app.</t>
  </si>
  <si>
    <t>Layout of the report has been carried out to a fair standard and links via a TOC. Coding standings are in place (indentation), but lack of comments is obvious</t>
  </si>
  <si>
    <t>As per above comments, lack of substance does show a lack of contents. However, it must be noted, for what data has been implemened within the app, its managemanet is fine (CRUD), User levels are in place and side menu adjusts accordingly. The app is able to logout after set period of inactivity. Also, the student has been able to introduce a single graph into the app (which does work correctly). Issues of concern is the lack of a suitable testplan. Web security consideration are in place i.e SQL Injection for data handling and user accounts are encrypted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</si>
</sst>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3"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6</v>
      </c>
      <c r="C10" s="57"/>
      <c r="D10" s="57"/>
      <c r="E10" s="57"/>
      <c r="F10" s="57"/>
      <c r="G10" s="57"/>
      <c r="H10" s="57"/>
      <c r="I10" s="58"/>
      <c r="J10" s="62"/>
      <c r="K10" s="62"/>
    </row>
    <row r="11" spans="2:11" ht="11.25" customHeight="1" x14ac:dyDescent="0.25">
      <c r="B11" s="59" t="s">
        <v>7</v>
      </c>
      <c r="C11" s="60"/>
      <c r="D11" s="60"/>
      <c r="E11" s="60"/>
      <c r="F11" s="60"/>
      <c r="G11" s="60"/>
      <c r="H11" s="60"/>
      <c r="I11" s="61"/>
      <c r="J11" s="63"/>
      <c r="K11" s="63"/>
    </row>
    <row r="12" spans="2:11" x14ac:dyDescent="0.25">
      <c r="B12" s="68" t="s">
        <v>55</v>
      </c>
      <c r="C12" s="69"/>
      <c r="D12" s="69"/>
      <c r="E12" s="69"/>
      <c r="F12" s="69"/>
      <c r="G12" s="69"/>
      <c r="H12" s="69"/>
      <c r="I12" s="69"/>
      <c r="J12" s="74">
        <f>IF('Marking Criteria'!D67 = 0, 0, 'Marking Criteria'!D67)</f>
        <v>0</v>
      </c>
      <c r="K12" s="75" t="str">
        <f>IF('Marking Criteria'!H67 = 0, "0", 'Marking Criteria'!H67)</f>
        <v>0</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8</v>
      </c>
      <c r="C18" s="57"/>
      <c r="D18" s="57"/>
      <c r="E18" s="57"/>
      <c r="F18" s="57"/>
      <c r="G18" s="57"/>
      <c r="H18" s="57"/>
      <c r="I18" s="58"/>
      <c r="J18" s="64"/>
      <c r="K18" s="66"/>
    </row>
    <row r="19" spans="2:11" x14ac:dyDescent="0.25">
      <c r="B19" s="59" t="s">
        <v>9</v>
      </c>
      <c r="C19" s="60"/>
      <c r="D19" s="60"/>
      <c r="E19" s="60"/>
      <c r="F19" s="60"/>
      <c r="G19" s="60"/>
      <c r="H19" s="60"/>
      <c r="I19" s="61"/>
      <c r="J19" s="65"/>
      <c r="K19" s="67"/>
    </row>
    <row r="20" spans="2:11" x14ac:dyDescent="0.25">
      <c r="B20" s="68" t="s">
        <v>72</v>
      </c>
      <c r="C20" s="69"/>
      <c r="D20" s="69"/>
      <c r="E20" s="69"/>
      <c r="F20" s="69"/>
      <c r="G20" s="69"/>
      <c r="H20" s="69"/>
      <c r="I20" s="69"/>
      <c r="J20" s="74">
        <f>IF('Marking Criteria'!D68 = 0, "", 'Marking Criteria'!D68)</f>
        <v>25</v>
      </c>
      <c r="K20" s="75">
        <f>IF('Marking Criteria'!H68 = 0, "", 'Marking Criteria'!H68)</f>
        <v>10</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10</v>
      </c>
      <c r="C26" s="57"/>
      <c r="D26" s="57"/>
      <c r="E26" s="57"/>
      <c r="F26" s="57"/>
      <c r="G26" s="57"/>
      <c r="H26" s="57"/>
      <c r="I26" s="58"/>
      <c r="J26" s="64"/>
      <c r="K26" s="66"/>
    </row>
    <row r="27" spans="2:11" x14ac:dyDescent="0.25">
      <c r="B27" s="59" t="s">
        <v>11</v>
      </c>
      <c r="C27" s="60"/>
      <c r="D27" s="60"/>
      <c r="E27" s="60"/>
      <c r="F27" s="60"/>
      <c r="G27" s="60"/>
      <c r="H27" s="60"/>
      <c r="I27" s="61"/>
      <c r="J27" s="65"/>
      <c r="K27" s="67"/>
    </row>
    <row r="28" spans="2:11" x14ac:dyDescent="0.25">
      <c r="B28" s="79" t="s">
        <v>73</v>
      </c>
      <c r="C28" s="79"/>
      <c r="D28" s="79"/>
      <c r="E28" s="79"/>
      <c r="F28" s="79"/>
      <c r="G28" s="79"/>
      <c r="H28" s="79"/>
      <c r="I28" s="79"/>
      <c r="J28" s="74">
        <f>IF('Marking Criteria'!D69 = 0, "", 'Marking Criteria'!D69)</f>
        <v>20</v>
      </c>
      <c r="K28" s="75">
        <f>IF('Marking Criteria'!H69 = 0, "", 'Marking Criteria'!H69)</f>
        <v>6</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12</v>
      </c>
      <c r="C34" s="57"/>
      <c r="D34" s="57"/>
      <c r="E34" s="57"/>
      <c r="F34" s="57"/>
      <c r="G34" s="57"/>
      <c r="H34" s="57"/>
      <c r="I34" s="58"/>
      <c r="J34" s="64"/>
      <c r="K34" s="66"/>
    </row>
    <row r="35" spans="2:11" ht="20.25" customHeight="1" x14ac:dyDescent="0.25">
      <c r="B35" s="76" t="s">
        <v>13</v>
      </c>
      <c r="C35" s="77"/>
      <c r="D35" s="77"/>
      <c r="E35" s="77"/>
      <c r="F35" s="77"/>
      <c r="G35" s="77"/>
      <c r="H35" s="77"/>
      <c r="I35" s="78"/>
      <c r="J35" s="65"/>
      <c r="K35" s="67"/>
    </row>
    <row r="36" spans="2:11" x14ac:dyDescent="0.25">
      <c r="B36" s="79" t="s">
        <v>75</v>
      </c>
      <c r="C36" s="79"/>
      <c r="D36" s="79"/>
      <c r="E36" s="79"/>
      <c r="F36" s="79"/>
      <c r="G36" s="79"/>
      <c r="H36" s="79"/>
      <c r="I36" s="79"/>
      <c r="J36" s="74">
        <f>IF('Marking Criteria'!D70 = 0, "", 'Marking Criteria'!D70)</f>
        <v>45</v>
      </c>
      <c r="K36" s="75">
        <f>IF('Marking Criteria'!H70 = 0, "", 'Marking Criteria'!H70)</f>
        <v>20</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14</v>
      </c>
      <c r="C42" s="57"/>
      <c r="D42" s="57"/>
      <c r="E42" s="57"/>
      <c r="F42" s="57"/>
      <c r="G42" s="57"/>
      <c r="H42" s="57"/>
      <c r="I42" s="58"/>
      <c r="J42" s="64"/>
      <c r="K42" s="66"/>
    </row>
    <row r="43" spans="2:11" ht="15" customHeight="1" x14ac:dyDescent="0.25">
      <c r="B43" s="76" t="s">
        <v>15</v>
      </c>
      <c r="C43" s="77"/>
      <c r="D43" s="77"/>
      <c r="E43" s="77"/>
      <c r="F43" s="77"/>
      <c r="G43" s="77"/>
      <c r="H43" s="77"/>
      <c r="I43" s="78"/>
      <c r="J43" s="65"/>
      <c r="K43" s="67"/>
    </row>
    <row r="44" spans="2:11" x14ac:dyDescent="0.25">
      <c r="B44" s="79" t="s">
        <v>74</v>
      </c>
      <c r="C44" s="79"/>
      <c r="D44" s="79"/>
      <c r="E44" s="79"/>
      <c r="F44" s="79"/>
      <c r="G44" s="79"/>
      <c r="H44" s="79"/>
      <c r="I44" s="79"/>
      <c r="J44" s="74">
        <f>IF('Marking Criteria'!D71 = 0, "", 'Marking Criteria'!D71)</f>
        <v>10</v>
      </c>
      <c r="K44" s="75">
        <f>IF('Marking Criteria'!H71 = 0, "", 'Marking Criteria'!H71)</f>
        <v>4</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16</v>
      </c>
      <c r="C51" s="6"/>
      <c r="D51" s="6"/>
      <c r="E51" s="6"/>
      <c r="F51" s="6"/>
      <c r="G51" s="7"/>
      <c r="H51" s="81" t="s">
        <v>19</v>
      </c>
      <c r="I51" s="81"/>
      <c r="J51" s="80">
        <f>IF(I52="Y",0,'Marking Criteria'!M66)</f>
        <v>40</v>
      </c>
      <c r="K51" s="80"/>
    </row>
    <row r="52" spans="2:11" x14ac:dyDescent="0.25">
      <c r="B52" s="8" t="s">
        <v>17</v>
      </c>
      <c r="C52" s="9"/>
      <c r="D52" s="9"/>
      <c r="E52" s="9"/>
      <c r="F52" s="9"/>
      <c r="G52" s="10"/>
      <c r="H52" s="14" t="s">
        <v>54</v>
      </c>
      <c r="I52" s="48"/>
      <c r="J52" s="80"/>
      <c r="K52" s="80"/>
    </row>
    <row r="53" spans="2:11" x14ac:dyDescent="0.25">
      <c r="B53" s="11" t="s">
        <v>18</v>
      </c>
      <c r="C53" s="12"/>
      <c r="D53" s="12"/>
      <c r="E53" s="12"/>
      <c r="F53" s="12"/>
      <c r="G53" s="13"/>
      <c r="H53" s="14" t="s">
        <v>52</v>
      </c>
      <c r="I53" s="47" t="s">
        <v>53</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zoomScaleNormal="100" workbookViewId="0">
      <selection activeCell="J48" sqref="J48"/>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3" t="s">
        <v>21</v>
      </c>
      <c r="D9" s="83"/>
      <c r="E9" s="83"/>
      <c r="F9" s="83"/>
      <c r="G9" s="83"/>
      <c r="H9" s="83"/>
      <c r="I9" s="44" t="s">
        <v>22</v>
      </c>
      <c r="J9" s="44" t="s">
        <v>23</v>
      </c>
      <c r="K9" s="44" t="s">
        <v>24</v>
      </c>
      <c r="L9" s="45" t="s">
        <v>25</v>
      </c>
      <c r="M9" s="82" t="s">
        <v>32</v>
      </c>
      <c r="N9" s="37" t="s">
        <v>48</v>
      </c>
    </row>
    <row r="10" spans="2:14" ht="15.75" x14ac:dyDescent="0.25">
      <c r="B10" s="17">
        <v>1</v>
      </c>
      <c r="C10" s="87" t="s">
        <v>26</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55</v>
      </c>
      <c r="D13" s="85"/>
      <c r="E13" s="85"/>
      <c r="F13" s="85"/>
      <c r="G13" s="85"/>
      <c r="H13" s="85"/>
      <c r="I13" s="40">
        <v>0</v>
      </c>
      <c r="J13" s="41">
        <v>0</v>
      </c>
      <c r="K13" s="42">
        <v>0</v>
      </c>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27</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30.75" customHeight="1" x14ac:dyDescent="0.25">
      <c r="B21" s="18"/>
      <c r="C21" s="70" t="s">
        <v>68</v>
      </c>
      <c r="D21" s="85"/>
      <c r="E21" s="85"/>
      <c r="F21" s="85"/>
      <c r="G21" s="85"/>
      <c r="H21" s="85"/>
      <c r="I21" s="39">
        <v>5</v>
      </c>
      <c r="J21" s="41">
        <v>3</v>
      </c>
      <c r="K21" s="42">
        <v>3</v>
      </c>
      <c r="L21" s="32"/>
      <c r="M21" s="82"/>
      <c r="N21" s="34" t="str">
        <f t="shared" si="0"/>
        <v xml:space="preserve"> </v>
      </c>
    </row>
    <row r="22" spans="2:14" x14ac:dyDescent="0.25">
      <c r="B22" s="18"/>
      <c r="C22" s="84"/>
      <c r="D22" s="85"/>
      <c r="E22" s="85"/>
      <c r="F22" s="85"/>
      <c r="G22" s="85"/>
      <c r="H22" s="85"/>
      <c r="I22" s="39"/>
      <c r="J22" s="41"/>
      <c r="K22" s="42"/>
      <c r="L22" s="32"/>
      <c r="M22" s="82"/>
      <c r="N22" s="34" t="str">
        <f t="shared" si="0"/>
        <v xml:space="preserve"> </v>
      </c>
    </row>
    <row r="23" spans="2:14" x14ac:dyDescent="0.25">
      <c r="B23" s="18"/>
      <c r="C23" s="84" t="s">
        <v>67</v>
      </c>
      <c r="D23" s="85"/>
      <c r="E23" s="85"/>
      <c r="F23" s="85"/>
      <c r="G23" s="85"/>
      <c r="H23" s="85"/>
      <c r="I23" s="39">
        <v>10</v>
      </c>
      <c r="J23" s="41">
        <v>5</v>
      </c>
      <c r="K23" s="42">
        <v>4</v>
      </c>
      <c r="L23" s="32"/>
      <c r="M23" s="82"/>
      <c r="N23" s="34" t="str">
        <f t="shared" si="0"/>
        <v xml:space="preserve"> </v>
      </c>
    </row>
    <row r="24" spans="2:14" x14ac:dyDescent="0.25">
      <c r="B24" s="18"/>
      <c r="C24" s="84"/>
      <c r="D24" s="85"/>
      <c r="E24" s="85"/>
      <c r="F24" s="85"/>
      <c r="G24" s="85"/>
      <c r="H24" s="85"/>
      <c r="I24" s="39"/>
      <c r="J24" s="41"/>
      <c r="K24" s="42"/>
      <c r="L24" s="32"/>
      <c r="M24" s="82"/>
      <c r="N24" s="34" t="str">
        <f t="shared" si="0"/>
        <v xml:space="preserve"> </v>
      </c>
    </row>
    <row r="25" spans="2:14" x14ac:dyDescent="0.25">
      <c r="B25" s="18"/>
      <c r="C25" s="84" t="s">
        <v>58</v>
      </c>
      <c r="D25" s="85"/>
      <c r="E25" s="85"/>
      <c r="F25" s="85"/>
      <c r="G25" s="85"/>
      <c r="H25" s="85"/>
      <c r="I25" s="39">
        <v>5</v>
      </c>
      <c r="J25" s="41">
        <v>1</v>
      </c>
      <c r="K25" s="42">
        <v>1</v>
      </c>
      <c r="L25" s="32"/>
      <c r="M25" s="82"/>
      <c r="N25" s="34" t="str">
        <f t="shared" si="0"/>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t="s">
        <v>59</v>
      </c>
      <c r="D27" s="85"/>
      <c r="E27" s="85"/>
      <c r="F27" s="85"/>
      <c r="G27" s="85"/>
      <c r="H27" s="85"/>
      <c r="I27" s="39">
        <v>5</v>
      </c>
      <c r="J27" s="41">
        <v>2</v>
      </c>
      <c r="K27" s="42">
        <v>2</v>
      </c>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114"/>
      <c r="L32" s="21"/>
      <c r="M32" s="82"/>
      <c r="N32" s="34" t="str">
        <f t="shared" si="0"/>
        <v xml:space="preserve"> </v>
      </c>
    </row>
    <row r="33" spans="2:14" ht="15.75" x14ac:dyDescent="0.25">
      <c r="B33" s="43">
        <v>3</v>
      </c>
      <c r="C33" s="86" t="s">
        <v>28</v>
      </c>
      <c r="D33" s="86"/>
      <c r="E33" s="86"/>
      <c r="F33" s="86"/>
      <c r="G33" s="86"/>
      <c r="H33" s="86"/>
      <c r="I33" s="39"/>
      <c r="J33" s="39"/>
      <c r="K33" s="42"/>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84" t="s">
        <v>60</v>
      </c>
      <c r="D35" s="85"/>
      <c r="E35" s="85"/>
      <c r="F35" s="85"/>
      <c r="G35" s="85"/>
      <c r="H35" s="85"/>
      <c r="I35" s="39">
        <v>5</v>
      </c>
      <c r="J35" s="41">
        <v>1</v>
      </c>
      <c r="K35" s="42">
        <v>1</v>
      </c>
      <c r="L35" s="32"/>
      <c r="M35" s="82"/>
      <c r="N35" s="34" t="str">
        <f t="shared" si="0"/>
        <v xml:space="preserve"> </v>
      </c>
    </row>
    <row r="36" spans="2:14" x14ac:dyDescent="0.25">
      <c r="B36" s="18"/>
      <c r="C36" s="84"/>
      <c r="D36" s="85"/>
      <c r="E36" s="85"/>
      <c r="F36" s="85"/>
      <c r="G36" s="85"/>
      <c r="H36" s="85"/>
      <c r="I36" s="39"/>
      <c r="J36" s="41"/>
      <c r="K36" s="42"/>
      <c r="L36" s="32"/>
      <c r="M36" s="82"/>
      <c r="N36" s="34" t="str">
        <f t="shared" si="0"/>
        <v xml:space="preserve"> </v>
      </c>
    </row>
    <row r="37" spans="2:14" ht="30.75" customHeight="1" x14ac:dyDescent="0.25">
      <c r="B37" s="18"/>
      <c r="C37" s="70" t="s">
        <v>61</v>
      </c>
      <c r="D37" s="85"/>
      <c r="E37" s="85"/>
      <c r="F37" s="85"/>
      <c r="G37" s="85"/>
      <c r="H37" s="85"/>
      <c r="I37" s="39">
        <v>10</v>
      </c>
      <c r="J37" s="41">
        <v>3</v>
      </c>
      <c r="K37" s="42">
        <v>3</v>
      </c>
      <c r="L37" s="32"/>
      <c r="M37" s="82"/>
      <c r="N37" s="34" t="str">
        <f t="shared" si="0"/>
        <v xml:space="preserve"> </v>
      </c>
    </row>
    <row r="38" spans="2:14" x14ac:dyDescent="0.25">
      <c r="B38" s="18"/>
      <c r="C38" s="84"/>
      <c r="D38" s="85"/>
      <c r="E38" s="85"/>
      <c r="F38" s="85"/>
      <c r="G38" s="85"/>
      <c r="H38" s="85"/>
      <c r="I38" s="39"/>
      <c r="J38" s="41"/>
      <c r="K38" s="42"/>
      <c r="L38" s="32"/>
      <c r="M38" s="82"/>
      <c r="N38" s="34" t="str">
        <f t="shared" si="0"/>
        <v xml:space="preserve"> </v>
      </c>
    </row>
    <row r="39" spans="2:14" x14ac:dyDescent="0.25">
      <c r="B39" s="18"/>
      <c r="C39" s="84" t="s">
        <v>70</v>
      </c>
      <c r="D39" s="85"/>
      <c r="E39" s="85"/>
      <c r="F39" s="85"/>
      <c r="G39" s="85"/>
      <c r="H39" s="85"/>
      <c r="I39" s="39">
        <v>5</v>
      </c>
      <c r="J39" s="41">
        <v>2</v>
      </c>
      <c r="K39" s="42">
        <v>2</v>
      </c>
      <c r="L39" s="32"/>
      <c r="M39" s="82"/>
      <c r="N39" s="34" t="str">
        <f t="shared" si="0"/>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114"/>
      <c r="L43" s="21"/>
      <c r="M43" s="82"/>
      <c r="N43" s="34" t="str">
        <f t="shared" si="0"/>
        <v xml:space="preserve"> </v>
      </c>
    </row>
    <row r="44" spans="2:14" ht="15.75" x14ac:dyDescent="0.25">
      <c r="B44" s="43">
        <v>4</v>
      </c>
      <c r="C44" s="86" t="s">
        <v>29</v>
      </c>
      <c r="D44" s="86"/>
      <c r="E44" s="86"/>
      <c r="F44" s="86"/>
      <c r="G44" s="86"/>
      <c r="H44" s="86"/>
      <c r="I44" s="39"/>
      <c r="J44" s="39"/>
      <c r="K44" s="42"/>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x14ac:dyDescent="0.25">
      <c r="B46" s="18"/>
      <c r="C46" s="84" t="s">
        <v>62</v>
      </c>
      <c r="D46" s="85"/>
      <c r="E46" s="85"/>
      <c r="F46" s="85"/>
      <c r="G46" s="85"/>
      <c r="H46" s="85"/>
      <c r="I46" s="39">
        <v>3</v>
      </c>
      <c r="J46" s="41">
        <v>3</v>
      </c>
      <c r="K46" s="42">
        <v>3</v>
      </c>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63</v>
      </c>
      <c r="D48" s="85"/>
      <c r="E48" s="85"/>
      <c r="F48" s="85"/>
      <c r="G48" s="85"/>
      <c r="H48" s="85"/>
      <c r="I48" s="39">
        <v>30</v>
      </c>
      <c r="J48" s="41">
        <v>10</v>
      </c>
      <c r="K48" s="42">
        <v>11</v>
      </c>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71</v>
      </c>
      <c r="D50" s="85"/>
      <c r="E50" s="85"/>
      <c r="F50" s="85"/>
      <c r="G50" s="85"/>
      <c r="H50" s="85"/>
      <c r="I50" s="39">
        <v>5</v>
      </c>
      <c r="J50" s="41">
        <v>2</v>
      </c>
      <c r="K50" s="42">
        <v>2</v>
      </c>
      <c r="L50" s="32"/>
      <c r="M50" s="82"/>
      <c r="N50" s="34" t="str">
        <f t="shared" si="0"/>
        <v xml:space="preserve"> </v>
      </c>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t="s">
        <v>64</v>
      </c>
      <c r="D52" s="85"/>
      <c r="E52" s="85"/>
      <c r="F52" s="85"/>
      <c r="G52" s="85"/>
      <c r="H52" s="85"/>
      <c r="I52" s="39">
        <v>2</v>
      </c>
      <c r="J52" s="41">
        <v>2</v>
      </c>
      <c r="K52" s="42">
        <v>2</v>
      </c>
      <c r="L52" s="32"/>
      <c r="M52" s="82"/>
      <c r="N52" s="34" t="str">
        <f t="shared" si="0"/>
        <v xml:space="preserve"> </v>
      </c>
    </row>
    <row r="53" spans="2:14" x14ac:dyDescent="0.25">
      <c r="B53" s="18"/>
      <c r="C53" s="84"/>
      <c r="D53" s="85"/>
      <c r="E53" s="85"/>
      <c r="F53" s="85"/>
      <c r="G53" s="85"/>
      <c r="H53" s="85"/>
      <c r="I53" s="39"/>
      <c r="J53" s="41"/>
      <c r="K53" s="42"/>
      <c r="L53" s="32"/>
      <c r="M53" s="82"/>
      <c r="N53" s="34" t="str">
        <f t="shared" si="0"/>
        <v xml:space="preserve"> </v>
      </c>
    </row>
    <row r="54" spans="2:14" x14ac:dyDescent="0.25">
      <c r="B54" s="18"/>
      <c r="C54" s="84" t="s">
        <v>66</v>
      </c>
      <c r="D54" s="85"/>
      <c r="E54" s="85"/>
      <c r="F54" s="85"/>
      <c r="G54" s="85"/>
      <c r="H54" s="85"/>
      <c r="I54" s="39">
        <v>5</v>
      </c>
      <c r="J54" s="41">
        <v>2</v>
      </c>
      <c r="K54" s="42">
        <v>2</v>
      </c>
      <c r="L54" s="32"/>
      <c r="M54" s="82"/>
      <c r="N54" s="34" t="str">
        <f t="shared" si="0"/>
        <v xml:space="preserve"> </v>
      </c>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114"/>
      <c r="L57" s="21"/>
      <c r="M57" s="82"/>
      <c r="N57" s="34" t="str">
        <f t="shared" si="0"/>
        <v xml:space="preserve"> </v>
      </c>
    </row>
    <row r="58" spans="2:14" ht="15.75" x14ac:dyDescent="0.25">
      <c r="B58" s="43">
        <v>5</v>
      </c>
      <c r="C58" s="86" t="s">
        <v>30</v>
      </c>
      <c r="D58" s="86"/>
      <c r="E58" s="86"/>
      <c r="F58" s="86"/>
      <c r="G58" s="86"/>
      <c r="H58" s="86"/>
      <c r="I58" s="39"/>
      <c r="J58" s="39"/>
      <c r="K58" s="42"/>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t="s">
        <v>65</v>
      </c>
      <c r="D60" s="85"/>
      <c r="E60" s="85"/>
      <c r="F60" s="85"/>
      <c r="G60" s="85"/>
      <c r="H60" s="85"/>
      <c r="I60" s="39">
        <v>5</v>
      </c>
      <c r="J60" s="41">
        <v>2</v>
      </c>
      <c r="K60" s="42">
        <v>2</v>
      </c>
      <c r="L60" s="32"/>
      <c r="M60" s="82"/>
      <c r="N60" s="34" t="str">
        <f t="shared" si="0"/>
        <v xml:space="preserve"> </v>
      </c>
    </row>
    <row r="61" spans="2:14" x14ac:dyDescent="0.25">
      <c r="B61" s="18"/>
      <c r="C61" s="84" t="s">
        <v>69</v>
      </c>
      <c r="D61" s="85"/>
      <c r="E61" s="85"/>
      <c r="F61" s="85"/>
      <c r="G61" s="85"/>
      <c r="H61" s="85"/>
      <c r="I61" s="39">
        <v>5</v>
      </c>
      <c r="J61" s="41">
        <v>2</v>
      </c>
      <c r="K61" s="42">
        <v>2</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31</v>
      </c>
      <c r="D66" s="100"/>
      <c r="E66" s="100"/>
      <c r="F66" s="100"/>
      <c r="G66" s="100"/>
      <c r="H66" s="101"/>
      <c r="I66" s="22">
        <f>SUM(I11:I65)</f>
        <v>100</v>
      </c>
      <c r="J66" s="23">
        <f>SUM(J11:J65)</f>
        <v>40</v>
      </c>
      <c r="K66" s="24">
        <f>SUM(K11:K65)</f>
        <v>40</v>
      </c>
      <c r="L66" s="25">
        <f>SUM(L11:L65)</f>
        <v>0</v>
      </c>
      <c r="M66" s="38">
        <f>IF(L66&lt;&gt;0, L66,IF(K66&lt;&gt;0,K66,IF(J66&lt;&gt;0,J66,0)))</f>
        <v>40</v>
      </c>
    </row>
    <row r="67" spans="2:14" ht="22.5" hidden="1" customHeight="1" x14ac:dyDescent="0.25">
      <c r="B67" s="20"/>
      <c r="C67" s="31" t="s">
        <v>42</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43</v>
      </c>
      <c r="D68" s="31">
        <f>SUM(I20:I32)</f>
        <v>25</v>
      </c>
      <c r="E68" s="31">
        <f>SUM(J20:J32)</f>
        <v>11</v>
      </c>
      <c r="F68" s="31">
        <f>SUM(K20:K32)</f>
        <v>10</v>
      </c>
      <c r="G68" s="31">
        <f>SUM(L20:L32)</f>
        <v>0</v>
      </c>
      <c r="H68" s="46">
        <f t="shared" ref="H68:H71" si="1">IF(G68&gt;0,G68,IF(F68&gt;0,F68,IF(E68&gt;0,E68,0)))</f>
        <v>10</v>
      </c>
      <c r="I68" s="33"/>
      <c r="J68" s="31"/>
      <c r="K68" s="33"/>
      <c r="L68" s="32"/>
      <c r="M68" s="32"/>
    </row>
    <row r="69" spans="2:14" ht="22.5" hidden="1" customHeight="1" x14ac:dyDescent="0.25">
      <c r="B69" s="20"/>
      <c r="C69" s="31" t="s">
        <v>44</v>
      </c>
      <c r="D69" s="31">
        <f>SUM(I34:I43)</f>
        <v>20</v>
      </c>
      <c r="E69" s="31">
        <f>SUM(J34:J43)</f>
        <v>6</v>
      </c>
      <c r="F69" s="31">
        <f>SUM(K34:K43)</f>
        <v>6</v>
      </c>
      <c r="G69" s="31">
        <f>SUM(L34:L43)</f>
        <v>0</v>
      </c>
      <c r="H69" s="46">
        <f t="shared" si="1"/>
        <v>6</v>
      </c>
      <c r="I69" s="33"/>
      <c r="J69" s="31"/>
      <c r="K69" s="33"/>
      <c r="L69" s="32"/>
      <c r="M69" s="32"/>
    </row>
    <row r="70" spans="2:14" ht="22.5" hidden="1" customHeight="1" x14ac:dyDescent="0.25">
      <c r="B70" s="20"/>
      <c r="C70" s="31" t="s">
        <v>45</v>
      </c>
      <c r="D70" s="31">
        <f>SUM(I45:I57)</f>
        <v>45</v>
      </c>
      <c r="E70" s="31">
        <f>SUM(J45:J57)</f>
        <v>19</v>
      </c>
      <c r="F70" s="31">
        <f>SUM(K45:K57)</f>
        <v>20</v>
      </c>
      <c r="G70" s="31">
        <f>SUM(L45:L57)</f>
        <v>0</v>
      </c>
      <c r="H70" s="46">
        <f t="shared" si="1"/>
        <v>20</v>
      </c>
      <c r="I70" s="33"/>
      <c r="J70" s="31"/>
      <c r="K70" s="33"/>
      <c r="L70" s="32"/>
      <c r="M70" s="32"/>
    </row>
    <row r="71" spans="2:14" ht="22.5" hidden="1" customHeight="1" x14ac:dyDescent="0.25">
      <c r="B71" s="20"/>
      <c r="C71" s="31" t="s">
        <v>46</v>
      </c>
      <c r="D71" s="31">
        <f>SUM(I59:I65)</f>
        <v>10</v>
      </c>
      <c r="E71" s="31">
        <f t="shared" ref="E71:G71" si="2">SUM(J59:J65)</f>
        <v>4</v>
      </c>
      <c r="F71" s="31">
        <f t="shared" si="2"/>
        <v>4</v>
      </c>
      <c r="G71" s="31">
        <f t="shared" si="2"/>
        <v>0</v>
      </c>
      <c r="H71" s="46">
        <f t="shared" si="1"/>
        <v>4</v>
      </c>
      <c r="I71" s="33"/>
      <c r="J71" s="33"/>
      <c r="K71" s="33"/>
      <c r="L71" s="32"/>
      <c r="M71" s="32"/>
    </row>
    <row r="72" spans="2:14" s="16" customFormat="1" ht="27.75" customHeight="1" x14ac:dyDescent="0.25">
      <c r="B72" s="93" t="s">
        <v>35</v>
      </c>
      <c r="C72" s="94"/>
      <c r="D72" s="95"/>
      <c r="E72" s="96" t="s">
        <v>56</v>
      </c>
      <c r="F72" s="97"/>
      <c r="G72" s="98"/>
      <c r="H72" s="93" t="s">
        <v>38</v>
      </c>
      <c r="I72" s="95"/>
      <c r="J72" s="111" t="s">
        <v>56</v>
      </c>
      <c r="K72" s="112"/>
      <c r="L72" s="112"/>
      <c r="M72" s="113"/>
      <c r="N72" s="34"/>
    </row>
    <row r="73" spans="2:14" s="16" customFormat="1" ht="27.75" customHeight="1" x14ac:dyDescent="0.25">
      <c r="B73" s="93" t="s">
        <v>36</v>
      </c>
      <c r="C73" s="94"/>
      <c r="D73" s="95"/>
      <c r="E73" s="96" t="s">
        <v>57</v>
      </c>
      <c r="F73" s="97"/>
      <c r="G73" s="98"/>
      <c r="H73" s="93" t="s">
        <v>39</v>
      </c>
      <c r="I73" s="95"/>
      <c r="J73" s="111" t="s">
        <v>57</v>
      </c>
      <c r="K73" s="112"/>
      <c r="L73" s="112"/>
      <c r="M73" s="113"/>
      <c r="N73" s="34"/>
    </row>
    <row r="74" spans="2:14" s="16" customFormat="1" ht="27.75" customHeight="1" x14ac:dyDescent="0.25">
      <c r="B74" s="93" t="s">
        <v>37</v>
      </c>
      <c r="C74" s="94"/>
      <c r="D74" s="95"/>
      <c r="E74" s="96"/>
      <c r="F74" s="97"/>
      <c r="G74" s="98"/>
      <c r="H74" s="93" t="s">
        <v>40</v>
      </c>
      <c r="I74" s="95"/>
      <c r="J74" s="111"/>
      <c r="K74" s="112"/>
      <c r="L74" s="112"/>
      <c r="M74" s="113"/>
      <c r="N74" s="34"/>
    </row>
    <row r="75" spans="2:14" ht="28.5" customHeight="1" x14ac:dyDescent="0.25">
      <c r="B75" s="103" t="s">
        <v>33</v>
      </c>
      <c r="C75" s="104"/>
      <c r="D75" s="104"/>
      <c r="E75" s="104"/>
      <c r="F75" s="104"/>
      <c r="G75" s="104"/>
      <c r="H75" s="104"/>
      <c r="I75" s="104"/>
      <c r="J75" s="104"/>
      <c r="K75" s="104"/>
      <c r="L75" s="104"/>
      <c r="M75" s="105"/>
    </row>
    <row r="76" spans="2:14" ht="28.5" customHeight="1" x14ac:dyDescent="0.25">
      <c r="B76" s="106" t="s">
        <v>34</v>
      </c>
      <c r="C76" s="107"/>
      <c r="D76" s="107"/>
      <c r="E76" s="107"/>
      <c r="F76" s="107"/>
      <c r="G76" s="107"/>
      <c r="H76" s="107"/>
      <c r="I76" s="107"/>
      <c r="J76" s="107"/>
      <c r="K76" s="107"/>
      <c r="L76" s="107"/>
      <c r="M76" s="108"/>
    </row>
    <row r="78" spans="2:14" x14ac:dyDescent="0.25">
      <c r="B78" s="29" t="s">
        <v>41</v>
      </c>
    </row>
    <row r="79" spans="2:14" ht="41.25" customHeight="1" x14ac:dyDescent="0.25">
      <c r="B79" s="30">
        <v>1</v>
      </c>
      <c r="C79" s="109" t="s">
        <v>49</v>
      </c>
      <c r="D79" s="109"/>
      <c r="E79" s="109"/>
      <c r="F79" s="109"/>
      <c r="G79" s="109"/>
      <c r="H79" s="109"/>
      <c r="I79" s="109"/>
      <c r="J79" s="109"/>
      <c r="K79" s="109"/>
      <c r="L79" s="109"/>
      <c r="M79" s="109"/>
    </row>
    <row r="80" spans="2:14" ht="30.75" customHeight="1" x14ac:dyDescent="0.25">
      <c r="B80" s="30">
        <v>2</v>
      </c>
      <c r="C80" s="110" t="s">
        <v>50</v>
      </c>
      <c r="D80" s="110"/>
      <c r="E80" s="110"/>
      <c r="F80" s="110"/>
      <c r="G80" s="110"/>
      <c r="H80" s="110"/>
      <c r="I80" s="110"/>
      <c r="J80" s="110"/>
      <c r="K80" s="110"/>
      <c r="L80" s="110"/>
      <c r="M80" s="110"/>
    </row>
    <row r="81" spans="2:13" ht="26.25" customHeight="1" x14ac:dyDescent="0.25">
      <c r="B81" s="30">
        <v>3</v>
      </c>
      <c r="C81" s="102" t="s">
        <v>51</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50:H50"/>
    <mergeCell ref="C38:H38"/>
    <mergeCell ref="C33:H33"/>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2:H52"/>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2018-06-07T15:35:34Z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