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md\Desktop\LectureNotes\Marks\"/>
    </mc:Choice>
  </mc:AlternateContent>
  <bookViews>
    <workbookView xWindow="0" yWindow="0" windowWidth="12945" windowHeight="6510"/>
  </bookViews>
  <sheets>
    <sheet name="Module Boxes" sheetId="9" r:id="rId1"/>
    <sheet name="L7Emerging Tech" sheetId="1" r:id="rId2"/>
    <sheet name="L7 Web Development" sheetId="5" r:id="rId3"/>
    <sheet name="L6 Adv Web Development" sheetId="2" r:id="rId4"/>
    <sheet name="L5 Adv SW Dev" sheetId="4" r:id="rId5"/>
    <sheet name="L6 Big Data" sheetId="6" r:id="rId6"/>
    <sheet name="L4 SW Development" sheetId="8" r:id="rId7"/>
    <sheet name="Project" sheetId="10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5" l="1"/>
  <c r="M20" i="10" l="1"/>
  <c r="G24" i="6" l="1"/>
  <c r="J64" i="8" l="1"/>
  <c r="K64" i="8" s="1"/>
  <c r="I64" i="8"/>
  <c r="M12" i="10"/>
  <c r="E12" i="4" l="1"/>
  <c r="E13" i="4"/>
  <c r="F2" i="4"/>
  <c r="F3" i="4"/>
  <c r="F4" i="4"/>
  <c r="F6" i="4" l="1"/>
  <c r="F7" i="4"/>
  <c r="F8" i="4"/>
  <c r="F9" i="4"/>
  <c r="F10" i="4"/>
  <c r="F11" i="4"/>
  <c r="F5" i="4"/>
  <c r="F12" i="4" l="1"/>
  <c r="F13" i="4"/>
  <c r="F3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2" i="8"/>
  <c r="E37" i="8"/>
  <c r="E38" i="8"/>
  <c r="D38" i="8"/>
  <c r="D37" i="8"/>
  <c r="F38" i="8" l="1"/>
  <c r="F37" i="8"/>
  <c r="E11" i="6"/>
  <c r="D11" i="6"/>
  <c r="E10" i="6"/>
  <c r="D10" i="6"/>
  <c r="F9" i="6"/>
  <c r="F8" i="6"/>
  <c r="F7" i="6"/>
  <c r="F6" i="6"/>
  <c r="F5" i="6"/>
  <c r="F4" i="6"/>
  <c r="F3" i="6"/>
  <c r="F2" i="6"/>
  <c r="E18" i="5"/>
  <c r="D18" i="5"/>
  <c r="E17" i="5"/>
  <c r="D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11" i="6" l="1"/>
  <c r="F18" i="5"/>
  <c r="F17" i="5"/>
  <c r="F10" i="6"/>
  <c r="F23" i="2" l="1"/>
  <c r="F24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" i="2"/>
  <c r="E23" i="2"/>
  <c r="E24" i="2"/>
  <c r="D24" i="2"/>
  <c r="D23" i="2"/>
  <c r="D16" i="1" l="1"/>
  <c r="D15" i="1"/>
  <c r="D12" i="4" l="1"/>
  <c r="D13" i="4"/>
</calcChain>
</file>

<file path=xl/sharedStrings.xml><?xml version="1.0" encoding="utf-8"?>
<sst xmlns="http://schemas.openxmlformats.org/spreadsheetml/2006/main" count="360" uniqueCount="235">
  <si>
    <t>Assignment</t>
  </si>
  <si>
    <t xml:space="preserve">GABRIEL ATAREYELE </t>
  </si>
  <si>
    <t>AVBENAKE</t>
  </si>
  <si>
    <t>LIAM JOSEPH MARK</t>
  </si>
  <si>
    <t>BLUNT</t>
  </si>
  <si>
    <t xml:space="preserve">GARETH MICHAEL </t>
  </si>
  <si>
    <t>COX</t>
  </si>
  <si>
    <t xml:space="preserve">PAUL MICHAEL </t>
  </si>
  <si>
    <t>LAWRENCE</t>
  </si>
  <si>
    <t xml:space="preserve">GENG  </t>
  </si>
  <si>
    <t>LI</t>
  </si>
  <si>
    <t xml:space="preserve">CHRISTOPHER OWEN </t>
  </si>
  <si>
    <t>MORRIS</t>
  </si>
  <si>
    <t>TREVOR SIDNEY MARVIN</t>
  </si>
  <si>
    <t>MUSSINGTON</t>
  </si>
  <si>
    <t xml:space="preserve">NABIL  </t>
  </si>
  <si>
    <t>OUZAHRA</t>
  </si>
  <si>
    <t xml:space="preserve">GREGORY STEPHEN </t>
  </si>
  <si>
    <t>REES</t>
  </si>
  <si>
    <t xml:space="preserve">HAOYI  </t>
  </si>
  <si>
    <t>SUN</t>
  </si>
  <si>
    <t xml:space="preserve">ROSS  </t>
  </si>
  <si>
    <t>VAN DEN EECKHAUTE-JONES</t>
  </si>
  <si>
    <t xml:space="preserve">NING  </t>
  </si>
  <si>
    <t>ZHAO</t>
  </si>
  <si>
    <t xml:space="preserve">MOHAMMED  </t>
  </si>
  <si>
    <t>ABDULLA</t>
  </si>
  <si>
    <t>Attendance</t>
  </si>
  <si>
    <t>AVG</t>
  </si>
  <si>
    <t>STDDEV</t>
  </si>
  <si>
    <t xml:space="preserve">ASGAR  </t>
  </si>
  <si>
    <t>ALI</t>
  </si>
  <si>
    <t xml:space="preserve">MOHAMAD WAEL </t>
  </si>
  <si>
    <t>BAGHDADI</t>
  </si>
  <si>
    <t xml:space="preserve">WILLIAM HENRY </t>
  </si>
  <si>
    <t>BAKER</t>
  </si>
  <si>
    <t xml:space="preserve">RUNA AMREEN </t>
  </si>
  <si>
    <t>BIBI</t>
  </si>
  <si>
    <t>ANDREW JOHN EDWARD</t>
  </si>
  <si>
    <t>COOPER</t>
  </si>
  <si>
    <t xml:space="preserve">CALLUM MCCORLEY </t>
  </si>
  <si>
    <t>CROSS</t>
  </si>
  <si>
    <t xml:space="preserve">DANIEL MARK </t>
  </si>
  <si>
    <t>DAVIES</t>
  </si>
  <si>
    <t xml:space="preserve">RICHARD DEWI </t>
  </si>
  <si>
    <t xml:space="preserve">DYLAN  </t>
  </si>
  <si>
    <t>EVANS</t>
  </si>
  <si>
    <t xml:space="preserve">JOSEPH  </t>
  </si>
  <si>
    <t xml:space="preserve">JOSHUA DAVID </t>
  </si>
  <si>
    <t>FORD</t>
  </si>
  <si>
    <t xml:space="preserve">NICHOLAS  </t>
  </si>
  <si>
    <t>HINDER</t>
  </si>
  <si>
    <t xml:space="preserve">AUSTIN  </t>
  </si>
  <si>
    <t>HOOPER</t>
  </si>
  <si>
    <t xml:space="preserve">SCOTT ALEX </t>
  </si>
  <si>
    <t>HOWELLS</t>
  </si>
  <si>
    <t xml:space="preserve">GABOR  </t>
  </si>
  <si>
    <t>JONAS</t>
  </si>
  <si>
    <t xml:space="preserve">MATTHEW DENE </t>
  </si>
  <si>
    <t>LEWINGTON</t>
  </si>
  <si>
    <t xml:space="preserve">DANIEL RHYS </t>
  </si>
  <si>
    <t>NEWMAN</t>
  </si>
  <si>
    <t xml:space="preserve">LIAM JAMES </t>
  </si>
  <si>
    <t>SALTER</t>
  </si>
  <si>
    <t xml:space="preserve">EBEN DAVID </t>
  </si>
  <si>
    <t>STEWART</t>
  </si>
  <si>
    <t xml:space="preserve">WANZI  </t>
  </si>
  <si>
    <t>SU</t>
  </si>
  <si>
    <t xml:space="preserve">RIAZ-UR RAHMAN </t>
  </si>
  <si>
    <t>KHAN</t>
  </si>
  <si>
    <t>Assignment 1</t>
  </si>
  <si>
    <t>Assignment 2</t>
  </si>
  <si>
    <t xml:space="preserve">RUZY  </t>
  </si>
  <si>
    <t>AKTAR</t>
  </si>
  <si>
    <t xml:space="preserve">RHYS  </t>
  </si>
  <si>
    <t xml:space="preserve">GEMMA MELANIE </t>
  </si>
  <si>
    <t>DUNLOP</t>
  </si>
  <si>
    <t xml:space="preserve">CONNOR DEWI </t>
  </si>
  <si>
    <t>ELLEMENT</t>
  </si>
  <si>
    <t xml:space="preserve">RICHARD  </t>
  </si>
  <si>
    <t xml:space="preserve">SHAMUEL  </t>
  </si>
  <si>
    <t>HASHAN</t>
  </si>
  <si>
    <t xml:space="preserve">MARK ROSS </t>
  </si>
  <si>
    <t>HUNTLY</t>
  </si>
  <si>
    <t xml:space="preserve">SAI HARSHA </t>
  </si>
  <si>
    <t>JANGILI</t>
  </si>
  <si>
    <t xml:space="preserve">IWAN  </t>
  </si>
  <si>
    <t>JONES</t>
  </si>
  <si>
    <t xml:space="preserve">SCOTT MICHAEL </t>
  </si>
  <si>
    <t>MAINWARING</t>
  </si>
  <si>
    <t xml:space="preserve">HABIB  </t>
  </si>
  <si>
    <t>MUIN</t>
  </si>
  <si>
    <t xml:space="preserve">KATARZYNA  </t>
  </si>
  <si>
    <t>PINDEL</t>
  </si>
  <si>
    <t>RICHARDS</t>
  </si>
  <si>
    <t>SMITH</t>
  </si>
  <si>
    <t>WILLIAMS</t>
  </si>
  <si>
    <t xml:space="preserve">AVG </t>
  </si>
  <si>
    <t>STDEV</t>
  </si>
  <si>
    <t xml:space="preserve">HANKUN  </t>
  </si>
  <si>
    <t>CHAI</t>
  </si>
  <si>
    <t xml:space="preserve">JACK  </t>
  </si>
  <si>
    <t>HOLLAND</t>
  </si>
  <si>
    <t xml:space="preserve">WENHAO  </t>
  </si>
  <si>
    <t>KANG</t>
  </si>
  <si>
    <t xml:space="preserve">THORBJORN RAVNAAS </t>
  </si>
  <si>
    <t>KRISTIANSEN</t>
  </si>
  <si>
    <t xml:space="preserve">PAN  </t>
  </si>
  <si>
    <t xml:space="preserve">YI  </t>
  </si>
  <si>
    <t xml:space="preserve">LIJIE  </t>
  </si>
  <si>
    <t>SHAO</t>
  </si>
  <si>
    <t xml:space="preserve">ZEYI  </t>
  </si>
  <si>
    <t>WAN</t>
  </si>
  <si>
    <t xml:space="preserve">ZHE  </t>
  </si>
  <si>
    <t>WANG</t>
  </si>
  <si>
    <t xml:space="preserve">JIAYUAN  </t>
  </si>
  <si>
    <t>YAN</t>
  </si>
  <si>
    <t xml:space="preserve">CHUANLIANG  </t>
  </si>
  <si>
    <t>YAO</t>
  </si>
  <si>
    <t xml:space="preserve">MIMI  </t>
  </si>
  <si>
    <t>ZHANG</t>
  </si>
  <si>
    <t xml:space="preserve">YANG  </t>
  </si>
  <si>
    <t xml:space="preserve">ZIHENG  </t>
  </si>
  <si>
    <t xml:space="preserve">HANG  </t>
  </si>
  <si>
    <t>ZUO</t>
  </si>
  <si>
    <t>Test</t>
  </si>
  <si>
    <t xml:space="preserve">IBRAHIM  </t>
  </si>
  <si>
    <t>BALOGUN</t>
  </si>
  <si>
    <t xml:space="preserve">THOMAS  </t>
  </si>
  <si>
    <t>BARNETT</t>
  </si>
  <si>
    <t xml:space="preserve">JAMES  </t>
  </si>
  <si>
    <t>BEARD</t>
  </si>
  <si>
    <t xml:space="preserve">KAI HAKKEEM </t>
  </si>
  <si>
    <t>BENTLEY - JENNINGS</t>
  </si>
  <si>
    <t>CARTER</t>
  </si>
  <si>
    <t>CALUM DEWI LLOYD</t>
  </si>
  <si>
    <t xml:space="preserve">CAMERON  </t>
  </si>
  <si>
    <t xml:space="preserve">MAY  </t>
  </si>
  <si>
    <t xml:space="preserve">TIMOTHY  </t>
  </si>
  <si>
    <t>FERFERS</t>
  </si>
  <si>
    <t xml:space="preserve">KALLUM  </t>
  </si>
  <si>
    <t>GORDON</t>
  </si>
  <si>
    <t xml:space="preserve">ZAEEM  </t>
  </si>
  <si>
    <t>GULAMMAMODO</t>
  </si>
  <si>
    <t xml:space="preserve">JAMES DANIEL </t>
  </si>
  <si>
    <t>HARRIS</t>
  </si>
  <si>
    <t xml:space="preserve">CORREY  </t>
  </si>
  <si>
    <t>HEARD</t>
  </si>
  <si>
    <t xml:space="preserve">JASON BYRON </t>
  </si>
  <si>
    <t>HOPKINS</t>
  </si>
  <si>
    <t xml:space="preserve">JAKE LEWIS </t>
  </si>
  <si>
    <t>HUGHES</t>
  </si>
  <si>
    <t xml:space="preserve">KALAN JAY </t>
  </si>
  <si>
    <t xml:space="preserve">HARRISON JOHN </t>
  </si>
  <si>
    <t>KEEVILL</t>
  </si>
  <si>
    <t>LAMNEA</t>
  </si>
  <si>
    <t xml:space="preserve">TOMOS JOSEPH </t>
  </si>
  <si>
    <t>LEGGETT</t>
  </si>
  <si>
    <t xml:space="preserve">MIKOLAJ  </t>
  </si>
  <si>
    <t>MICHALSKI</t>
  </si>
  <si>
    <t xml:space="preserve">PAUL SAMUEL </t>
  </si>
  <si>
    <t xml:space="preserve">THOMAS CHRISTOPHER </t>
  </si>
  <si>
    <t>PLATT</t>
  </si>
  <si>
    <t xml:space="preserve">SAMUEL  </t>
  </si>
  <si>
    <t xml:space="preserve">HARRY  </t>
  </si>
  <si>
    <t>ROBERTS</t>
  </si>
  <si>
    <t xml:space="preserve">THOMAS LUKE </t>
  </si>
  <si>
    <t xml:space="preserve">JORDAN LUKE </t>
  </si>
  <si>
    <t>SOROKO</t>
  </si>
  <si>
    <t xml:space="preserve">CURTIS LOUIS </t>
  </si>
  <si>
    <t>STEPHENS</t>
  </si>
  <si>
    <t xml:space="preserve">CALLUM MORGAN </t>
  </si>
  <si>
    <t>THOMAS</t>
  </si>
  <si>
    <t xml:space="preserve">DAWID  </t>
  </si>
  <si>
    <t>TROCHIM</t>
  </si>
  <si>
    <t>MARK LAWRENCE EDWIN</t>
  </si>
  <si>
    <t>VAUGHAN</t>
  </si>
  <si>
    <t xml:space="preserve">SHANNON LOUISE </t>
  </si>
  <si>
    <t>WALLACE</t>
  </si>
  <si>
    <t xml:space="preserve">RHYS DAVID </t>
  </si>
  <si>
    <t>WHATTY</t>
  </si>
  <si>
    <t xml:space="preserve">JOSEPH RYAN </t>
  </si>
  <si>
    <t xml:space="preserve">RHIEN JOSEPH </t>
  </si>
  <si>
    <t>YEATES</t>
  </si>
  <si>
    <t>L5 Adv SW Dev</t>
  </si>
  <si>
    <t>L6 Big Data</t>
  </si>
  <si>
    <t>L7 Agile SW Principles</t>
  </si>
  <si>
    <t>L7 Web Development</t>
  </si>
  <si>
    <t>L7 Emerging and Future Trends</t>
  </si>
  <si>
    <t>CASE*</t>
  </si>
  <si>
    <t>CHURCHILL*</t>
  </si>
  <si>
    <t>HUGHES*</t>
  </si>
  <si>
    <t>Exam (Gordon)</t>
  </si>
  <si>
    <t>Web</t>
  </si>
  <si>
    <t>Javascript Frameworks</t>
  </si>
  <si>
    <t>Kemi</t>
  </si>
  <si>
    <t>Mike</t>
  </si>
  <si>
    <t>SCOTT</t>
  </si>
  <si>
    <t>SE</t>
  </si>
  <si>
    <t>Security in Web Apps</t>
  </si>
  <si>
    <t>Designing and building a PWA for mibox.me</t>
  </si>
  <si>
    <t>Application of a NoSql Database</t>
  </si>
  <si>
    <t>Node.js</t>
  </si>
  <si>
    <t>KEVIN</t>
  </si>
  <si>
    <t>MOSES</t>
  </si>
  <si>
    <t>PT</t>
  </si>
  <si>
    <t>Cloud Computing</t>
  </si>
  <si>
    <t xml:space="preserve">“Strategies for maximising PC performance” </t>
  </si>
  <si>
    <t>Gareth</t>
  </si>
  <si>
    <t>Project</t>
  </si>
  <si>
    <t>Viva</t>
  </si>
  <si>
    <t>Board</t>
  </si>
  <si>
    <t>Intro</t>
  </si>
  <si>
    <t>Lit Rev</t>
  </si>
  <si>
    <t>Method</t>
  </si>
  <si>
    <t>Req/Des</t>
  </si>
  <si>
    <t>Results</t>
  </si>
  <si>
    <t>Conclusions</t>
  </si>
  <si>
    <t>Devel</t>
  </si>
  <si>
    <t>Reflection</t>
  </si>
  <si>
    <t>Quality</t>
  </si>
  <si>
    <t>Serverless Computing and Functions as a service</t>
  </si>
  <si>
    <t>#</t>
  </si>
  <si>
    <t>Resp 2 Q</t>
  </si>
  <si>
    <t>Findings</t>
  </si>
  <si>
    <t>Demo</t>
  </si>
  <si>
    <t>Present</t>
  </si>
  <si>
    <t>Material</t>
  </si>
  <si>
    <t>WUI</t>
  </si>
  <si>
    <t>Review</t>
  </si>
  <si>
    <t>Excel</t>
  </si>
  <si>
    <t>Assign/Exam</t>
  </si>
  <si>
    <t>Example Work</t>
  </si>
  <si>
    <t>X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</si>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</sst>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2">
      <alignment vertical="center" wrapText="1"/>
    </xf>
  </cellStyleXfs>
  <cellXfs count="28">
    <xf numFmtId="0" fontId="0" fillId="0" borderId="0" xfId="0"/>
    <xf numFmtId="0" fontId="3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vertical="center"/>
    </xf>
    <xf numFmtId="0" fontId="0" fillId="0" borderId="2" xfId="0" applyBorder="1"/>
    <xf numFmtId="164" fontId="4" fillId="2" borderId="3" xfId="1" applyNumberFormat="1" applyFont="1" applyFill="1" applyBorder="1" applyAlignment="1" applyProtection="1">
      <alignment horizontal="center" vertical="center"/>
    </xf>
    <xf numFmtId="0" fontId="2" fillId="0" borderId="2" xfId="0" applyFont="1" applyBorder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3" xfId="2" applyFill="1" applyBorder="1" applyAlignment="1">
      <alignment vertical="center" wrapText="1"/>
    </xf>
    <xf numFmtId="0" fontId="1" fillId="0" borderId="2" xfId="2" applyFill="1" applyBorder="1" applyAlignment="1">
      <alignment vertical="center" wrapText="1"/>
    </xf>
    <xf numFmtId="0" fontId="0" fillId="0" borderId="2" xfId="0" applyFont="1" applyFill="1" applyBorder="1" applyAlignment="1">
      <alignment vertical="center"/>
    </xf>
    <xf numFmtId="0" fontId="0" fillId="0" borderId="2" xfId="2" applyFont="1" applyFill="1" applyBorder="1" applyAlignment="1">
      <alignment vertical="center" wrapText="1"/>
    </xf>
    <xf numFmtId="0" fontId="0" fillId="0" borderId="3" xfId="2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0" xfId="0" applyFont="1"/>
    <xf numFmtId="0" fontId="0" fillId="0" borderId="2" xfId="0" applyBorder="1" applyAlignment="1">
      <alignment textRotation="255"/>
    </xf>
    <xf numFmtId="0" fontId="2" fillId="0" borderId="5" xfId="0" applyFont="1" applyBorder="1" applyAlignment="1">
      <alignment vertical="top" textRotation="255"/>
    </xf>
    <xf numFmtId="0" fontId="0" fillId="0" borderId="1" xfId="0" applyBorder="1" applyAlignment="1">
      <alignment textRotation="255"/>
    </xf>
  </cellXfs>
  <cellStyles count="3">
    <cellStyle name="Normal" xfId="0" builtinId="0"/>
    <cellStyle name="Percent" xfId="1" builtinId="5"/>
    <cellStyle name="Style 1" xfId="2"/>
  </cellStyles>
  <dxfs count="14">
    <dxf>
      <font>
        <color rgb="FF9C0006"/>
      </font>
      <fill>
        <patternFill>
          <bgColor rgb="FFFFC7CE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F8" sqref="F8"/>
    </sheetView>
  </sheetViews>
  <sheetFormatPr defaultRowHeight="14.25" x14ac:dyDescent="0.45"/>
  <cols>
    <col min="1" max="1" width="28" customWidth="1"/>
    <col min="2" max="5" width="3.1328125" style="25" bestFit="1" customWidth="1"/>
  </cols>
  <sheetData>
    <row r="1" spans="1:5" ht="171.75" x14ac:dyDescent="0.45">
      <c r="B1" s="26" t="s">
        <v>229</v>
      </c>
      <c r="C1" s="26" t="s">
        <v>230</v>
      </c>
      <c r="D1" s="26" t="s">
        <v>231</v>
      </c>
      <c r="E1" s="26" t="s">
        <v>232</v>
      </c>
    </row>
    <row r="2" spans="1:5" ht="15" x14ac:dyDescent="0.45">
      <c r="A2" s="5" t="s">
        <v>184</v>
      </c>
      <c r="B2" s="25" t="s">
        <v>233</v>
      </c>
    </row>
    <row r="3" spans="1:5" ht="15" x14ac:dyDescent="0.45">
      <c r="A3" s="5" t="s">
        <v>185</v>
      </c>
      <c r="B3" s="25" t="s">
        <v>233</v>
      </c>
    </row>
    <row r="4" spans="1:5" ht="15" x14ac:dyDescent="0.45">
      <c r="A4" s="5" t="s">
        <v>186</v>
      </c>
      <c r="B4" s="25" t="s">
        <v>233</v>
      </c>
    </row>
    <row r="5" spans="1:5" ht="15" x14ac:dyDescent="0.45">
      <c r="A5" s="5" t="s">
        <v>187</v>
      </c>
      <c r="B5" s="25" t="s">
        <v>233</v>
      </c>
    </row>
    <row r="6" spans="1:5" ht="15" x14ac:dyDescent="0.45">
      <c r="A6" s="5" t="s">
        <v>188</v>
      </c>
      <c r="B6" s="25" t="s">
        <v>233</v>
      </c>
      <c r="C6" s="25" t="s">
        <v>234</v>
      </c>
      <c r="D6" s="25" t="s">
        <v>234</v>
      </c>
      <c r="E6" s="25" t="s">
        <v>234</v>
      </c>
    </row>
    <row r="7" spans="1:5" x14ac:dyDescent="0.45">
      <c r="B7" s="27"/>
      <c r="C7" s="27"/>
      <c r="D7" s="27"/>
      <c r="E7" s="2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5" sqref="C15:D16"/>
    </sheetView>
  </sheetViews>
  <sheetFormatPr defaultRowHeight="14.25" x14ac:dyDescent="0.45"/>
  <cols>
    <col min="1" max="1" width="19.59765625" style="3" customWidth="1"/>
    <col min="2" max="2" width="23.9296875" style="3" customWidth="1"/>
    <col min="3" max="3" width="11.59765625" style="3" customWidth="1"/>
    <col min="4" max="4" width="12.46484375" style="3" customWidth="1"/>
    <col min="5" max="16384" width="9.06640625" style="3"/>
  </cols>
  <sheetData>
    <row r="1" spans="1:4" s="5" customFormat="1" x14ac:dyDescent="0.45">
      <c r="C1" s="5" t="s">
        <v>27</v>
      </c>
      <c r="D1" s="5" t="s">
        <v>0</v>
      </c>
    </row>
    <row r="2" spans="1:4" x14ac:dyDescent="0.45">
      <c r="A2" s="2" t="s">
        <v>25</v>
      </c>
      <c r="B2" s="2" t="s">
        <v>26</v>
      </c>
      <c r="C2" s="4">
        <v>0.42857142857142855</v>
      </c>
      <c r="D2" s="6">
        <v>82</v>
      </c>
    </row>
    <row r="3" spans="1:4" x14ac:dyDescent="0.45">
      <c r="A3" s="2" t="s">
        <v>1</v>
      </c>
      <c r="B3" s="2" t="s">
        <v>2</v>
      </c>
      <c r="C3" s="4">
        <v>0.84615384615384615</v>
      </c>
      <c r="D3" s="6">
        <v>65</v>
      </c>
    </row>
    <row r="4" spans="1:4" x14ac:dyDescent="0.45">
      <c r="A4" s="2" t="s">
        <v>3</v>
      </c>
      <c r="B4" s="2" t="s">
        <v>4</v>
      </c>
      <c r="C4" s="4">
        <v>1</v>
      </c>
      <c r="D4" s="6">
        <v>80</v>
      </c>
    </row>
    <row r="5" spans="1:4" x14ac:dyDescent="0.45">
      <c r="A5" s="2" t="s">
        <v>5</v>
      </c>
      <c r="B5" s="2" t="s">
        <v>6</v>
      </c>
      <c r="C5" s="4">
        <v>0.69230769230769229</v>
      </c>
      <c r="D5" s="6">
        <v>52</v>
      </c>
    </row>
    <row r="6" spans="1:4" x14ac:dyDescent="0.45">
      <c r="A6" s="2" t="s">
        <v>7</v>
      </c>
      <c r="B6" s="2" t="s">
        <v>8</v>
      </c>
      <c r="C6" s="4">
        <v>0.92307692307692313</v>
      </c>
      <c r="D6" s="6">
        <v>92</v>
      </c>
    </row>
    <row r="7" spans="1:4" x14ac:dyDescent="0.45">
      <c r="A7" s="2" t="s">
        <v>9</v>
      </c>
      <c r="B7" s="2" t="s">
        <v>10</v>
      </c>
      <c r="C7" s="4">
        <v>1</v>
      </c>
      <c r="D7" s="6">
        <v>67</v>
      </c>
    </row>
    <row r="8" spans="1:4" x14ac:dyDescent="0.45">
      <c r="A8" s="2" t="s">
        <v>11</v>
      </c>
      <c r="B8" s="2" t="s">
        <v>12</v>
      </c>
      <c r="C8" s="4">
        <v>1</v>
      </c>
      <c r="D8" s="6">
        <v>64</v>
      </c>
    </row>
    <row r="9" spans="1:4" x14ac:dyDescent="0.45">
      <c r="A9" s="2" t="s">
        <v>13</v>
      </c>
      <c r="B9" s="2" t="s">
        <v>14</v>
      </c>
      <c r="C9" s="4">
        <v>0.61538461538461542</v>
      </c>
      <c r="D9" s="6">
        <v>81</v>
      </c>
    </row>
    <row r="10" spans="1:4" x14ac:dyDescent="0.45">
      <c r="A10" s="2" t="s">
        <v>15</v>
      </c>
      <c r="B10" s="2" t="s">
        <v>16</v>
      </c>
      <c r="C10" s="4">
        <v>0.92307692307692313</v>
      </c>
      <c r="D10" s="6">
        <v>75</v>
      </c>
    </row>
    <row r="11" spans="1:4" x14ac:dyDescent="0.45">
      <c r="A11" s="2" t="s">
        <v>17</v>
      </c>
      <c r="B11" s="2" t="s">
        <v>18</v>
      </c>
      <c r="C11" s="4">
        <v>1</v>
      </c>
      <c r="D11" s="6">
        <v>77</v>
      </c>
    </row>
    <row r="12" spans="1:4" x14ac:dyDescent="0.45">
      <c r="A12" s="2" t="s">
        <v>19</v>
      </c>
      <c r="B12" s="2" t="s">
        <v>20</v>
      </c>
      <c r="C12" s="4">
        <v>1</v>
      </c>
      <c r="D12" s="6">
        <v>70</v>
      </c>
    </row>
    <row r="13" spans="1:4" x14ac:dyDescent="0.45">
      <c r="A13" s="2" t="s">
        <v>21</v>
      </c>
      <c r="B13" s="2" t="s">
        <v>22</v>
      </c>
      <c r="C13" s="4">
        <v>0.69230769230769229</v>
      </c>
      <c r="D13" s="6">
        <v>70</v>
      </c>
    </row>
    <row r="14" spans="1:4" x14ac:dyDescent="0.45">
      <c r="A14" s="2" t="s">
        <v>23</v>
      </c>
      <c r="B14" s="2" t="s">
        <v>24</v>
      </c>
      <c r="C14" s="4">
        <v>1</v>
      </c>
      <c r="D14" s="6">
        <v>67</v>
      </c>
    </row>
    <row r="15" spans="1:4" x14ac:dyDescent="0.45">
      <c r="C15" s="3" t="s">
        <v>28</v>
      </c>
      <c r="D15" s="7">
        <f>AVERAGE(D2:D14)</f>
        <v>72.461538461538467</v>
      </c>
    </row>
    <row r="16" spans="1:4" x14ac:dyDescent="0.45">
      <c r="C16" s="3" t="s">
        <v>29</v>
      </c>
      <c r="D16" s="7">
        <f>_xlfn.STDEV.S(D2:D14)</f>
        <v>10.194895655959268</v>
      </c>
    </row>
  </sheetData>
  <sortState ref="A2:D14">
    <sortCondition ref="B2:B14"/>
  </sortState>
  <conditionalFormatting sqref="A2:B14">
    <cfRule type="expression" dxfId="13" priority="2">
      <formula>(IF((IF(SUBTOTAL(3,$C2)=0,MIN($G2:$G$19)-1,SUBTOTAL(3,$C2:$C$19))/2)-ROUNDDOWN((IF(SUBTOTAL(3,$C2)=0,MIN($G2:$G$19)-1,SUBTOTAL(3,$C2:$C$19))/2),0)=0.5,"Y","N"))="Y"</formula>
    </cfRule>
  </conditionalFormatting>
  <conditionalFormatting sqref="C2:C14">
    <cfRule type="colorScale" priority="1">
      <colorScale>
        <cfvo type="num" val="0"/>
        <cfvo type="num" val="1"/>
        <color rgb="FFFF9E8E"/>
        <color rgb="FFE2EFDA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pane xSplit="2" ySplit="1" topLeftCell="D2" activePane="bottomRight" state="frozen"/>
      <selection pane="topRight" activeCell="C1" sqref="C1"/>
      <selection pane="bottomLeft" activeCell="A2" sqref="A2"/>
      <selection pane="bottomRight" activeCell="H15" sqref="H15"/>
    </sheetView>
  </sheetViews>
  <sheetFormatPr defaultRowHeight="14.25" x14ac:dyDescent="0.45"/>
  <cols>
    <col min="1" max="1" width="19.59765625" style="3" customWidth="1"/>
    <col min="2" max="2" width="23.9296875" style="3" customWidth="1"/>
    <col min="3" max="3" width="11.59765625" style="3" customWidth="1"/>
    <col min="4" max="4" width="12.46484375" style="3" customWidth="1"/>
    <col min="5" max="5" width="11.796875" style="3" customWidth="1"/>
    <col min="6" max="16384" width="9.06640625" style="3"/>
  </cols>
  <sheetData>
    <row r="1" spans="1:6" s="5" customFormat="1" x14ac:dyDescent="0.45">
      <c r="C1" s="5" t="s">
        <v>27</v>
      </c>
      <c r="D1" s="5" t="s">
        <v>70</v>
      </c>
      <c r="E1" s="5" t="s">
        <v>71</v>
      </c>
    </row>
    <row r="2" spans="1:6" x14ac:dyDescent="0.45">
      <c r="A2" s="1" t="s">
        <v>99</v>
      </c>
      <c r="B2" s="1" t="s">
        <v>100</v>
      </c>
      <c r="C2" s="4">
        <v>1</v>
      </c>
      <c r="D2" s="6">
        <v>75</v>
      </c>
      <c r="E2" s="6">
        <v>75</v>
      </c>
      <c r="F2" s="3">
        <f>(D2+E2)/2</f>
        <v>75</v>
      </c>
    </row>
    <row r="3" spans="1:6" x14ac:dyDescent="0.45">
      <c r="A3" s="2" t="s">
        <v>101</v>
      </c>
      <c r="B3" s="2" t="s">
        <v>102</v>
      </c>
      <c r="C3" s="4">
        <v>0.5714285714285714</v>
      </c>
      <c r="D3" s="6">
        <v>74</v>
      </c>
      <c r="E3" s="6">
        <v>71</v>
      </c>
      <c r="F3" s="3">
        <f t="shared" ref="F3:F16" si="0">(D3+E3)/2</f>
        <v>72.5</v>
      </c>
    </row>
    <row r="4" spans="1:6" x14ac:dyDescent="0.45">
      <c r="A4" s="2" t="s">
        <v>103</v>
      </c>
      <c r="B4" s="2" t="s">
        <v>104</v>
      </c>
      <c r="C4" s="4">
        <v>1</v>
      </c>
      <c r="D4" s="6">
        <v>80</v>
      </c>
      <c r="E4" s="6">
        <v>81</v>
      </c>
      <c r="F4" s="3">
        <f t="shared" si="0"/>
        <v>80.5</v>
      </c>
    </row>
    <row r="5" spans="1:6" x14ac:dyDescent="0.45">
      <c r="A5" s="2" t="s">
        <v>105</v>
      </c>
      <c r="B5" s="2" t="s">
        <v>106</v>
      </c>
      <c r="C5" s="4">
        <v>0</v>
      </c>
      <c r="D5" s="6">
        <v>0</v>
      </c>
      <c r="E5" s="6">
        <v>0</v>
      </c>
      <c r="F5" s="3">
        <f t="shared" si="0"/>
        <v>0</v>
      </c>
    </row>
    <row r="6" spans="1:6" x14ac:dyDescent="0.45">
      <c r="A6" s="2" t="s">
        <v>107</v>
      </c>
      <c r="B6" s="2" t="s">
        <v>10</v>
      </c>
      <c r="C6" s="4">
        <v>0.8571428571428571</v>
      </c>
      <c r="D6" s="6">
        <v>74</v>
      </c>
      <c r="E6" s="6">
        <v>72</v>
      </c>
      <c r="F6" s="3">
        <f t="shared" si="0"/>
        <v>73</v>
      </c>
    </row>
    <row r="7" spans="1:6" x14ac:dyDescent="0.45">
      <c r="A7" s="2" t="s">
        <v>108</v>
      </c>
      <c r="B7" s="2" t="s">
        <v>10</v>
      </c>
      <c r="C7" s="4">
        <v>0.8571428571428571</v>
      </c>
      <c r="D7" s="6" t="s">
        <v>228</v>
      </c>
      <c r="E7" s="6">
        <v>73</v>
      </c>
      <c r="F7" s="3" t="e">
        <f t="shared" si="0"/>
        <v>#VALUE!</v>
      </c>
    </row>
    <row r="8" spans="1:6" x14ac:dyDescent="0.45">
      <c r="A8" s="2" t="s">
        <v>109</v>
      </c>
      <c r="B8" s="2" t="s">
        <v>110</v>
      </c>
      <c r="C8" s="4">
        <v>1</v>
      </c>
      <c r="D8" s="6">
        <v>74</v>
      </c>
      <c r="E8" s="6">
        <v>80</v>
      </c>
      <c r="F8" s="3">
        <f t="shared" si="0"/>
        <v>77</v>
      </c>
    </row>
    <row r="9" spans="1:6" x14ac:dyDescent="0.45">
      <c r="A9" s="2" t="s">
        <v>111</v>
      </c>
      <c r="B9" s="2" t="s">
        <v>112</v>
      </c>
      <c r="C9" s="4">
        <v>1</v>
      </c>
      <c r="D9" s="6">
        <v>74</v>
      </c>
      <c r="E9" s="6">
        <v>86</v>
      </c>
      <c r="F9" s="3">
        <f t="shared" si="0"/>
        <v>80</v>
      </c>
    </row>
    <row r="10" spans="1:6" x14ac:dyDescent="0.45">
      <c r="A10" s="2" t="s">
        <v>113</v>
      </c>
      <c r="B10" s="2" t="s">
        <v>114</v>
      </c>
      <c r="C10" s="4">
        <v>0.8571428571428571</v>
      </c>
      <c r="D10" s="6" t="s">
        <v>228</v>
      </c>
      <c r="E10" s="6">
        <v>72</v>
      </c>
      <c r="F10" s="3" t="e">
        <f t="shared" si="0"/>
        <v>#VALUE!</v>
      </c>
    </row>
    <row r="11" spans="1:6" x14ac:dyDescent="0.45">
      <c r="A11" s="2" t="s">
        <v>115</v>
      </c>
      <c r="B11" s="2" t="s">
        <v>116</v>
      </c>
      <c r="C11" s="4">
        <v>0.8571428571428571</v>
      </c>
      <c r="D11" s="6">
        <v>74</v>
      </c>
      <c r="E11" s="6">
        <v>60</v>
      </c>
      <c r="F11" s="3">
        <f t="shared" si="0"/>
        <v>67</v>
      </c>
    </row>
    <row r="12" spans="1:6" x14ac:dyDescent="0.45">
      <c r="A12" s="2" t="s">
        <v>117</v>
      </c>
      <c r="B12" s="2" t="s">
        <v>118</v>
      </c>
      <c r="C12" s="4">
        <v>0.8571428571428571</v>
      </c>
      <c r="D12" s="6">
        <v>85</v>
      </c>
      <c r="E12" s="6">
        <v>70</v>
      </c>
      <c r="F12" s="3">
        <f t="shared" si="0"/>
        <v>77.5</v>
      </c>
    </row>
    <row r="13" spans="1:6" x14ac:dyDescent="0.45">
      <c r="A13" s="2" t="s">
        <v>119</v>
      </c>
      <c r="B13" s="2" t="s">
        <v>120</v>
      </c>
      <c r="C13" s="4">
        <v>0.8571428571428571</v>
      </c>
      <c r="D13" s="6">
        <v>87</v>
      </c>
      <c r="E13" s="6">
        <v>88</v>
      </c>
      <c r="F13" s="3">
        <f t="shared" si="0"/>
        <v>87.5</v>
      </c>
    </row>
    <row r="14" spans="1:6" x14ac:dyDescent="0.45">
      <c r="A14" s="2" t="s">
        <v>121</v>
      </c>
      <c r="B14" s="2" t="s">
        <v>120</v>
      </c>
      <c r="C14" s="4">
        <v>1</v>
      </c>
      <c r="D14" s="6">
        <v>72</v>
      </c>
      <c r="E14" s="6">
        <v>73</v>
      </c>
      <c r="F14" s="3">
        <f t="shared" si="0"/>
        <v>72.5</v>
      </c>
    </row>
    <row r="15" spans="1:6" x14ac:dyDescent="0.45">
      <c r="A15" s="2" t="s">
        <v>122</v>
      </c>
      <c r="B15" s="2" t="s">
        <v>120</v>
      </c>
      <c r="C15" s="4">
        <v>1</v>
      </c>
      <c r="D15" s="6">
        <v>77</v>
      </c>
      <c r="E15" s="6">
        <v>74</v>
      </c>
      <c r="F15" s="3">
        <f t="shared" si="0"/>
        <v>75.5</v>
      </c>
    </row>
    <row r="16" spans="1:6" x14ac:dyDescent="0.45">
      <c r="A16" s="2" t="s">
        <v>123</v>
      </c>
      <c r="B16" s="2" t="s">
        <v>124</v>
      </c>
      <c r="C16" s="4">
        <v>0.8571428571428571</v>
      </c>
      <c r="D16" s="6">
        <v>88</v>
      </c>
      <c r="E16" s="6">
        <v>83</v>
      </c>
      <c r="F16" s="3">
        <f t="shared" si="0"/>
        <v>85.5</v>
      </c>
    </row>
    <row r="17" spans="3:8" x14ac:dyDescent="0.45">
      <c r="C17" s="3" t="s">
        <v>28</v>
      </c>
      <c r="D17" s="7">
        <f>AVERAGE(D2:D16)</f>
        <v>71.84615384615384</v>
      </c>
      <c r="E17" s="7">
        <f>AVERAGE(E2:E16)</f>
        <v>70.533333333333331</v>
      </c>
      <c r="F17" s="7" t="e">
        <f>AVERAGE(F2:F16)</f>
        <v>#VALUE!</v>
      </c>
    </row>
    <row r="18" spans="3:8" x14ac:dyDescent="0.45">
      <c r="C18" s="3" t="s">
        <v>29</v>
      </c>
      <c r="D18" s="7">
        <f>_xlfn.STDEV.S(D2:D16)</f>
        <v>22.270481785860838</v>
      </c>
      <c r="E18" s="7">
        <f>_xlfn.STDEV.S(E2:E16)</f>
        <v>20.760080741195413</v>
      </c>
      <c r="F18" s="7" t="e">
        <f>_xlfn.STDEV.S(F2:F16)</f>
        <v>#VALUE!</v>
      </c>
    </row>
    <row r="22" spans="3:8" x14ac:dyDescent="0.45">
      <c r="H22" s="5">
        <v>44</v>
      </c>
    </row>
    <row r="23" spans="3:8" x14ac:dyDescent="0.45">
      <c r="H23" s="3">
        <v>17</v>
      </c>
    </row>
    <row r="24" spans="3:8" x14ac:dyDescent="0.45">
      <c r="H24" s="3">
        <v>19</v>
      </c>
    </row>
    <row r="25" spans="3:8" x14ac:dyDescent="0.45">
      <c r="H25" s="5">
        <f>SUM(H22:H24)</f>
        <v>80</v>
      </c>
    </row>
  </sheetData>
  <conditionalFormatting sqref="A2:B16">
    <cfRule type="expression" dxfId="12" priority="2">
      <formula>(IF((IF(SUBTOTAL(3,$C2)=0,MIN($G2:$G$19)-1,SUBTOTAL(3,$C2:$C$19))/2)-ROUNDDOWN((IF(SUBTOTAL(3,$C2)=0,MIN($G2:$G$19)-1,SUBTOTAL(3,$C2:$C$19))/2),0)=0.5,"Y","N"))="Y"</formula>
    </cfRule>
  </conditionalFormatting>
  <conditionalFormatting sqref="C2:C16">
    <cfRule type="colorScale" priority="1">
      <colorScale>
        <cfvo type="num" val="0"/>
        <cfvo type="num" val="1"/>
        <color rgb="FFFF9E8E"/>
        <color rgb="FFE2EFDA"/>
      </colorScale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pane xSplit="2" ySplit="1" topLeftCell="C5" activePane="bottomRight" state="frozen"/>
      <selection pane="topRight" activeCell="C1" sqref="C1"/>
      <selection pane="bottomLeft" activeCell="A2" sqref="A2"/>
      <selection pane="bottomRight" activeCell="E27" sqref="E27"/>
    </sheetView>
  </sheetViews>
  <sheetFormatPr defaultRowHeight="14.25" x14ac:dyDescent="0.45"/>
  <cols>
    <col min="1" max="1" width="19.59765625" style="3" customWidth="1"/>
    <col min="2" max="2" width="23.9296875" style="3" customWidth="1"/>
    <col min="3" max="3" width="11.59765625" style="3" customWidth="1"/>
    <col min="4" max="4" width="12.46484375" style="3" customWidth="1"/>
    <col min="5" max="5" width="11.796875" style="3" customWidth="1"/>
    <col min="6" max="16384" width="9.06640625" style="3"/>
  </cols>
  <sheetData>
    <row r="1" spans="1:6" s="5" customFormat="1" x14ac:dyDescent="0.45">
      <c r="C1" s="5" t="s">
        <v>27</v>
      </c>
      <c r="D1" s="5" t="s">
        <v>70</v>
      </c>
      <c r="E1" s="5" t="s">
        <v>71</v>
      </c>
    </row>
    <row r="2" spans="1:6" x14ac:dyDescent="0.45">
      <c r="A2" s="1" t="s">
        <v>30</v>
      </c>
      <c r="B2" s="1" t="s">
        <v>31</v>
      </c>
      <c r="C2" s="4">
        <v>0.55555555555555558</v>
      </c>
      <c r="D2" s="6">
        <v>82</v>
      </c>
      <c r="E2" s="6">
        <v>82</v>
      </c>
      <c r="F2" s="3">
        <f>(D2+E2)/2</f>
        <v>82</v>
      </c>
    </row>
    <row r="3" spans="1:6" x14ac:dyDescent="0.45">
      <c r="A3" s="2" t="s">
        <v>32</v>
      </c>
      <c r="B3" s="2" t="s">
        <v>33</v>
      </c>
      <c r="C3" s="4">
        <v>0.88888888888888884</v>
      </c>
      <c r="D3" s="6">
        <v>70</v>
      </c>
      <c r="E3" s="6">
        <v>81</v>
      </c>
      <c r="F3" s="3">
        <f t="shared" ref="F3:F22" si="0">(D3+E3)/2</f>
        <v>75.5</v>
      </c>
    </row>
    <row r="4" spans="1:6" x14ac:dyDescent="0.45">
      <c r="A4" s="2" t="s">
        <v>34</v>
      </c>
      <c r="B4" s="2" t="s">
        <v>35</v>
      </c>
      <c r="C4" s="4">
        <v>0.1111111111111111</v>
      </c>
      <c r="D4" s="6">
        <v>70</v>
      </c>
      <c r="E4" s="6">
        <v>80</v>
      </c>
      <c r="F4" s="3">
        <f t="shared" si="0"/>
        <v>75</v>
      </c>
    </row>
    <row r="5" spans="1:6" x14ac:dyDescent="0.45">
      <c r="A5" s="2" t="s">
        <v>36</v>
      </c>
      <c r="B5" s="2" t="s">
        <v>37</v>
      </c>
      <c r="C5" s="4">
        <v>0.83333333333333337</v>
      </c>
      <c r="D5" s="6">
        <v>33</v>
      </c>
      <c r="E5" s="6">
        <v>47</v>
      </c>
      <c r="F5" s="3">
        <f t="shared" si="0"/>
        <v>40</v>
      </c>
    </row>
    <row r="6" spans="1:6" x14ac:dyDescent="0.45">
      <c r="A6" s="2" t="s">
        <v>38</v>
      </c>
      <c r="B6" s="2" t="s">
        <v>39</v>
      </c>
      <c r="C6" s="4">
        <v>0.88888888888888884</v>
      </c>
      <c r="D6" s="6">
        <v>55</v>
      </c>
      <c r="E6" s="6">
        <v>74</v>
      </c>
      <c r="F6" s="3">
        <f t="shared" si="0"/>
        <v>64.5</v>
      </c>
    </row>
    <row r="7" spans="1:6" x14ac:dyDescent="0.45">
      <c r="A7" s="2" t="s">
        <v>40</v>
      </c>
      <c r="B7" s="2" t="s">
        <v>41</v>
      </c>
      <c r="C7" s="4">
        <v>0.1111111111111111</v>
      </c>
      <c r="D7" s="6">
        <v>74</v>
      </c>
      <c r="E7" s="6">
        <v>72</v>
      </c>
      <c r="F7" s="3">
        <f t="shared" si="0"/>
        <v>73</v>
      </c>
    </row>
    <row r="8" spans="1:6" x14ac:dyDescent="0.45">
      <c r="A8" s="2" t="s">
        <v>42</v>
      </c>
      <c r="B8" s="2" t="s">
        <v>43</v>
      </c>
      <c r="C8" s="4">
        <v>0.72222222222222221</v>
      </c>
      <c r="D8" s="6">
        <v>52</v>
      </c>
      <c r="E8" s="6">
        <v>60</v>
      </c>
      <c r="F8" s="3">
        <f t="shared" si="0"/>
        <v>56</v>
      </c>
    </row>
    <row r="9" spans="1:6" x14ac:dyDescent="0.45">
      <c r="A9" s="2" t="s">
        <v>44</v>
      </c>
      <c r="B9" s="2" t="s">
        <v>43</v>
      </c>
      <c r="C9" s="4">
        <v>0.88888888888888884</v>
      </c>
      <c r="D9" s="6">
        <v>72</v>
      </c>
      <c r="E9" s="6">
        <v>50</v>
      </c>
      <c r="F9" s="3">
        <f t="shared" si="0"/>
        <v>61</v>
      </c>
    </row>
    <row r="10" spans="1:6" x14ac:dyDescent="0.45">
      <c r="A10" s="2" t="s">
        <v>45</v>
      </c>
      <c r="B10" s="2" t="s">
        <v>46</v>
      </c>
      <c r="C10" s="4">
        <v>0.77777777777777779</v>
      </c>
      <c r="D10" s="6">
        <v>71</v>
      </c>
      <c r="E10" s="6">
        <v>74</v>
      </c>
      <c r="F10" s="3">
        <f t="shared" si="0"/>
        <v>72.5</v>
      </c>
    </row>
    <row r="11" spans="1:6" x14ac:dyDescent="0.45">
      <c r="A11" s="2" t="s">
        <v>47</v>
      </c>
      <c r="B11" s="2" t="s">
        <v>46</v>
      </c>
      <c r="C11" s="4">
        <v>0.33333333333333331</v>
      </c>
      <c r="D11" s="6">
        <v>0</v>
      </c>
      <c r="E11" s="6">
        <v>0</v>
      </c>
      <c r="F11" s="3">
        <f t="shared" si="0"/>
        <v>0</v>
      </c>
    </row>
    <row r="12" spans="1:6" x14ac:dyDescent="0.45">
      <c r="A12" s="2" t="s">
        <v>48</v>
      </c>
      <c r="B12" s="2" t="s">
        <v>49</v>
      </c>
      <c r="C12" s="4">
        <v>0.94444444444444442</v>
      </c>
      <c r="D12" s="6">
        <v>57</v>
      </c>
      <c r="E12" s="6">
        <v>66</v>
      </c>
      <c r="F12" s="3">
        <f t="shared" si="0"/>
        <v>61.5</v>
      </c>
    </row>
    <row r="13" spans="1:6" x14ac:dyDescent="0.45">
      <c r="A13" s="2" t="s">
        <v>50</v>
      </c>
      <c r="B13" s="2" t="s">
        <v>51</v>
      </c>
      <c r="C13" s="4">
        <v>0.5</v>
      </c>
      <c r="D13" s="6">
        <v>77</v>
      </c>
      <c r="E13" s="6">
        <v>64</v>
      </c>
      <c r="F13" s="3">
        <f t="shared" si="0"/>
        <v>70.5</v>
      </c>
    </row>
    <row r="14" spans="1:6" x14ac:dyDescent="0.45">
      <c r="A14" s="2" t="s">
        <v>52</v>
      </c>
      <c r="B14" s="2" t="s">
        <v>53</v>
      </c>
      <c r="C14" s="4">
        <v>0.94444444444444442</v>
      </c>
      <c r="D14" s="6">
        <v>86</v>
      </c>
      <c r="E14" s="6">
        <v>82</v>
      </c>
      <c r="F14" s="3">
        <f t="shared" si="0"/>
        <v>84</v>
      </c>
    </row>
    <row r="15" spans="1:6" x14ac:dyDescent="0.45">
      <c r="A15" s="2" t="s">
        <v>54</v>
      </c>
      <c r="B15" s="2" t="s">
        <v>55</v>
      </c>
      <c r="C15" s="4">
        <v>0.66666666666666663</v>
      </c>
      <c r="D15" s="6">
        <v>51</v>
      </c>
      <c r="E15" s="6">
        <v>90</v>
      </c>
      <c r="F15" s="3">
        <f t="shared" si="0"/>
        <v>70.5</v>
      </c>
    </row>
    <row r="16" spans="1:6" x14ac:dyDescent="0.45">
      <c r="A16" s="2" t="s">
        <v>56</v>
      </c>
      <c r="B16" s="2" t="s">
        <v>57</v>
      </c>
      <c r="C16" s="4">
        <v>0.77777777777777779</v>
      </c>
      <c r="D16" s="6">
        <v>63</v>
      </c>
      <c r="E16" s="6">
        <v>50</v>
      </c>
      <c r="F16" s="3">
        <f t="shared" si="0"/>
        <v>56.5</v>
      </c>
    </row>
    <row r="17" spans="1:6" x14ac:dyDescent="0.45">
      <c r="A17" s="2" t="s">
        <v>58</v>
      </c>
      <c r="B17" s="2" t="s">
        <v>59</v>
      </c>
      <c r="C17" s="4">
        <v>0.55555555555555558</v>
      </c>
      <c r="D17" s="6">
        <v>67</v>
      </c>
      <c r="E17" s="6">
        <v>65</v>
      </c>
      <c r="F17" s="3">
        <f t="shared" si="0"/>
        <v>66</v>
      </c>
    </row>
    <row r="18" spans="1:6" x14ac:dyDescent="0.45">
      <c r="A18" s="2" t="s">
        <v>60</v>
      </c>
      <c r="B18" s="2" t="s">
        <v>61</v>
      </c>
      <c r="C18" s="4">
        <v>0.88888888888888884</v>
      </c>
      <c r="D18" s="6">
        <v>55</v>
      </c>
      <c r="E18" s="6">
        <v>55</v>
      </c>
      <c r="F18" s="3">
        <f t="shared" si="0"/>
        <v>55</v>
      </c>
    </row>
    <row r="19" spans="1:6" x14ac:dyDescent="0.45">
      <c r="A19" s="2" t="s">
        <v>62</v>
      </c>
      <c r="B19" s="2" t="s">
        <v>63</v>
      </c>
      <c r="C19" s="4">
        <v>1</v>
      </c>
      <c r="D19" s="6">
        <v>58</v>
      </c>
      <c r="E19" s="6">
        <v>63</v>
      </c>
      <c r="F19" s="3">
        <f t="shared" si="0"/>
        <v>60.5</v>
      </c>
    </row>
    <row r="20" spans="1:6" x14ac:dyDescent="0.45">
      <c r="A20" s="2" t="s">
        <v>64</v>
      </c>
      <c r="B20" s="2" t="s">
        <v>65</v>
      </c>
      <c r="C20" s="4">
        <v>0.77777777777777779</v>
      </c>
      <c r="D20" s="6">
        <v>80</v>
      </c>
      <c r="E20" s="6">
        <v>0</v>
      </c>
      <c r="F20" s="3">
        <f t="shared" si="0"/>
        <v>40</v>
      </c>
    </row>
    <row r="21" spans="1:6" x14ac:dyDescent="0.45">
      <c r="A21" s="2" t="s">
        <v>66</v>
      </c>
      <c r="B21" s="2" t="s">
        <v>67</v>
      </c>
      <c r="C21" s="4">
        <v>0.83333333333333337</v>
      </c>
      <c r="D21" s="6">
        <v>55</v>
      </c>
      <c r="E21" s="6">
        <v>92</v>
      </c>
      <c r="F21" s="3">
        <f t="shared" si="0"/>
        <v>73.5</v>
      </c>
    </row>
    <row r="22" spans="1:6" x14ac:dyDescent="0.45">
      <c r="A22" s="2" t="s">
        <v>68</v>
      </c>
      <c r="B22" s="2" t="s">
        <v>69</v>
      </c>
      <c r="C22" s="4">
        <v>0.44444444444444442</v>
      </c>
      <c r="D22" s="6">
        <v>0</v>
      </c>
      <c r="E22" s="6">
        <v>0</v>
      </c>
      <c r="F22" s="3">
        <f t="shared" si="0"/>
        <v>0</v>
      </c>
    </row>
    <row r="23" spans="1:6" x14ac:dyDescent="0.45">
      <c r="C23" s="3" t="s">
        <v>28</v>
      </c>
      <c r="D23" s="7">
        <f>AVERAGE(D2:D22)</f>
        <v>58.476190476190474</v>
      </c>
      <c r="E23" s="7">
        <f>AVERAGE(E2:E22)</f>
        <v>59.38095238095238</v>
      </c>
      <c r="F23" s="7">
        <f>AVERAGE(F2:F22)</f>
        <v>58.928571428571431</v>
      </c>
    </row>
    <row r="24" spans="1:6" x14ac:dyDescent="0.45">
      <c r="C24" s="3" t="s">
        <v>29</v>
      </c>
      <c r="D24" s="7">
        <f>_xlfn.STDEV.S(D2:D22)</f>
        <v>23.109779418287498</v>
      </c>
      <c r="E24" s="7">
        <f>_xlfn.STDEV.S(E2:E22)</f>
        <v>27.875573878354846</v>
      </c>
      <c r="F24" s="7">
        <f>_xlfn.STDEV.S(F2:F22)</f>
        <v>22.739989948483768</v>
      </c>
    </row>
  </sheetData>
  <conditionalFormatting sqref="A2:B22">
    <cfRule type="expression" dxfId="11" priority="2">
      <formula>(IF((IF(SUBTOTAL(3,$C2)=0,MIN($G2:$G$19)-1,SUBTOTAL(3,$C2:$C$19))/2)-ROUNDDOWN((IF(SUBTOTAL(3,$C2)=0,MIN($G2:$G$19)-1,SUBTOTAL(3,$C2:$C$19))/2),0)=0.5,"Y","N"))="Y"</formula>
    </cfRule>
  </conditionalFormatting>
  <conditionalFormatting sqref="C2:C22">
    <cfRule type="colorScale" priority="1">
      <colorScale>
        <cfvo type="num" val="0"/>
        <cfvo type="num" val="1"/>
        <color rgb="FFFF9E8E"/>
        <color rgb="FFE2EFDA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7" sqref="F7"/>
    </sheetView>
  </sheetViews>
  <sheetFormatPr defaultRowHeight="14.25" x14ac:dyDescent="0.45"/>
  <cols>
    <col min="1" max="1" width="19.59765625" style="3" customWidth="1"/>
    <col min="2" max="2" width="23.9296875" style="3" customWidth="1"/>
    <col min="3" max="3" width="11.59765625" style="3" customWidth="1"/>
    <col min="4" max="4" width="12.46484375" style="3" customWidth="1"/>
    <col min="5" max="5" width="13.9296875" style="3" customWidth="1"/>
    <col min="6" max="6" width="17.33203125" style="3" customWidth="1"/>
    <col min="7" max="16384" width="9.06640625" style="3"/>
  </cols>
  <sheetData>
    <row r="1" spans="1:6" s="5" customFormat="1" x14ac:dyDescent="0.45">
      <c r="C1" s="5" t="s">
        <v>27</v>
      </c>
      <c r="D1" s="5" t="s">
        <v>0</v>
      </c>
      <c r="E1" s="5" t="s">
        <v>192</v>
      </c>
    </row>
    <row r="2" spans="1:6" x14ac:dyDescent="0.45">
      <c r="A2" s="1" t="s">
        <v>72</v>
      </c>
      <c r="B2" s="1" t="s">
        <v>73</v>
      </c>
      <c r="C2" s="4">
        <v>0.23809523809523808</v>
      </c>
      <c r="D2" s="6">
        <v>64</v>
      </c>
      <c r="E2" s="6">
        <v>15</v>
      </c>
      <c r="F2" s="6">
        <f t="shared" ref="F2:F4" si="0">(D2+E2)/2</f>
        <v>39.5</v>
      </c>
    </row>
    <row r="3" spans="1:6" x14ac:dyDescent="0.45">
      <c r="A3" s="2" t="s">
        <v>74</v>
      </c>
      <c r="B3" s="2" t="s">
        <v>43</v>
      </c>
      <c r="C3" s="4">
        <v>0.47826086956521741</v>
      </c>
      <c r="D3" s="6">
        <v>65</v>
      </c>
      <c r="E3" s="6">
        <v>52</v>
      </c>
      <c r="F3" s="6">
        <f t="shared" si="0"/>
        <v>58.5</v>
      </c>
    </row>
    <row r="4" spans="1:6" x14ac:dyDescent="0.45">
      <c r="A4" s="2" t="s">
        <v>75</v>
      </c>
      <c r="B4" s="2" t="s">
        <v>76</v>
      </c>
      <c r="C4" s="4">
        <v>0.52173913043478259</v>
      </c>
      <c r="D4" s="6">
        <v>66</v>
      </c>
      <c r="E4" s="6">
        <v>75</v>
      </c>
      <c r="F4" s="6">
        <f t="shared" si="0"/>
        <v>70.5</v>
      </c>
    </row>
    <row r="5" spans="1:6" x14ac:dyDescent="0.45">
      <c r="A5" s="2" t="s">
        <v>77</v>
      </c>
      <c r="B5" s="2" t="s">
        <v>78</v>
      </c>
      <c r="C5" s="4">
        <v>0.47826086956521741</v>
      </c>
      <c r="D5" s="6">
        <v>60</v>
      </c>
      <c r="E5" s="6">
        <v>67</v>
      </c>
      <c r="F5" s="6">
        <f>(D5+E5)/2</f>
        <v>63.5</v>
      </c>
    </row>
    <row r="6" spans="1:6" x14ac:dyDescent="0.45">
      <c r="A6" s="2" t="s">
        <v>80</v>
      </c>
      <c r="B6" s="2" t="s">
        <v>81</v>
      </c>
      <c r="C6" s="4">
        <v>0.52173913043478259</v>
      </c>
      <c r="D6" s="6">
        <v>40</v>
      </c>
      <c r="E6" s="6">
        <v>25</v>
      </c>
      <c r="F6" s="6">
        <f t="shared" ref="F6:F11" si="1">(D6+E6)/2</f>
        <v>32.5</v>
      </c>
    </row>
    <row r="7" spans="1:6" x14ac:dyDescent="0.45">
      <c r="A7" s="2" t="s">
        <v>82</v>
      </c>
      <c r="B7" s="2" t="s">
        <v>83</v>
      </c>
      <c r="C7" s="4">
        <v>0.47826086956521741</v>
      </c>
      <c r="D7" s="6">
        <v>75</v>
      </c>
      <c r="E7" s="6">
        <v>86</v>
      </c>
      <c r="F7" s="6">
        <f t="shared" si="1"/>
        <v>80.5</v>
      </c>
    </row>
    <row r="8" spans="1:6" x14ac:dyDescent="0.45">
      <c r="A8" s="2" t="s">
        <v>84</v>
      </c>
      <c r="B8" s="2" t="s">
        <v>85</v>
      </c>
      <c r="C8" s="4">
        <v>5.2631578947368418E-2</v>
      </c>
      <c r="D8" s="6">
        <v>31</v>
      </c>
      <c r="E8" s="6">
        <v>44</v>
      </c>
      <c r="F8" s="6">
        <f t="shared" si="1"/>
        <v>37.5</v>
      </c>
    </row>
    <row r="9" spans="1:6" x14ac:dyDescent="0.45">
      <c r="A9" s="2" t="s">
        <v>86</v>
      </c>
      <c r="B9" s="2" t="s">
        <v>87</v>
      </c>
      <c r="C9" s="4">
        <v>0.43478260869565216</v>
      </c>
      <c r="D9" s="6">
        <v>57</v>
      </c>
      <c r="E9" s="6">
        <v>64</v>
      </c>
      <c r="F9" s="6">
        <f t="shared" si="1"/>
        <v>60.5</v>
      </c>
    </row>
    <row r="10" spans="1:6" x14ac:dyDescent="0.45">
      <c r="A10" s="2" t="s">
        <v>90</v>
      </c>
      <c r="B10" s="2" t="s">
        <v>91</v>
      </c>
      <c r="C10" s="4">
        <v>0.23809523809523808</v>
      </c>
      <c r="D10" s="6">
        <v>50</v>
      </c>
      <c r="E10" s="6">
        <v>26</v>
      </c>
      <c r="F10" s="6">
        <f t="shared" si="1"/>
        <v>38</v>
      </c>
    </row>
    <row r="11" spans="1:6" x14ac:dyDescent="0.45">
      <c r="A11" s="2" t="s">
        <v>92</v>
      </c>
      <c r="B11" s="2" t="s">
        <v>93</v>
      </c>
      <c r="C11" s="4">
        <v>0.33333333333333331</v>
      </c>
      <c r="D11" s="6">
        <v>81</v>
      </c>
      <c r="E11" s="6">
        <v>51</v>
      </c>
      <c r="F11" s="6">
        <f t="shared" si="1"/>
        <v>66</v>
      </c>
    </row>
    <row r="12" spans="1:6" x14ac:dyDescent="0.45">
      <c r="C12" s="3" t="s">
        <v>97</v>
      </c>
      <c r="D12" s="7">
        <f>AVERAGE(D2:D11)</f>
        <v>58.9</v>
      </c>
      <c r="E12" s="7">
        <f t="shared" ref="E12:F12" si="2">AVERAGE(E2:E11)</f>
        <v>50.5</v>
      </c>
      <c r="F12" s="7">
        <f t="shared" si="2"/>
        <v>54.7</v>
      </c>
    </row>
    <row r="13" spans="1:6" x14ac:dyDescent="0.45">
      <c r="C13" s="3" t="s">
        <v>98</v>
      </c>
      <c r="D13" s="7">
        <f>_xlfn.STDEV.S(D2:D11)</f>
        <v>15.205627613193455</v>
      </c>
      <c r="E13" s="7">
        <f t="shared" ref="E13:F13" si="3">_xlfn.STDEV.S(E2:E11)</f>
        <v>23.262989203167049</v>
      </c>
      <c r="F13" s="7">
        <f t="shared" si="3"/>
        <v>16.556636802872195</v>
      </c>
    </row>
    <row r="16" spans="1:6" x14ac:dyDescent="0.45">
      <c r="A16" s="2" t="s">
        <v>88</v>
      </c>
      <c r="B16" s="2" t="s">
        <v>89</v>
      </c>
      <c r="C16" s="4">
        <v>0</v>
      </c>
      <c r="D16" s="6">
        <v>0</v>
      </c>
    </row>
  </sheetData>
  <conditionalFormatting sqref="C2:C11 C16">
    <cfRule type="colorScale" priority="2">
      <colorScale>
        <cfvo type="num" val="0"/>
        <cfvo type="num" val="1"/>
        <color rgb="FFFF9E8E"/>
        <color rgb="FFE2EFDA"/>
      </colorScale>
    </cfRule>
  </conditionalFormatting>
  <conditionalFormatting sqref="A5:B5">
    <cfRule type="expression" dxfId="10" priority="49">
      <formula>(IF((IF(SUBTOTAL(3,$C5)=0,MIN($G$3:$G9)-1,SUBTOTAL(3,$C$3:$C9))/2)-ROUNDDOWN((IF(SUBTOTAL(3,$C5)=0,MIN($G$3:$G9)-1,SUBTOTAL(3,$C$3:$C9))/2),0)=0.5,"Y","N"))="Y"</formula>
    </cfRule>
  </conditionalFormatting>
  <conditionalFormatting sqref="A3:B3">
    <cfRule type="expression" dxfId="9" priority="51">
      <formula>(IF((IF(SUBTOTAL(3,$C3)=0,MIN($G$3:$G9)-1,SUBTOTAL(3,$C$3:$C9))/2)-ROUNDDOWN((IF(SUBTOTAL(3,$C3)=0,MIN($G$3:$G9)-1,SUBTOTAL(3,$C$3:$C9))/2),0)=0.5,"Y","N"))="Y"</formula>
    </cfRule>
  </conditionalFormatting>
  <conditionalFormatting sqref="A2:B2">
    <cfRule type="expression" dxfId="8" priority="52">
      <formula>(IF((IF(SUBTOTAL(3,$C2)=0,MIN($G$2:$G9)-1,SUBTOTAL(3,$C$2:$C9))/2)-ROUNDDOWN((IF(SUBTOTAL(3,$C2)=0,MIN($G$2:$G9)-1,SUBTOTAL(3,$C$2:$C9))/2),0)=0.5,"Y","N"))="Y"</formula>
    </cfRule>
  </conditionalFormatting>
  <conditionalFormatting sqref="A7:B8 A11:B11">
    <cfRule type="expression" dxfId="7" priority="71">
      <formula>(IF((IF(SUBTOTAL(3,$C7)=0,MIN($G$3:$G10)-1,SUBTOTAL(3,$C$3:$C10))/2)-ROUNDDOWN((IF(SUBTOTAL(3,$C7)=0,MIN($G$3:$G10)-1,SUBTOTAL(3,$C$3:$C10))/2),0)=0.5,"Y","N"))="Y"</formula>
    </cfRule>
  </conditionalFormatting>
  <conditionalFormatting sqref="A9:B10">
    <cfRule type="expression" dxfId="6" priority="74">
      <formula>(IF((IF(SUBTOTAL(3,$C9)=0,MIN($G$3:$G11)-1,SUBTOTAL(3,$C$3:$C11))/2)-ROUNDDOWN((IF(SUBTOTAL(3,$C9)=0,MIN($G$3:$G11)-1,SUBTOTAL(3,$C$3:$C11))/2),0)=0.5,"Y","N"))="Y"</formula>
    </cfRule>
  </conditionalFormatting>
  <conditionalFormatting sqref="A16:B16">
    <cfRule type="expression" dxfId="5" priority="86">
      <formula>(IF((IF(SUBTOTAL(3,$C16)=0,MIN($G$3:$G11)-1,SUBTOTAL(3,$C$3:$C11))/2)-ROUNDDOWN((IF(SUBTOTAL(3,$C16)=0,MIN($G$3:$G11)-1,SUBTOTAL(3,$C$3:$C11))/2),0)=0.5,"Y","N"))="Y"</formula>
    </cfRule>
  </conditionalFormatting>
  <conditionalFormatting sqref="A6:B6">
    <cfRule type="expression" dxfId="4" priority="91">
      <formula>(IF((IF(SUBTOTAL(3,$C6)=0,MIN($G$3:$G16)-1,SUBTOTAL(3,$C$3:$C16))/2)-ROUNDDOWN((IF(SUBTOTAL(3,$C6)=0,MIN($G$3:$G16)-1,SUBTOTAL(3,$C$3:$C16))/2),0)=0.5,"Y","N"))="Y"</formula>
    </cfRule>
  </conditionalFormatting>
  <conditionalFormatting sqref="A4:B4">
    <cfRule type="expression" dxfId="3" priority="92">
      <formula>(IF((IF(SUBTOTAL(3,$C4)=0,MIN($G$3:$G16)-1,SUBTOTAL(3,$C$3:$C16))/2)-ROUNDDOWN((IF(SUBTOTAL(3,$C4)=0,MIN($G$3:$G16)-1,SUBTOTAL(3,$C$3:$C16))/2),0)=0.5,"Y","N"))="Y"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5" sqref="E5"/>
    </sheetView>
  </sheetViews>
  <sheetFormatPr defaultRowHeight="14.25" x14ac:dyDescent="0.45"/>
  <cols>
    <col min="1" max="1" width="19.59765625" style="3" customWidth="1"/>
    <col min="2" max="2" width="23.9296875" style="3" customWidth="1"/>
    <col min="3" max="3" width="11.59765625" style="3" customWidth="1"/>
    <col min="4" max="4" width="12.46484375" style="3" customWidth="1"/>
    <col min="5" max="5" width="11.796875" style="3" customWidth="1"/>
    <col min="6" max="16384" width="9.06640625" style="3"/>
  </cols>
  <sheetData>
    <row r="1" spans="1:6" s="5" customFormat="1" x14ac:dyDescent="0.45">
      <c r="C1" s="5" t="s">
        <v>27</v>
      </c>
      <c r="D1" s="5" t="s">
        <v>70</v>
      </c>
      <c r="E1" s="5" t="s">
        <v>71</v>
      </c>
    </row>
    <row r="2" spans="1:6" x14ac:dyDescent="0.45">
      <c r="A2" s="1" t="s">
        <v>36</v>
      </c>
      <c r="B2" s="1" t="s">
        <v>37</v>
      </c>
      <c r="C2" s="4">
        <v>0.94444444444444442</v>
      </c>
      <c r="D2" s="6">
        <v>70</v>
      </c>
      <c r="E2" s="6">
        <v>0</v>
      </c>
      <c r="F2" s="6">
        <f>(D2+E2)/2</f>
        <v>35</v>
      </c>
    </row>
    <row r="3" spans="1:6" x14ac:dyDescent="0.45">
      <c r="A3" s="2" t="s">
        <v>47</v>
      </c>
      <c r="B3" s="2" t="s">
        <v>46</v>
      </c>
      <c r="C3" s="4">
        <v>0.22222222222222221</v>
      </c>
      <c r="D3" s="6">
        <v>0</v>
      </c>
      <c r="E3" s="6">
        <v>0</v>
      </c>
      <c r="F3" s="6">
        <f t="shared" ref="F3:F9" si="0">(D3+E3)/2</f>
        <v>0</v>
      </c>
    </row>
    <row r="4" spans="1:6" x14ac:dyDescent="0.45">
      <c r="A4" s="2" t="s">
        <v>48</v>
      </c>
      <c r="B4" s="2" t="s">
        <v>49</v>
      </c>
      <c r="C4" s="4">
        <v>0.94444444444444442</v>
      </c>
      <c r="D4" s="6">
        <v>75</v>
      </c>
      <c r="E4" s="6">
        <v>60</v>
      </c>
      <c r="F4" s="6">
        <f t="shared" si="0"/>
        <v>67.5</v>
      </c>
    </row>
    <row r="5" spans="1:6" x14ac:dyDescent="0.45">
      <c r="A5" s="2" t="s">
        <v>56</v>
      </c>
      <c r="B5" s="2" t="s">
        <v>57</v>
      </c>
      <c r="C5" s="4">
        <v>0.72222222222222221</v>
      </c>
      <c r="D5" s="6">
        <v>30</v>
      </c>
      <c r="E5" s="6">
        <v>0</v>
      </c>
      <c r="F5" s="6">
        <f t="shared" si="0"/>
        <v>15</v>
      </c>
    </row>
    <row r="6" spans="1:6" x14ac:dyDescent="0.45">
      <c r="A6" s="2" t="s">
        <v>68</v>
      </c>
      <c r="B6" s="2" t="s">
        <v>69</v>
      </c>
      <c r="C6" s="4">
        <v>0.5</v>
      </c>
      <c r="D6" s="6">
        <v>0</v>
      </c>
      <c r="E6" s="6">
        <v>0</v>
      </c>
      <c r="F6" s="6">
        <f t="shared" si="0"/>
        <v>0</v>
      </c>
    </row>
    <row r="7" spans="1:6" x14ac:dyDescent="0.45">
      <c r="A7" s="2" t="s">
        <v>60</v>
      </c>
      <c r="B7" s="2" t="s">
        <v>61</v>
      </c>
      <c r="C7" s="4">
        <v>0.94444444444444442</v>
      </c>
      <c r="D7" s="6">
        <v>71</v>
      </c>
      <c r="E7" s="6">
        <v>61</v>
      </c>
      <c r="F7" s="6">
        <f t="shared" si="0"/>
        <v>66</v>
      </c>
    </row>
    <row r="8" spans="1:6" x14ac:dyDescent="0.45">
      <c r="A8" s="2" t="s">
        <v>62</v>
      </c>
      <c r="B8" s="2" t="s">
        <v>63</v>
      </c>
      <c r="C8" s="4">
        <v>1</v>
      </c>
      <c r="D8" s="6">
        <v>74</v>
      </c>
      <c r="E8" s="6">
        <v>57</v>
      </c>
      <c r="F8" s="6">
        <f t="shared" si="0"/>
        <v>65.5</v>
      </c>
    </row>
    <row r="9" spans="1:6" x14ac:dyDescent="0.45">
      <c r="A9" s="2" t="s">
        <v>66</v>
      </c>
      <c r="B9" s="2" t="s">
        <v>67</v>
      </c>
      <c r="C9" s="4">
        <v>0.94444444444444442</v>
      </c>
      <c r="D9" s="6">
        <v>77</v>
      </c>
      <c r="E9" s="6">
        <v>70</v>
      </c>
      <c r="F9" s="6">
        <f t="shared" si="0"/>
        <v>73.5</v>
      </c>
    </row>
    <row r="10" spans="1:6" x14ac:dyDescent="0.45">
      <c r="C10" s="3" t="s">
        <v>28</v>
      </c>
      <c r="D10" s="7">
        <f>AVERAGE(D2:D9)</f>
        <v>49.625</v>
      </c>
      <c r="E10" s="7">
        <f>AVERAGE(E2:E9)</f>
        <v>31</v>
      </c>
      <c r="F10" s="7">
        <f>AVERAGE(F2:F9)</f>
        <v>40.3125</v>
      </c>
    </row>
    <row r="11" spans="1:6" x14ac:dyDescent="0.45">
      <c r="C11" s="3" t="s">
        <v>29</v>
      </c>
      <c r="D11" s="7">
        <f>_xlfn.STDEV.S(D2:D9)</f>
        <v>34.163211207379206</v>
      </c>
      <c r="E11" s="7">
        <f>_xlfn.STDEV.S(E2:E9)</f>
        <v>33.342379724822969</v>
      </c>
      <c r="F11" s="7">
        <f>_xlfn.STDEV.S(F2:F9)</f>
        <v>31.744445520887137</v>
      </c>
    </row>
    <row r="19" spans="7:7" x14ac:dyDescent="0.45">
      <c r="G19" s="3">
        <v>10</v>
      </c>
    </row>
    <row r="20" spans="7:7" x14ac:dyDescent="0.45">
      <c r="G20" s="3">
        <v>12</v>
      </c>
    </row>
    <row r="21" spans="7:7" x14ac:dyDescent="0.45">
      <c r="G21" s="3">
        <v>13</v>
      </c>
    </row>
    <row r="22" spans="7:7" x14ac:dyDescent="0.45">
      <c r="G22" s="3">
        <v>13</v>
      </c>
    </row>
    <row r="23" spans="7:7" x14ac:dyDescent="0.45">
      <c r="G23" s="3">
        <v>13</v>
      </c>
    </row>
    <row r="24" spans="7:7" x14ac:dyDescent="0.45">
      <c r="G24" s="3">
        <f>SUM(G19:G23)</f>
        <v>61</v>
      </c>
    </row>
  </sheetData>
  <conditionalFormatting sqref="A2:B9">
    <cfRule type="expression" dxfId="2" priority="94">
      <formula>(IF((IF(SUBTOTAL(3,$C2)=0,MIN($G$2:$G18)-1,SUBTOTAL(3,$C$2:$C18))/2)-ROUNDDOWN((IF(SUBTOTAL(3,$C2)=0,MIN($G$2:$G18)-1,SUBTOTAL(3,$C$2:$C18))/2),0)=0.5,"Y","N"))="Y"</formula>
    </cfRule>
  </conditionalFormatting>
  <conditionalFormatting sqref="C2:C9">
    <cfRule type="colorScale" priority="1">
      <colorScale>
        <cfvo type="num" val="0"/>
        <cfvo type="num" val="1"/>
        <color rgb="FFFF9E8E"/>
        <color rgb="FFE2EFDA"/>
      </colorScale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workbookViewId="0">
      <pane xSplit="2" ySplit="1" topLeftCell="C14" activePane="bottomRight" state="frozen"/>
      <selection pane="topRight" activeCell="C1" sqref="C1"/>
      <selection pane="bottomLeft" activeCell="A2" sqref="A2"/>
      <selection pane="bottomRight" activeCell="E6" sqref="E6"/>
    </sheetView>
  </sheetViews>
  <sheetFormatPr defaultRowHeight="14.25" x14ac:dyDescent="0.45"/>
  <cols>
    <col min="1" max="1" width="19.59765625" style="3" customWidth="1"/>
    <col min="2" max="2" width="23.9296875" style="3" customWidth="1"/>
    <col min="3" max="3" width="11.59765625" style="3" customWidth="1"/>
    <col min="4" max="4" width="12.46484375" style="3" customWidth="1"/>
    <col min="5" max="5" width="11.796875" style="3" customWidth="1"/>
    <col min="6" max="6" width="9.06640625" style="21"/>
    <col min="7" max="16384" width="9.06640625" style="3"/>
  </cols>
  <sheetData>
    <row r="1" spans="1:7" s="5" customFormat="1" x14ac:dyDescent="0.45">
      <c r="C1" s="8" t="s">
        <v>27</v>
      </c>
      <c r="D1" s="8" t="s">
        <v>70</v>
      </c>
      <c r="E1" s="8" t="s">
        <v>125</v>
      </c>
      <c r="F1" s="20"/>
    </row>
    <row r="2" spans="1:7" x14ac:dyDescent="0.45">
      <c r="A2" s="2" t="s">
        <v>126</v>
      </c>
      <c r="B2" s="2" t="s">
        <v>127</v>
      </c>
      <c r="C2" s="4">
        <v>0.7857142857142857</v>
      </c>
      <c r="D2" s="6">
        <v>67</v>
      </c>
      <c r="E2" s="6">
        <v>68</v>
      </c>
      <c r="F2" s="21">
        <f>(D2*0.7)+(E2*0.3)</f>
        <v>67.3</v>
      </c>
      <c r="G2" s="3" t="s">
        <v>222</v>
      </c>
    </row>
    <row r="3" spans="1:7" x14ac:dyDescent="0.45">
      <c r="A3" s="2" t="s">
        <v>128</v>
      </c>
      <c r="B3" s="2" t="s">
        <v>129</v>
      </c>
      <c r="C3" s="4">
        <v>0.7142857142857143</v>
      </c>
      <c r="D3" s="6">
        <v>40</v>
      </c>
      <c r="E3" s="6">
        <v>50</v>
      </c>
      <c r="F3" s="21">
        <f t="shared" ref="F3:F36" si="0">(D3*0.7)+(E3*0.3)</f>
        <v>43</v>
      </c>
      <c r="G3" s="3" t="s">
        <v>222</v>
      </c>
    </row>
    <row r="4" spans="1:7" x14ac:dyDescent="0.45">
      <c r="A4" s="2" t="s">
        <v>130</v>
      </c>
      <c r="B4" s="2" t="s">
        <v>131</v>
      </c>
      <c r="C4" s="4">
        <v>1</v>
      </c>
      <c r="D4" s="6">
        <v>70</v>
      </c>
      <c r="E4" s="6">
        <v>80</v>
      </c>
      <c r="F4" s="21">
        <f t="shared" si="0"/>
        <v>73</v>
      </c>
      <c r="G4" s="3" t="s">
        <v>222</v>
      </c>
    </row>
    <row r="5" spans="1:7" x14ac:dyDescent="0.45">
      <c r="A5" s="2" t="s">
        <v>132</v>
      </c>
      <c r="B5" s="2" t="s">
        <v>133</v>
      </c>
      <c r="C5" s="4">
        <v>0.35714285714285715</v>
      </c>
      <c r="D5" s="6">
        <v>55</v>
      </c>
      <c r="E5" s="6">
        <v>70</v>
      </c>
      <c r="F5" s="21">
        <f t="shared" si="0"/>
        <v>59.5</v>
      </c>
      <c r="G5" s="3" t="s">
        <v>222</v>
      </c>
    </row>
    <row r="6" spans="1:7" x14ac:dyDescent="0.45">
      <c r="A6" s="2" t="s">
        <v>74</v>
      </c>
      <c r="B6" s="2" t="s">
        <v>134</v>
      </c>
      <c r="C6" s="4">
        <v>0.5714285714285714</v>
      </c>
      <c r="D6" s="6">
        <v>32</v>
      </c>
      <c r="E6" s="6">
        <v>18</v>
      </c>
      <c r="F6" s="21">
        <f t="shared" si="0"/>
        <v>27.799999999999997</v>
      </c>
      <c r="G6" s="3" t="s">
        <v>222</v>
      </c>
    </row>
    <row r="7" spans="1:7" x14ac:dyDescent="0.45">
      <c r="A7" s="2" t="s">
        <v>135</v>
      </c>
      <c r="B7" s="2" t="s">
        <v>189</v>
      </c>
      <c r="C7" s="4">
        <v>0.8571428571428571</v>
      </c>
      <c r="D7" s="6">
        <v>0</v>
      </c>
      <c r="E7" s="6">
        <v>63</v>
      </c>
      <c r="F7" s="21">
        <f t="shared" si="0"/>
        <v>18.899999999999999</v>
      </c>
      <c r="G7" s="3" t="s">
        <v>222</v>
      </c>
    </row>
    <row r="8" spans="1:7" x14ac:dyDescent="0.45">
      <c r="A8" s="2" t="s">
        <v>136</v>
      </c>
      <c r="B8" s="2" t="s">
        <v>190</v>
      </c>
      <c r="C8" s="4">
        <v>0.7142857142857143</v>
      </c>
      <c r="D8" s="6">
        <v>0</v>
      </c>
      <c r="E8" s="6">
        <v>28</v>
      </c>
      <c r="F8" s="21">
        <f t="shared" si="0"/>
        <v>8.4</v>
      </c>
      <c r="G8" s="3" t="s">
        <v>222</v>
      </c>
    </row>
    <row r="9" spans="1:7" x14ac:dyDescent="0.45">
      <c r="A9" s="2" t="s">
        <v>137</v>
      </c>
      <c r="B9" s="2" t="s">
        <v>43</v>
      </c>
      <c r="C9" s="4">
        <v>1</v>
      </c>
      <c r="D9" s="6">
        <v>82</v>
      </c>
      <c r="E9" s="6">
        <v>88</v>
      </c>
      <c r="F9" s="21">
        <f t="shared" si="0"/>
        <v>83.8</v>
      </c>
      <c r="G9" s="3" t="s">
        <v>222</v>
      </c>
    </row>
    <row r="10" spans="1:7" x14ac:dyDescent="0.45">
      <c r="A10" s="2" t="s">
        <v>138</v>
      </c>
      <c r="B10" s="2" t="s">
        <v>139</v>
      </c>
      <c r="C10" s="4">
        <v>0.7142857142857143</v>
      </c>
      <c r="D10" s="6">
        <v>65</v>
      </c>
      <c r="E10" s="6">
        <v>72</v>
      </c>
      <c r="F10" s="21">
        <f t="shared" si="0"/>
        <v>67.099999999999994</v>
      </c>
      <c r="G10" s="3" t="s">
        <v>222</v>
      </c>
    </row>
    <row r="11" spans="1:7" x14ac:dyDescent="0.45">
      <c r="A11" s="2" t="s">
        <v>140</v>
      </c>
      <c r="B11" s="2" t="s">
        <v>141</v>
      </c>
      <c r="C11" s="4">
        <v>0.42857142857142855</v>
      </c>
      <c r="D11" s="6">
        <v>85</v>
      </c>
      <c r="E11" s="6">
        <v>73</v>
      </c>
      <c r="F11" s="21">
        <f t="shared" si="0"/>
        <v>81.399999999999991</v>
      </c>
      <c r="G11" s="3" t="s">
        <v>222</v>
      </c>
    </row>
    <row r="12" spans="1:7" x14ac:dyDescent="0.45">
      <c r="A12" s="2" t="s">
        <v>142</v>
      </c>
      <c r="B12" s="2" t="s">
        <v>143</v>
      </c>
      <c r="C12" s="4">
        <v>0.42857142857142855</v>
      </c>
      <c r="D12" s="6">
        <v>44</v>
      </c>
      <c r="E12" s="6">
        <v>56</v>
      </c>
      <c r="F12" s="21">
        <f t="shared" si="0"/>
        <v>47.599999999999994</v>
      </c>
      <c r="G12" s="3" t="s">
        <v>222</v>
      </c>
    </row>
    <row r="13" spans="1:7" x14ac:dyDescent="0.45">
      <c r="A13" s="2" t="s">
        <v>144</v>
      </c>
      <c r="B13" s="2" t="s">
        <v>145</v>
      </c>
      <c r="C13" s="4">
        <v>1</v>
      </c>
      <c r="D13" s="6">
        <v>44</v>
      </c>
      <c r="E13" s="6">
        <v>37</v>
      </c>
      <c r="F13" s="21">
        <f t="shared" si="0"/>
        <v>41.9</v>
      </c>
      <c r="G13" s="3" t="s">
        <v>222</v>
      </c>
    </row>
    <row r="14" spans="1:7" x14ac:dyDescent="0.45">
      <c r="A14" s="2" t="s">
        <v>146</v>
      </c>
      <c r="B14" s="2" t="s">
        <v>147</v>
      </c>
      <c r="C14" s="4">
        <v>0.7142857142857143</v>
      </c>
      <c r="D14" s="6">
        <v>78</v>
      </c>
      <c r="E14" s="6">
        <v>78</v>
      </c>
      <c r="F14" s="21">
        <f t="shared" si="0"/>
        <v>78</v>
      </c>
      <c r="G14" s="3" t="s">
        <v>222</v>
      </c>
    </row>
    <row r="15" spans="1:7" x14ac:dyDescent="0.45">
      <c r="A15" s="2" t="s">
        <v>148</v>
      </c>
      <c r="B15" s="2" t="s">
        <v>149</v>
      </c>
      <c r="C15" s="4">
        <v>0.7142857142857143</v>
      </c>
      <c r="D15" s="6">
        <v>0</v>
      </c>
      <c r="E15" s="6">
        <v>69</v>
      </c>
      <c r="F15" s="21">
        <f t="shared" si="0"/>
        <v>20.7</v>
      </c>
      <c r="G15" s="3" t="s">
        <v>222</v>
      </c>
    </row>
    <row r="16" spans="1:7" x14ac:dyDescent="0.45">
      <c r="A16" s="2" t="s">
        <v>150</v>
      </c>
      <c r="B16" s="2" t="s">
        <v>191</v>
      </c>
      <c r="C16" s="4">
        <v>0.35714285714285715</v>
      </c>
      <c r="D16" s="6">
        <v>0</v>
      </c>
      <c r="E16" s="6">
        <v>58</v>
      </c>
      <c r="F16" s="21">
        <f t="shared" si="0"/>
        <v>17.399999999999999</v>
      </c>
      <c r="G16" s="3" t="s">
        <v>222</v>
      </c>
    </row>
    <row r="17" spans="1:7" x14ac:dyDescent="0.45">
      <c r="A17" s="2" t="s">
        <v>152</v>
      </c>
      <c r="B17" s="2" t="s">
        <v>151</v>
      </c>
      <c r="C17" s="4">
        <v>0.5714285714285714</v>
      </c>
      <c r="D17" s="6">
        <v>50</v>
      </c>
      <c r="E17" s="6">
        <v>58</v>
      </c>
      <c r="F17" s="21">
        <f t="shared" si="0"/>
        <v>52.4</v>
      </c>
      <c r="G17" s="3" t="s">
        <v>222</v>
      </c>
    </row>
    <row r="18" spans="1:7" x14ac:dyDescent="0.45">
      <c r="A18" s="2" t="s">
        <v>153</v>
      </c>
      <c r="B18" s="2" t="s">
        <v>154</v>
      </c>
      <c r="C18" s="4">
        <v>0.21428571428571427</v>
      </c>
      <c r="D18" s="6">
        <v>0</v>
      </c>
      <c r="E18" s="6">
        <v>0</v>
      </c>
      <c r="F18" s="21">
        <f t="shared" si="0"/>
        <v>0</v>
      </c>
      <c r="G18" s="3" t="s">
        <v>222</v>
      </c>
    </row>
    <row r="19" spans="1:7" x14ac:dyDescent="0.45">
      <c r="A19" s="2" t="s">
        <v>79</v>
      </c>
      <c r="B19" s="2" t="s">
        <v>155</v>
      </c>
      <c r="C19" s="4">
        <v>0.42857142857142855</v>
      </c>
      <c r="D19" s="6">
        <v>61</v>
      </c>
      <c r="E19" s="6">
        <v>89</v>
      </c>
      <c r="F19" s="21">
        <f t="shared" si="0"/>
        <v>69.399999999999991</v>
      </c>
      <c r="G19" s="3" t="s">
        <v>222</v>
      </c>
    </row>
    <row r="20" spans="1:7" x14ac:dyDescent="0.45">
      <c r="A20" s="2" t="s">
        <v>156</v>
      </c>
      <c r="B20" s="2" t="s">
        <v>157</v>
      </c>
      <c r="C20" s="4">
        <v>1</v>
      </c>
      <c r="D20" s="6">
        <v>74</v>
      </c>
      <c r="E20" s="6">
        <v>78</v>
      </c>
      <c r="F20" s="21">
        <f t="shared" si="0"/>
        <v>75.199999999999989</v>
      </c>
      <c r="G20" s="3" t="s">
        <v>222</v>
      </c>
    </row>
    <row r="21" spans="1:7" x14ac:dyDescent="0.45">
      <c r="A21" s="2" t="s">
        <v>158</v>
      </c>
      <c r="B21" s="2" t="s">
        <v>159</v>
      </c>
      <c r="C21" s="4">
        <v>0.8571428571428571</v>
      </c>
      <c r="D21" s="6">
        <v>77</v>
      </c>
      <c r="E21" s="6">
        <v>78</v>
      </c>
      <c r="F21" s="21">
        <f t="shared" si="0"/>
        <v>77.3</v>
      </c>
      <c r="G21" s="3" t="s">
        <v>222</v>
      </c>
    </row>
    <row r="22" spans="1:7" x14ac:dyDescent="0.45">
      <c r="A22" s="2" t="s">
        <v>160</v>
      </c>
      <c r="B22" s="2" t="s">
        <v>61</v>
      </c>
      <c r="C22" s="4">
        <v>0.7142857142857143</v>
      </c>
      <c r="D22" s="6">
        <v>43</v>
      </c>
      <c r="E22" s="6">
        <v>33</v>
      </c>
      <c r="F22" s="21">
        <f t="shared" si="0"/>
        <v>40</v>
      </c>
      <c r="G22" s="3" t="s">
        <v>222</v>
      </c>
    </row>
    <row r="23" spans="1:7" x14ac:dyDescent="0.45">
      <c r="A23" s="2" t="s">
        <v>161</v>
      </c>
      <c r="B23" s="2" t="s">
        <v>162</v>
      </c>
      <c r="C23" s="4">
        <v>1</v>
      </c>
      <c r="D23" s="6">
        <v>80</v>
      </c>
      <c r="E23" s="6">
        <v>85</v>
      </c>
      <c r="F23" s="21">
        <f t="shared" si="0"/>
        <v>81.5</v>
      </c>
      <c r="G23" s="3" t="s">
        <v>222</v>
      </c>
    </row>
    <row r="24" spans="1:7" x14ac:dyDescent="0.45">
      <c r="A24" s="2" t="s">
        <v>163</v>
      </c>
      <c r="B24" s="2" t="s">
        <v>94</v>
      </c>
      <c r="C24" s="4">
        <v>0.5</v>
      </c>
      <c r="D24" s="6">
        <v>56</v>
      </c>
      <c r="E24" s="6">
        <v>63</v>
      </c>
      <c r="F24" s="21">
        <f t="shared" si="0"/>
        <v>58.099999999999994</v>
      </c>
      <c r="G24" s="3" t="s">
        <v>222</v>
      </c>
    </row>
    <row r="25" spans="1:7" x14ac:dyDescent="0.45">
      <c r="A25" s="2" t="s">
        <v>164</v>
      </c>
      <c r="B25" s="2" t="s">
        <v>165</v>
      </c>
      <c r="C25" s="4">
        <v>7.1428571428571425E-2</v>
      </c>
      <c r="D25" s="6">
        <v>0</v>
      </c>
      <c r="E25" s="6">
        <v>35</v>
      </c>
      <c r="F25" s="21">
        <f t="shared" si="0"/>
        <v>10.5</v>
      </c>
      <c r="G25" s="3" t="s">
        <v>222</v>
      </c>
    </row>
    <row r="26" spans="1:7" x14ac:dyDescent="0.45">
      <c r="A26" s="2" t="s">
        <v>166</v>
      </c>
      <c r="B26" s="2" t="s">
        <v>95</v>
      </c>
      <c r="C26" s="4">
        <v>0.14285714285714285</v>
      </c>
      <c r="D26" s="6">
        <v>63</v>
      </c>
      <c r="E26" s="6">
        <v>48</v>
      </c>
      <c r="F26" s="21">
        <f t="shared" si="0"/>
        <v>58.499999999999993</v>
      </c>
      <c r="G26" s="3" t="s">
        <v>222</v>
      </c>
    </row>
    <row r="27" spans="1:7" x14ac:dyDescent="0.45">
      <c r="A27" s="2" t="s">
        <v>167</v>
      </c>
      <c r="B27" s="2" t="s">
        <v>168</v>
      </c>
      <c r="C27" s="4">
        <v>0.35714285714285715</v>
      </c>
      <c r="D27" s="6">
        <v>30</v>
      </c>
      <c r="E27" s="6">
        <v>38</v>
      </c>
      <c r="F27" s="21">
        <f t="shared" si="0"/>
        <v>32.4</v>
      </c>
      <c r="G27" s="3" t="s">
        <v>222</v>
      </c>
    </row>
    <row r="28" spans="1:7" x14ac:dyDescent="0.45">
      <c r="A28" s="2" t="s">
        <v>169</v>
      </c>
      <c r="B28" s="2" t="s">
        <v>170</v>
      </c>
      <c r="C28" s="4">
        <v>1</v>
      </c>
      <c r="D28" s="6">
        <v>56</v>
      </c>
      <c r="E28" s="6">
        <v>73</v>
      </c>
      <c r="F28" s="21">
        <f t="shared" si="0"/>
        <v>61.099999999999994</v>
      </c>
      <c r="G28" s="3" t="s">
        <v>222</v>
      </c>
    </row>
    <row r="29" spans="1:7" x14ac:dyDescent="0.45">
      <c r="A29" s="2" t="s">
        <v>171</v>
      </c>
      <c r="B29" s="2" t="s">
        <v>172</v>
      </c>
      <c r="C29" s="4">
        <v>1</v>
      </c>
      <c r="D29" s="6">
        <v>53</v>
      </c>
      <c r="E29" s="6">
        <v>82</v>
      </c>
      <c r="F29" s="21">
        <f t="shared" si="0"/>
        <v>61.699999999999989</v>
      </c>
      <c r="G29" s="3" t="s">
        <v>222</v>
      </c>
    </row>
    <row r="30" spans="1:7" x14ac:dyDescent="0.45">
      <c r="A30" s="2" t="s">
        <v>173</v>
      </c>
      <c r="B30" s="2" t="s">
        <v>174</v>
      </c>
      <c r="C30" s="4">
        <v>0.7857142857142857</v>
      </c>
      <c r="D30" s="6">
        <v>70</v>
      </c>
      <c r="E30" s="6">
        <v>68</v>
      </c>
      <c r="F30" s="21">
        <f t="shared" si="0"/>
        <v>69.400000000000006</v>
      </c>
      <c r="G30" s="3" t="s">
        <v>222</v>
      </c>
    </row>
    <row r="31" spans="1:7" x14ac:dyDescent="0.45">
      <c r="A31" s="2" t="s">
        <v>175</v>
      </c>
      <c r="B31" s="2" t="s">
        <v>176</v>
      </c>
      <c r="C31" s="4">
        <v>0.8571428571428571</v>
      </c>
      <c r="D31" s="6">
        <v>87</v>
      </c>
      <c r="E31" s="6">
        <v>90</v>
      </c>
      <c r="F31" s="21">
        <f t="shared" si="0"/>
        <v>87.9</v>
      </c>
      <c r="G31" s="3" t="s">
        <v>222</v>
      </c>
    </row>
    <row r="32" spans="1:7" x14ac:dyDescent="0.45">
      <c r="A32" s="2" t="s">
        <v>177</v>
      </c>
      <c r="B32" s="2" t="s">
        <v>178</v>
      </c>
      <c r="C32" s="4">
        <v>0.35714285714285715</v>
      </c>
      <c r="D32" s="6">
        <v>53</v>
      </c>
      <c r="E32" s="6">
        <v>64</v>
      </c>
      <c r="F32" s="21">
        <f t="shared" si="0"/>
        <v>56.3</v>
      </c>
      <c r="G32" s="3" t="s">
        <v>222</v>
      </c>
    </row>
    <row r="33" spans="1:10" x14ac:dyDescent="0.45">
      <c r="A33" s="2" t="s">
        <v>179</v>
      </c>
      <c r="B33" s="2" t="s">
        <v>180</v>
      </c>
      <c r="C33" s="4">
        <v>1</v>
      </c>
      <c r="D33" s="6">
        <v>83</v>
      </c>
      <c r="E33" s="6">
        <v>70</v>
      </c>
      <c r="F33" s="21">
        <f t="shared" si="0"/>
        <v>79.099999999999994</v>
      </c>
      <c r="G33" s="3" t="s">
        <v>222</v>
      </c>
    </row>
    <row r="34" spans="1:10" x14ac:dyDescent="0.45">
      <c r="A34" s="2" t="s">
        <v>181</v>
      </c>
      <c r="B34" s="2" t="s">
        <v>96</v>
      </c>
      <c r="C34" s="4">
        <v>0.8571428571428571</v>
      </c>
      <c r="D34" s="6">
        <v>81</v>
      </c>
      <c r="E34" s="6">
        <v>63</v>
      </c>
      <c r="F34" s="21">
        <f t="shared" si="0"/>
        <v>75.599999999999994</v>
      </c>
      <c r="G34" s="3" t="s">
        <v>222</v>
      </c>
    </row>
    <row r="35" spans="1:10" x14ac:dyDescent="0.45">
      <c r="A35" s="2" t="s">
        <v>182</v>
      </c>
      <c r="B35" s="2" t="s">
        <v>96</v>
      </c>
      <c r="C35" s="4">
        <v>0.6428571428571429</v>
      </c>
      <c r="D35" s="6">
        <v>0</v>
      </c>
      <c r="E35" s="6">
        <v>0</v>
      </c>
      <c r="F35" s="21">
        <f t="shared" si="0"/>
        <v>0</v>
      </c>
      <c r="G35" s="3" t="s">
        <v>222</v>
      </c>
    </row>
    <row r="36" spans="1:10" x14ac:dyDescent="0.45">
      <c r="A36" s="2" t="s">
        <v>45</v>
      </c>
      <c r="B36" s="2" t="s">
        <v>183</v>
      </c>
      <c r="C36" s="4">
        <v>0.35714285714285715</v>
      </c>
      <c r="D36" s="6">
        <v>41</v>
      </c>
      <c r="E36" s="6">
        <v>65</v>
      </c>
      <c r="F36" s="21">
        <f t="shared" si="0"/>
        <v>48.2</v>
      </c>
      <c r="G36" s="3" t="s">
        <v>222</v>
      </c>
    </row>
    <row r="37" spans="1:10" x14ac:dyDescent="0.45">
      <c r="C37" s="3" t="s">
        <v>28</v>
      </c>
      <c r="D37" s="7">
        <f>AVERAGE(D2:D36)</f>
        <v>49.142857142857146</v>
      </c>
      <c r="E37" s="7">
        <f>AVERAGE(E2:E36)</f>
        <v>59.657142857142858</v>
      </c>
      <c r="F37" s="22">
        <f>AVERAGE(F2:F36)</f>
        <v>52.297142857142852</v>
      </c>
    </row>
    <row r="38" spans="1:10" x14ac:dyDescent="0.45">
      <c r="C38" s="3" t="s">
        <v>29</v>
      </c>
      <c r="D38" s="7">
        <f>_xlfn.STDEV.S(D2:D36)</f>
        <v>29.142795353369987</v>
      </c>
      <c r="E38" s="7">
        <f>_xlfn.STDEV.S(E2:E36)</f>
        <v>23.379154688516433</v>
      </c>
      <c r="F38" s="22">
        <f>_xlfn.STDEV.S(F2:F36)</f>
        <v>25.811209212441085</v>
      </c>
    </row>
    <row r="47" spans="1:10" x14ac:dyDescent="0.45">
      <c r="H47" s="3">
        <v>1</v>
      </c>
      <c r="I47" s="3">
        <v>1</v>
      </c>
      <c r="J47" s="3">
        <v>0</v>
      </c>
    </row>
    <row r="48" spans="1:10" x14ac:dyDescent="0.45">
      <c r="H48" s="3">
        <v>2</v>
      </c>
      <c r="I48" s="3">
        <v>1</v>
      </c>
      <c r="J48" s="3">
        <v>1</v>
      </c>
    </row>
    <row r="49" spans="8:11" x14ac:dyDescent="0.45">
      <c r="H49" s="3">
        <v>3</v>
      </c>
      <c r="I49" s="3">
        <v>1</v>
      </c>
      <c r="J49" s="3">
        <v>1</v>
      </c>
    </row>
    <row r="50" spans="8:11" x14ac:dyDescent="0.45">
      <c r="H50" s="3">
        <v>4</v>
      </c>
      <c r="I50" s="3">
        <v>1</v>
      </c>
      <c r="J50" s="3">
        <v>1</v>
      </c>
    </row>
    <row r="51" spans="8:11" x14ac:dyDescent="0.45">
      <c r="H51" s="3">
        <v>5</v>
      </c>
      <c r="I51" s="3">
        <v>1</v>
      </c>
      <c r="J51" s="3">
        <v>1</v>
      </c>
    </row>
    <row r="52" spans="8:11" x14ac:dyDescent="0.45">
      <c r="H52" s="3">
        <v>6</v>
      </c>
      <c r="I52" s="3">
        <v>1</v>
      </c>
      <c r="J52" s="3">
        <v>1</v>
      </c>
    </row>
    <row r="53" spans="8:11" x14ac:dyDescent="0.45">
      <c r="H53" s="3">
        <v>7</v>
      </c>
      <c r="I53" s="3">
        <v>5</v>
      </c>
      <c r="J53" s="3">
        <v>4</v>
      </c>
    </row>
    <row r="54" spans="8:11" x14ac:dyDescent="0.45">
      <c r="H54" s="3">
        <v>8</v>
      </c>
      <c r="I54" s="3">
        <v>2</v>
      </c>
      <c r="J54" s="3">
        <v>0</v>
      </c>
    </row>
    <row r="55" spans="8:11" x14ac:dyDescent="0.45">
      <c r="H55" s="3">
        <v>9</v>
      </c>
      <c r="I55" s="3">
        <v>2</v>
      </c>
      <c r="J55" s="3">
        <v>0</v>
      </c>
    </row>
    <row r="56" spans="8:11" x14ac:dyDescent="0.45">
      <c r="H56" s="3">
        <v>10</v>
      </c>
      <c r="I56" s="3">
        <v>3</v>
      </c>
      <c r="J56" s="3">
        <v>3</v>
      </c>
    </row>
    <row r="57" spans="8:11" x14ac:dyDescent="0.45">
      <c r="H57" s="3">
        <v>11</v>
      </c>
      <c r="I57" s="3">
        <v>0.5</v>
      </c>
      <c r="J57" s="3">
        <v>0.5</v>
      </c>
    </row>
    <row r="58" spans="8:11" x14ac:dyDescent="0.45">
      <c r="H58" s="3">
        <v>12</v>
      </c>
      <c r="I58" s="3">
        <v>0.5</v>
      </c>
      <c r="J58" s="3">
        <v>0.5</v>
      </c>
    </row>
    <row r="59" spans="8:11" x14ac:dyDescent="0.45">
      <c r="H59" s="3">
        <v>13</v>
      </c>
      <c r="I59" s="3">
        <v>0.5</v>
      </c>
      <c r="J59" s="3">
        <v>0.5</v>
      </c>
    </row>
    <row r="60" spans="8:11" x14ac:dyDescent="0.45">
      <c r="H60" s="3">
        <v>14</v>
      </c>
      <c r="I60" s="3">
        <v>0.5</v>
      </c>
      <c r="J60" s="3">
        <v>0.5</v>
      </c>
    </row>
    <row r="61" spans="8:11" x14ac:dyDescent="0.45">
      <c r="H61" s="3">
        <v>15</v>
      </c>
      <c r="I61" s="3">
        <v>10</v>
      </c>
      <c r="J61" s="3">
        <v>10</v>
      </c>
    </row>
    <row r="62" spans="8:11" x14ac:dyDescent="0.45">
      <c r="H62" s="3">
        <v>16</v>
      </c>
      <c r="I62" s="3">
        <v>15</v>
      </c>
      <c r="J62" s="3">
        <v>11</v>
      </c>
    </row>
    <row r="63" spans="8:11" x14ac:dyDescent="0.45">
      <c r="H63" s="3">
        <v>17</v>
      </c>
      <c r="I63" s="3">
        <v>15</v>
      </c>
      <c r="J63" s="3">
        <v>8</v>
      </c>
    </row>
    <row r="64" spans="8:11" x14ac:dyDescent="0.45">
      <c r="I64" s="3">
        <f>SUM(I47:I63)</f>
        <v>60</v>
      </c>
      <c r="J64" s="3">
        <f>SUM(J47:J63)</f>
        <v>43</v>
      </c>
      <c r="K64" s="3">
        <f>J64/I64</f>
        <v>0.71666666666666667</v>
      </c>
    </row>
  </sheetData>
  <conditionalFormatting sqref="C2:C36">
    <cfRule type="colorScale" priority="6">
      <colorScale>
        <cfvo type="num" val="0"/>
        <cfvo type="num" val="1"/>
        <color rgb="FFFF9E8E"/>
        <color rgb="FFE2EFDA"/>
      </colorScale>
    </cfRule>
  </conditionalFormatting>
  <conditionalFormatting sqref="A2:B36">
    <cfRule type="expression" dxfId="1" priority="3">
      <formula>(IF((IF(SUBTOTAL(3,$C2)=0,MIN($G2:$G$19)-1,SUBTOTAL(3,$C2:$C$19))/2)-ROUNDDOWN((IF(SUBTOTAL(3,$C2)=0,MIN($G2:$G$19)-1,SUBTOTAL(3,$C2:$C$19))/2),0)=0.5,"Y","N"))="Y"</formula>
    </cfRule>
  </conditionalFormatting>
  <conditionalFormatting sqref="F2:F36">
    <cfRule type="cellIs" dxfId="0" priority="1" operator="lessThan">
      <formula>40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0"/>
  <sheetViews>
    <sheetView workbookViewId="0">
      <pane xSplit="2" ySplit="2" topLeftCell="J3" activePane="bottomRight" state="frozen"/>
      <selection pane="topRight" activeCell="C1" sqref="C1"/>
      <selection pane="bottomLeft" activeCell="A3" sqref="A3"/>
      <selection pane="bottomRight" activeCell="H15" sqref="H15"/>
    </sheetView>
  </sheetViews>
  <sheetFormatPr defaultRowHeight="14.25" x14ac:dyDescent="0.45"/>
  <cols>
    <col min="1" max="1" width="20" customWidth="1"/>
    <col min="4" max="4" width="54.33203125" customWidth="1"/>
  </cols>
  <sheetData>
    <row r="3" spans="1:13" x14ac:dyDescent="0.45">
      <c r="G3" s="17" t="s">
        <v>209</v>
      </c>
      <c r="H3" s="17" t="s">
        <v>210</v>
      </c>
      <c r="I3" s="17" t="s">
        <v>211</v>
      </c>
      <c r="L3" t="s">
        <v>212</v>
      </c>
      <c r="M3" s="16">
        <v>2.5</v>
      </c>
    </row>
    <row r="4" spans="1:13" x14ac:dyDescent="0.45">
      <c r="A4" s="9" t="s">
        <v>62</v>
      </c>
      <c r="B4" s="10" t="s">
        <v>63</v>
      </c>
      <c r="C4" s="11" t="s">
        <v>193</v>
      </c>
      <c r="D4" s="10" t="s">
        <v>207</v>
      </c>
      <c r="E4" s="12" t="s">
        <v>208</v>
      </c>
      <c r="F4" s="12" t="s">
        <v>196</v>
      </c>
      <c r="G4" s="18">
        <v>50</v>
      </c>
      <c r="H4" s="18">
        <v>0</v>
      </c>
      <c r="I4" s="18">
        <v>0</v>
      </c>
      <c r="L4" t="s">
        <v>213</v>
      </c>
      <c r="M4" s="16">
        <v>8.5</v>
      </c>
    </row>
    <row r="5" spans="1:13" x14ac:dyDescent="0.45">
      <c r="A5" s="9" t="s">
        <v>48</v>
      </c>
      <c r="B5" s="10" t="s">
        <v>49</v>
      </c>
      <c r="C5" s="11" t="s">
        <v>193</v>
      </c>
      <c r="D5" s="12" t="s">
        <v>194</v>
      </c>
      <c r="E5" s="12" t="s">
        <v>195</v>
      </c>
      <c r="F5" s="12" t="s">
        <v>196</v>
      </c>
      <c r="G5" s="23">
        <v>55</v>
      </c>
      <c r="H5" s="18">
        <v>66</v>
      </c>
      <c r="I5" s="18">
        <v>63</v>
      </c>
      <c r="J5" t="s">
        <v>222</v>
      </c>
      <c r="L5" t="s">
        <v>214</v>
      </c>
      <c r="M5" s="16">
        <v>3</v>
      </c>
    </row>
    <row r="6" spans="1:13" x14ac:dyDescent="0.45">
      <c r="A6" s="13" t="s">
        <v>197</v>
      </c>
      <c r="B6" s="12" t="s">
        <v>55</v>
      </c>
      <c r="C6" s="11" t="s">
        <v>198</v>
      </c>
      <c r="D6" s="12" t="s">
        <v>199</v>
      </c>
      <c r="E6" s="12" t="s">
        <v>195</v>
      </c>
      <c r="F6" s="12" t="s">
        <v>196</v>
      </c>
      <c r="G6" s="23">
        <v>52</v>
      </c>
      <c r="H6" s="18">
        <v>66</v>
      </c>
      <c r="I6" s="18">
        <v>65</v>
      </c>
      <c r="J6" t="s">
        <v>222</v>
      </c>
      <c r="L6" t="s">
        <v>215</v>
      </c>
      <c r="M6" s="16">
        <v>3</v>
      </c>
    </row>
    <row r="7" spans="1:13" ht="15.75" x14ac:dyDescent="0.45">
      <c r="A7" s="9" t="s">
        <v>56</v>
      </c>
      <c r="B7" s="10" t="s">
        <v>57</v>
      </c>
      <c r="C7" s="11" t="s">
        <v>193</v>
      </c>
      <c r="D7" s="14" t="s">
        <v>200</v>
      </c>
      <c r="E7" s="12" t="s">
        <v>195</v>
      </c>
      <c r="F7" s="12" t="s">
        <v>196</v>
      </c>
      <c r="G7" s="18">
        <v>0</v>
      </c>
      <c r="H7" s="18">
        <v>0</v>
      </c>
      <c r="I7" s="18">
        <v>0</v>
      </c>
      <c r="L7" t="s">
        <v>216</v>
      </c>
      <c r="M7" s="16">
        <v>22</v>
      </c>
    </row>
    <row r="8" spans="1:13" x14ac:dyDescent="0.45">
      <c r="A8" s="9" t="s">
        <v>30</v>
      </c>
      <c r="B8" s="10" t="s">
        <v>31</v>
      </c>
      <c r="C8" s="11" t="s">
        <v>198</v>
      </c>
      <c r="D8" s="10" t="s">
        <v>201</v>
      </c>
      <c r="E8" s="12" t="s">
        <v>196</v>
      </c>
      <c r="F8" s="12" t="s">
        <v>195</v>
      </c>
      <c r="G8" s="23">
        <v>72</v>
      </c>
      <c r="H8" s="18">
        <v>82</v>
      </c>
      <c r="I8" s="18">
        <v>73</v>
      </c>
      <c r="J8" t="s">
        <v>222</v>
      </c>
      <c r="L8" t="s">
        <v>217</v>
      </c>
      <c r="M8" s="16">
        <v>6</v>
      </c>
    </row>
    <row r="9" spans="1:13" x14ac:dyDescent="0.45">
      <c r="A9" s="9" t="s">
        <v>40</v>
      </c>
      <c r="B9" s="10" t="s">
        <v>41</v>
      </c>
      <c r="C9" s="11" t="s">
        <v>198</v>
      </c>
      <c r="D9" s="12" t="s">
        <v>202</v>
      </c>
      <c r="E9" s="12" t="s">
        <v>196</v>
      </c>
      <c r="F9" s="12" t="s">
        <v>195</v>
      </c>
      <c r="G9" s="23">
        <v>44</v>
      </c>
      <c r="H9" s="18">
        <v>73</v>
      </c>
      <c r="I9" s="18">
        <v>41</v>
      </c>
      <c r="J9" t="s">
        <v>222</v>
      </c>
      <c r="L9" t="s">
        <v>218</v>
      </c>
      <c r="M9" s="16">
        <v>12</v>
      </c>
    </row>
    <row r="10" spans="1:13" x14ac:dyDescent="0.45">
      <c r="A10" s="13" t="s">
        <v>203</v>
      </c>
      <c r="B10" s="12" t="s">
        <v>204</v>
      </c>
      <c r="C10" s="11" t="s">
        <v>205</v>
      </c>
      <c r="D10" s="15" t="s">
        <v>206</v>
      </c>
      <c r="E10" s="15" t="s">
        <v>196</v>
      </c>
      <c r="F10" s="11" t="s">
        <v>195</v>
      </c>
      <c r="G10" s="23">
        <v>74</v>
      </c>
      <c r="H10" s="18">
        <v>90</v>
      </c>
      <c r="I10" s="18">
        <v>80</v>
      </c>
      <c r="J10" t="s">
        <v>222</v>
      </c>
      <c r="L10" t="s">
        <v>219</v>
      </c>
      <c r="M10" s="16">
        <v>6</v>
      </c>
    </row>
    <row r="11" spans="1:13" x14ac:dyDescent="0.45">
      <c r="A11" s="9" t="s">
        <v>60</v>
      </c>
      <c r="B11" s="10" t="s">
        <v>61</v>
      </c>
      <c r="C11" s="11" t="s">
        <v>193</v>
      </c>
      <c r="D11" s="12" t="s">
        <v>221</v>
      </c>
      <c r="E11" s="12" t="s">
        <v>196</v>
      </c>
      <c r="F11" s="12" t="s">
        <v>195</v>
      </c>
      <c r="G11" s="23">
        <v>50</v>
      </c>
      <c r="H11" s="18">
        <v>58</v>
      </c>
      <c r="I11" s="18">
        <v>51</v>
      </c>
      <c r="J11" t="s">
        <v>222</v>
      </c>
      <c r="L11" t="s">
        <v>220</v>
      </c>
      <c r="M11" s="16">
        <v>7</v>
      </c>
    </row>
    <row r="12" spans="1:13" x14ac:dyDescent="0.45">
      <c r="M12" s="19">
        <f>SUM(M3:M11)</f>
        <v>70</v>
      </c>
    </row>
    <row r="15" spans="1:13" x14ac:dyDescent="0.45">
      <c r="L15" t="s">
        <v>223</v>
      </c>
      <c r="M15">
        <v>15</v>
      </c>
    </row>
    <row r="16" spans="1:13" x14ac:dyDescent="0.45">
      <c r="L16" t="s">
        <v>224</v>
      </c>
      <c r="M16">
        <v>18</v>
      </c>
    </row>
    <row r="17" spans="12:13" x14ac:dyDescent="0.45">
      <c r="L17" t="s">
        <v>225</v>
      </c>
      <c r="M17">
        <v>22</v>
      </c>
    </row>
    <row r="18" spans="12:13" x14ac:dyDescent="0.45">
      <c r="L18" t="s">
        <v>226</v>
      </c>
      <c r="M18">
        <v>9</v>
      </c>
    </row>
    <row r="19" spans="12:13" x14ac:dyDescent="0.45">
      <c r="L19" t="s">
        <v>227</v>
      </c>
      <c r="M19">
        <v>9</v>
      </c>
    </row>
    <row r="20" spans="12:13" x14ac:dyDescent="0.45">
      <c r="M20" s="24">
        <f>SUM(M15:M19)</f>
        <v>73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Module Boxes</vt:lpstr>
      <vt:lpstr>L7Emerging Tech</vt:lpstr>
      <vt:lpstr>L7 Web Development</vt:lpstr>
      <vt:lpstr>L6 Adv Web Development</vt:lpstr>
      <vt:lpstr>L5 Adv SW Dev</vt:lpstr>
      <vt:lpstr>L6 Big Data</vt:lpstr>
      <vt:lpstr>L4 SW Development</vt:lpstr>
      <vt:lpstr>Project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2020-05-04T13:07:45Z</dcterms:created>
  <dcterms:modified xsi:type="dcterms:W3CDTF">2020-05-29T14:25:34Z</dcterms:modified>
</cp:coreProperties>
</file>