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Task 1a" sheetId="1" r:id="rId1"/>
    <sheet name="Task 1b" sheetId="2" r:id="rId2"/>
    <sheet name="Task 1c" sheetId="5" r:id="rId3"/>
    <sheet name="Task 2a" sheetId="3" r:id="rId4"/>
    <sheet name="Task 2b" sheetId="4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5" l="1"/>
  <c r="C20" i="1"/>
  <c r="C14" i="5"/>
  <c r="C13" i="5"/>
  <c r="C15" i="5"/>
  <c r="C16" i="5"/>
  <c r="C12" i="5"/>
  <c r="C11" i="5"/>
  <c r="C10" i="5"/>
  <c r="C9" i="5"/>
  <c r="C8" i="5"/>
  <c r="C7" i="5"/>
  <c r="C6" i="5"/>
  <c r="B2" i="2"/>
  <c r="C4" i="5"/>
  <c r="C9" i="1"/>
  <c r="E4" i="4" l="1"/>
  <c r="E5" i="4"/>
  <c r="G5" i="4" s="1"/>
  <c r="E6" i="4"/>
  <c r="G6" i="4" s="1"/>
  <c r="E7" i="4"/>
  <c r="F7" i="4" s="1"/>
  <c r="E8" i="4"/>
  <c r="F8" i="4" s="1"/>
  <c r="E9" i="4"/>
  <c r="F9" i="4" s="1"/>
  <c r="E10" i="4"/>
  <c r="G10" i="4" s="1"/>
  <c r="E11" i="4"/>
  <c r="G11" i="4" s="1"/>
  <c r="E12" i="4"/>
  <c r="G12" i="4" s="1"/>
  <c r="E13" i="4"/>
  <c r="G13" i="4" s="1"/>
  <c r="E14" i="4"/>
  <c r="E15" i="4"/>
  <c r="G15" i="4" s="1"/>
  <c r="E16" i="4"/>
  <c r="G16" i="4" s="1"/>
  <c r="E17" i="4"/>
  <c r="F17" i="4" s="1"/>
  <c r="E18" i="4"/>
  <c r="F18" i="4" s="1"/>
  <c r="E19" i="4"/>
  <c r="G19" i="4" s="1"/>
  <c r="E20" i="4"/>
  <c r="F20" i="4" s="1"/>
  <c r="E21" i="4"/>
  <c r="F21" i="4" s="1"/>
  <c r="E22" i="4"/>
  <c r="F22" i="4" s="1"/>
  <c r="E23" i="4"/>
  <c r="F23" i="4" s="1"/>
  <c r="F16" i="4"/>
  <c r="H71" i="4"/>
  <c r="E71" i="4"/>
  <c r="G71" i="4" s="1"/>
  <c r="H70" i="4"/>
  <c r="E70" i="4"/>
  <c r="G70" i="4" s="1"/>
  <c r="H69" i="4"/>
  <c r="E69" i="4"/>
  <c r="G69" i="4" s="1"/>
  <c r="H68" i="4"/>
  <c r="E68" i="4"/>
  <c r="G68" i="4" s="1"/>
  <c r="H67" i="4"/>
  <c r="E67" i="4"/>
  <c r="G67" i="4" s="1"/>
  <c r="H66" i="4"/>
  <c r="E66" i="4"/>
  <c r="G66" i="4" s="1"/>
  <c r="H65" i="4"/>
  <c r="E65" i="4"/>
  <c r="G65" i="4" s="1"/>
  <c r="H64" i="4"/>
  <c r="E64" i="4"/>
  <c r="G64" i="4" s="1"/>
  <c r="H63" i="4"/>
  <c r="E63" i="4"/>
  <c r="G63" i="4" s="1"/>
  <c r="H62" i="4"/>
  <c r="E62" i="4"/>
  <c r="G62" i="4" s="1"/>
  <c r="H61" i="4"/>
  <c r="E61" i="4"/>
  <c r="G61" i="4" s="1"/>
  <c r="H60" i="4"/>
  <c r="E60" i="4"/>
  <c r="G60" i="4" s="1"/>
  <c r="H59" i="4"/>
  <c r="E59" i="4"/>
  <c r="G59" i="4" s="1"/>
  <c r="H58" i="4"/>
  <c r="E58" i="4"/>
  <c r="G58" i="4" s="1"/>
  <c r="H57" i="4"/>
  <c r="E57" i="4"/>
  <c r="G57" i="4" s="1"/>
  <c r="H56" i="4"/>
  <c r="E56" i="4"/>
  <c r="G56" i="4" s="1"/>
  <c r="H55" i="4"/>
  <c r="E55" i="4"/>
  <c r="G55" i="4" s="1"/>
  <c r="H54" i="4"/>
  <c r="E54" i="4"/>
  <c r="G54" i="4" s="1"/>
  <c r="H53" i="4"/>
  <c r="E53" i="4"/>
  <c r="G53" i="4" s="1"/>
  <c r="H52" i="4"/>
  <c r="E52" i="4"/>
  <c r="G52" i="4" s="1"/>
  <c r="H47" i="4"/>
  <c r="E47" i="4"/>
  <c r="G47" i="4" s="1"/>
  <c r="H46" i="4"/>
  <c r="E46" i="4"/>
  <c r="G46" i="4" s="1"/>
  <c r="H45" i="4"/>
  <c r="E45" i="4"/>
  <c r="F45" i="4" s="1"/>
  <c r="H44" i="4"/>
  <c r="E44" i="4"/>
  <c r="G44" i="4" s="1"/>
  <c r="H43" i="4"/>
  <c r="E43" i="4"/>
  <c r="G43" i="4" s="1"/>
  <c r="H42" i="4"/>
  <c r="E42" i="4"/>
  <c r="G42" i="4" s="1"/>
  <c r="H41" i="4"/>
  <c r="E41" i="4"/>
  <c r="G41" i="4" s="1"/>
  <c r="H40" i="4"/>
  <c r="E40" i="4"/>
  <c r="G40" i="4" s="1"/>
  <c r="H39" i="4"/>
  <c r="E39" i="4"/>
  <c r="G39" i="4" s="1"/>
  <c r="H38" i="4"/>
  <c r="E38" i="4"/>
  <c r="G38" i="4" s="1"/>
  <c r="H37" i="4"/>
  <c r="E37" i="4"/>
  <c r="G37" i="4" s="1"/>
  <c r="H36" i="4"/>
  <c r="E36" i="4"/>
  <c r="G36" i="4" s="1"/>
  <c r="H35" i="4"/>
  <c r="E35" i="4"/>
  <c r="G35" i="4" s="1"/>
  <c r="H34" i="4"/>
  <c r="E34" i="4"/>
  <c r="G34" i="4" s="1"/>
  <c r="H33" i="4"/>
  <c r="E33" i="4"/>
  <c r="G33" i="4" s="1"/>
  <c r="H32" i="4"/>
  <c r="E32" i="4"/>
  <c r="G32" i="4" s="1"/>
  <c r="H31" i="4"/>
  <c r="E31" i="4"/>
  <c r="G31" i="4" s="1"/>
  <c r="H30" i="4"/>
  <c r="E30" i="4"/>
  <c r="G30" i="4" s="1"/>
  <c r="H29" i="4"/>
  <c r="E29" i="4"/>
  <c r="G29" i="4" s="1"/>
  <c r="H28" i="4"/>
  <c r="E28" i="4"/>
  <c r="G28" i="4" s="1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H4" i="4"/>
  <c r="G22" i="4"/>
  <c r="G17" i="4"/>
  <c r="G14" i="4"/>
  <c r="G8" i="4"/>
  <c r="G4" i="4"/>
  <c r="F6" i="4"/>
  <c r="F12" i="4"/>
  <c r="F13" i="4"/>
  <c r="F14" i="4"/>
  <c r="F15" i="4"/>
  <c r="F4" i="4"/>
  <c r="D31" i="3"/>
  <c r="F31" i="3"/>
  <c r="E31" i="3"/>
  <c r="C31" i="3"/>
  <c r="F30" i="3"/>
  <c r="E30" i="3"/>
  <c r="D30" i="3"/>
  <c r="C30" i="3"/>
  <c r="F28" i="3"/>
  <c r="E28" i="3"/>
  <c r="D28" i="3"/>
  <c r="C28" i="3"/>
  <c r="B3" i="2"/>
  <c r="B4" i="2" s="1"/>
  <c r="C15" i="1"/>
  <c r="C17" i="1"/>
  <c r="C4" i="1"/>
  <c r="F10" i="4" l="1"/>
  <c r="H72" i="4"/>
  <c r="H48" i="4"/>
  <c r="G18" i="4"/>
  <c r="G23" i="4"/>
  <c r="G7" i="4"/>
  <c r="G24" i="4" s="1"/>
  <c r="F11" i="4"/>
  <c r="G9" i="4"/>
  <c r="F5" i="4"/>
  <c r="G20" i="4"/>
  <c r="F19" i="4"/>
  <c r="G21" i="4"/>
  <c r="E24" i="4"/>
  <c r="G72" i="4"/>
  <c r="F53" i="4"/>
  <c r="F55" i="4"/>
  <c r="F57" i="4"/>
  <c r="F59" i="4"/>
  <c r="F61" i="4"/>
  <c r="F63" i="4"/>
  <c r="F65" i="4"/>
  <c r="F67" i="4"/>
  <c r="F69" i="4"/>
  <c r="F71" i="4"/>
  <c r="E72" i="4"/>
  <c r="F52" i="4"/>
  <c r="F54" i="4"/>
  <c r="F56" i="4"/>
  <c r="F58" i="4"/>
  <c r="F60" i="4"/>
  <c r="F62" i="4"/>
  <c r="F64" i="4"/>
  <c r="F66" i="4"/>
  <c r="F68" i="4"/>
  <c r="F70" i="4"/>
  <c r="F31" i="4"/>
  <c r="F35" i="4"/>
  <c r="F39" i="4"/>
  <c r="F43" i="4"/>
  <c r="F47" i="4"/>
  <c r="G45" i="4"/>
  <c r="G48" i="4" s="1"/>
  <c r="E48" i="4"/>
  <c r="F28" i="4"/>
  <c r="F30" i="4"/>
  <c r="F32" i="4"/>
  <c r="F34" i="4"/>
  <c r="F36" i="4"/>
  <c r="F38" i="4"/>
  <c r="F40" i="4"/>
  <c r="F42" i="4"/>
  <c r="F44" i="4"/>
  <c r="F46" i="4"/>
  <c r="F29" i="4"/>
  <c r="F33" i="4"/>
  <c r="F37" i="4"/>
  <c r="F41" i="4"/>
  <c r="H24" i="4"/>
  <c r="F24" i="4" l="1"/>
  <c r="F72" i="4"/>
  <c r="F48" i="4"/>
</calcChain>
</file>

<file path=xl/sharedStrings.xml><?xml version="1.0" encoding="utf-8"?>
<sst xmlns="http://schemas.openxmlformats.org/spreadsheetml/2006/main" count="71" uniqueCount="41">
  <si>
    <t>m/s</t>
  </si>
  <si>
    <t>𝑢 =</t>
  </si>
  <si>
    <t>𝑣 =</t>
  </si>
  <si>
    <t>𝑠 =</t>
  </si>
  <si>
    <t>m</t>
  </si>
  <si>
    <t xml:space="preserve">𝑎 </t>
  </si>
  <si>
    <t>= (𝑣^2 − 𝑢^2)/2*s</t>
  </si>
  <si>
    <t>m/s^2</t>
  </si>
  <si>
    <t>(rounded to two decimal places)</t>
  </si>
  <si>
    <t>The acceleration value of the race car is 5.56 m/s^2</t>
  </si>
  <si>
    <t xml:space="preserve">𝑡 </t>
  </si>
  <si>
    <t>= (𝑣−𝑢)/𝑎</t>
  </si>
  <si>
    <t>𝑎  =</t>
  </si>
  <si>
    <t>s</t>
  </si>
  <si>
    <t>1) Calculating the acceleration value of the race car</t>
  </si>
  <si>
    <t xml:space="preserve"> </t>
  </si>
  <si>
    <t>The time taken for the race car to complete the drag race is 12 seconds.</t>
  </si>
  <si>
    <t>2) Determining the time taken for the race car to complete the drag race</t>
  </si>
  <si>
    <t>Acceleration Value (ms^-2):</t>
  </si>
  <si>
    <t>Distance to top speed (m):</t>
  </si>
  <si>
    <t>Time to complete race (s):</t>
  </si>
  <si>
    <t>Race Outcome:</t>
  </si>
  <si>
    <t>Sample</t>
  </si>
  <si>
    <t>Actual Size</t>
  </si>
  <si>
    <t>Technician A</t>
  </si>
  <si>
    <t>Technicial B</t>
  </si>
  <si>
    <t>Technician C</t>
  </si>
  <si>
    <t>Technician B</t>
  </si>
  <si>
    <t>Mean</t>
  </si>
  <si>
    <t>Range</t>
  </si>
  <si>
    <t>Minimum</t>
  </si>
  <si>
    <t>Maximum</t>
  </si>
  <si>
    <t>Absolute error = |measured value - true value|</t>
  </si>
  <si>
    <t>Percent error = |measured value - true value| / true value * 100%</t>
  </si>
  <si>
    <t>MAE = (1/n) * sum(|measured value - true value|)</t>
  </si>
  <si>
    <t>MSE =sum(measured value - true value)^2)/20</t>
  </si>
  <si>
    <t>A graph with all measured values against actual size is plotted to visually analyze the dataset as a whole. The graph showed that most measurements were within 1-2 units of the actual size but there were a few outliers with much larger differences.
Graphs for each technician which showes their individual measurement values against the actual size. From these graphs, we can see that technician C had the most consistent measurements with the majority of values within 1 unit of the actual size. Technician A had the most variability with some measurements differing from the actual size by more than 3 units. Technician B had a consistent pattern of overestimating the size with most measurements above the actual size.
In summary:
1. Technician C performed the best with the most consistent measurements.
2. Technician A performed the worst with the most variability and largest differences from the actual size.
3. Technician B consistently overestimated the size while the other technicians had a mix of over and underestimation.</t>
  </si>
  <si>
    <t>The above tables shows that different errors of technician C has the lowest compared to the different errors of other technicians. Hence, it can be said that Technician C performed the best with the most consistent measurements.</t>
  </si>
  <si>
    <t>Time (in seconds)</t>
  </si>
  <si>
    <t>Velocity (in m/s)</t>
  </si>
  <si>
    <t>The line on the graph starts at the origin and slopes upward indicating that the velocity of the race car increases over time due to its acceleration. The line reaches a final velocity of 66.67 m/s at a time of 12 seconds which is consistent with the calculations in the previous questions.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</si>
</sst>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right" vertical="center" wrapText="1"/>
    </xf>
    <xf numFmtId="2" fontId="2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2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vertical="center" wrapText="1"/>
    </xf>
    <xf numFmtId="2" fontId="2" fillId="0" borderId="0" xfId="0" applyNumberFormat="1" applyFont="1"/>
    <xf numFmtId="0" fontId="2" fillId="0" borderId="0" xfId="0" quotePrefix="1" applyFont="1"/>
    <xf numFmtId="164" fontId="2" fillId="0" borderId="0" xfId="0" applyNumberFormat="1" applyFont="1"/>
    <xf numFmtId="0" fontId="1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vertical="top" wrapText="1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Velocity-Time Graph for a Drag Race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'Task 1c'!$B$4:$B$16</c:f>
              <c:numCache>
                <c:formatCode>General</c:formatCode>
                <c:ptCount val="1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</c:numCache>
            </c:numRef>
          </c:xVal>
          <c:yVal>
            <c:numRef>
              <c:f>'Task 1c'!$C$4:$C$16</c:f>
              <c:numCache>
                <c:formatCode>General</c:formatCode>
                <c:ptCount val="13"/>
                <c:pt idx="0">
                  <c:v>0</c:v>
                </c:pt>
                <c:pt idx="1">
                  <c:v>5.56</c:v>
                </c:pt>
                <c:pt idx="2">
                  <c:v>11.12</c:v>
                </c:pt>
                <c:pt idx="3">
                  <c:v>16.68</c:v>
                </c:pt>
                <c:pt idx="4">
                  <c:v>22.24</c:v>
                </c:pt>
                <c:pt idx="5">
                  <c:v>27.799999999999997</c:v>
                </c:pt>
                <c:pt idx="6">
                  <c:v>33.36</c:v>
                </c:pt>
                <c:pt idx="7">
                  <c:v>38.919999999999995</c:v>
                </c:pt>
                <c:pt idx="8">
                  <c:v>44.48</c:v>
                </c:pt>
                <c:pt idx="9">
                  <c:v>50.04</c:v>
                </c:pt>
                <c:pt idx="10">
                  <c:v>55.599999999999994</c:v>
                </c:pt>
                <c:pt idx="11">
                  <c:v>61.16</c:v>
                </c:pt>
                <c:pt idx="12">
                  <c:v>66.72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558-405D-A8A5-D26E170DB2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4006304"/>
        <c:axId val="863996736"/>
      </c:scatterChart>
      <c:valAx>
        <c:axId val="8640063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3996736"/>
        <c:crosses val="autoZero"/>
        <c:crossBetween val="midCat"/>
      </c:valAx>
      <c:valAx>
        <c:axId val="863996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40063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baseline="0"/>
              <a:t>All measured values against actual size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'Task 2a'!$C$3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'Task 2a'!$B$4:$B$23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cat>
          <c:val>
            <c:numRef>
              <c:f>'Task 2a'!$C$4:$C$23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558-4F2C-B0F0-FAAA2B7DDB76}"/>
            </c:ext>
          </c:extLst>
        </c:ser>
        <c:ser>
          <c:idx val="2"/>
          <c:order val="1"/>
          <c:tx>
            <c:strRef>
              <c:f>'Task 2a'!$D$3</c:f>
              <c:strCache>
                <c:ptCount val="1"/>
                <c:pt idx="0">
                  <c:v>Technician A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'Task 2a'!$B$4:$B$23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cat>
          <c:val>
            <c:numRef>
              <c:f>'Task 2a'!$D$4:$D$23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558-4F2C-B0F0-FAAA2B7DDB76}"/>
            </c:ext>
          </c:extLst>
        </c:ser>
        <c:ser>
          <c:idx val="0"/>
          <c:order val="2"/>
          <c:tx>
            <c:strRef>
              <c:f>'Task 2a'!$E$3</c:f>
              <c:strCache>
                <c:ptCount val="1"/>
                <c:pt idx="0">
                  <c:v>Technicial B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'Task 2a'!$E$4:$E$23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558-4F2C-B0F0-FAAA2B7DDB76}"/>
            </c:ext>
          </c:extLst>
        </c:ser>
        <c:ser>
          <c:idx val="3"/>
          <c:order val="3"/>
          <c:tx>
            <c:strRef>
              <c:f>'Task 2a'!$F$3</c:f>
              <c:strCache>
                <c:ptCount val="1"/>
                <c:pt idx="0">
                  <c:v>Technician C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'Task 2a'!$F$4:$F$23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558-4F2C-B0F0-FAAA2B7DDB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64002144"/>
        <c:axId val="864002560"/>
      </c:lineChart>
      <c:catAx>
        <c:axId val="864002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4002560"/>
        <c:crosses val="autoZero"/>
        <c:auto val="1"/>
        <c:lblAlgn val="ctr"/>
        <c:lblOffset val="100"/>
        <c:noMultiLvlLbl val="0"/>
      </c:catAx>
      <c:valAx>
        <c:axId val="864002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4002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baseline="0"/>
              <a:t>Measured values against actual size for Technician A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'Task 2a'!$C$3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'Task 2a'!$B$4:$B$23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cat>
          <c:val>
            <c:numRef>
              <c:f>'Task 2a'!$C$4:$C$23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F10-4673-9AF0-62E037D08298}"/>
            </c:ext>
          </c:extLst>
        </c:ser>
        <c:ser>
          <c:idx val="2"/>
          <c:order val="1"/>
          <c:tx>
            <c:strRef>
              <c:f>'Task 2a'!$D$3</c:f>
              <c:strCache>
                <c:ptCount val="1"/>
                <c:pt idx="0">
                  <c:v>Technician A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'Task 2a'!$B$4:$B$23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  <c:extLst xmlns:c15="http://schemas.microsoft.com/office/drawing/2012/chart"/>
            </c:numRef>
          </c:cat>
          <c:val>
            <c:numRef>
              <c:f>'Task 2a'!$D$4:$D$23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  <c:extLst xmlns:c15="http://schemas.microsoft.com/office/drawing/2012/chart"/>
            </c:numRef>
          </c:val>
          <c:smooth val="0"/>
          <c:extLst>
            <c:ext xmlns:c16="http://schemas.microsoft.com/office/drawing/2014/chart" uri="{C3380CC4-5D6E-409C-BE32-E72D297353CC}">
              <c16:uniqueId val="{00000001-0F10-4673-9AF0-62E037D082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64002144"/>
        <c:axId val="864002560"/>
        <c:extLst/>
      </c:lineChart>
      <c:catAx>
        <c:axId val="864002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4002560"/>
        <c:crosses val="autoZero"/>
        <c:auto val="1"/>
        <c:lblAlgn val="ctr"/>
        <c:lblOffset val="100"/>
        <c:noMultiLvlLbl val="0"/>
      </c:catAx>
      <c:valAx>
        <c:axId val="864002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4002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 b="0" i="0" baseline="0">
                <a:effectLst/>
              </a:rPr>
              <a:t>Measured values against actual size for Technician B</a:t>
            </a:r>
            <a:endParaRPr lang="en-US" sz="12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'Task 2a'!$C$3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'Task 2a'!$B$4:$B$23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cat>
          <c:val>
            <c:numRef>
              <c:f>'Task 2a'!$C$4:$C$23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5A-48B0-ACE0-B4A9BCEB50A9}"/>
            </c:ext>
          </c:extLst>
        </c:ser>
        <c:ser>
          <c:idx val="0"/>
          <c:order val="2"/>
          <c:tx>
            <c:strRef>
              <c:f>'Task 2a'!$E$3</c:f>
              <c:strCache>
                <c:ptCount val="1"/>
                <c:pt idx="0">
                  <c:v>Technicial B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'Task 2a'!$E$4:$E$23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55A-48B0-ACE0-B4A9BCEB50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64002144"/>
        <c:axId val="864002560"/>
        <c:extLst>
          <c:ext xmlns:c15="http://schemas.microsoft.com/office/drawing/2012/chart" uri="{02D57815-91ED-43cb-92C2-25804820EDAC}">
            <c15:filteredLineSeries>
              <c15:ser>
                <c:idx val="2"/>
                <c:order val="1"/>
                <c:tx>
                  <c:strRef>
                    <c:extLst>
                      <c:ext uri="{02D57815-91ED-43cb-92C2-25804820EDAC}">
                        <c15:formulaRef>
                          <c15:sqref>'Task 2a'!$D$3</c15:sqref>
                        </c15:formulaRef>
                      </c:ext>
                    </c:extLst>
                    <c:strCache>
                      <c:ptCount val="1"/>
                      <c:pt idx="0">
                        <c:v>Technician A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'Task 2a'!$B$4:$B$23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'Task 2a'!$D$4:$D$23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1.5</c:v>
                      </c:pt>
                      <c:pt idx="1">
                        <c:v>1.8</c:v>
                      </c:pt>
                      <c:pt idx="2">
                        <c:v>2</c:v>
                      </c:pt>
                      <c:pt idx="3">
                        <c:v>0.8</c:v>
                      </c:pt>
                      <c:pt idx="4">
                        <c:v>3</c:v>
                      </c:pt>
                      <c:pt idx="5">
                        <c:v>1.2</c:v>
                      </c:pt>
                      <c:pt idx="6">
                        <c:v>1.2</c:v>
                      </c:pt>
                      <c:pt idx="7">
                        <c:v>0.5</c:v>
                      </c:pt>
                      <c:pt idx="8">
                        <c:v>5.5</c:v>
                      </c:pt>
                      <c:pt idx="9">
                        <c:v>0.5</c:v>
                      </c:pt>
                      <c:pt idx="10">
                        <c:v>2.1</c:v>
                      </c:pt>
                      <c:pt idx="11">
                        <c:v>1</c:v>
                      </c:pt>
                      <c:pt idx="12">
                        <c:v>1.8</c:v>
                      </c:pt>
                      <c:pt idx="13">
                        <c:v>1.5</c:v>
                      </c:pt>
                      <c:pt idx="14">
                        <c:v>2</c:v>
                      </c:pt>
                      <c:pt idx="15">
                        <c:v>6</c:v>
                      </c:pt>
                      <c:pt idx="16">
                        <c:v>1</c:v>
                      </c:pt>
                      <c:pt idx="17">
                        <c:v>0.9</c:v>
                      </c:pt>
                      <c:pt idx="18">
                        <c:v>4.5</c:v>
                      </c:pt>
                      <c:pt idx="19">
                        <c:v>0.5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F55A-48B0-ACE0-B4A9BCEB50A9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'Task 2a'!$F$3</c15:sqref>
                        </c15:formulaRef>
                      </c:ext>
                    </c:extLst>
                    <c:strCache>
                      <c:ptCount val="1"/>
                      <c:pt idx="0">
                        <c:v>Technician C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'Task 2a'!$F$4:$F$23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1.4</c:v>
                      </c:pt>
                      <c:pt idx="1">
                        <c:v>2.5</c:v>
                      </c:pt>
                      <c:pt idx="2">
                        <c:v>1.6</c:v>
                      </c:pt>
                      <c:pt idx="3">
                        <c:v>1.6</c:v>
                      </c:pt>
                      <c:pt idx="4">
                        <c:v>3</c:v>
                      </c:pt>
                      <c:pt idx="5">
                        <c:v>1</c:v>
                      </c:pt>
                      <c:pt idx="6">
                        <c:v>0.7</c:v>
                      </c:pt>
                      <c:pt idx="7">
                        <c:v>0.9</c:v>
                      </c:pt>
                      <c:pt idx="8">
                        <c:v>6.2</c:v>
                      </c:pt>
                      <c:pt idx="9">
                        <c:v>1.4</c:v>
                      </c:pt>
                      <c:pt idx="10">
                        <c:v>1.7</c:v>
                      </c:pt>
                      <c:pt idx="11">
                        <c:v>1.3</c:v>
                      </c:pt>
                      <c:pt idx="12">
                        <c:v>1.6</c:v>
                      </c:pt>
                      <c:pt idx="13">
                        <c:v>1</c:v>
                      </c:pt>
                      <c:pt idx="14">
                        <c:v>2.1</c:v>
                      </c:pt>
                      <c:pt idx="15">
                        <c:v>7</c:v>
                      </c:pt>
                      <c:pt idx="16">
                        <c:v>0.8</c:v>
                      </c:pt>
                      <c:pt idx="17">
                        <c:v>0.8</c:v>
                      </c:pt>
                      <c:pt idx="18">
                        <c:v>4.9000000000000004</c:v>
                      </c:pt>
                      <c:pt idx="19">
                        <c:v>0.5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55A-48B0-ACE0-B4A9BCEB50A9}"/>
                  </c:ext>
                </c:extLst>
              </c15:ser>
            </c15:filteredLineSeries>
          </c:ext>
        </c:extLst>
      </c:lineChart>
      <c:catAx>
        <c:axId val="864002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4002560"/>
        <c:crosses val="autoZero"/>
        <c:auto val="1"/>
        <c:lblAlgn val="ctr"/>
        <c:lblOffset val="100"/>
        <c:noMultiLvlLbl val="0"/>
      </c:catAx>
      <c:valAx>
        <c:axId val="864002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4002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 b="0" i="0" baseline="0">
                <a:effectLst/>
              </a:rPr>
              <a:t>Measured values against actual size for Technician C</a:t>
            </a:r>
            <a:endParaRPr lang="en-US" sz="12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'Task 2a'!$C$3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'Task 2a'!$B$4:$B$23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cat>
          <c:val>
            <c:numRef>
              <c:f>'Task 2a'!$C$4:$C$23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104-49D6-B293-40E43C8D1F97}"/>
            </c:ext>
          </c:extLst>
        </c:ser>
        <c:ser>
          <c:idx val="3"/>
          <c:order val="3"/>
          <c:tx>
            <c:strRef>
              <c:f>'Task 2a'!$F$3</c:f>
              <c:strCache>
                <c:ptCount val="1"/>
                <c:pt idx="0">
                  <c:v>Technician C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'Task 2a'!$F$4:$F$23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104-49D6-B293-40E43C8D1F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64002144"/>
        <c:axId val="864002560"/>
        <c:extLst>
          <c:ext xmlns:c15="http://schemas.microsoft.com/office/drawing/2012/chart" uri="{02D57815-91ED-43cb-92C2-25804820EDAC}">
            <c15:filteredLineSeries>
              <c15:ser>
                <c:idx val="2"/>
                <c:order val="1"/>
                <c:tx>
                  <c:strRef>
                    <c:extLst>
                      <c:ext uri="{02D57815-91ED-43cb-92C2-25804820EDAC}">
                        <c15:formulaRef>
                          <c15:sqref>'Task 2a'!$D$3</c15:sqref>
                        </c15:formulaRef>
                      </c:ext>
                    </c:extLst>
                    <c:strCache>
                      <c:ptCount val="1"/>
                      <c:pt idx="0">
                        <c:v>Technician A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'Task 2a'!$B$4:$B$23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'Task 2a'!$D$4:$D$23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1.5</c:v>
                      </c:pt>
                      <c:pt idx="1">
                        <c:v>1.8</c:v>
                      </c:pt>
                      <c:pt idx="2">
                        <c:v>2</c:v>
                      </c:pt>
                      <c:pt idx="3">
                        <c:v>0.8</c:v>
                      </c:pt>
                      <c:pt idx="4">
                        <c:v>3</c:v>
                      </c:pt>
                      <c:pt idx="5">
                        <c:v>1.2</c:v>
                      </c:pt>
                      <c:pt idx="6">
                        <c:v>1.2</c:v>
                      </c:pt>
                      <c:pt idx="7">
                        <c:v>0.5</c:v>
                      </c:pt>
                      <c:pt idx="8">
                        <c:v>5.5</c:v>
                      </c:pt>
                      <c:pt idx="9">
                        <c:v>0.5</c:v>
                      </c:pt>
                      <c:pt idx="10">
                        <c:v>2.1</c:v>
                      </c:pt>
                      <c:pt idx="11">
                        <c:v>1</c:v>
                      </c:pt>
                      <c:pt idx="12">
                        <c:v>1.8</c:v>
                      </c:pt>
                      <c:pt idx="13">
                        <c:v>1.5</c:v>
                      </c:pt>
                      <c:pt idx="14">
                        <c:v>2</c:v>
                      </c:pt>
                      <c:pt idx="15">
                        <c:v>6</c:v>
                      </c:pt>
                      <c:pt idx="16">
                        <c:v>1</c:v>
                      </c:pt>
                      <c:pt idx="17">
                        <c:v>0.9</c:v>
                      </c:pt>
                      <c:pt idx="18">
                        <c:v>4.5</c:v>
                      </c:pt>
                      <c:pt idx="19">
                        <c:v>0.5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9104-49D6-B293-40E43C8D1F97}"/>
                  </c:ext>
                </c:extLst>
              </c15:ser>
            </c15:filteredLineSeries>
            <c15:filteredLineSeries>
              <c15:ser>
                <c:idx val="0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'Task 2a'!$E$3</c15:sqref>
                        </c15:formulaRef>
                      </c:ext>
                    </c:extLst>
                    <c:strCache>
                      <c:ptCount val="1"/>
                      <c:pt idx="0">
                        <c:v>Technicial B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'Task 2a'!$E$4:$E$23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2</c:v>
                      </c:pt>
                      <c:pt idx="4">
                        <c:v>3.5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6.5</c:v>
                      </c:pt>
                      <c:pt idx="9">
                        <c:v>1.5</c:v>
                      </c:pt>
                      <c:pt idx="10">
                        <c:v>1.5</c:v>
                      </c:pt>
                      <c:pt idx="11">
                        <c:v>1</c:v>
                      </c:pt>
                      <c:pt idx="12">
                        <c:v>1.5</c:v>
                      </c:pt>
                      <c:pt idx="13">
                        <c:v>1</c:v>
                      </c:pt>
                      <c:pt idx="14">
                        <c:v>2.5</c:v>
                      </c:pt>
                      <c:pt idx="15">
                        <c:v>8</c:v>
                      </c:pt>
                      <c:pt idx="16">
                        <c:v>1</c:v>
                      </c:pt>
                      <c:pt idx="17">
                        <c:v>1.2</c:v>
                      </c:pt>
                      <c:pt idx="18">
                        <c:v>5.5</c:v>
                      </c:pt>
                      <c:pt idx="19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9104-49D6-B293-40E43C8D1F97}"/>
                  </c:ext>
                </c:extLst>
              </c15:ser>
            </c15:filteredLineSeries>
          </c:ext>
        </c:extLst>
      </c:lineChart>
      <c:catAx>
        <c:axId val="864002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4002560"/>
        <c:crosses val="autoZero"/>
        <c:auto val="1"/>
        <c:lblAlgn val="ctr"/>
        <c:lblOffset val="100"/>
        <c:noMultiLvlLbl val="0"/>
      </c:catAx>
      <c:valAx>
        <c:axId val="864002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4002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212725</xdr:colOff>
      <xdr:row>2</xdr:row>
      <xdr:rowOff>247650</xdr:rowOff>
    </xdr:from>
    <xdr:to>
      <xdr:col>11</xdr:col>
      <xdr:colOff>517525</xdr:colOff>
      <xdr:row>15</xdr:row>
      <xdr:rowOff>146050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409574</xdr:colOff>
      <xdr:row>2</xdr:row>
      <xdr:rowOff>41274</xdr:rowOff>
    </xdr:from>
    <xdr:to>
      <xdr:col>15</xdr:col>
      <xdr:colOff>444499</xdr:colOff>
      <xdr:row>17</xdr:row>
      <xdr:rowOff>19049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482600</xdr:colOff>
      <xdr:row>18</xdr:row>
      <xdr:rowOff>177800</xdr:rowOff>
    </xdr:from>
    <xdr:to>
      <xdr:col>15</xdr:col>
      <xdr:colOff>177800</xdr:colOff>
      <xdr:row>33</xdr:row>
      <xdr:rowOff>158750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36</xdr:row>
      <xdr:rowOff>0</xdr:rowOff>
    </xdr:from>
    <xdr:to>
      <xdr:col>16</xdr:col>
      <xdr:colOff>34925</xdr:colOff>
      <xdr:row>51</xdr:row>
      <xdr:rowOff>136525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54</xdr:row>
      <xdr:rowOff>0</xdr:rowOff>
    </xdr:from>
    <xdr:to>
      <xdr:col>16</xdr:col>
      <xdr:colOff>34925</xdr:colOff>
      <xdr:row>69</xdr:row>
      <xdr:rowOff>136525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2"/>
  <sheetViews>
    <sheetView tabSelected="1" workbookViewId="0">
      <selection activeCell="M10" sqref="M10"/>
    </sheetView>
  </sheetViews>
  <sheetFormatPr defaultRowHeight="12.5" x14ac:dyDescent="0.25"/>
  <cols>
    <col min="1" max="1" width="1.54296875" style="3" customWidth="1"/>
    <col min="2" max="16384" width="8.7265625" style="3"/>
  </cols>
  <sheetData>
    <row r="2" spans="2:5" x14ac:dyDescent="0.25">
      <c r="B2" s="3" t="s">
        <v>14</v>
      </c>
    </row>
    <row r="4" spans="2:5" x14ac:dyDescent="0.25">
      <c r="B4" s="3" t="s">
        <v>2</v>
      </c>
      <c r="C4" s="3">
        <f xml:space="preserve"> 66.67</f>
        <v>66.67</v>
      </c>
      <c r="D4" s="3" t="s">
        <v>0</v>
      </c>
    </row>
    <row r="5" spans="2:5" x14ac:dyDescent="0.25">
      <c r="B5" s="3" t="s">
        <v>1</v>
      </c>
      <c r="C5" s="3">
        <v>0</v>
      </c>
      <c r="D5" s="3" t="s">
        <v>0</v>
      </c>
    </row>
    <row r="6" spans="2:5" x14ac:dyDescent="0.25">
      <c r="B6" s="3" t="s">
        <v>3</v>
      </c>
      <c r="C6" s="3">
        <v>400</v>
      </c>
      <c r="D6" s="3" t="s">
        <v>4</v>
      </c>
    </row>
    <row r="8" spans="2:5" x14ac:dyDescent="0.25">
      <c r="B8" s="3" t="s">
        <v>5</v>
      </c>
      <c r="C8" s="14" t="s">
        <v>6</v>
      </c>
    </row>
    <row r="9" spans="2:5" x14ac:dyDescent="0.25">
      <c r="C9" s="13">
        <f>(C4^2-C5^2)/(2*C6)</f>
        <v>5.5561111250000002</v>
      </c>
      <c r="D9" s="3" t="s">
        <v>7</v>
      </c>
      <c r="E9" s="3" t="s">
        <v>8</v>
      </c>
    </row>
    <row r="10" spans="2:5" x14ac:dyDescent="0.25">
      <c r="C10" s="13"/>
    </row>
    <row r="11" spans="2:5" x14ac:dyDescent="0.25">
      <c r="B11" s="3" t="s">
        <v>9</v>
      </c>
    </row>
    <row r="12" spans="2:5" x14ac:dyDescent="0.25">
      <c r="B12" s="3" t="s">
        <v>15</v>
      </c>
    </row>
    <row r="13" spans="2:5" x14ac:dyDescent="0.25">
      <c r="B13" s="3" t="s">
        <v>17</v>
      </c>
    </row>
    <row r="15" spans="2:5" x14ac:dyDescent="0.25">
      <c r="B15" s="3" t="s">
        <v>2</v>
      </c>
      <c r="C15" s="3">
        <f>C4</f>
        <v>66.67</v>
      </c>
      <c r="D15" s="3" t="s">
        <v>0</v>
      </c>
    </row>
    <row r="16" spans="2:5" x14ac:dyDescent="0.25">
      <c r="B16" s="3" t="s">
        <v>1</v>
      </c>
      <c r="C16" s="3">
        <v>0</v>
      </c>
      <c r="D16" s="3" t="s">
        <v>0</v>
      </c>
    </row>
    <row r="17" spans="2:5" x14ac:dyDescent="0.25">
      <c r="B17" s="3" t="s">
        <v>12</v>
      </c>
      <c r="C17" s="13">
        <f>C9</f>
        <v>5.5561111250000002</v>
      </c>
      <c r="D17" s="3" t="s">
        <v>7</v>
      </c>
    </row>
    <row r="19" spans="2:5" x14ac:dyDescent="0.25">
      <c r="B19" s="3" t="s">
        <v>10</v>
      </c>
      <c r="C19" s="14" t="s">
        <v>11</v>
      </c>
    </row>
    <row r="20" spans="2:5" x14ac:dyDescent="0.25">
      <c r="C20" s="15">
        <f xml:space="preserve"> (C15 - C16) /C17</f>
        <v>11.999400029998499</v>
      </c>
      <c r="D20" s="3" t="s">
        <v>13</v>
      </c>
      <c r="E20" s="3" t="s">
        <v>8</v>
      </c>
    </row>
    <row r="22" spans="2:5" x14ac:dyDescent="0.25">
      <c r="B22" s="3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2" sqref="B2"/>
    </sheetView>
  </sheetViews>
  <sheetFormatPr defaultRowHeight="12.5" x14ac:dyDescent="0.25"/>
  <cols>
    <col min="1" max="1" width="23.81640625" style="3" bestFit="1" customWidth="1"/>
    <col min="2" max="2" width="48.36328125" style="3" customWidth="1"/>
    <col min="3" max="16384" width="8.7265625" style="3"/>
  </cols>
  <sheetData>
    <row r="1" spans="1:2" x14ac:dyDescent="0.25">
      <c r="A1" s="3" t="s">
        <v>18</v>
      </c>
      <c r="B1" s="3">
        <v>5</v>
      </c>
    </row>
    <row r="2" spans="1:2" x14ac:dyDescent="0.25">
      <c r="A2" s="3" t="s">
        <v>19</v>
      </c>
      <c r="B2" s="13">
        <f>(66.66^2-0^2)/(2*B1)</f>
        <v>444.35555999999997</v>
      </c>
    </row>
    <row r="3" spans="1:2" x14ac:dyDescent="0.25">
      <c r="A3" s="3" t="s">
        <v>20</v>
      </c>
      <c r="B3" s="3">
        <f>IFERROR((66.66/$B$1), "")</f>
        <v>13.331999999999999</v>
      </c>
    </row>
    <row r="4" spans="1:2" x14ac:dyDescent="0.25">
      <c r="A4" s="3" t="s">
        <v>21</v>
      </c>
      <c r="B4" s="3" t="str">
        <f>IF(B3&gt;17,"The car will lose the race – Acceleration value too low!",IF(B3&lt;12,"Impossible! – the race car cannot accelerate this quickly!","The car will win the race"))</f>
        <v>The car will win the race</v>
      </c>
    </row>
  </sheetData>
  <conditionalFormatting sqref="B4">
    <cfRule type="expression" dxfId="3" priority="1">
      <formula>AND(B3&gt;=12,B3&lt;=17)</formula>
    </cfRule>
    <cfRule type="expression" priority="2">
      <formula>AND(B3&gt;=12,B3&lt;=17)</formula>
    </cfRule>
    <cfRule type="expression" dxfId="2" priority="3">
      <formula>$B$3&gt;=12+$B$3&lt;=17</formula>
    </cfRule>
    <cfRule type="expression" dxfId="1" priority="6">
      <formula>$B$3&lt;12</formula>
    </cfRule>
    <cfRule type="expression" dxfId="0" priority="7">
      <formula>$B$3&gt;17</formula>
    </cfRule>
  </conditionalFormatting>
  <dataValidations count="1">
    <dataValidation type="whole" allowBlank="1" showInputMessage="1" showErrorMessage="1" prompt="Select an acceleration value between 1 and 10 ms^-2" sqref="B1">
      <formula1>1</formula1>
      <formula2>10</formula2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21"/>
  <sheetViews>
    <sheetView workbookViewId="0">
      <selection activeCell="E22" sqref="E22"/>
    </sheetView>
  </sheetViews>
  <sheetFormatPr defaultRowHeight="12.5" x14ac:dyDescent="0.25"/>
  <cols>
    <col min="1" max="1" width="8.7265625" style="3"/>
    <col min="2" max="2" width="14" style="3" customWidth="1"/>
    <col min="3" max="3" width="11.6328125" style="3" customWidth="1"/>
    <col min="4" max="16384" width="8.7265625" style="3"/>
  </cols>
  <sheetData>
    <row r="3" spans="2:3" ht="26" x14ac:dyDescent="0.3">
      <c r="B3" s="16" t="s">
        <v>38</v>
      </c>
      <c r="C3" s="16" t="s">
        <v>39</v>
      </c>
    </row>
    <row r="4" spans="2:3" x14ac:dyDescent="0.25">
      <c r="B4" s="3">
        <v>0</v>
      </c>
      <c r="C4" s="3">
        <f>5.56*B4</f>
        <v>0</v>
      </c>
    </row>
    <row r="5" spans="2:3" x14ac:dyDescent="0.25">
      <c r="B5" s="3">
        <v>1</v>
      </c>
      <c r="C5" s="3">
        <f>5.56*B5</f>
        <v>5.56</v>
      </c>
    </row>
    <row r="6" spans="2:3" x14ac:dyDescent="0.25">
      <c r="B6" s="3">
        <v>2</v>
      </c>
      <c r="C6" s="3">
        <f t="shared" ref="C6:C16" si="0">5.56*B6</f>
        <v>11.12</v>
      </c>
    </row>
    <row r="7" spans="2:3" x14ac:dyDescent="0.25">
      <c r="B7" s="3">
        <v>3</v>
      </c>
      <c r="C7" s="3">
        <f t="shared" si="0"/>
        <v>16.68</v>
      </c>
    </row>
    <row r="8" spans="2:3" x14ac:dyDescent="0.25">
      <c r="B8" s="3">
        <v>4</v>
      </c>
      <c r="C8" s="3">
        <f t="shared" si="0"/>
        <v>22.24</v>
      </c>
    </row>
    <row r="9" spans="2:3" x14ac:dyDescent="0.25">
      <c r="B9" s="3">
        <v>5</v>
      </c>
      <c r="C9" s="3">
        <f t="shared" si="0"/>
        <v>27.799999999999997</v>
      </c>
    </row>
    <row r="10" spans="2:3" x14ac:dyDescent="0.25">
      <c r="B10" s="3">
        <v>6</v>
      </c>
      <c r="C10" s="3">
        <f t="shared" si="0"/>
        <v>33.36</v>
      </c>
    </row>
    <row r="11" spans="2:3" x14ac:dyDescent="0.25">
      <c r="B11" s="3">
        <v>7</v>
      </c>
      <c r="C11" s="3">
        <f t="shared" si="0"/>
        <v>38.919999999999995</v>
      </c>
    </row>
    <row r="12" spans="2:3" x14ac:dyDescent="0.25">
      <c r="B12" s="3">
        <v>8</v>
      </c>
      <c r="C12" s="3">
        <f t="shared" si="0"/>
        <v>44.48</v>
      </c>
    </row>
    <row r="13" spans="2:3" x14ac:dyDescent="0.25">
      <c r="B13" s="3">
        <v>9</v>
      </c>
      <c r="C13" s="3">
        <f t="shared" si="0"/>
        <v>50.04</v>
      </c>
    </row>
    <row r="14" spans="2:3" x14ac:dyDescent="0.25">
      <c r="B14" s="3">
        <v>10</v>
      </c>
      <c r="C14" s="3">
        <f t="shared" si="0"/>
        <v>55.599999999999994</v>
      </c>
    </row>
    <row r="15" spans="2:3" x14ac:dyDescent="0.25">
      <c r="B15" s="3">
        <v>11</v>
      </c>
      <c r="C15" s="3">
        <f t="shared" si="0"/>
        <v>61.16</v>
      </c>
    </row>
    <row r="16" spans="2:3" x14ac:dyDescent="0.25">
      <c r="B16" s="3">
        <v>12</v>
      </c>
      <c r="C16" s="3">
        <f t="shared" si="0"/>
        <v>66.72</v>
      </c>
    </row>
    <row r="18" spans="5:12" x14ac:dyDescent="0.25">
      <c r="E18" s="17" t="s">
        <v>40</v>
      </c>
      <c r="F18" s="17"/>
      <c r="G18" s="17"/>
      <c r="H18" s="17"/>
      <c r="I18" s="17"/>
      <c r="J18" s="17"/>
      <c r="K18" s="17"/>
      <c r="L18" s="17"/>
    </row>
    <row r="19" spans="5:12" x14ac:dyDescent="0.25">
      <c r="E19" s="17"/>
      <c r="F19" s="17"/>
      <c r="G19" s="17"/>
      <c r="H19" s="17"/>
      <c r="I19" s="17"/>
      <c r="J19" s="17"/>
      <c r="K19" s="17"/>
      <c r="L19" s="17"/>
    </row>
    <row r="20" spans="5:12" x14ac:dyDescent="0.25">
      <c r="E20" s="17"/>
      <c r="F20" s="17"/>
      <c r="G20" s="17"/>
      <c r="H20" s="17"/>
      <c r="I20" s="17"/>
      <c r="J20" s="17"/>
      <c r="K20" s="17"/>
      <c r="L20" s="17"/>
    </row>
    <row r="21" spans="5:12" x14ac:dyDescent="0.25">
      <c r="E21" s="17"/>
      <c r="F21" s="17"/>
      <c r="G21" s="17"/>
      <c r="H21" s="17"/>
      <c r="I21" s="17"/>
      <c r="J21" s="17"/>
      <c r="K21" s="17"/>
      <c r="L21" s="17"/>
    </row>
  </sheetData>
  <mergeCells count="1">
    <mergeCell ref="E18:L2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X32"/>
  <sheetViews>
    <sheetView topLeftCell="A19" workbookViewId="0">
      <selection activeCell="B32" sqref="B32:F32"/>
    </sheetView>
  </sheetViews>
  <sheetFormatPr defaultRowHeight="12.5" x14ac:dyDescent="0.25"/>
  <cols>
    <col min="1" max="2" width="8.7265625" style="3"/>
    <col min="3" max="6" width="12.453125" style="3" customWidth="1"/>
    <col min="7" max="16384" width="8.7265625" style="3"/>
  </cols>
  <sheetData>
    <row r="3" spans="2:24" ht="13" x14ac:dyDescent="0.3">
      <c r="B3" s="4" t="s">
        <v>22</v>
      </c>
      <c r="C3" s="4" t="s">
        <v>23</v>
      </c>
      <c r="D3" s="4" t="s">
        <v>24</v>
      </c>
      <c r="E3" s="4" t="s">
        <v>25</v>
      </c>
      <c r="F3" s="4" t="s">
        <v>26</v>
      </c>
    </row>
    <row r="4" spans="2:24" ht="14.5" customHeight="1" x14ac:dyDescent="0.25">
      <c r="B4" s="9">
        <v>1</v>
      </c>
      <c r="C4" s="9">
        <v>0.7</v>
      </c>
      <c r="D4" s="9">
        <v>1.5</v>
      </c>
      <c r="E4" s="9">
        <v>1</v>
      </c>
      <c r="F4" s="9">
        <v>1.4</v>
      </c>
      <c r="Q4" s="18" t="s">
        <v>36</v>
      </c>
      <c r="R4" s="18"/>
      <c r="S4" s="18"/>
      <c r="T4" s="18"/>
      <c r="U4" s="18"/>
      <c r="V4" s="18"/>
      <c r="W4" s="18"/>
      <c r="X4" s="18"/>
    </row>
    <row r="5" spans="2:24" x14ac:dyDescent="0.25">
      <c r="B5" s="9">
        <v>2</v>
      </c>
      <c r="C5" s="9">
        <v>2.1</v>
      </c>
      <c r="D5" s="9">
        <v>1.8</v>
      </c>
      <c r="E5" s="9">
        <v>2</v>
      </c>
      <c r="F5" s="9">
        <v>2.5</v>
      </c>
      <c r="Q5" s="18"/>
      <c r="R5" s="18"/>
      <c r="S5" s="18"/>
      <c r="T5" s="18"/>
      <c r="U5" s="18"/>
      <c r="V5" s="18"/>
      <c r="W5" s="18"/>
      <c r="X5" s="18"/>
    </row>
    <row r="6" spans="2:24" x14ac:dyDescent="0.25">
      <c r="B6" s="9">
        <v>3</v>
      </c>
      <c r="C6" s="9">
        <v>1.1000000000000001</v>
      </c>
      <c r="D6" s="9">
        <v>2</v>
      </c>
      <c r="E6" s="9">
        <v>2</v>
      </c>
      <c r="F6" s="9">
        <v>1.6</v>
      </c>
      <c r="Q6" s="18"/>
      <c r="R6" s="18"/>
      <c r="S6" s="18"/>
      <c r="T6" s="18"/>
      <c r="U6" s="18"/>
      <c r="V6" s="18"/>
      <c r="W6" s="18"/>
      <c r="X6" s="18"/>
    </row>
    <row r="7" spans="2:24" x14ac:dyDescent="0.25">
      <c r="B7" s="9">
        <v>4</v>
      </c>
      <c r="C7" s="9">
        <v>1.6</v>
      </c>
      <c r="D7" s="9">
        <v>0.8</v>
      </c>
      <c r="E7" s="9">
        <v>2</v>
      </c>
      <c r="F7" s="9">
        <v>1.6</v>
      </c>
      <c r="Q7" s="18"/>
      <c r="R7" s="18"/>
      <c r="S7" s="18"/>
      <c r="T7" s="18"/>
      <c r="U7" s="18"/>
      <c r="V7" s="18"/>
      <c r="W7" s="18"/>
      <c r="X7" s="18"/>
    </row>
    <row r="8" spans="2:24" x14ac:dyDescent="0.25">
      <c r="B8" s="9">
        <v>5</v>
      </c>
      <c r="C8" s="9">
        <v>2.7</v>
      </c>
      <c r="D8" s="9">
        <v>3</v>
      </c>
      <c r="E8" s="9">
        <v>3.5</v>
      </c>
      <c r="F8" s="9">
        <v>3</v>
      </c>
      <c r="Q8" s="18"/>
      <c r="R8" s="18"/>
      <c r="S8" s="18"/>
      <c r="T8" s="18"/>
      <c r="U8" s="18"/>
      <c r="V8" s="18"/>
      <c r="W8" s="18"/>
      <c r="X8" s="18"/>
    </row>
    <row r="9" spans="2:24" x14ac:dyDescent="0.25">
      <c r="B9" s="9">
        <v>6</v>
      </c>
      <c r="C9" s="9">
        <v>0.55000000000000004</v>
      </c>
      <c r="D9" s="9">
        <v>1.2</v>
      </c>
      <c r="E9" s="9">
        <v>1</v>
      </c>
      <c r="F9" s="9">
        <v>1</v>
      </c>
      <c r="Q9" s="18"/>
      <c r="R9" s="18"/>
      <c r="S9" s="18"/>
      <c r="T9" s="18"/>
      <c r="U9" s="18"/>
      <c r="V9" s="18"/>
      <c r="W9" s="18"/>
      <c r="X9" s="18"/>
    </row>
    <row r="10" spans="2:24" x14ac:dyDescent="0.25">
      <c r="B10" s="9">
        <v>7</v>
      </c>
      <c r="C10" s="9">
        <v>0.27</v>
      </c>
      <c r="D10" s="9">
        <v>1.2</v>
      </c>
      <c r="E10" s="9">
        <v>1</v>
      </c>
      <c r="F10" s="9">
        <v>0.7</v>
      </c>
      <c r="Q10" s="18"/>
      <c r="R10" s="18"/>
      <c r="S10" s="18"/>
      <c r="T10" s="18"/>
      <c r="U10" s="18"/>
      <c r="V10" s="18"/>
      <c r="W10" s="18"/>
      <c r="X10" s="18"/>
    </row>
    <row r="11" spans="2:24" x14ac:dyDescent="0.25">
      <c r="B11" s="9">
        <v>8</v>
      </c>
      <c r="C11" s="9">
        <v>0.4</v>
      </c>
      <c r="D11" s="9">
        <v>0.5</v>
      </c>
      <c r="E11" s="9">
        <v>1</v>
      </c>
      <c r="F11" s="9">
        <v>0.9</v>
      </c>
      <c r="Q11" s="18"/>
      <c r="R11" s="18"/>
      <c r="S11" s="18"/>
      <c r="T11" s="18"/>
      <c r="U11" s="18"/>
      <c r="V11" s="18"/>
      <c r="W11" s="18"/>
      <c r="X11" s="18"/>
    </row>
    <row r="12" spans="2:24" x14ac:dyDescent="0.25">
      <c r="B12" s="9">
        <v>9</v>
      </c>
      <c r="C12" s="9">
        <v>6</v>
      </c>
      <c r="D12" s="9">
        <v>5.5</v>
      </c>
      <c r="E12" s="9">
        <v>6.5</v>
      </c>
      <c r="F12" s="9">
        <v>6.2</v>
      </c>
      <c r="Q12" s="18"/>
      <c r="R12" s="18"/>
      <c r="S12" s="18"/>
      <c r="T12" s="18"/>
      <c r="U12" s="18"/>
      <c r="V12" s="18"/>
      <c r="W12" s="18"/>
      <c r="X12" s="18"/>
    </row>
    <row r="13" spans="2:24" x14ac:dyDescent="0.25">
      <c r="B13" s="9">
        <v>10</v>
      </c>
      <c r="C13" s="9">
        <v>1.1200000000000001</v>
      </c>
      <c r="D13" s="9">
        <v>0.5</v>
      </c>
      <c r="E13" s="9">
        <v>1.5</v>
      </c>
      <c r="F13" s="9">
        <v>1.4</v>
      </c>
      <c r="Q13" s="18"/>
      <c r="R13" s="18"/>
      <c r="S13" s="18"/>
      <c r="T13" s="18"/>
      <c r="U13" s="18"/>
      <c r="V13" s="18"/>
      <c r="W13" s="18"/>
      <c r="X13" s="18"/>
    </row>
    <row r="14" spans="2:24" x14ac:dyDescent="0.25">
      <c r="B14" s="9">
        <v>11</v>
      </c>
      <c r="C14" s="9">
        <v>1.3</v>
      </c>
      <c r="D14" s="9">
        <v>2.1</v>
      </c>
      <c r="E14" s="9">
        <v>1.5</v>
      </c>
      <c r="F14" s="9">
        <v>1.7</v>
      </c>
      <c r="Q14" s="18"/>
      <c r="R14" s="18"/>
      <c r="S14" s="18"/>
      <c r="T14" s="18"/>
      <c r="U14" s="18"/>
      <c r="V14" s="18"/>
      <c r="W14" s="18"/>
      <c r="X14" s="18"/>
    </row>
    <row r="15" spans="2:24" x14ac:dyDescent="0.25">
      <c r="B15" s="9">
        <v>12</v>
      </c>
      <c r="C15" s="9">
        <v>0.98</v>
      </c>
      <c r="D15" s="9">
        <v>1</v>
      </c>
      <c r="E15" s="9">
        <v>1</v>
      </c>
      <c r="F15" s="9">
        <v>1.3</v>
      </c>
      <c r="Q15" s="18"/>
      <c r="R15" s="18"/>
      <c r="S15" s="18"/>
      <c r="T15" s="18"/>
      <c r="U15" s="18"/>
      <c r="V15" s="18"/>
      <c r="W15" s="18"/>
      <c r="X15" s="18"/>
    </row>
    <row r="16" spans="2:24" x14ac:dyDescent="0.25">
      <c r="B16" s="9">
        <v>13</v>
      </c>
      <c r="C16" s="9">
        <v>1.1499999999999999</v>
      </c>
      <c r="D16" s="9">
        <v>1.8</v>
      </c>
      <c r="E16" s="9">
        <v>1.5</v>
      </c>
      <c r="F16" s="9">
        <v>1.6</v>
      </c>
      <c r="Q16" s="18"/>
      <c r="R16" s="18"/>
      <c r="S16" s="18"/>
      <c r="T16" s="18"/>
      <c r="U16" s="18"/>
      <c r="V16" s="18"/>
      <c r="W16" s="18"/>
      <c r="X16" s="18"/>
    </row>
    <row r="17" spans="2:24" x14ac:dyDescent="0.25">
      <c r="B17" s="9">
        <v>14</v>
      </c>
      <c r="C17" s="9">
        <v>0.52</v>
      </c>
      <c r="D17" s="9">
        <v>1.5</v>
      </c>
      <c r="E17" s="9">
        <v>1</v>
      </c>
      <c r="F17" s="9">
        <v>1</v>
      </c>
      <c r="Q17" s="18"/>
      <c r="R17" s="18"/>
      <c r="S17" s="18"/>
      <c r="T17" s="18"/>
      <c r="U17" s="18"/>
      <c r="V17" s="18"/>
      <c r="W17" s="18"/>
      <c r="X17" s="18"/>
    </row>
    <row r="18" spans="2:24" x14ac:dyDescent="0.25">
      <c r="B18" s="9">
        <v>15</v>
      </c>
      <c r="C18" s="9">
        <v>1.8</v>
      </c>
      <c r="D18" s="9">
        <v>2</v>
      </c>
      <c r="E18" s="9">
        <v>2.5</v>
      </c>
      <c r="F18" s="9">
        <v>2.1</v>
      </c>
      <c r="Q18" s="18"/>
      <c r="R18" s="18"/>
      <c r="S18" s="18"/>
      <c r="T18" s="18"/>
      <c r="U18" s="18"/>
      <c r="V18" s="18"/>
      <c r="W18" s="18"/>
      <c r="X18" s="18"/>
    </row>
    <row r="19" spans="2:24" x14ac:dyDescent="0.25">
      <c r="B19" s="9">
        <v>16</v>
      </c>
      <c r="C19" s="9">
        <v>7.5</v>
      </c>
      <c r="D19" s="9">
        <v>6</v>
      </c>
      <c r="E19" s="9">
        <v>8</v>
      </c>
      <c r="F19" s="9">
        <v>7</v>
      </c>
      <c r="Q19" s="18"/>
      <c r="R19" s="18"/>
      <c r="S19" s="18"/>
      <c r="T19" s="18"/>
      <c r="U19" s="18"/>
      <c r="V19" s="18"/>
      <c r="W19" s="18"/>
      <c r="X19" s="18"/>
    </row>
    <row r="20" spans="2:24" x14ac:dyDescent="0.25">
      <c r="B20" s="9">
        <v>17</v>
      </c>
      <c r="C20" s="9">
        <v>0.28000000000000003</v>
      </c>
      <c r="D20" s="9">
        <v>1</v>
      </c>
      <c r="E20" s="9">
        <v>1</v>
      </c>
      <c r="F20" s="9">
        <v>0.8</v>
      </c>
      <c r="Q20" s="18"/>
      <c r="R20" s="18"/>
      <c r="S20" s="18"/>
      <c r="T20" s="18"/>
      <c r="U20" s="18"/>
      <c r="V20" s="18"/>
      <c r="W20" s="18"/>
      <c r="X20" s="18"/>
    </row>
    <row r="21" spans="2:24" x14ac:dyDescent="0.25">
      <c r="B21" s="9">
        <v>18</v>
      </c>
      <c r="C21" s="9">
        <v>0.5</v>
      </c>
      <c r="D21" s="9">
        <v>0.9</v>
      </c>
      <c r="E21" s="9">
        <v>1.2</v>
      </c>
      <c r="F21" s="9">
        <v>0.8</v>
      </c>
      <c r="Q21" s="18"/>
      <c r="R21" s="18"/>
      <c r="S21" s="18"/>
      <c r="T21" s="18"/>
      <c r="U21" s="18"/>
      <c r="V21" s="18"/>
      <c r="W21" s="18"/>
      <c r="X21" s="18"/>
    </row>
    <row r="22" spans="2:24" x14ac:dyDescent="0.25">
      <c r="B22" s="9">
        <v>19</v>
      </c>
      <c r="C22" s="9">
        <v>4.9000000000000004</v>
      </c>
      <c r="D22" s="9">
        <v>4.5</v>
      </c>
      <c r="E22" s="9">
        <v>5.5</v>
      </c>
      <c r="F22" s="9">
        <v>4.9000000000000004</v>
      </c>
      <c r="Q22" s="18"/>
      <c r="R22" s="18"/>
      <c r="S22" s="18"/>
      <c r="T22" s="18"/>
      <c r="U22" s="18"/>
      <c r="V22" s="18"/>
      <c r="W22" s="18"/>
      <c r="X22" s="18"/>
    </row>
    <row r="23" spans="2:24" x14ac:dyDescent="0.25">
      <c r="B23" s="9">
        <v>20</v>
      </c>
      <c r="C23" s="9">
        <v>0.25</v>
      </c>
      <c r="D23" s="9">
        <v>0.5</v>
      </c>
      <c r="E23" s="9">
        <v>1</v>
      </c>
      <c r="F23" s="9">
        <v>0.5</v>
      </c>
      <c r="Q23" s="18"/>
      <c r="R23" s="18"/>
      <c r="S23" s="18"/>
      <c r="T23" s="18"/>
      <c r="U23" s="18"/>
      <c r="V23" s="18"/>
      <c r="W23" s="18"/>
      <c r="X23" s="18"/>
    </row>
    <row r="24" spans="2:24" x14ac:dyDescent="0.25">
      <c r="Q24" s="18"/>
      <c r="R24" s="18"/>
      <c r="S24" s="18"/>
      <c r="T24" s="18"/>
      <c r="U24" s="18"/>
      <c r="V24" s="18"/>
      <c r="W24" s="18"/>
      <c r="X24" s="18"/>
    </row>
    <row r="25" spans="2:24" x14ac:dyDescent="0.25">
      <c r="Q25" s="18"/>
      <c r="R25" s="18"/>
      <c r="S25" s="18"/>
      <c r="T25" s="18"/>
      <c r="U25" s="18"/>
      <c r="V25" s="18"/>
      <c r="W25" s="18"/>
      <c r="X25" s="18"/>
    </row>
    <row r="26" spans="2:24" x14ac:dyDescent="0.25">
      <c r="Q26" s="18"/>
      <c r="R26" s="18"/>
      <c r="S26" s="18"/>
      <c r="T26" s="18"/>
      <c r="U26" s="18"/>
      <c r="V26" s="18"/>
      <c r="W26" s="18"/>
      <c r="X26" s="18"/>
    </row>
    <row r="27" spans="2:24" x14ac:dyDescent="0.25">
      <c r="B27" s="10"/>
      <c r="C27" s="11" t="s">
        <v>23</v>
      </c>
      <c r="D27" s="11" t="s">
        <v>24</v>
      </c>
      <c r="E27" s="11" t="s">
        <v>27</v>
      </c>
      <c r="F27" s="11" t="s">
        <v>26</v>
      </c>
    </row>
    <row r="28" spans="2:24" x14ac:dyDescent="0.25">
      <c r="B28" s="12" t="s">
        <v>28</v>
      </c>
      <c r="C28" s="12">
        <f>AVERAGE(C4:C23)</f>
        <v>1.786</v>
      </c>
      <c r="D28" s="12">
        <f t="shared" ref="D28:F28" si="0">AVERAGE(D4:D23)</f>
        <v>1.9650000000000003</v>
      </c>
      <c r="E28" s="12">
        <f t="shared" si="0"/>
        <v>2.2850000000000001</v>
      </c>
      <c r="F28" s="12">
        <f t="shared" si="0"/>
        <v>2.0999999999999996</v>
      </c>
    </row>
    <row r="29" spans="2:24" x14ac:dyDescent="0.25">
      <c r="B29" s="12" t="s">
        <v>29</v>
      </c>
      <c r="C29" s="12">
        <v>7.25</v>
      </c>
      <c r="D29" s="12">
        <v>6.45</v>
      </c>
      <c r="E29" s="12">
        <v>7</v>
      </c>
      <c r="F29" s="12">
        <v>6.5</v>
      </c>
    </row>
    <row r="30" spans="2:24" x14ac:dyDescent="0.25">
      <c r="B30" s="12" t="s">
        <v>30</v>
      </c>
      <c r="C30" s="12">
        <f>MIN(C4:C23)</f>
        <v>0.25</v>
      </c>
      <c r="D30" s="12">
        <f>MIN(D4:D23)</f>
        <v>0.5</v>
      </c>
      <c r="E30" s="12">
        <f>MIN(E4:E23)</f>
        <v>1</v>
      </c>
      <c r="F30" s="12">
        <f>MIN(F4:F23)</f>
        <v>0.5</v>
      </c>
    </row>
    <row r="31" spans="2:24" x14ac:dyDescent="0.25">
      <c r="B31" s="12" t="s">
        <v>31</v>
      </c>
      <c r="C31" s="12">
        <f>MAX(C4:C23)</f>
        <v>7.5</v>
      </c>
      <c r="D31" s="12">
        <f>MAX(D4:D23)</f>
        <v>6</v>
      </c>
      <c r="E31" s="12">
        <f t="shared" ref="E31:F31" si="1">MAX(E4:E23)</f>
        <v>8</v>
      </c>
      <c r="F31" s="12">
        <f t="shared" si="1"/>
        <v>7</v>
      </c>
    </row>
    <row r="32" spans="2:24" ht="14.5" x14ac:dyDescent="0.35">
      <c r="B32"/>
      <c r="C32"/>
      <c r="D32"/>
      <c r="E32"/>
      <c r="F32"/>
    </row>
  </sheetData>
  <mergeCells count="1">
    <mergeCell ref="Q4:X2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77"/>
  <sheetViews>
    <sheetView workbookViewId="0">
      <selection activeCell="E87" sqref="E87"/>
    </sheetView>
  </sheetViews>
  <sheetFormatPr defaultRowHeight="12.5" x14ac:dyDescent="0.25"/>
  <cols>
    <col min="1" max="1" width="8.7265625" style="3"/>
    <col min="2" max="4" width="12.1796875" style="2" customWidth="1"/>
    <col min="5" max="6" width="17.36328125" style="2" customWidth="1"/>
    <col min="7" max="8" width="20.26953125" style="2" customWidth="1"/>
    <col min="9" max="16384" width="8.7265625" style="3"/>
  </cols>
  <sheetData>
    <row r="2" spans="2:8" ht="13" x14ac:dyDescent="0.3">
      <c r="B2" s="1" t="s">
        <v>24</v>
      </c>
    </row>
    <row r="3" spans="2:8" ht="52" x14ac:dyDescent="0.3">
      <c r="B3" s="4" t="s">
        <v>22</v>
      </c>
      <c r="C3" s="4" t="s">
        <v>23</v>
      </c>
      <c r="D3" s="4" t="s">
        <v>24</v>
      </c>
      <c r="E3" s="4" t="s">
        <v>32</v>
      </c>
      <c r="F3" s="4" t="s">
        <v>33</v>
      </c>
      <c r="G3" s="4" t="s">
        <v>34</v>
      </c>
      <c r="H3" s="4" t="s">
        <v>35</v>
      </c>
    </row>
    <row r="4" spans="2:8" x14ac:dyDescent="0.25">
      <c r="B4" s="5">
        <v>1</v>
      </c>
      <c r="C4" s="5">
        <v>0.7</v>
      </c>
      <c r="D4" s="5">
        <v>1.5</v>
      </c>
      <c r="E4" s="5">
        <f>ABS(D4-C4)</f>
        <v>0.8</v>
      </c>
      <c r="F4" s="6">
        <f>E4/C4</f>
        <v>1.142857142857143</v>
      </c>
      <c r="G4" s="6">
        <f>E4/20</f>
        <v>0.04</v>
      </c>
      <c r="H4" s="6">
        <f>((D4-C4)^2)/20</f>
        <v>3.2000000000000008E-2</v>
      </c>
    </row>
    <row r="5" spans="2:8" x14ac:dyDescent="0.25">
      <c r="B5" s="5">
        <v>2</v>
      </c>
      <c r="C5" s="5">
        <v>2.1</v>
      </c>
      <c r="D5" s="5">
        <v>1.8</v>
      </c>
      <c r="E5" s="5">
        <f t="shared" ref="E5:E23" si="0">ABS(D5-C5)</f>
        <v>0.30000000000000004</v>
      </c>
      <c r="F5" s="6">
        <f t="shared" ref="F5:F23" si="1">E5/C5</f>
        <v>0.14285714285714288</v>
      </c>
      <c r="G5" s="6">
        <f t="shared" ref="G5:G23" si="2">E5/20</f>
        <v>1.5000000000000003E-2</v>
      </c>
      <c r="H5" s="6">
        <f t="shared" ref="H5:H23" si="3">((D5-C5)^2)/20</f>
        <v>4.5000000000000014E-3</v>
      </c>
    </row>
    <row r="6" spans="2:8" x14ac:dyDescent="0.25">
      <c r="B6" s="5">
        <v>3</v>
      </c>
      <c r="C6" s="5">
        <v>1.1000000000000001</v>
      </c>
      <c r="D6" s="5">
        <v>2</v>
      </c>
      <c r="E6" s="5">
        <f t="shared" si="0"/>
        <v>0.89999999999999991</v>
      </c>
      <c r="F6" s="6">
        <f t="shared" si="1"/>
        <v>0.81818181818181801</v>
      </c>
      <c r="G6" s="6">
        <f t="shared" si="2"/>
        <v>4.4999999999999998E-2</v>
      </c>
      <c r="H6" s="6">
        <f t="shared" si="3"/>
        <v>4.0499999999999994E-2</v>
      </c>
    </row>
    <row r="7" spans="2:8" x14ac:dyDescent="0.25">
      <c r="B7" s="5">
        <v>4</v>
      </c>
      <c r="C7" s="5">
        <v>1.6</v>
      </c>
      <c r="D7" s="5">
        <v>0.8</v>
      </c>
      <c r="E7" s="5">
        <f t="shared" si="0"/>
        <v>0.8</v>
      </c>
      <c r="F7" s="6">
        <f t="shared" si="1"/>
        <v>0.5</v>
      </c>
      <c r="G7" s="6">
        <f t="shared" si="2"/>
        <v>0.04</v>
      </c>
      <c r="H7" s="6">
        <f t="shared" si="3"/>
        <v>3.2000000000000008E-2</v>
      </c>
    </row>
    <row r="8" spans="2:8" x14ac:dyDescent="0.25">
      <c r="B8" s="5">
        <v>5</v>
      </c>
      <c r="C8" s="5">
        <v>2.7</v>
      </c>
      <c r="D8" s="5">
        <v>3</v>
      </c>
      <c r="E8" s="5">
        <f t="shared" si="0"/>
        <v>0.29999999999999982</v>
      </c>
      <c r="F8" s="6">
        <f t="shared" si="1"/>
        <v>0.11111111111111104</v>
      </c>
      <c r="G8" s="6">
        <f t="shared" si="2"/>
        <v>1.4999999999999991E-2</v>
      </c>
      <c r="H8" s="6">
        <f t="shared" si="3"/>
        <v>4.4999999999999953E-3</v>
      </c>
    </row>
    <row r="9" spans="2:8" x14ac:dyDescent="0.25">
      <c r="B9" s="5">
        <v>6</v>
      </c>
      <c r="C9" s="5">
        <v>0.55000000000000004</v>
      </c>
      <c r="D9" s="5">
        <v>1.2</v>
      </c>
      <c r="E9" s="5">
        <f t="shared" si="0"/>
        <v>0.64999999999999991</v>
      </c>
      <c r="F9" s="6">
        <f t="shared" si="1"/>
        <v>1.1818181818181817</v>
      </c>
      <c r="G9" s="6">
        <f t="shared" si="2"/>
        <v>3.2499999999999994E-2</v>
      </c>
      <c r="H9" s="6">
        <f t="shared" si="3"/>
        <v>2.1124999999999994E-2</v>
      </c>
    </row>
    <row r="10" spans="2:8" x14ac:dyDescent="0.25">
      <c r="B10" s="5">
        <v>7</v>
      </c>
      <c r="C10" s="5">
        <v>0.27</v>
      </c>
      <c r="D10" s="5">
        <v>1.2</v>
      </c>
      <c r="E10" s="5">
        <f t="shared" si="0"/>
        <v>0.92999999999999994</v>
      </c>
      <c r="F10" s="6">
        <f t="shared" si="1"/>
        <v>3.4444444444444442</v>
      </c>
      <c r="G10" s="6">
        <f t="shared" si="2"/>
        <v>4.65E-2</v>
      </c>
      <c r="H10" s="6">
        <f t="shared" si="3"/>
        <v>4.3244999999999992E-2</v>
      </c>
    </row>
    <row r="11" spans="2:8" x14ac:dyDescent="0.25">
      <c r="B11" s="5">
        <v>8</v>
      </c>
      <c r="C11" s="5">
        <v>0.4</v>
      </c>
      <c r="D11" s="5">
        <v>0.5</v>
      </c>
      <c r="E11" s="5">
        <f t="shared" si="0"/>
        <v>9.9999999999999978E-2</v>
      </c>
      <c r="F11" s="6">
        <f t="shared" si="1"/>
        <v>0.24999999999999994</v>
      </c>
      <c r="G11" s="6">
        <f t="shared" si="2"/>
        <v>4.9999999999999992E-3</v>
      </c>
      <c r="H11" s="6">
        <f t="shared" si="3"/>
        <v>4.9999999999999979E-4</v>
      </c>
    </row>
    <row r="12" spans="2:8" x14ac:dyDescent="0.25">
      <c r="B12" s="5">
        <v>9</v>
      </c>
      <c r="C12" s="5">
        <v>6</v>
      </c>
      <c r="D12" s="5">
        <v>5.5</v>
      </c>
      <c r="E12" s="5">
        <f t="shared" si="0"/>
        <v>0.5</v>
      </c>
      <c r="F12" s="6">
        <f t="shared" si="1"/>
        <v>8.3333333333333329E-2</v>
      </c>
      <c r="G12" s="6">
        <f t="shared" si="2"/>
        <v>2.5000000000000001E-2</v>
      </c>
      <c r="H12" s="6">
        <f t="shared" si="3"/>
        <v>1.2500000000000001E-2</v>
      </c>
    </row>
    <row r="13" spans="2:8" x14ac:dyDescent="0.25">
      <c r="B13" s="5">
        <v>10</v>
      </c>
      <c r="C13" s="5">
        <v>1.1200000000000001</v>
      </c>
      <c r="D13" s="5">
        <v>0.5</v>
      </c>
      <c r="E13" s="5">
        <f t="shared" si="0"/>
        <v>0.62000000000000011</v>
      </c>
      <c r="F13" s="6">
        <f t="shared" si="1"/>
        <v>0.5535714285714286</v>
      </c>
      <c r="G13" s="6">
        <f t="shared" si="2"/>
        <v>3.1000000000000007E-2</v>
      </c>
      <c r="H13" s="6">
        <f t="shared" si="3"/>
        <v>1.9220000000000008E-2</v>
      </c>
    </row>
    <row r="14" spans="2:8" x14ac:dyDescent="0.25">
      <c r="B14" s="5">
        <v>11</v>
      </c>
      <c r="C14" s="5">
        <v>1.3</v>
      </c>
      <c r="D14" s="5">
        <v>2.1</v>
      </c>
      <c r="E14" s="5">
        <f t="shared" si="0"/>
        <v>0.8</v>
      </c>
      <c r="F14" s="6">
        <f t="shared" si="1"/>
        <v>0.61538461538461542</v>
      </c>
      <c r="G14" s="6">
        <f t="shared" si="2"/>
        <v>0.04</v>
      </c>
      <c r="H14" s="6">
        <f t="shared" si="3"/>
        <v>3.2000000000000008E-2</v>
      </c>
    </row>
    <row r="15" spans="2:8" x14ac:dyDescent="0.25">
      <c r="B15" s="5">
        <v>12</v>
      </c>
      <c r="C15" s="5">
        <v>0.98</v>
      </c>
      <c r="D15" s="5">
        <v>1</v>
      </c>
      <c r="E15" s="5">
        <f t="shared" si="0"/>
        <v>2.0000000000000018E-2</v>
      </c>
      <c r="F15" s="6">
        <f t="shared" si="1"/>
        <v>2.0408163265306142E-2</v>
      </c>
      <c r="G15" s="6">
        <f t="shared" si="2"/>
        <v>1.0000000000000009E-3</v>
      </c>
      <c r="H15" s="6">
        <f t="shared" si="3"/>
        <v>2.0000000000000036E-5</v>
      </c>
    </row>
    <row r="16" spans="2:8" x14ac:dyDescent="0.25">
      <c r="B16" s="5">
        <v>13</v>
      </c>
      <c r="C16" s="5">
        <v>1.1499999999999999</v>
      </c>
      <c r="D16" s="5">
        <v>1.8</v>
      </c>
      <c r="E16" s="5">
        <f t="shared" si="0"/>
        <v>0.65000000000000013</v>
      </c>
      <c r="F16" s="6">
        <f t="shared" si="1"/>
        <v>0.565217391304348</v>
      </c>
      <c r="G16" s="6">
        <f t="shared" si="2"/>
        <v>3.2500000000000008E-2</v>
      </c>
      <c r="H16" s="6">
        <f t="shared" si="3"/>
        <v>2.1125000000000008E-2</v>
      </c>
    </row>
    <row r="17" spans="2:8" x14ac:dyDescent="0.25">
      <c r="B17" s="5">
        <v>14</v>
      </c>
      <c r="C17" s="5">
        <v>0.52</v>
      </c>
      <c r="D17" s="5">
        <v>1.5</v>
      </c>
      <c r="E17" s="5">
        <f t="shared" si="0"/>
        <v>0.98</v>
      </c>
      <c r="F17" s="6">
        <f t="shared" si="1"/>
        <v>1.8846153846153846</v>
      </c>
      <c r="G17" s="6">
        <f t="shared" si="2"/>
        <v>4.9000000000000002E-2</v>
      </c>
      <c r="H17" s="6">
        <f t="shared" si="3"/>
        <v>4.8019999999999993E-2</v>
      </c>
    </row>
    <row r="18" spans="2:8" x14ac:dyDescent="0.25">
      <c r="B18" s="5">
        <v>15</v>
      </c>
      <c r="C18" s="5">
        <v>1.8</v>
      </c>
      <c r="D18" s="5">
        <v>2</v>
      </c>
      <c r="E18" s="5">
        <f t="shared" si="0"/>
        <v>0.19999999999999996</v>
      </c>
      <c r="F18" s="6">
        <f t="shared" si="1"/>
        <v>0.11111111111111108</v>
      </c>
      <c r="G18" s="6">
        <f t="shared" si="2"/>
        <v>9.9999999999999985E-3</v>
      </c>
      <c r="H18" s="6">
        <f t="shared" si="3"/>
        <v>1.9999999999999992E-3</v>
      </c>
    </row>
    <row r="19" spans="2:8" x14ac:dyDescent="0.25">
      <c r="B19" s="5">
        <v>16</v>
      </c>
      <c r="C19" s="5">
        <v>7.5</v>
      </c>
      <c r="D19" s="5">
        <v>6</v>
      </c>
      <c r="E19" s="5">
        <f t="shared" si="0"/>
        <v>1.5</v>
      </c>
      <c r="F19" s="6">
        <f t="shared" si="1"/>
        <v>0.2</v>
      </c>
      <c r="G19" s="6">
        <f t="shared" si="2"/>
        <v>7.4999999999999997E-2</v>
      </c>
      <c r="H19" s="6">
        <f t="shared" si="3"/>
        <v>0.1125</v>
      </c>
    </row>
    <row r="20" spans="2:8" x14ac:dyDescent="0.25">
      <c r="B20" s="5">
        <v>17</v>
      </c>
      <c r="C20" s="5">
        <v>0.28000000000000003</v>
      </c>
      <c r="D20" s="5">
        <v>1</v>
      </c>
      <c r="E20" s="5">
        <f t="shared" si="0"/>
        <v>0.72</v>
      </c>
      <c r="F20" s="6">
        <f t="shared" si="1"/>
        <v>2.5714285714285712</v>
      </c>
      <c r="G20" s="6">
        <f t="shared" si="2"/>
        <v>3.5999999999999997E-2</v>
      </c>
      <c r="H20" s="6">
        <f t="shared" si="3"/>
        <v>2.5919999999999999E-2</v>
      </c>
    </row>
    <row r="21" spans="2:8" x14ac:dyDescent="0.25">
      <c r="B21" s="5">
        <v>18</v>
      </c>
      <c r="C21" s="5">
        <v>0.5</v>
      </c>
      <c r="D21" s="5">
        <v>0.9</v>
      </c>
      <c r="E21" s="5">
        <f t="shared" si="0"/>
        <v>0.4</v>
      </c>
      <c r="F21" s="6">
        <f t="shared" si="1"/>
        <v>0.8</v>
      </c>
      <c r="G21" s="6">
        <f t="shared" si="2"/>
        <v>0.02</v>
      </c>
      <c r="H21" s="6">
        <f t="shared" si="3"/>
        <v>8.0000000000000019E-3</v>
      </c>
    </row>
    <row r="22" spans="2:8" x14ac:dyDescent="0.25">
      <c r="B22" s="5">
        <v>19</v>
      </c>
      <c r="C22" s="5">
        <v>4.9000000000000004</v>
      </c>
      <c r="D22" s="5">
        <v>4.5</v>
      </c>
      <c r="E22" s="5">
        <f t="shared" si="0"/>
        <v>0.40000000000000036</v>
      </c>
      <c r="F22" s="6">
        <f t="shared" si="1"/>
        <v>8.1632653061224553E-2</v>
      </c>
      <c r="G22" s="6">
        <f t="shared" si="2"/>
        <v>2.0000000000000018E-2</v>
      </c>
      <c r="H22" s="6">
        <f t="shared" si="3"/>
        <v>8.000000000000014E-3</v>
      </c>
    </row>
    <row r="23" spans="2:8" x14ac:dyDescent="0.25">
      <c r="B23" s="5">
        <v>20</v>
      </c>
      <c r="C23" s="5">
        <v>0.25</v>
      </c>
      <c r="D23" s="5">
        <v>0.5</v>
      </c>
      <c r="E23" s="5">
        <f t="shared" si="0"/>
        <v>0.25</v>
      </c>
      <c r="F23" s="6">
        <f t="shared" si="1"/>
        <v>1</v>
      </c>
      <c r="G23" s="6">
        <f t="shared" si="2"/>
        <v>1.2500000000000001E-2</v>
      </c>
      <c r="H23" s="6">
        <f t="shared" si="3"/>
        <v>3.1250000000000002E-3</v>
      </c>
    </row>
    <row r="24" spans="2:8" ht="13" x14ac:dyDescent="0.25">
      <c r="B24" s="5"/>
      <c r="C24" s="5"/>
      <c r="D24" s="5"/>
      <c r="E24" s="7">
        <f>AVERAGE(E4:E23)</f>
        <v>0.59099999999999997</v>
      </c>
      <c r="F24" s="8">
        <f>AVERAGE(F4:F23)</f>
        <v>0.80389862466725825</v>
      </c>
      <c r="G24" s="8">
        <f>SUM(G4:G23)</f>
        <v>0.59100000000000008</v>
      </c>
      <c r="H24" s="8">
        <f>SUM(H4:H23)</f>
        <v>0.4708</v>
      </c>
    </row>
    <row r="26" spans="2:8" ht="13" x14ac:dyDescent="0.3">
      <c r="B26" s="1" t="s">
        <v>27</v>
      </c>
    </row>
    <row r="27" spans="2:8" ht="52" x14ac:dyDescent="0.3">
      <c r="B27" s="4" t="s">
        <v>22</v>
      </c>
      <c r="C27" s="4" t="s">
        <v>23</v>
      </c>
      <c r="D27" s="4" t="s">
        <v>25</v>
      </c>
      <c r="E27" s="4" t="s">
        <v>32</v>
      </c>
      <c r="F27" s="4" t="s">
        <v>33</v>
      </c>
      <c r="G27" s="4" t="s">
        <v>34</v>
      </c>
      <c r="H27" s="4" t="s">
        <v>35</v>
      </c>
    </row>
    <row r="28" spans="2:8" x14ac:dyDescent="0.25">
      <c r="B28" s="5">
        <v>1</v>
      </c>
      <c r="C28" s="5">
        <v>0.7</v>
      </c>
      <c r="D28" s="5">
        <v>1</v>
      </c>
      <c r="E28" s="5">
        <f>ABS(D28-C28)</f>
        <v>0.30000000000000004</v>
      </c>
      <c r="F28" s="6">
        <f>E28/C28</f>
        <v>0.42857142857142866</v>
      </c>
      <c r="G28" s="6">
        <f>E28/20</f>
        <v>1.5000000000000003E-2</v>
      </c>
      <c r="H28" s="6">
        <f>((D28-C28)^2)/20</f>
        <v>4.5000000000000014E-3</v>
      </c>
    </row>
    <row r="29" spans="2:8" x14ac:dyDescent="0.25">
      <c r="B29" s="5">
        <v>2</v>
      </c>
      <c r="C29" s="5">
        <v>2.1</v>
      </c>
      <c r="D29" s="5">
        <v>2</v>
      </c>
      <c r="E29" s="5">
        <f t="shared" ref="E29:E47" si="4">ABS(D29-C29)</f>
        <v>0.10000000000000009</v>
      </c>
      <c r="F29" s="6">
        <f t="shared" ref="F29:F47" si="5">E29/C29</f>
        <v>4.7619047619047658E-2</v>
      </c>
      <c r="G29" s="6">
        <f t="shared" ref="G29:G47" si="6">E29/20</f>
        <v>5.0000000000000044E-3</v>
      </c>
      <c r="H29" s="6">
        <f t="shared" ref="H29:H47" si="7">((D29-C29)^2)/20</f>
        <v>5.0000000000000088E-4</v>
      </c>
    </row>
    <row r="30" spans="2:8" x14ac:dyDescent="0.25">
      <c r="B30" s="5">
        <v>3</v>
      </c>
      <c r="C30" s="5">
        <v>1.1000000000000001</v>
      </c>
      <c r="D30" s="5">
        <v>2</v>
      </c>
      <c r="E30" s="5">
        <f t="shared" si="4"/>
        <v>0.89999999999999991</v>
      </c>
      <c r="F30" s="6">
        <f t="shared" si="5"/>
        <v>0.81818181818181801</v>
      </c>
      <c r="G30" s="6">
        <f t="shared" si="6"/>
        <v>4.4999999999999998E-2</v>
      </c>
      <c r="H30" s="6">
        <f t="shared" si="7"/>
        <v>4.0499999999999994E-2</v>
      </c>
    </row>
    <row r="31" spans="2:8" x14ac:dyDescent="0.25">
      <c r="B31" s="5">
        <v>4</v>
      </c>
      <c r="C31" s="5">
        <v>1.6</v>
      </c>
      <c r="D31" s="5">
        <v>2</v>
      </c>
      <c r="E31" s="5">
        <f t="shared" si="4"/>
        <v>0.39999999999999991</v>
      </c>
      <c r="F31" s="6">
        <f t="shared" si="5"/>
        <v>0.24999999999999994</v>
      </c>
      <c r="G31" s="6">
        <f t="shared" si="6"/>
        <v>1.9999999999999997E-2</v>
      </c>
      <c r="H31" s="6">
        <f t="shared" si="7"/>
        <v>7.9999999999999967E-3</v>
      </c>
    </row>
    <row r="32" spans="2:8" x14ac:dyDescent="0.25">
      <c r="B32" s="5">
        <v>5</v>
      </c>
      <c r="C32" s="5">
        <v>2.7</v>
      </c>
      <c r="D32" s="5">
        <v>3.5</v>
      </c>
      <c r="E32" s="5">
        <f t="shared" si="4"/>
        <v>0.79999999999999982</v>
      </c>
      <c r="F32" s="6">
        <f t="shared" si="5"/>
        <v>0.29629629629629622</v>
      </c>
      <c r="G32" s="6">
        <f t="shared" si="6"/>
        <v>3.9999999999999994E-2</v>
      </c>
      <c r="H32" s="6">
        <f t="shared" si="7"/>
        <v>3.1999999999999987E-2</v>
      </c>
    </row>
    <row r="33" spans="2:8" x14ac:dyDescent="0.25">
      <c r="B33" s="5">
        <v>6</v>
      </c>
      <c r="C33" s="5">
        <v>0.55000000000000004</v>
      </c>
      <c r="D33" s="5">
        <v>1</v>
      </c>
      <c r="E33" s="5">
        <f t="shared" si="4"/>
        <v>0.44999999999999996</v>
      </c>
      <c r="F33" s="6">
        <f t="shared" si="5"/>
        <v>0.81818181818181801</v>
      </c>
      <c r="G33" s="6">
        <f t="shared" si="6"/>
        <v>2.2499999999999999E-2</v>
      </c>
      <c r="H33" s="6">
        <f t="shared" si="7"/>
        <v>1.0124999999999999E-2</v>
      </c>
    </row>
    <row r="34" spans="2:8" x14ac:dyDescent="0.25">
      <c r="B34" s="5">
        <v>7</v>
      </c>
      <c r="C34" s="5">
        <v>0.27</v>
      </c>
      <c r="D34" s="5">
        <v>1</v>
      </c>
      <c r="E34" s="5">
        <f t="shared" si="4"/>
        <v>0.73</v>
      </c>
      <c r="F34" s="6">
        <f t="shared" si="5"/>
        <v>2.7037037037037033</v>
      </c>
      <c r="G34" s="6">
        <f t="shared" si="6"/>
        <v>3.6499999999999998E-2</v>
      </c>
      <c r="H34" s="6">
        <f t="shared" si="7"/>
        <v>2.6644999999999995E-2</v>
      </c>
    </row>
    <row r="35" spans="2:8" x14ac:dyDescent="0.25">
      <c r="B35" s="5">
        <v>8</v>
      </c>
      <c r="C35" s="5">
        <v>0.4</v>
      </c>
      <c r="D35" s="5">
        <v>1</v>
      </c>
      <c r="E35" s="5">
        <f t="shared" si="4"/>
        <v>0.6</v>
      </c>
      <c r="F35" s="6">
        <f t="shared" si="5"/>
        <v>1.4999999999999998</v>
      </c>
      <c r="G35" s="6">
        <f t="shared" si="6"/>
        <v>0.03</v>
      </c>
      <c r="H35" s="6">
        <f t="shared" si="7"/>
        <v>1.7999999999999999E-2</v>
      </c>
    </row>
    <row r="36" spans="2:8" x14ac:dyDescent="0.25">
      <c r="B36" s="5">
        <v>9</v>
      </c>
      <c r="C36" s="5">
        <v>6</v>
      </c>
      <c r="D36" s="5">
        <v>6.5</v>
      </c>
      <c r="E36" s="5">
        <f t="shared" si="4"/>
        <v>0.5</v>
      </c>
      <c r="F36" s="6">
        <f t="shared" si="5"/>
        <v>8.3333333333333329E-2</v>
      </c>
      <c r="G36" s="6">
        <f t="shared" si="6"/>
        <v>2.5000000000000001E-2</v>
      </c>
      <c r="H36" s="6">
        <f t="shared" si="7"/>
        <v>1.2500000000000001E-2</v>
      </c>
    </row>
    <row r="37" spans="2:8" x14ac:dyDescent="0.25">
      <c r="B37" s="5">
        <v>10</v>
      </c>
      <c r="C37" s="5">
        <v>1.1200000000000001</v>
      </c>
      <c r="D37" s="5">
        <v>1.5</v>
      </c>
      <c r="E37" s="5">
        <f t="shared" si="4"/>
        <v>0.37999999999999989</v>
      </c>
      <c r="F37" s="6">
        <f t="shared" si="5"/>
        <v>0.33928571428571414</v>
      </c>
      <c r="G37" s="6">
        <f t="shared" si="6"/>
        <v>1.8999999999999996E-2</v>
      </c>
      <c r="H37" s="6">
        <f t="shared" si="7"/>
        <v>7.2199999999999955E-3</v>
      </c>
    </row>
    <row r="38" spans="2:8" x14ac:dyDescent="0.25">
      <c r="B38" s="5">
        <v>11</v>
      </c>
      <c r="C38" s="5">
        <v>1.3</v>
      </c>
      <c r="D38" s="5">
        <v>1.5</v>
      </c>
      <c r="E38" s="5">
        <f t="shared" si="4"/>
        <v>0.19999999999999996</v>
      </c>
      <c r="F38" s="6">
        <f t="shared" si="5"/>
        <v>0.1538461538461538</v>
      </c>
      <c r="G38" s="6">
        <f t="shared" si="6"/>
        <v>9.9999999999999985E-3</v>
      </c>
      <c r="H38" s="6">
        <f t="shared" si="7"/>
        <v>1.9999999999999992E-3</v>
      </c>
    </row>
    <row r="39" spans="2:8" x14ac:dyDescent="0.25">
      <c r="B39" s="5">
        <v>12</v>
      </c>
      <c r="C39" s="5">
        <v>0.98</v>
      </c>
      <c r="D39" s="5">
        <v>1</v>
      </c>
      <c r="E39" s="5">
        <f t="shared" si="4"/>
        <v>2.0000000000000018E-2</v>
      </c>
      <c r="F39" s="6">
        <f t="shared" si="5"/>
        <v>2.0408163265306142E-2</v>
      </c>
      <c r="G39" s="6">
        <f t="shared" si="6"/>
        <v>1.0000000000000009E-3</v>
      </c>
      <c r="H39" s="6">
        <f t="shared" si="7"/>
        <v>2.0000000000000036E-5</v>
      </c>
    </row>
    <row r="40" spans="2:8" x14ac:dyDescent="0.25">
      <c r="B40" s="5">
        <v>13</v>
      </c>
      <c r="C40" s="5">
        <v>1.1499999999999999</v>
      </c>
      <c r="D40" s="5">
        <v>1.5</v>
      </c>
      <c r="E40" s="5">
        <f t="shared" si="4"/>
        <v>0.35000000000000009</v>
      </c>
      <c r="F40" s="6">
        <f t="shared" si="5"/>
        <v>0.3043478260869566</v>
      </c>
      <c r="G40" s="6">
        <f t="shared" si="6"/>
        <v>1.7500000000000005E-2</v>
      </c>
      <c r="H40" s="6">
        <f t="shared" si="7"/>
        <v>6.1250000000000037E-3</v>
      </c>
    </row>
    <row r="41" spans="2:8" x14ac:dyDescent="0.25">
      <c r="B41" s="5">
        <v>14</v>
      </c>
      <c r="C41" s="5">
        <v>0.52</v>
      </c>
      <c r="D41" s="5">
        <v>1</v>
      </c>
      <c r="E41" s="5">
        <f t="shared" si="4"/>
        <v>0.48</v>
      </c>
      <c r="F41" s="6">
        <f t="shared" si="5"/>
        <v>0.92307692307692302</v>
      </c>
      <c r="G41" s="6">
        <f t="shared" si="6"/>
        <v>2.4E-2</v>
      </c>
      <c r="H41" s="6">
        <f t="shared" si="7"/>
        <v>1.1519999999999999E-2</v>
      </c>
    </row>
    <row r="42" spans="2:8" x14ac:dyDescent="0.25">
      <c r="B42" s="5">
        <v>15</v>
      </c>
      <c r="C42" s="5">
        <v>1.8</v>
      </c>
      <c r="D42" s="5">
        <v>2.5</v>
      </c>
      <c r="E42" s="5">
        <f t="shared" si="4"/>
        <v>0.7</v>
      </c>
      <c r="F42" s="6">
        <f t="shared" si="5"/>
        <v>0.38888888888888884</v>
      </c>
      <c r="G42" s="6">
        <f t="shared" si="6"/>
        <v>3.4999999999999996E-2</v>
      </c>
      <c r="H42" s="6">
        <f t="shared" si="7"/>
        <v>2.4499999999999997E-2</v>
      </c>
    </row>
    <row r="43" spans="2:8" x14ac:dyDescent="0.25">
      <c r="B43" s="5">
        <v>16</v>
      </c>
      <c r="C43" s="5">
        <v>7.5</v>
      </c>
      <c r="D43" s="5">
        <v>8</v>
      </c>
      <c r="E43" s="5">
        <f t="shared" si="4"/>
        <v>0.5</v>
      </c>
      <c r="F43" s="6">
        <f t="shared" si="5"/>
        <v>6.6666666666666666E-2</v>
      </c>
      <c r="G43" s="6">
        <f t="shared" si="6"/>
        <v>2.5000000000000001E-2</v>
      </c>
      <c r="H43" s="6">
        <f t="shared" si="7"/>
        <v>1.2500000000000001E-2</v>
      </c>
    </row>
    <row r="44" spans="2:8" x14ac:dyDescent="0.25">
      <c r="B44" s="5">
        <v>17</v>
      </c>
      <c r="C44" s="5">
        <v>0.28000000000000003</v>
      </c>
      <c r="D44" s="5">
        <v>1</v>
      </c>
      <c r="E44" s="5">
        <f t="shared" si="4"/>
        <v>0.72</v>
      </c>
      <c r="F44" s="6">
        <f t="shared" si="5"/>
        <v>2.5714285714285712</v>
      </c>
      <c r="G44" s="6">
        <f t="shared" si="6"/>
        <v>3.5999999999999997E-2</v>
      </c>
      <c r="H44" s="6">
        <f t="shared" si="7"/>
        <v>2.5919999999999999E-2</v>
      </c>
    </row>
    <row r="45" spans="2:8" x14ac:dyDescent="0.25">
      <c r="B45" s="5">
        <v>18</v>
      </c>
      <c r="C45" s="5">
        <v>0.5</v>
      </c>
      <c r="D45" s="5">
        <v>1.2</v>
      </c>
      <c r="E45" s="5">
        <f t="shared" si="4"/>
        <v>0.7</v>
      </c>
      <c r="F45" s="6">
        <f t="shared" si="5"/>
        <v>1.4</v>
      </c>
      <c r="G45" s="6">
        <f t="shared" si="6"/>
        <v>3.4999999999999996E-2</v>
      </c>
      <c r="H45" s="6">
        <f t="shared" si="7"/>
        <v>2.4499999999999997E-2</v>
      </c>
    </row>
    <row r="46" spans="2:8" x14ac:dyDescent="0.25">
      <c r="B46" s="5">
        <v>19</v>
      </c>
      <c r="C46" s="5">
        <v>4.9000000000000004</v>
      </c>
      <c r="D46" s="5">
        <v>5.5</v>
      </c>
      <c r="E46" s="5">
        <f t="shared" si="4"/>
        <v>0.59999999999999964</v>
      </c>
      <c r="F46" s="6">
        <f t="shared" si="5"/>
        <v>0.12244897959183665</v>
      </c>
      <c r="G46" s="6">
        <f t="shared" si="6"/>
        <v>2.9999999999999982E-2</v>
      </c>
      <c r="H46" s="6">
        <f t="shared" si="7"/>
        <v>1.7999999999999981E-2</v>
      </c>
    </row>
    <row r="47" spans="2:8" x14ac:dyDescent="0.25">
      <c r="B47" s="5">
        <v>20</v>
      </c>
      <c r="C47" s="5">
        <v>0.25</v>
      </c>
      <c r="D47" s="5">
        <v>1</v>
      </c>
      <c r="E47" s="5">
        <f t="shared" si="4"/>
        <v>0.75</v>
      </c>
      <c r="F47" s="6">
        <f t="shared" si="5"/>
        <v>3</v>
      </c>
      <c r="G47" s="6">
        <f t="shared" si="6"/>
        <v>3.7499999999999999E-2</v>
      </c>
      <c r="H47" s="6">
        <f t="shared" si="7"/>
        <v>2.8125000000000001E-2</v>
      </c>
    </row>
    <row r="48" spans="2:8" ht="13" x14ac:dyDescent="0.25">
      <c r="B48" s="7"/>
      <c r="C48" s="7"/>
      <c r="D48" s="7"/>
      <c r="E48" s="7">
        <f>AVERAGE(E28:E47)</f>
        <v>0.50900000000000001</v>
      </c>
      <c r="F48" s="8">
        <f>AVERAGE(F28:F47)</f>
        <v>0.81181426665122314</v>
      </c>
      <c r="G48" s="8">
        <f>SUM(G28:G47)</f>
        <v>0.50900000000000001</v>
      </c>
      <c r="H48" s="8">
        <f>SUM(H28:H47)</f>
        <v>0.31319999999999992</v>
      </c>
    </row>
    <row r="50" spans="2:8" ht="13" x14ac:dyDescent="0.3">
      <c r="B50" s="1" t="s">
        <v>26</v>
      </c>
    </row>
    <row r="51" spans="2:8" ht="52" x14ac:dyDescent="0.3">
      <c r="B51" s="4" t="s">
        <v>22</v>
      </c>
      <c r="C51" s="4" t="s">
        <v>23</v>
      </c>
      <c r="D51" s="4" t="s">
        <v>26</v>
      </c>
      <c r="E51" s="4" t="s">
        <v>32</v>
      </c>
      <c r="F51" s="4" t="s">
        <v>33</v>
      </c>
      <c r="G51" s="4" t="s">
        <v>34</v>
      </c>
      <c r="H51" s="4" t="s">
        <v>35</v>
      </c>
    </row>
    <row r="52" spans="2:8" x14ac:dyDescent="0.25">
      <c r="B52" s="5">
        <v>1</v>
      </c>
      <c r="C52" s="5">
        <v>0.7</v>
      </c>
      <c r="D52" s="5">
        <v>1.4</v>
      </c>
      <c r="E52" s="5">
        <f>ABS(D52-C52)</f>
        <v>0.7</v>
      </c>
      <c r="F52" s="6">
        <f>E52/C52</f>
        <v>1</v>
      </c>
      <c r="G52" s="6">
        <f>E52/20</f>
        <v>3.4999999999999996E-2</v>
      </c>
      <c r="H52" s="6">
        <f>((D52-C52)^2)/20</f>
        <v>2.4499999999999997E-2</v>
      </c>
    </row>
    <row r="53" spans="2:8" x14ac:dyDescent="0.25">
      <c r="B53" s="5">
        <v>2</v>
      </c>
      <c r="C53" s="5">
        <v>2.1</v>
      </c>
      <c r="D53" s="5">
        <v>2.5</v>
      </c>
      <c r="E53" s="5">
        <f t="shared" ref="E53:E71" si="8">ABS(D53-C53)</f>
        <v>0.39999999999999991</v>
      </c>
      <c r="F53" s="6">
        <f t="shared" ref="F53:F71" si="9">E53/C53</f>
        <v>0.19047619047619044</v>
      </c>
      <c r="G53" s="6">
        <f t="shared" ref="G53:G71" si="10">E53/20</f>
        <v>1.9999999999999997E-2</v>
      </c>
      <c r="H53" s="6">
        <f t="shared" ref="H53:H71" si="11">((D53-C53)^2)/20</f>
        <v>7.9999999999999967E-3</v>
      </c>
    </row>
    <row r="54" spans="2:8" x14ac:dyDescent="0.25">
      <c r="B54" s="5">
        <v>3</v>
      </c>
      <c r="C54" s="5">
        <v>1.1000000000000001</v>
      </c>
      <c r="D54" s="5">
        <v>1.6</v>
      </c>
      <c r="E54" s="5">
        <f t="shared" si="8"/>
        <v>0.5</v>
      </c>
      <c r="F54" s="6">
        <f t="shared" si="9"/>
        <v>0.45454545454545453</v>
      </c>
      <c r="G54" s="6">
        <f t="shared" si="10"/>
        <v>2.5000000000000001E-2</v>
      </c>
      <c r="H54" s="6">
        <f t="shared" si="11"/>
        <v>1.2500000000000001E-2</v>
      </c>
    </row>
    <row r="55" spans="2:8" x14ac:dyDescent="0.25">
      <c r="B55" s="5">
        <v>4</v>
      </c>
      <c r="C55" s="5">
        <v>1.6</v>
      </c>
      <c r="D55" s="5">
        <v>1.6</v>
      </c>
      <c r="E55" s="5">
        <f t="shared" si="8"/>
        <v>0</v>
      </c>
      <c r="F55" s="6">
        <f t="shared" si="9"/>
        <v>0</v>
      </c>
      <c r="G55" s="6">
        <f t="shared" si="10"/>
        <v>0</v>
      </c>
      <c r="H55" s="6">
        <f t="shared" si="11"/>
        <v>0</v>
      </c>
    </row>
    <row r="56" spans="2:8" x14ac:dyDescent="0.25">
      <c r="B56" s="5">
        <v>5</v>
      </c>
      <c r="C56" s="5">
        <v>2.7</v>
      </c>
      <c r="D56" s="5">
        <v>3</v>
      </c>
      <c r="E56" s="5">
        <f t="shared" si="8"/>
        <v>0.29999999999999982</v>
      </c>
      <c r="F56" s="6">
        <f t="shared" si="9"/>
        <v>0.11111111111111104</v>
      </c>
      <c r="G56" s="6">
        <f t="shared" si="10"/>
        <v>1.4999999999999991E-2</v>
      </c>
      <c r="H56" s="6">
        <f t="shared" si="11"/>
        <v>4.4999999999999953E-3</v>
      </c>
    </row>
    <row r="57" spans="2:8" x14ac:dyDescent="0.25">
      <c r="B57" s="5">
        <v>6</v>
      </c>
      <c r="C57" s="5">
        <v>0.55000000000000004</v>
      </c>
      <c r="D57" s="5">
        <v>1</v>
      </c>
      <c r="E57" s="5">
        <f t="shared" si="8"/>
        <v>0.44999999999999996</v>
      </c>
      <c r="F57" s="6">
        <f t="shared" si="9"/>
        <v>0.81818181818181801</v>
      </c>
      <c r="G57" s="6">
        <f t="shared" si="10"/>
        <v>2.2499999999999999E-2</v>
      </c>
      <c r="H57" s="6">
        <f t="shared" si="11"/>
        <v>1.0124999999999999E-2</v>
      </c>
    </row>
    <row r="58" spans="2:8" x14ac:dyDescent="0.25">
      <c r="B58" s="5">
        <v>7</v>
      </c>
      <c r="C58" s="5">
        <v>0.27</v>
      </c>
      <c r="D58" s="5">
        <v>0.7</v>
      </c>
      <c r="E58" s="5">
        <f t="shared" si="8"/>
        <v>0.42999999999999994</v>
      </c>
      <c r="F58" s="6">
        <f t="shared" si="9"/>
        <v>1.5925925925925923</v>
      </c>
      <c r="G58" s="6">
        <f t="shared" si="10"/>
        <v>2.1499999999999998E-2</v>
      </c>
      <c r="H58" s="6">
        <f t="shared" si="11"/>
        <v>9.244999999999998E-3</v>
      </c>
    </row>
    <row r="59" spans="2:8" x14ac:dyDescent="0.25">
      <c r="B59" s="5">
        <v>8</v>
      </c>
      <c r="C59" s="5">
        <v>0.4</v>
      </c>
      <c r="D59" s="5">
        <v>0.9</v>
      </c>
      <c r="E59" s="5">
        <f t="shared" si="8"/>
        <v>0.5</v>
      </c>
      <c r="F59" s="6">
        <f t="shared" si="9"/>
        <v>1.25</v>
      </c>
      <c r="G59" s="6">
        <f t="shared" si="10"/>
        <v>2.5000000000000001E-2</v>
      </c>
      <c r="H59" s="6">
        <f t="shared" si="11"/>
        <v>1.2500000000000001E-2</v>
      </c>
    </row>
    <row r="60" spans="2:8" x14ac:dyDescent="0.25">
      <c r="B60" s="5">
        <v>9</v>
      </c>
      <c r="C60" s="5">
        <v>6</v>
      </c>
      <c r="D60" s="5">
        <v>6.2</v>
      </c>
      <c r="E60" s="5">
        <f t="shared" si="8"/>
        <v>0.20000000000000018</v>
      </c>
      <c r="F60" s="6">
        <f t="shared" si="9"/>
        <v>3.3333333333333361E-2</v>
      </c>
      <c r="G60" s="6">
        <f t="shared" si="10"/>
        <v>1.0000000000000009E-2</v>
      </c>
      <c r="H60" s="6">
        <f t="shared" si="11"/>
        <v>2.0000000000000035E-3</v>
      </c>
    </row>
    <row r="61" spans="2:8" x14ac:dyDescent="0.25">
      <c r="B61" s="5">
        <v>10</v>
      </c>
      <c r="C61" s="5">
        <v>1.1200000000000001</v>
      </c>
      <c r="D61" s="5">
        <v>1.4</v>
      </c>
      <c r="E61" s="5">
        <f t="shared" si="8"/>
        <v>0.2799999999999998</v>
      </c>
      <c r="F61" s="6">
        <f t="shared" si="9"/>
        <v>0.24999999999999981</v>
      </c>
      <c r="G61" s="6">
        <f t="shared" si="10"/>
        <v>1.399999999999999E-2</v>
      </c>
      <c r="H61" s="6">
        <f t="shared" si="11"/>
        <v>3.9199999999999947E-3</v>
      </c>
    </row>
    <row r="62" spans="2:8" x14ac:dyDescent="0.25">
      <c r="B62" s="5">
        <v>11</v>
      </c>
      <c r="C62" s="5">
        <v>1.3</v>
      </c>
      <c r="D62" s="5">
        <v>1.7</v>
      </c>
      <c r="E62" s="5">
        <f t="shared" si="8"/>
        <v>0.39999999999999991</v>
      </c>
      <c r="F62" s="6">
        <f t="shared" si="9"/>
        <v>0.3076923076923076</v>
      </c>
      <c r="G62" s="6">
        <f t="shared" si="10"/>
        <v>1.9999999999999997E-2</v>
      </c>
      <c r="H62" s="6">
        <f t="shared" si="11"/>
        <v>7.9999999999999967E-3</v>
      </c>
    </row>
    <row r="63" spans="2:8" x14ac:dyDescent="0.25">
      <c r="B63" s="5">
        <v>12</v>
      </c>
      <c r="C63" s="5">
        <v>0.98</v>
      </c>
      <c r="D63" s="5">
        <v>1.3</v>
      </c>
      <c r="E63" s="5">
        <f t="shared" si="8"/>
        <v>0.32000000000000006</v>
      </c>
      <c r="F63" s="6">
        <f t="shared" si="9"/>
        <v>0.32653061224489804</v>
      </c>
      <c r="G63" s="6">
        <f t="shared" si="10"/>
        <v>1.6000000000000004E-2</v>
      </c>
      <c r="H63" s="6">
        <f t="shared" si="11"/>
        <v>5.1200000000000022E-3</v>
      </c>
    </row>
    <row r="64" spans="2:8" x14ac:dyDescent="0.25">
      <c r="B64" s="5">
        <v>13</v>
      </c>
      <c r="C64" s="5">
        <v>1.1499999999999999</v>
      </c>
      <c r="D64" s="5">
        <v>1.6</v>
      </c>
      <c r="E64" s="5">
        <f t="shared" si="8"/>
        <v>0.45000000000000018</v>
      </c>
      <c r="F64" s="6">
        <f t="shared" si="9"/>
        <v>0.39130434782608714</v>
      </c>
      <c r="G64" s="6">
        <f t="shared" si="10"/>
        <v>2.250000000000001E-2</v>
      </c>
      <c r="H64" s="6">
        <f t="shared" si="11"/>
        <v>1.0125000000000007E-2</v>
      </c>
    </row>
    <row r="65" spans="2:8" x14ac:dyDescent="0.25">
      <c r="B65" s="5">
        <v>14</v>
      </c>
      <c r="C65" s="5">
        <v>0.52</v>
      </c>
      <c r="D65" s="5">
        <v>1</v>
      </c>
      <c r="E65" s="5">
        <f t="shared" si="8"/>
        <v>0.48</v>
      </c>
      <c r="F65" s="6">
        <f t="shared" si="9"/>
        <v>0.92307692307692302</v>
      </c>
      <c r="G65" s="6">
        <f t="shared" si="10"/>
        <v>2.4E-2</v>
      </c>
      <c r="H65" s="6">
        <f t="shared" si="11"/>
        <v>1.1519999999999999E-2</v>
      </c>
    </row>
    <row r="66" spans="2:8" x14ac:dyDescent="0.25">
      <c r="B66" s="5">
        <v>15</v>
      </c>
      <c r="C66" s="5">
        <v>1.8</v>
      </c>
      <c r="D66" s="5">
        <v>2.1</v>
      </c>
      <c r="E66" s="5">
        <f t="shared" si="8"/>
        <v>0.30000000000000004</v>
      </c>
      <c r="F66" s="6">
        <f t="shared" si="9"/>
        <v>0.16666666666666669</v>
      </c>
      <c r="G66" s="6">
        <f t="shared" si="10"/>
        <v>1.5000000000000003E-2</v>
      </c>
      <c r="H66" s="6">
        <f t="shared" si="11"/>
        <v>4.5000000000000014E-3</v>
      </c>
    </row>
    <row r="67" spans="2:8" x14ac:dyDescent="0.25">
      <c r="B67" s="5">
        <v>16</v>
      </c>
      <c r="C67" s="5">
        <v>7.5</v>
      </c>
      <c r="D67" s="5">
        <v>7</v>
      </c>
      <c r="E67" s="5">
        <f t="shared" si="8"/>
        <v>0.5</v>
      </c>
      <c r="F67" s="6">
        <f t="shared" si="9"/>
        <v>6.6666666666666666E-2</v>
      </c>
      <c r="G67" s="6">
        <f t="shared" si="10"/>
        <v>2.5000000000000001E-2</v>
      </c>
      <c r="H67" s="6">
        <f t="shared" si="11"/>
        <v>1.2500000000000001E-2</v>
      </c>
    </row>
    <row r="68" spans="2:8" x14ac:dyDescent="0.25">
      <c r="B68" s="5">
        <v>17</v>
      </c>
      <c r="C68" s="5">
        <v>0.28000000000000003</v>
      </c>
      <c r="D68" s="5">
        <v>0.8</v>
      </c>
      <c r="E68" s="5">
        <f t="shared" si="8"/>
        <v>0.52</v>
      </c>
      <c r="F68" s="6">
        <f t="shared" si="9"/>
        <v>1.857142857142857</v>
      </c>
      <c r="G68" s="6">
        <f t="shared" si="10"/>
        <v>2.6000000000000002E-2</v>
      </c>
      <c r="H68" s="6">
        <f t="shared" si="11"/>
        <v>1.3520000000000001E-2</v>
      </c>
    </row>
    <row r="69" spans="2:8" x14ac:dyDescent="0.25">
      <c r="B69" s="5">
        <v>18</v>
      </c>
      <c r="C69" s="5">
        <v>0.5</v>
      </c>
      <c r="D69" s="5">
        <v>0.8</v>
      </c>
      <c r="E69" s="5">
        <f t="shared" si="8"/>
        <v>0.30000000000000004</v>
      </c>
      <c r="F69" s="6">
        <f t="shared" si="9"/>
        <v>0.60000000000000009</v>
      </c>
      <c r="G69" s="6">
        <f t="shared" si="10"/>
        <v>1.5000000000000003E-2</v>
      </c>
      <c r="H69" s="6">
        <f t="shared" si="11"/>
        <v>4.5000000000000014E-3</v>
      </c>
    </row>
    <row r="70" spans="2:8" x14ac:dyDescent="0.25">
      <c r="B70" s="5">
        <v>19</v>
      </c>
      <c r="C70" s="5">
        <v>4.9000000000000004</v>
      </c>
      <c r="D70" s="5">
        <v>4.9000000000000004</v>
      </c>
      <c r="E70" s="5">
        <f t="shared" si="8"/>
        <v>0</v>
      </c>
      <c r="F70" s="6">
        <f t="shared" si="9"/>
        <v>0</v>
      </c>
      <c r="G70" s="6">
        <f t="shared" si="10"/>
        <v>0</v>
      </c>
      <c r="H70" s="6">
        <f t="shared" si="11"/>
        <v>0</v>
      </c>
    </row>
    <row r="71" spans="2:8" x14ac:dyDescent="0.25">
      <c r="B71" s="5">
        <v>20</v>
      </c>
      <c r="C71" s="5">
        <v>0.25</v>
      </c>
      <c r="D71" s="5">
        <v>0.5</v>
      </c>
      <c r="E71" s="5">
        <f t="shared" si="8"/>
        <v>0.25</v>
      </c>
      <c r="F71" s="6">
        <f t="shared" si="9"/>
        <v>1</v>
      </c>
      <c r="G71" s="6">
        <f t="shared" si="10"/>
        <v>1.2500000000000001E-2</v>
      </c>
      <c r="H71" s="6">
        <f t="shared" si="11"/>
        <v>3.1250000000000002E-3</v>
      </c>
    </row>
    <row r="72" spans="2:8" ht="13" x14ac:dyDescent="0.25">
      <c r="B72" s="5"/>
      <c r="C72" s="5"/>
      <c r="D72" s="5"/>
      <c r="E72" s="7">
        <f>AVERAGE(E52:E71)</f>
        <v>0.36399999999999999</v>
      </c>
      <c r="F72" s="8">
        <f>AVERAGE(F52:F71)</f>
        <v>0.56696604407784534</v>
      </c>
      <c r="G72" s="8">
        <f>SUM(G52:G71)</f>
        <v>0.36400000000000005</v>
      </c>
      <c r="H72" s="8">
        <f>SUM(H52:H71)</f>
        <v>0.16020000000000001</v>
      </c>
    </row>
    <row r="75" spans="2:8" x14ac:dyDescent="0.25">
      <c r="B75" s="18" t="s">
        <v>37</v>
      </c>
      <c r="C75" s="18"/>
      <c r="D75" s="18"/>
      <c r="E75" s="18"/>
      <c r="F75" s="18"/>
      <c r="G75" s="18"/>
      <c r="H75" s="18"/>
    </row>
    <row r="76" spans="2:8" x14ac:dyDescent="0.25">
      <c r="B76" s="18"/>
      <c r="C76" s="18"/>
      <c r="D76" s="18"/>
      <c r="E76" s="18"/>
      <c r="F76" s="18"/>
      <c r="G76" s="18"/>
      <c r="H76" s="18"/>
    </row>
    <row r="77" spans="2:8" x14ac:dyDescent="0.25">
      <c r="B77" s="18"/>
      <c r="C77" s="18"/>
      <c r="D77" s="18"/>
      <c r="E77" s="18"/>
      <c r="F77" s="18"/>
      <c r="G77" s="18"/>
      <c r="H77" s="18"/>
    </row>
  </sheetData>
  <mergeCells count="1">
    <mergeCell ref="B75:H7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Task 1a</vt:lpstr>
      <vt:lpstr>Task 1b</vt:lpstr>
      <vt:lpstr>Task 1c</vt:lpstr>
      <vt:lpstr>Task 2a</vt:lpstr>
      <vt:lpstr>Task 2b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2023-04-02T13:47:27Z</dcterms:modified>
</cp:coreProperties>
</file>