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431" codeName="{B1203076-2D4D-A25B-A398-973B695A806A}"/>
  <workbookPr codeName="ThisWorkbook"/>
  <mc:AlternateContent xmlns:mc="http://schemas.openxmlformats.org/markup-compatibility/2006">
    <mc:Choice Requires="x15">
      <x15ac:absPath xmlns:x15ac="http://schemas.microsoft.com/office/spreadsheetml/2010/11/ac" url="https://d.docs.live.net/5148c249c6d9e887/Documents/Work/University/Projects and current work/Staff Development/"/>
    </mc:Choice>
  </mc:AlternateContent>
  <bookViews>
    <workbookView xWindow="0" yWindow="0" windowWidth="28800" windowHeight="11770"/>
  </bookViews>
  <sheets>
    <sheet name="Introduction" sheetId="9" r:id="rId1"/>
    <sheet name="Lesson Plan" sheetId="7" r:id="rId2"/>
    <sheet name="Pedagogic Analysis" sheetId="2" r:id="rId3"/>
    <sheet name="Data" sheetId="8" state="hidden" r:id="rId4"/>
  </sheets>
  <definedNames>
    <definedName name="CurrentPageIndex">'Lesson Plan'!$C$58</definedName>
    <definedName name="TotalPages">'Lesson Plan'!$C$59</definedName>
    <definedName name="Wizard.View1">'Lesson Plan'!$H:$K</definedName>
    <definedName name="Wizard.View2">'Lesson Plan'!$L:$O</definedName>
    <definedName name="Wizard.View3">'Lesson Plan'!$Q:$T</definedName>
    <definedName name="Wizard.View4">'Lesson Plan'!$V:$Y</definedName>
    <definedName name="Wizard.View5">'Lesson Plan'!$AA:$AD</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I22" i="7" l="1"/>
  <c r="AI23" i="7"/>
  <c r="AH22" i="7"/>
  <c r="AI26" i="7"/>
  <c r="AH26" i="7"/>
  <c r="AI25" i="7"/>
  <c r="AH25" i="7"/>
  <c r="T28" i="8"/>
  <c r="U28" i="8" s="1"/>
  <c r="T27" i="8"/>
  <c r="U27" i="8" s="1"/>
  <c r="T23" i="8"/>
  <c r="U23" i="8" s="1"/>
  <c r="T22" i="8"/>
  <c r="U22" i="8" s="1"/>
  <c r="T18" i="8"/>
  <c r="U18" i="8" s="1"/>
  <c r="T17" i="8"/>
  <c r="U17" i="8" s="1"/>
  <c r="T13" i="8"/>
  <c r="U13" i="8" s="1"/>
  <c r="T12" i="8"/>
  <c r="U12" i="8" s="1"/>
  <c r="T8" i="8"/>
  <c r="U8" i="8" s="1"/>
  <c r="T7" i="8"/>
  <c r="U7" i="8" s="1"/>
  <c r="R28" i="8"/>
  <c r="S28" i="8" s="1"/>
  <c r="R27" i="8"/>
  <c r="S27" i="8" s="1"/>
  <c r="R23" i="8"/>
  <c r="S23" i="8" s="1"/>
  <c r="R22" i="8"/>
  <c r="S22" i="8" s="1"/>
  <c r="R18" i="8"/>
  <c r="S18" i="8" s="1"/>
  <c r="R17" i="8"/>
  <c r="S17" i="8" s="1"/>
  <c r="R13" i="8"/>
  <c r="S13" i="8" s="1"/>
  <c r="R12" i="8"/>
  <c r="S12" i="8" s="1"/>
  <c r="R8" i="8"/>
  <c r="S8" i="8" s="1"/>
  <c r="R7" i="8"/>
  <c r="S7" i="8" s="1"/>
  <c r="C29" i="7"/>
  <c r="AI24" i="7"/>
  <c r="AH24" i="7"/>
  <c r="AH23" i="7"/>
  <c r="O17" i="8" l="1"/>
  <c r="O16" i="8"/>
  <c r="O15" i="8"/>
  <c r="O46" i="8" l="1"/>
  <c r="O45" i="8"/>
  <c r="M46" i="8"/>
  <c r="M45" i="8"/>
  <c r="K46" i="8"/>
  <c r="K45" i="8"/>
  <c r="I46" i="8"/>
  <c r="I45" i="8"/>
  <c r="G46" i="8"/>
  <c r="G45" i="8"/>
  <c r="E46" i="8"/>
  <c r="E45" i="8"/>
  <c r="B46" i="8"/>
  <c r="B45" i="8"/>
  <c r="C46" i="8"/>
  <c r="C45" i="8"/>
  <c r="O41" i="8"/>
  <c r="O40" i="8"/>
  <c r="M41" i="8"/>
  <c r="M40" i="8"/>
  <c r="K41" i="8"/>
  <c r="K40" i="8"/>
  <c r="I41" i="8"/>
  <c r="I40" i="8"/>
  <c r="G41" i="8"/>
  <c r="G40" i="8"/>
  <c r="E41" i="8"/>
  <c r="E40" i="8"/>
  <c r="C41" i="8"/>
  <c r="C40" i="8"/>
  <c r="B41" i="8"/>
  <c r="B40" i="8"/>
  <c r="O36" i="8"/>
  <c r="O35" i="8"/>
  <c r="M36" i="8"/>
  <c r="M35" i="8"/>
  <c r="K36" i="8"/>
  <c r="K35" i="8"/>
  <c r="I36" i="8"/>
  <c r="I35" i="8"/>
  <c r="G36" i="8"/>
  <c r="G35" i="8"/>
  <c r="E36" i="8"/>
  <c r="E35" i="8"/>
  <c r="C36" i="8"/>
  <c r="C35" i="8"/>
  <c r="B36" i="8"/>
  <c r="B35" i="8"/>
  <c r="O31" i="8"/>
  <c r="O30" i="8"/>
  <c r="M31" i="8"/>
  <c r="M30" i="8"/>
  <c r="K31" i="8"/>
  <c r="K30" i="8"/>
  <c r="I31" i="8"/>
  <c r="I30" i="8"/>
  <c r="G31" i="8"/>
  <c r="G30" i="8"/>
  <c r="E31" i="8"/>
  <c r="E30" i="8"/>
  <c r="C31" i="8"/>
  <c r="C30" i="8"/>
  <c r="B31" i="8"/>
  <c r="B30" i="8"/>
  <c r="O26" i="8"/>
  <c r="O25" i="8"/>
  <c r="M26" i="8"/>
  <c r="M25" i="8"/>
  <c r="K26" i="8"/>
  <c r="K25" i="8"/>
  <c r="I26" i="8"/>
  <c r="I25" i="8"/>
  <c r="G26" i="8"/>
  <c r="G25" i="8"/>
  <c r="E26" i="8"/>
  <c r="E25" i="8"/>
  <c r="C26" i="8"/>
  <c r="C25" i="8"/>
  <c r="B26" i="8"/>
  <c r="B25" i="8"/>
  <c r="J40" i="8" l="1"/>
  <c r="D45" i="8"/>
  <c r="F46" i="8"/>
  <c r="N45" i="8"/>
  <c r="D35" i="8"/>
  <c r="H35" i="8"/>
  <c r="D30" i="8"/>
  <c r="L40" i="8"/>
  <c r="D40" i="8"/>
  <c r="H40" i="8"/>
  <c r="P40" i="8"/>
  <c r="F45" i="8"/>
  <c r="N40" i="8"/>
  <c r="J45" i="8"/>
  <c r="P26" i="8"/>
  <c r="H31" i="8"/>
  <c r="H41" i="8"/>
  <c r="P41" i="8"/>
  <c r="N46" i="8"/>
  <c r="P46" i="8"/>
  <c r="D46" i="8"/>
  <c r="J46" i="8"/>
  <c r="H46" i="8"/>
  <c r="J35" i="8"/>
  <c r="N35" i="8"/>
  <c r="F36" i="8"/>
  <c r="J36" i="8"/>
  <c r="N31" i="8"/>
  <c r="D31" i="8"/>
  <c r="L31" i="8"/>
  <c r="P31" i="8"/>
  <c r="F31" i="8"/>
  <c r="J31" i="8"/>
  <c r="J30" i="8"/>
  <c r="L26" i="8"/>
  <c r="D26" i="8"/>
  <c r="H26" i="8"/>
  <c r="N26" i="8"/>
  <c r="L46" i="8"/>
  <c r="P45" i="8"/>
  <c r="L45" i="8"/>
  <c r="H45" i="8"/>
  <c r="F40" i="8"/>
  <c r="L41" i="8"/>
  <c r="D41" i="8"/>
  <c r="J41" i="8"/>
  <c r="N41" i="8"/>
  <c r="F41" i="8"/>
  <c r="N36" i="8"/>
  <c r="L35" i="8"/>
  <c r="D36" i="8"/>
  <c r="P35" i="8"/>
  <c r="F35" i="8"/>
  <c r="P36" i="8"/>
  <c r="L36" i="8"/>
  <c r="H36" i="8"/>
  <c r="N30" i="8"/>
  <c r="F30" i="8"/>
  <c r="P30" i="8"/>
  <c r="L30" i="8"/>
  <c r="H30" i="8"/>
  <c r="P25" i="8"/>
  <c r="J26" i="8"/>
  <c r="F26" i="8"/>
  <c r="D25" i="8"/>
  <c r="N25" i="8"/>
  <c r="H25" i="8"/>
  <c r="J25" i="8"/>
  <c r="L25" i="8"/>
  <c r="F25" i="8"/>
  <c r="F6" i="2" l="1"/>
  <c r="B6" i="2"/>
  <c r="B5" i="2"/>
  <c r="B4" i="2"/>
  <c r="B3" i="2"/>
  <c r="B2" i="2"/>
  <c r="T4" i="8" l="1"/>
  <c r="U4" i="8" l="1"/>
  <c r="T26" i="8"/>
  <c r="U26" i="8" s="1"/>
  <c r="R26" i="8"/>
  <c r="S26" i="8" s="1"/>
  <c r="T25" i="8"/>
  <c r="U25" i="8" s="1"/>
  <c r="R25" i="8"/>
  <c r="S25" i="8" s="1"/>
  <c r="T24" i="8"/>
  <c r="U24" i="8" s="1"/>
  <c r="R24" i="8"/>
  <c r="S24" i="8" s="1"/>
  <c r="T21" i="8"/>
  <c r="U21" i="8" s="1"/>
  <c r="R21" i="8"/>
  <c r="S21" i="8" s="1"/>
  <c r="T20" i="8"/>
  <c r="U20" i="8" s="1"/>
  <c r="R20" i="8"/>
  <c r="S20" i="8" s="1"/>
  <c r="T19" i="8"/>
  <c r="U19" i="8" s="1"/>
  <c r="R19" i="8"/>
  <c r="S19" i="8" s="1"/>
  <c r="T16" i="8"/>
  <c r="U16" i="8" s="1"/>
  <c r="R16" i="8"/>
  <c r="S16" i="8" s="1"/>
  <c r="T15" i="8"/>
  <c r="U15" i="8" s="1"/>
  <c r="R15" i="8"/>
  <c r="S15" i="8" s="1"/>
  <c r="T14" i="8"/>
  <c r="U14" i="8" s="1"/>
  <c r="R14" i="8"/>
  <c r="S14" i="8" s="1"/>
  <c r="T11" i="8"/>
  <c r="U11" i="8" s="1"/>
  <c r="R11" i="8"/>
  <c r="S11" i="8" s="1"/>
  <c r="T10" i="8"/>
  <c r="U10" i="8" s="1"/>
  <c r="R10" i="8"/>
  <c r="S10" i="8" s="1"/>
  <c r="T9" i="8"/>
  <c r="U9" i="8" s="1"/>
  <c r="R9" i="8"/>
  <c r="S9" i="8" s="1"/>
  <c r="T6" i="8"/>
  <c r="U6" i="8" s="1"/>
  <c r="R6" i="8"/>
  <c r="S6" i="8" s="1"/>
  <c r="T5" i="8"/>
  <c r="U5" i="8" s="1"/>
  <c r="R5" i="8"/>
  <c r="S5" i="8" s="1"/>
  <c r="R4" i="8"/>
  <c r="S4" i="8" s="1"/>
  <c r="B44" i="8"/>
  <c r="B43" i="8"/>
  <c r="B42" i="8"/>
  <c r="B39" i="8"/>
  <c r="B38" i="8"/>
  <c r="B37" i="8"/>
  <c r="B34" i="8"/>
  <c r="B33" i="8"/>
  <c r="B32" i="8"/>
  <c r="B29" i="8"/>
  <c r="B28" i="8"/>
  <c r="B27" i="8"/>
  <c r="B24" i="8"/>
  <c r="B23" i="8"/>
  <c r="B22" i="8"/>
  <c r="O44" i="8"/>
  <c r="O43" i="8"/>
  <c r="O42" i="8"/>
  <c r="O37" i="8"/>
  <c r="M44" i="8"/>
  <c r="M43" i="8"/>
  <c r="M42" i="8"/>
  <c r="M37" i="8"/>
  <c r="K44" i="8"/>
  <c r="K43" i="8"/>
  <c r="K42" i="8"/>
  <c r="K37" i="8"/>
  <c r="I44" i="8"/>
  <c r="I43" i="8"/>
  <c r="I42" i="8"/>
  <c r="I37" i="8"/>
  <c r="G44" i="8"/>
  <c r="G43" i="8"/>
  <c r="G42" i="8"/>
  <c r="G37" i="8"/>
  <c r="E44" i="8"/>
  <c r="E43" i="8"/>
  <c r="E42" i="8"/>
  <c r="E37" i="8"/>
  <c r="C44" i="8"/>
  <c r="C43" i="8"/>
  <c r="C42" i="8"/>
  <c r="C37" i="8"/>
  <c r="O39" i="8"/>
  <c r="O38" i="8"/>
  <c r="O32" i="8"/>
  <c r="M39" i="8"/>
  <c r="M38" i="8"/>
  <c r="M32" i="8"/>
  <c r="K39" i="8"/>
  <c r="K38" i="8"/>
  <c r="K32" i="8"/>
  <c r="I39" i="8"/>
  <c r="I38" i="8"/>
  <c r="I32" i="8"/>
  <c r="G39" i="8"/>
  <c r="G38" i="8"/>
  <c r="G32" i="8"/>
  <c r="E39" i="8"/>
  <c r="E38" i="8"/>
  <c r="E32" i="8"/>
  <c r="C39" i="8"/>
  <c r="C38" i="8"/>
  <c r="C32" i="8"/>
  <c r="O27" i="8"/>
  <c r="M34" i="8"/>
  <c r="M33" i="8"/>
  <c r="M27" i="8"/>
  <c r="K34" i="8"/>
  <c r="K33" i="8"/>
  <c r="K27" i="8"/>
  <c r="I34" i="8"/>
  <c r="I33" i="8"/>
  <c r="I27" i="8"/>
  <c r="G34" i="8"/>
  <c r="G33" i="8"/>
  <c r="G27" i="8"/>
  <c r="E34" i="8"/>
  <c r="E33" i="8"/>
  <c r="E27" i="8"/>
  <c r="C34" i="8"/>
  <c r="C33" i="8"/>
  <c r="C27" i="8"/>
  <c r="O34" i="8"/>
  <c r="O33" i="8"/>
  <c r="O24" i="8"/>
  <c r="O23" i="8"/>
  <c r="O29" i="8"/>
  <c r="O28" i="8"/>
  <c r="O22" i="8"/>
  <c r="M29" i="8"/>
  <c r="M28" i="8"/>
  <c r="M22" i="8"/>
  <c r="K29" i="8"/>
  <c r="K28" i="8"/>
  <c r="K22" i="8"/>
  <c r="I29" i="8"/>
  <c r="I28" i="8"/>
  <c r="I22" i="8"/>
  <c r="G29" i="8"/>
  <c r="G28" i="8"/>
  <c r="G22" i="8"/>
  <c r="E29" i="8"/>
  <c r="E28" i="8"/>
  <c r="E22" i="8"/>
  <c r="C29" i="8"/>
  <c r="C24" i="8"/>
  <c r="C28" i="8"/>
  <c r="C23" i="8"/>
  <c r="C22" i="8"/>
  <c r="M24" i="8"/>
  <c r="M23" i="8"/>
  <c r="K24" i="8"/>
  <c r="K23" i="8"/>
  <c r="I24" i="8"/>
  <c r="I23" i="8"/>
  <c r="G24" i="8"/>
  <c r="G23" i="8"/>
  <c r="E24" i="8"/>
  <c r="E23" i="8"/>
  <c r="V8" i="8" l="1"/>
  <c r="B29" i="2" s="1"/>
  <c r="V5" i="8"/>
  <c r="E29" i="2" s="1"/>
  <c r="L24" i="8"/>
  <c r="H24" i="8"/>
  <c r="P33" i="8"/>
  <c r="P39" i="8"/>
  <c r="N28" i="8"/>
  <c r="N34" i="8"/>
  <c r="P29" i="8"/>
  <c r="H27" i="8"/>
  <c r="P27" i="8"/>
  <c r="D32" i="8"/>
  <c r="P24" i="8"/>
  <c r="H39" i="8"/>
  <c r="H33" i="8"/>
  <c r="L33" i="8"/>
  <c r="D33" i="8"/>
  <c r="D39" i="8"/>
  <c r="L39" i="8"/>
  <c r="D27" i="8"/>
  <c r="N24" i="8"/>
  <c r="P37" i="8"/>
  <c r="H32" i="8"/>
  <c r="L27" i="8"/>
  <c r="B47" i="8"/>
  <c r="D24" i="8"/>
  <c r="P44" i="8"/>
  <c r="P43" i="8"/>
  <c r="N42" i="8"/>
  <c r="P38" i="8"/>
  <c r="N39" i="8"/>
  <c r="N33" i="8"/>
  <c r="P32" i="8"/>
  <c r="N27" i="8"/>
  <c r="P23" i="8"/>
  <c r="F23" i="8"/>
  <c r="N23" i="8"/>
  <c r="J29" i="8"/>
  <c r="F37" i="8"/>
  <c r="D22" i="8"/>
  <c r="H22" i="8"/>
  <c r="L22" i="8"/>
  <c r="P22" i="8"/>
  <c r="F24" i="8"/>
  <c r="J24" i="8"/>
  <c r="D28" i="8"/>
  <c r="H28" i="8"/>
  <c r="L28" i="8"/>
  <c r="P28" i="8"/>
  <c r="F32" i="8"/>
  <c r="J32" i="8"/>
  <c r="N32" i="8"/>
  <c r="D34" i="8"/>
  <c r="H34" i="8"/>
  <c r="L34" i="8"/>
  <c r="P34" i="8"/>
  <c r="F38" i="8"/>
  <c r="J38" i="8"/>
  <c r="N38" i="8"/>
  <c r="D42" i="8"/>
  <c r="H42" i="8"/>
  <c r="L42" i="8"/>
  <c r="P42" i="8"/>
  <c r="F44" i="8"/>
  <c r="J44" i="8"/>
  <c r="N44" i="8"/>
  <c r="F29" i="8"/>
  <c r="N37" i="8"/>
  <c r="F43" i="8"/>
  <c r="N43" i="8"/>
  <c r="F22" i="8"/>
  <c r="J22" i="8"/>
  <c r="N22" i="8"/>
  <c r="F28" i="8"/>
  <c r="J28" i="8"/>
  <c r="L32" i="8"/>
  <c r="F34" i="8"/>
  <c r="J34" i="8"/>
  <c r="D38" i="8"/>
  <c r="H38" i="8"/>
  <c r="L38" i="8"/>
  <c r="F42" i="8"/>
  <c r="J42" i="8"/>
  <c r="D44" i="8"/>
  <c r="H44" i="8"/>
  <c r="L44" i="8"/>
  <c r="J23" i="8"/>
  <c r="N29" i="8"/>
  <c r="J37" i="8"/>
  <c r="J43" i="8"/>
  <c r="D23" i="8"/>
  <c r="H23" i="8"/>
  <c r="L23" i="8"/>
  <c r="F27" i="8"/>
  <c r="J27" i="8"/>
  <c r="D29" i="8"/>
  <c r="H29" i="8"/>
  <c r="L29" i="8"/>
  <c r="F33" i="8"/>
  <c r="J33" i="8"/>
  <c r="D37" i="8"/>
  <c r="H37" i="8"/>
  <c r="L37" i="8"/>
  <c r="F39" i="8"/>
  <c r="J39" i="8"/>
  <c r="D43" i="8"/>
  <c r="H43" i="8"/>
  <c r="L43" i="8"/>
  <c r="N47" i="8" l="1"/>
  <c r="N48" i="8" s="1"/>
  <c r="N49" i="8" s="1"/>
  <c r="H47" i="8"/>
  <c r="H48" i="8" s="1"/>
  <c r="H49" i="8" s="1"/>
  <c r="J47" i="8"/>
  <c r="J48" i="8" s="1"/>
  <c r="J49" i="8" s="1"/>
  <c r="D47" i="8"/>
  <c r="D48" i="8" s="1"/>
  <c r="D49" i="8" s="1"/>
  <c r="F47" i="8"/>
  <c r="F48" i="8" s="1"/>
  <c r="F49" i="8" s="1"/>
  <c r="P47" i="8"/>
  <c r="P48" i="8" s="1"/>
  <c r="P49" i="8" s="1"/>
  <c r="L47" i="8"/>
  <c r="L48" i="8" s="1"/>
  <c r="L49" i="8" s="1"/>
  <c r="I14" i="8" l="1"/>
  <c r="I13" i="8"/>
  <c r="I12" i="8"/>
  <c r="M14" i="8"/>
  <c r="M13" i="8"/>
  <c r="M12" i="8"/>
  <c r="H14" i="8"/>
  <c r="H13" i="8"/>
  <c r="H12" i="8"/>
  <c r="L14" i="8"/>
  <c r="L13" i="8"/>
  <c r="L12" i="8"/>
  <c r="K12" i="8"/>
  <c r="K14" i="8"/>
  <c r="K13" i="8"/>
  <c r="N14" i="8"/>
  <c r="N13" i="8"/>
  <c r="N12" i="8"/>
  <c r="J14" i="8"/>
  <c r="J13" i="8"/>
  <c r="J12" i="8"/>
  <c r="D50" i="8"/>
  <c r="L50" i="8"/>
  <c r="P50" i="8"/>
  <c r="H50" i="8"/>
  <c r="J50" i="8"/>
  <c r="F50" i="8"/>
  <c r="N50" i="8"/>
  <c r="O13" i="8" l="1"/>
  <c r="O14" i="8"/>
  <c r="O12" i="8"/>
</calcChain>
</file>

<file path=xl/sharedStrings.xml><?xml version="1.0" encoding="utf-8"?>
<sst xmlns="http://schemas.openxmlformats.org/spreadsheetml/2006/main" count="358" uniqueCount="95">
  <si>
    <t>Course</t>
  </si>
  <si>
    <t>Subject</t>
  </si>
  <si>
    <t>Topic</t>
  </si>
  <si>
    <t>Session Type</t>
  </si>
  <si>
    <t>Author</t>
  </si>
  <si>
    <t>Date</t>
  </si>
  <si>
    <t>Information</t>
  </si>
  <si>
    <t>Experiential</t>
  </si>
  <si>
    <t>Reflective</t>
  </si>
  <si>
    <t>Non-Reflective</t>
  </si>
  <si>
    <t>Individual</t>
  </si>
  <si>
    <t>Social</t>
  </si>
  <si>
    <t>Practice</t>
  </si>
  <si>
    <t>Totals</t>
  </si>
  <si>
    <t>Learning</t>
  </si>
  <si>
    <t>Non-reflective</t>
  </si>
  <si>
    <t>Lesson Plan</t>
  </si>
  <si>
    <t>Overview</t>
  </si>
  <si>
    <t>Description</t>
  </si>
  <si>
    <t>Aims</t>
  </si>
  <si>
    <t>Learning outcomes</t>
  </si>
  <si>
    <t>Knowledge</t>
  </si>
  <si>
    <t>Comprehension</t>
  </si>
  <si>
    <t>Student numbers</t>
  </si>
  <si>
    <t>Focus</t>
  </si>
  <si>
    <t>Summary:</t>
  </si>
  <si>
    <t>Application</t>
  </si>
  <si>
    <t>Analysis</t>
  </si>
  <si>
    <t>Synthesis</t>
  </si>
  <si>
    <t>Evaluation</t>
  </si>
  <si>
    <t>Skills</t>
  </si>
  <si>
    <t>Other</t>
  </si>
  <si>
    <t>Learning time (min)</t>
  </si>
  <si>
    <t>Learning activity</t>
  </si>
  <si>
    <t>Presentation</t>
  </si>
  <si>
    <t>Discussion</t>
  </si>
  <si>
    <t>Collaboration</t>
  </si>
  <si>
    <t>Investigation</t>
  </si>
  <si>
    <t>Production</t>
  </si>
  <si>
    <t>Activity type 1</t>
  </si>
  <si>
    <t>Activity type 2</t>
  </si>
  <si>
    <t>Activity type 3</t>
  </si>
  <si>
    <t>Session focus</t>
  </si>
  <si>
    <t>Student led</t>
  </si>
  <si>
    <t>Select from dropdown list</t>
  </si>
  <si>
    <t>Total learning time (min)</t>
  </si>
  <si>
    <t>No further activities</t>
  </si>
  <si>
    <t>Teacher led</t>
  </si>
  <si>
    <t>Time</t>
  </si>
  <si>
    <t>minutes</t>
  </si>
  <si>
    <t xml:space="preserve"> </t>
  </si>
  <si>
    <t>Learning Activity</t>
  </si>
  <si>
    <t>Total students</t>
  </si>
  <si>
    <t>Activity 1</t>
  </si>
  <si>
    <t>Activity 2</t>
  </si>
  <si>
    <t>Activity 3</t>
  </si>
  <si>
    <t>Learning Activity mix</t>
  </si>
  <si>
    <t>Dropdown lists</t>
  </si>
  <si>
    <t>Tutor led</t>
  </si>
  <si>
    <t>Activity Focus</t>
  </si>
  <si>
    <t>Activity focus</t>
  </si>
  <si>
    <t>Student</t>
  </si>
  <si>
    <t>Tutor</t>
  </si>
  <si>
    <t>Activity 4</t>
  </si>
  <si>
    <t>Activity 5</t>
  </si>
  <si>
    <t>Assessment</t>
  </si>
  <si>
    <t>Data Max</t>
  </si>
  <si>
    <t>Data Value</t>
  </si>
  <si>
    <t>CurrentPageIndex</t>
  </si>
  <si>
    <t>TotalPages</t>
  </si>
  <si>
    <t>Activity type 4</t>
  </si>
  <si>
    <t>Activity type 5</t>
  </si>
  <si>
    <t xml:space="preserve">Guidance: To create the pedagogic profile, use the sliders to indicate the degree to which each learning activity is individual rather than social, information based or experiential, reflective or non-reflective. </t>
  </si>
  <si>
    <t>Enter activity title here</t>
  </si>
  <si>
    <t>Learning Activities:</t>
  </si>
  <si>
    <t>Pedagogic Profiling Toolkit</t>
  </si>
  <si>
    <t>Using the Toolkit</t>
  </si>
  <si>
    <t xml:space="preserve">The toolkit derives all its primary data from the lesson plan. The learning activities, activity types, timings and student numbers combine to create the learning activity map and feed into the pedagogic profiling.
</t>
  </si>
  <si>
    <t>2. The pedagogic profile is built using the scroll bars in the centre of the page. Each Learning Activity Type has its own set which can be moved to indicate the extent to which that activity  supports individual learning or learning in a social context; learning through information presentation or through active experience; learning through reflective consideration of new knowledge or through non-reflective practice and memory.</t>
  </si>
  <si>
    <t>Stage 1: Completing the Lesson Plan</t>
  </si>
  <si>
    <t>3. Click on the right hand arrow of each scroll bar to see the slider appear and move. Position it so it approximates to the proportion you estimate for that activity (for example, a lecture presentation may be 90% individual learning with 10% social learning if there is some discussion involved. The same presentation might be 100% information &amp; no experiential learning. Reflective learning may be 70% with 30% non-reflective memorisation of key facts).</t>
  </si>
  <si>
    <t>activity are combined to give an overall picture for the session. This includes an indication of the proportion of active learning taking place through student tasks, problem solving and group work.
The learning activity mix is then used to create a pedagogic profile for the teaching session by aligning the learning activities to key pedagogic characteristics drawn from learning theory.</t>
  </si>
  <si>
    <t xml:space="preserve">4. The profile that emerges will represent all the learning activities in the lesson plan in proportion to the time allocated for each. The scroll bars for those not included will have no effect. </t>
  </si>
  <si>
    <t>The process of considering the type of learning that is being supported by each learning activity, and the overall profile that results, are both intended to help the teacher and the course team evaluate and plan for improvement  in the teaching effectiveness.
Changes in the lesson plan to support more active learning,  for example, will change the profile and enable a visual assessment of the impact of the change on the learning experience for the student.</t>
  </si>
  <si>
    <t>Stage 2: Completing the Pedagogic Profile</t>
  </si>
  <si>
    <t>1. Click on the Pedagogic Profile Tab at the bottom of the page. The basic session data and the learning activity map on the left will have been completed automatically from the Lesson Plan. The Pedagogic Profile on the right will be empty.</t>
  </si>
  <si>
    <t>The pedagogic profile, together with the learning activity map, can be used as a benchmark for evaluating learning effectiveness, including the design of learning spaces and the use of learning technology. This allows a 'what if' analysis of the learning activity mix to see what impact it has on the overall student learning experience.</t>
  </si>
  <si>
    <t xml:space="preserve">1. To begin, click on the Lesson Plan Tab at the bottom of this page. Complete the lesson plan overview on the left of the page, including all basic data, general session description and learning aims. The learning outcomes can be selected from the drop-down lists provided (based on Bloom's taxonomy) and a brief descriptor added. The total learning time and student numbers will be added automatically later in the process.
</t>
  </si>
  <si>
    <t>Learning Activity 1</t>
  </si>
  <si>
    <t>Learning Activity 2</t>
  </si>
  <si>
    <t>Learning Activity 3</t>
  </si>
  <si>
    <t>Learning Activity 4</t>
  </si>
  <si>
    <t>Learning Activity 5</t>
  </si>
  <si>
    <t>2. In the central window enter the learning activities and activity types in the session. There is a separate window for each main activity (introduction, group task, investigation, etc) where the activity types included (presentation, discussion, collaboration, etc) in that activity are described. When the each main activity description is complete, click on the 'Next Activity' button for the second window to appear untill all the main activities have been entered. You can click on the buttons to navigate back and forth at any time.
In each window, enter the activity title as prompted and then the individual activity types below. These may be selected from the drop-down lists provided. You are asked for a summary, together with the planned learning time for each activity and the student numbers involved. Where the activity involves the whole class give that number; where group activity is involved, just enter the group size. Select either 'teacher led' or 'student led' from the 'Focus' drop-down list.
As the learning activities are entered, the activity map will begin to populate. At the same time, the titles of each new activity will be listed under the map and the total learning time will progressively increase.</t>
  </si>
  <si>
    <t xml:space="preserve">This toolkit is an interactive workbook for the creation and analysis of lesson plans made up of a sequence of learning activities. It provides the course designer with a visual map of the planned learning activity mix and is intended to assist course team discussions about effective practice and offers a point of reference when carrying out course evaluation. 
The toolkit is based on the completion of lesson plans for timetabled classes by the teacher. A lesson plan template allows the systematic building of teaching sessions through the assembly of learning activities to achieve the planned learning experience and outcomes for the students. The lesson plan begins with an overall session descriptor that includes year, level &amp; cohort size, as well as the learning objectives. This is followed by the learning activity sequence broken down into learning activity types.
A learning activity map emerges as the template is completed. The different types of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</si>
</sst>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800]dddd\,\ mmmm\ dd\,\ yyyy"/>
  </numFmts>
  <fonts count="10" x14ac:knownFonts="1">
    <font>
      <sz val="11"/>
      <color theme="1"/>
      <name val="Calibri"/>
      <family val="2"/>
      <scheme val="minor"/>
    </font>
    <font>
      <b/>
      <sz val="11"/>
      <color theme="1"/>
      <name val="Calibri"/>
      <family val="2"/>
      <scheme val="minor"/>
    </font>
    <font>
      <b/>
      <sz val="14"/>
      <color theme="1"/>
      <name val="Calibri"/>
      <family val="2"/>
      <scheme val="minor"/>
    </font>
    <font>
      <b/>
      <sz val="12"/>
      <color theme="1"/>
      <name val="Calibri"/>
      <family val="2"/>
      <scheme val="minor"/>
    </font>
    <font>
      <i/>
      <sz val="11"/>
      <color theme="1"/>
      <name val="Calibri"/>
      <family val="2"/>
      <scheme val="minor"/>
    </font>
    <font>
      <sz val="11"/>
      <color theme="1"/>
      <name val="Calibri"/>
      <family val="2"/>
      <scheme val="minor"/>
    </font>
    <font>
      <sz val="12"/>
      <color theme="1"/>
      <name val="Calibri"/>
      <family val="2"/>
      <scheme val="minor"/>
    </font>
    <font>
      <sz val="11"/>
      <color rgb="FF000000"/>
      <name val="Calibri"/>
      <family val="2"/>
    </font>
    <font>
      <b/>
      <sz val="16"/>
      <color theme="1"/>
      <name val="Calibri"/>
      <family val="2"/>
      <scheme val="minor"/>
    </font>
    <font>
      <sz val="14"/>
      <color theme="1"/>
      <name val="Calibri"/>
      <family val="2"/>
      <scheme val="minor"/>
    </font>
  </fonts>
  <fills count="18">
    <fill>
      <patternFill patternType="none"/>
    </fill>
    <fill>
      <patternFill patternType="gray125"/>
    </fill>
    <fill>
      <patternFill patternType="solid">
        <fgColor theme="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0"/>
        <bgColor indexed="64"/>
      </patternFill>
    </fill>
    <fill>
      <patternFill patternType="solid">
        <fgColor theme="3" tint="0.79998168889431442"/>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9"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s>
  <cellStyleXfs count="2">
    <xf numFmtId="0" fontId="0" fillId="0" borderId="0"/>
    <xf numFmtId="9" fontId="5" fillId="0" borderId="0" applyFont="0" applyFill="0" applyBorder="0" applyAlignment="0" applyProtection="0"/>
  </cellStyleXfs>
  <cellXfs count="286">
    <xf numFmtId="0" fontId="0" fillId="0" borderId="0" xfId="0"/>
    <xf numFmtId="0" fontId="0" fillId="2" borderId="1" xfId="0" applyFill="1" applyBorder="1"/>
    <xf numFmtId="0" fontId="0" fillId="2" borderId="12" xfId="0" applyFill="1" applyBorder="1"/>
    <xf numFmtId="0" fontId="0" fillId="2" borderId="13" xfId="0" applyFill="1" applyBorder="1"/>
    <xf numFmtId="0" fontId="0" fillId="5" borderId="0" xfId="0" applyFill="1"/>
    <xf numFmtId="0" fontId="0" fillId="4" borderId="0" xfId="0" applyFill="1"/>
    <xf numFmtId="0" fontId="0" fillId="0" borderId="0" xfId="0" applyFill="1"/>
    <xf numFmtId="0" fontId="0" fillId="0" borderId="1" xfId="0" applyFill="1" applyBorder="1" applyAlignment="1">
      <alignment horizontal="left" vertical="top"/>
    </xf>
    <xf numFmtId="0" fontId="0" fillId="7" borderId="0" xfId="0" applyFill="1"/>
    <xf numFmtId="9" fontId="0" fillId="4" borderId="0" xfId="1" applyFont="1" applyFill="1"/>
    <xf numFmtId="0" fontId="6" fillId="2" borderId="1" xfId="0" applyFont="1" applyFill="1" applyBorder="1"/>
    <xf numFmtId="0" fontId="6" fillId="2" borderId="1" xfId="0" applyFont="1" applyFill="1" applyBorder="1" applyAlignment="1">
      <alignment horizontal="left"/>
    </xf>
    <xf numFmtId="0" fontId="0" fillId="2" borderId="0" xfId="0" applyFill="1"/>
    <xf numFmtId="0" fontId="0" fillId="3" borderId="0" xfId="0" applyFill="1"/>
    <xf numFmtId="0" fontId="0" fillId="8" borderId="0" xfId="0" applyFill="1"/>
    <xf numFmtId="9" fontId="0" fillId="8" borderId="0" xfId="1" applyFont="1" applyFill="1"/>
    <xf numFmtId="9" fontId="0" fillId="3" borderId="0" xfId="1" applyFont="1" applyFill="1"/>
    <xf numFmtId="0" fontId="0" fillId="2" borderId="1" xfId="0" applyFont="1" applyFill="1" applyBorder="1" applyAlignment="1"/>
    <xf numFmtId="9" fontId="0" fillId="3" borderId="3" xfId="0" applyNumberFormat="1" applyFill="1" applyBorder="1" applyAlignment="1">
      <alignment horizontal="center"/>
    </xf>
    <xf numFmtId="9" fontId="0" fillId="8" borderId="2" xfId="0" applyNumberFormat="1" applyFill="1" applyBorder="1" applyAlignment="1">
      <alignment horizontal="center"/>
    </xf>
    <xf numFmtId="0" fontId="0" fillId="8" borderId="3" xfId="0" applyFill="1" applyBorder="1" applyAlignment="1">
      <alignment horizontal="center"/>
    </xf>
    <xf numFmtId="0" fontId="0" fillId="8" borderId="7" xfId="0" applyFill="1" applyBorder="1" applyAlignment="1">
      <alignment horizontal="left"/>
    </xf>
    <xf numFmtId="9" fontId="0" fillId="3" borderId="2" xfId="0" applyNumberFormat="1" applyFill="1" applyBorder="1" applyAlignment="1">
      <alignment horizontal="center"/>
    </xf>
    <xf numFmtId="0" fontId="0" fillId="3" borderId="7" xfId="0" applyFont="1" applyFill="1" applyBorder="1" applyAlignment="1">
      <alignment horizontal="center"/>
    </xf>
    <xf numFmtId="0" fontId="0" fillId="2" borderId="2" xfId="0" applyFill="1" applyBorder="1"/>
    <xf numFmtId="0" fontId="0" fillId="2" borderId="7" xfId="0" applyFill="1" applyBorder="1"/>
    <xf numFmtId="0" fontId="0" fillId="2" borderId="3" xfId="0" applyFill="1" applyBorder="1"/>
    <xf numFmtId="0" fontId="0" fillId="6" borderId="0" xfId="0" applyFill="1"/>
    <xf numFmtId="0" fontId="0" fillId="9" borderId="0" xfId="0" applyFill="1"/>
    <xf numFmtId="1" fontId="0" fillId="9" borderId="0" xfId="1" applyNumberFormat="1" applyFont="1" applyFill="1"/>
    <xf numFmtId="0" fontId="0" fillId="5" borderId="10" xfId="0" applyFill="1" applyBorder="1" applyAlignment="1">
      <alignment horizontal="center"/>
    </xf>
    <xf numFmtId="0" fontId="0" fillId="5" borderId="0" xfId="0" applyFill="1" applyBorder="1" applyAlignment="1">
      <alignment horizontal="center"/>
    </xf>
    <xf numFmtId="0" fontId="0" fillId="5" borderId="0" xfId="0" applyFill="1" applyBorder="1" applyAlignment="1">
      <alignment vertical="top" wrapText="1"/>
    </xf>
    <xf numFmtId="0" fontId="0" fillId="5" borderId="0" xfId="0" applyFill="1" applyBorder="1"/>
    <xf numFmtId="0" fontId="0" fillId="5" borderId="0" xfId="0" applyFill="1" applyProtection="1">
      <protection hidden="1"/>
    </xf>
    <xf numFmtId="1" fontId="0" fillId="5" borderId="0" xfId="0" applyNumberFormat="1" applyFill="1" applyBorder="1" applyAlignment="1">
      <alignment horizontal="center"/>
    </xf>
    <xf numFmtId="1" fontId="0" fillId="2" borderId="11" xfId="0" applyNumberFormat="1" applyFill="1" applyBorder="1" applyAlignment="1">
      <alignment horizontal="center"/>
    </xf>
    <xf numFmtId="1" fontId="0" fillId="2" borderId="1" xfId="0" applyNumberFormat="1" applyFill="1" applyBorder="1" applyAlignment="1">
      <alignment horizontal="center"/>
    </xf>
    <xf numFmtId="0" fontId="0" fillId="0" borderId="1" xfId="0" applyFill="1" applyBorder="1" applyAlignment="1">
      <alignment horizontal="left" vertical="center"/>
    </xf>
    <xf numFmtId="0" fontId="0" fillId="0" borderId="11" xfId="0" applyFill="1" applyBorder="1" applyAlignment="1">
      <alignment horizontal="center" vertical="center"/>
    </xf>
    <xf numFmtId="0" fontId="3" fillId="0" borderId="0" xfId="0" applyFont="1" applyFill="1" applyBorder="1" applyAlignment="1">
      <alignment horizontal="center"/>
    </xf>
    <xf numFmtId="0" fontId="0" fillId="5" borderId="0" xfId="0" applyFill="1" applyBorder="1" applyAlignment="1">
      <alignment horizontal="left" vertical="top" wrapText="1"/>
    </xf>
    <xf numFmtId="0" fontId="1" fillId="5" borderId="0" xfId="0" applyFont="1" applyFill="1" applyAlignment="1">
      <alignment horizontal="center"/>
    </xf>
    <xf numFmtId="0" fontId="1" fillId="5" borderId="0" xfId="0" applyFont="1" applyFill="1" applyBorder="1" applyAlignment="1">
      <alignment horizontal="left"/>
    </xf>
    <xf numFmtId="0" fontId="4" fillId="5" borderId="0" xfId="0" applyFont="1" applyFill="1" applyBorder="1"/>
    <xf numFmtId="0" fontId="0" fillId="5" borderId="0" xfId="0" applyFill="1" applyBorder="1" applyAlignment="1">
      <alignment horizontal="left" vertical="center"/>
    </xf>
    <xf numFmtId="0" fontId="0" fillId="5" borderId="0" xfId="0" applyFill="1" applyBorder="1" applyAlignment="1">
      <alignment horizontal="left" vertical="top"/>
    </xf>
    <xf numFmtId="0" fontId="3" fillId="5" borderId="0" xfId="0" applyFont="1" applyFill="1" applyBorder="1" applyAlignment="1">
      <alignment horizontal="center"/>
    </xf>
    <xf numFmtId="0" fontId="0" fillId="0" borderId="11" xfId="0" applyFill="1" applyBorder="1" applyAlignment="1">
      <alignment horizontal="center"/>
    </xf>
    <xf numFmtId="0" fontId="0" fillId="5" borderId="0" xfId="0" applyFill="1" applyAlignment="1">
      <alignment horizontal="left"/>
    </xf>
    <xf numFmtId="0" fontId="0" fillId="5" borderId="0" xfId="0" applyFill="1" applyBorder="1" applyAlignment="1">
      <alignment horizontal="center"/>
    </xf>
    <xf numFmtId="0" fontId="0" fillId="0" borderId="0" xfId="0" applyFill="1" applyAlignment="1">
      <alignment horizontal="center"/>
    </xf>
    <xf numFmtId="9" fontId="0" fillId="0" borderId="0" xfId="1" applyFont="1" applyFill="1"/>
    <xf numFmtId="0" fontId="0" fillId="0" borderId="0" xfId="0" applyFill="1" applyAlignment="1"/>
    <xf numFmtId="0" fontId="0" fillId="5" borderId="0" xfId="0" applyFill="1" applyBorder="1" applyAlignment="1">
      <alignment horizontal="center"/>
    </xf>
    <xf numFmtId="0" fontId="0" fillId="5" borderId="0" xfId="0" applyFill="1" applyBorder="1" applyAlignment="1"/>
    <xf numFmtId="0" fontId="0" fillId="5" borderId="0" xfId="0" applyFill="1" applyBorder="1" applyAlignment="1">
      <alignment horizontal="center"/>
    </xf>
    <xf numFmtId="0" fontId="1" fillId="6" borderId="1" xfId="0" applyFont="1" applyFill="1" applyBorder="1" applyAlignment="1">
      <alignment vertical="center" wrapText="1"/>
    </xf>
    <xf numFmtId="0" fontId="1" fillId="5" borderId="0" xfId="0" applyFont="1" applyFill="1" applyBorder="1" applyAlignment="1">
      <alignment horizontal="center"/>
    </xf>
    <xf numFmtId="0" fontId="1" fillId="0" borderId="0" xfId="0" applyFont="1" applyFill="1" applyBorder="1"/>
    <xf numFmtId="0" fontId="1" fillId="0" borderId="0" xfId="0" applyFont="1" applyFill="1" applyBorder="1" applyAlignment="1">
      <alignment horizontal="center"/>
    </xf>
    <xf numFmtId="0" fontId="1" fillId="5" borderId="0" xfId="0" applyFont="1" applyFill="1"/>
    <xf numFmtId="0" fontId="3" fillId="11" borderId="1" xfId="0" applyFont="1" applyFill="1" applyBorder="1" applyAlignment="1">
      <alignment horizontal="left"/>
    </xf>
    <xf numFmtId="0" fontId="0" fillId="0" borderId="1" xfId="0" applyFill="1" applyBorder="1" applyAlignment="1">
      <alignment horizontal="center" vertical="center"/>
    </xf>
    <xf numFmtId="0" fontId="3" fillId="13" borderId="1" xfId="0" applyFont="1" applyFill="1" applyBorder="1" applyAlignment="1">
      <alignment horizontal="left"/>
    </xf>
    <xf numFmtId="0" fontId="3" fillId="14" borderId="1" xfId="0" applyFont="1" applyFill="1" applyBorder="1" applyAlignment="1">
      <alignment horizontal="left"/>
    </xf>
    <xf numFmtId="0" fontId="3" fillId="15" borderId="1" xfId="0" applyFont="1" applyFill="1" applyBorder="1" applyAlignment="1">
      <alignment horizontal="left"/>
    </xf>
    <xf numFmtId="0" fontId="0" fillId="5" borderId="14" xfId="0" applyFill="1" applyBorder="1"/>
    <xf numFmtId="0" fontId="0" fillId="5" borderId="5" xfId="0" applyFill="1" applyBorder="1"/>
    <xf numFmtId="0" fontId="0" fillId="5" borderId="10" xfId="0" applyFill="1" applyBorder="1"/>
    <xf numFmtId="0" fontId="0" fillId="5" borderId="4" xfId="0" applyFill="1" applyBorder="1"/>
    <xf numFmtId="0" fontId="0" fillId="3" borderId="1" xfId="0" applyFill="1" applyBorder="1"/>
    <xf numFmtId="0" fontId="0" fillId="4" borderId="1" xfId="0" applyFill="1" applyBorder="1"/>
    <xf numFmtId="0" fontId="0" fillId="5" borderId="8" xfId="0" applyFill="1" applyBorder="1"/>
    <xf numFmtId="0" fontId="0" fillId="5" borderId="6" xfId="0" applyFill="1" applyBorder="1"/>
    <xf numFmtId="0" fontId="0" fillId="5" borderId="9" xfId="0" applyFill="1" applyBorder="1"/>
    <xf numFmtId="0" fontId="0" fillId="5" borderId="15" xfId="0" applyFill="1" applyBorder="1"/>
    <xf numFmtId="0" fontId="0" fillId="5" borderId="2" xfId="0" applyFill="1" applyBorder="1"/>
    <xf numFmtId="0" fontId="0" fillId="5" borderId="7" xfId="0" applyFill="1" applyBorder="1"/>
    <xf numFmtId="0" fontId="0" fillId="5" borderId="3" xfId="0" applyFill="1" applyBorder="1"/>
    <xf numFmtId="0" fontId="0" fillId="0" borderId="1" xfId="0" applyNumberFormat="1" applyFill="1" applyBorder="1" applyAlignment="1">
      <alignment horizontal="center"/>
    </xf>
    <xf numFmtId="0" fontId="0" fillId="0" borderId="1" xfId="0" applyFill="1" applyBorder="1" applyAlignment="1">
      <alignment horizontal="center"/>
    </xf>
    <xf numFmtId="0" fontId="0" fillId="5" borderId="0" xfId="0" applyFill="1" applyAlignment="1">
      <alignment horizontal="center"/>
    </xf>
    <xf numFmtId="0" fontId="3" fillId="17" borderId="1" xfId="0" applyFont="1" applyFill="1" applyBorder="1" applyAlignment="1">
      <alignment horizontal="left"/>
    </xf>
    <xf numFmtId="0" fontId="4" fillId="4" borderId="1" xfId="0" applyFont="1" applyFill="1" applyBorder="1"/>
    <xf numFmtId="0" fontId="4" fillId="14" borderId="1" xfId="0" applyFont="1" applyFill="1" applyBorder="1"/>
    <xf numFmtId="0" fontId="4" fillId="11" borderId="1" xfId="0" applyFont="1" applyFill="1" applyBorder="1"/>
    <xf numFmtId="0" fontId="4" fillId="13" borderId="1" xfId="0" applyFont="1" applyFill="1" applyBorder="1"/>
    <xf numFmtId="0" fontId="4" fillId="3" borderId="1" xfId="0" applyFont="1" applyFill="1" applyBorder="1"/>
    <xf numFmtId="0" fontId="4" fillId="15" borderId="1" xfId="0" applyFont="1" applyFill="1" applyBorder="1"/>
    <xf numFmtId="0" fontId="4" fillId="17" borderId="1" xfId="0" applyFont="1" applyFill="1" applyBorder="1"/>
    <xf numFmtId="0" fontId="4" fillId="10" borderId="1" xfId="0" applyFont="1" applyFill="1" applyBorder="1"/>
    <xf numFmtId="0" fontId="4" fillId="8" borderId="1" xfId="0" applyFont="1" applyFill="1" applyBorder="1"/>
    <xf numFmtId="0" fontId="4" fillId="16" borderId="1" xfId="0" applyFont="1" applyFill="1" applyBorder="1"/>
    <xf numFmtId="0" fontId="0" fillId="0" borderId="8" xfId="0" applyBorder="1"/>
    <xf numFmtId="0" fontId="0" fillId="0" borderId="0" xfId="0" applyBorder="1"/>
    <xf numFmtId="0" fontId="0" fillId="0" borderId="6" xfId="0" applyBorder="1"/>
    <xf numFmtId="0" fontId="0" fillId="0" borderId="8" xfId="0" applyBorder="1" applyAlignment="1">
      <alignment vertical="top" wrapText="1"/>
    </xf>
    <xf numFmtId="0" fontId="0" fillId="0" borderId="0" xfId="0" applyBorder="1" applyAlignment="1">
      <alignment vertical="top" wrapText="1"/>
    </xf>
    <xf numFmtId="0" fontId="0" fillId="0" borderId="6" xfId="0" applyBorder="1" applyAlignment="1">
      <alignment vertical="top" wrapText="1"/>
    </xf>
    <xf numFmtId="0" fontId="6" fillId="0" borderId="0" xfId="0" applyFont="1" applyAlignment="1">
      <alignment vertical="top" wrapText="1"/>
    </xf>
    <xf numFmtId="0" fontId="0" fillId="0" borderId="0" xfId="0" applyAlignment="1">
      <alignment vertical="top" wrapText="1"/>
    </xf>
    <xf numFmtId="0" fontId="6" fillId="0" borderId="8" xfId="0" applyFont="1" applyBorder="1" applyAlignment="1">
      <alignment vertical="top" wrapText="1"/>
    </xf>
    <xf numFmtId="0" fontId="6" fillId="0" borderId="0" xfId="0" applyFont="1" applyBorder="1" applyAlignment="1">
      <alignment vertical="top" wrapText="1"/>
    </xf>
    <xf numFmtId="0" fontId="0" fillId="0" borderId="0" xfId="0" applyBorder="1" applyAlignment="1"/>
    <xf numFmtId="0" fontId="0" fillId="0" borderId="9" xfId="0" applyBorder="1"/>
    <xf numFmtId="0" fontId="0" fillId="0" borderId="10" xfId="0" applyBorder="1"/>
    <xf numFmtId="0" fontId="0" fillId="0" borderId="15" xfId="0" applyBorder="1"/>
    <xf numFmtId="0" fontId="0" fillId="0" borderId="0" xfId="0" applyBorder="1" applyAlignment="1">
      <alignment vertical="top" wrapText="1"/>
    </xf>
    <xf numFmtId="0" fontId="0" fillId="0" borderId="6" xfId="0" applyBorder="1" applyAlignment="1">
      <alignment vertical="top" wrapText="1"/>
    </xf>
    <xf numFmtId="0" fontId="1" fillId="6" borderId="1" xfId="0" applyFont="1" applyFill="1" applyBorder="1" applyAlignment="1"/>
    <xf numFmtId="0" fontId="0" fillId="0" borderId="8" xfId="0" applyBorder="1" applyAlignment="1">
      <alignment vertical="top" wrapText="1"/>
    </xf>
    <xf numFmtId="0" fontId="0" fillId="0" borderId="0" xfId="0" applyBorder="1" applyAlignment="1">
      <alignment vertical="top" wrapText="1"/>
    </xf>
    <xf numFmtId="0" fontId="0" fillId="0" borderId="6" xfId="0" applyBorder="1" applyAlignment="1">
      <alignment vertical="top" wrapText="1"/>
    </xf>
    <xf numFmtId="0" fontId="0" fillId="4" borderId="8" xfId="0" applyFill="1" applyBorder="1" applyAlignment="1"/>
    <xf numFmtId="0" fontId="0" fillId="4" borderId="0" xfId="0" applyFill="1" applyBorder="1" applyAlignment="1"/>
    <xf numFmtId="0" fontId="0" fillId="4" borderId="6" xfId="0" applyFill="1" applyBorder="1" applyAlignment="1"/>
    <xf numFmtId="0" fontId="0" fillId="4" borderId="14" xfId="0" applyFill="1" applyBorder="1" applyAlignment="1">
      <alignment horizontal="center" vertical="top" wrapText="1"/>
    </xf>
    <xf numFmtId="0" fontId="0" fillId="4" borderId="4" xfId="0" applyFill="1" applyBorder="1" applyAlignment="1">
      <alignment horizontal="center" vertical="top" wrapText="1"/>
    </xf>
    <xf numFmtId="0" fontId="0" fillId="4" borderId="5" xfId="0" applyFill="1" applyBorder="1" applyAlignment="1">
      <alignment horizontal="center" vertical="top" wrapText="1"/>
    </xf>
    <xf numFmtId="0" fontId="0" fillId="4" borderId="8" xfId="0" applyFill="1" applyBorder="1" applyAlignment="1">
      <alignment horizontal="center" vertical="top" wrapText="1"/>
    </xf>
    <xf numFmtId="0" fontId="0" fillId="4" borderId="0" xfId="0" applyFill="1" applyBorder="1" applyAlignment="1">
      <alignment horizontal="center" vertical="top" wrapText="1"/>
    </xf>
    <xf numFmtId="0" fontId="0" fillId="4" borderId="6" xfId="0" applyFill="1" applyBorder="1" applyAlignment="1">
      <alignment horizontal="center" vertical="top" wrapText="1"/>
    </xf>
    <xf numFmtId="0" fontId="0" fillId="4" borderId="8" xfId="0" applyFill="1" applyBorder="1" applyAlignment="1">
      <alignment vertical="top" wrapText="1"/>
    </xf>
    <xf numFmtId="0" fontId="0" fillId="4" borderId="0" xfId="0" applyFill="1" applyBorder="1" applyAlignment="1">
      <alignment vertical="top" wrapText="1"/>
    </xf>
    <xf numFmtId="0" fontId="0" fillId="4" borderId="6" xfId="0" applyFill="1" applyBorder="1" applyAlignment="1">
      <alignment vertical="top" wrapText="1"/>
    </xf>
    <xf numFmtId="0" fontId="6" fillId="0" borderId="8" xfId="0" applyFont="1" applyBorder="1" applyAlignment="1">
      <alignment vertical="top" wrapText="1"/>
    </xf>
    <xf numFmtId="0" fontId="6" fillId="0" borderId="0" xfId="0" applyFont="1" applyBorder="1" applyAlignment="1">
      <alignment vertical="top" wrapText="1"/>
    </xf>
    <xf numFmtId="0" fontId="6" fillId="0" borderId="6" xfId="0" applyFont="1" applyBorder="1" applyAlignment="1">
      <alignment vertical="top" wrapText="1"/>
    </xf>
    <xf numFmtId="0" fontId="0" fillId="0" borderId="9" xfId="0" applyBorder="1" applyAlignment="1">
      <alignment vertical="top" wrapText="1"/>
    </xf>
    <xf numFmtId="0" fontId="0" fillId="0" borderId="10" xfId="0" applyBorder="1" applyAlignment="1">
      <alignment vertical="top" wrapText="1"/>
    </xf>
    <xf numFmtId="0" fontId="0" fillId="0" borderId="15" xfId="0" applyBorder="1" applyAlignment="1">
      <alignment vertical="top" wrapText="1"/>
    </xf>
    <xf numFmtId="0" fontId="6" fillId="0" borderId="9" xfId="0" applyFont="1" applyBorder="1" applyAlignment="1">
      <alignment vertical="top" wrapText="1"/>
    </xf>
    <xf numFmtId="0" fontId="6" fillId="0" borderId="10" xfId="0" applyFont="1" applyBorder="1" applyAlignment="1">
      <alignment vertical="top" wrapText="1"/>
    </xf>
    <xf numFmtId="0" fontId="6" fillId="0" borderId="15" xfId="0" applyFont="1" applyBorder="1" applyAlignment="1">
      <alignment vertical="top" wrapText="1"/>
    </xf>
    <xf numFmtId="0" fontId="8" fillId="4" borderId="14" xfId="0" applyFont="1" applyFill="1" applyBorder="1" applyAlignment="1">
      <alignment horizontal="center" vertical="top"/>
    </xf>
    <xf numFmtId="0" fontId="0" fillId="4" borderId="4" xfId="0" applyFill="1" applyBorder="1" applyAlignment="1">
      <alignment horizontal="center" vertical="top"/>
    </xf>
    <xf numFmtId="0" fontId="0" fillId="4" borderId="5" xfId="0" applyFill="1" applyBorder="1" applyAlignment="1">
      <alignment horizontal="center" vertical="top"/>
    </xf>
    <xf numFmtId="0" fontId="0" fillId="4" borderId="8" xfId="0" applyFill="1" applyBorder="1" applyAlignment="1">
      <alignment horizontal="center" vertical="top"/>
    </xf>
    <xf numFmtId="0" fontId="0" fillId="4" borderId="0" xfId="0" applyFill="1" applyBorder="1" applyAlignment="1">
      <alignment horizontal="center" vertical="top"/>
    </xf>
    <xf numFmtId="0" fontId="0" fillId="4" borderId="6" xfId="0" applyFill="1" applyBorder="1" applyAlignment="1">
      <alignment horizontal="center" vertical="top"/>
    </xf>
    <xf numFmtId="0" fontId="9" fillId="4" borderId="14" xfId="0" applyFont="1" applyFill="1" applyBorder="1" applyAlignment="1">
      <alignment horizontal="center" vertical="top"/>
    </xf>
    <xf numFmtId="0" fontId="9" fillId="4" borderId="4" xfId="0" applyFont="1" applyFill="1" applyBorder="1" applyAlignment="1">
      <alignment horizontal="center" vertical="top"/>
    </xf>
    <xf numFmtId="0" fontId="9" fillId="4" borderId="5" xfId="0" applyFont="1" applyFill="1" applyBorder="1" applyAlignment="1">
      <alignment horizontal="center" vertical="top"/>
    </xf>
    <xf numFmtId="0" fontId="9" fillId="4" borderId="8" xfId="0" applyFont="1" applyFill="1" applyBorder="1" applyAlignment="1">
      <alignment horizontal="center" vertical="top"/>
    </xf>
    <xf numFmtId="0" fontId="9" fillId="4" borderId="0" xfId="0" applyFont="1" applyFill="1" applyBorder="1" applyAlignment="1">
      <alignment horizontal="center" vertical="top"/>
    </xf>
    <xf numFmtId="0" fontId="9" fillId="4" borderId="6" xfId="0" applyFont="1" applyFill="1" applyBorder="1" applyAlignment="1">
      <alignment horizontal="center" vertical="top"/>
    </xf>
    <xf numFmtId="0" fontId="1" fillId="5" borderId="0" xfId="0" applyFont="1" applyFill="1"/>
    <xf numFmtId="0" fontId="0" fillId="5" borderId="0" xfId="0" applyFill="1" applyAlignment="1">
      <alignment horizontal="center"/>
    </xf>
    <xf numFmtId="0" fontId="2" fillId="3" borderId="14" xfId="0" applyFont="1" applyFill="1" applyBorder="1" applyAlignment="1">
      <alignment horizontal="center" vertical="top"/>
    </xf>
    <xf numFmtId="0" fontId="2" fillId="3" borderId="4" xfId="0" applyFont="1" applyFill="1" applyBorder="1" applyAlignment="1">
      <alignment horizontal="center" vertical="top"/>
    </xf>
    <xf numFmtId="0" fontId="2" fillId="3" borderId="5" xfId="0" applyFont="1" applyFill="1" applyBorder="1" applyAlignment="1">
      <alignment horizontal="center" vertical="top"/>
    </xf>
    <xf numFmtId="0" fontId="2" fillId="3" borderId="9" xfId="0" applyFont="1" applyFill="1" applyBorder="1" applyAlignment="1">
      <alignment horizontal="center" vertical="top"/>
    </xf>
    <xf numFmtId="0" fontId="2" fillId="3" borderId="10" xfId="0" applyFont="1" applyFill="1" applyBorder="1" applyAlignment="1">
      <alignment horizontal="center" vertical="top"/>
    </xf>
    <xf numFmtId="0" fontId="2" fillId="3" borderId="15" xfId="0" applyFont="1" applyFill="1" applyBorder="1" applyAlignment="1">
      <alignment horizontal="center" vertical="top"/>
    </xf>
    <xf numFmtId="0" fontId="2" fillId="16" borderId="14" xfId="0" applyFont="1" applyFill="1" applyBorder="1" applyAlignment="1">
      <alignment horizontal="center" vertical="top"/>
    </xf>
    <xf numFmtId="0" fontId="2" fillId="16" borderId="4" xfId="0" applyFont="1" applyFill="1" applyBorder="1" applyAlignment="1">
      <alignment horizontal="center" vertical="top"/>
    </xf>
    <xf numFmtId="0" fontId="2" fillId="16" borderId="5" xfId="0" applyFont="1" applyFill="1" applyBorder="1" applyAlignment="1">
      <alignment horizontal="center" vertical="top"/>
    </xf>
    <xf numFmtId="0" fontId="2" fillId="16" borderId="9" xfId="0" applyFont="1" applyFill="1" applyBorder="1" applyAlignment="1">
      <alignment horizontal="center" vertical="top"/>
    </xf>
    <xf numFmtId="0" fontId="2" fillId="16" borderId="10" xfId="0" applyFont="1" applyFill="1" applyBorder="1" applyAlignment="1">
      <alignment horizontal="center" vertical="top"/>
    </xf>
    <xf numFmtId="0" fontId="2" fillId="16" borderId="15" xfId="0" applyFont="1" applyFill="1" applyBorder="1" applyAlignment="1">
      <alignment horizontal="center" vertical="top"/>
    </xf>
    <xf numFmtId="0" fontId="2" fillId="8" borderId="14" xfId="0" applyFont="1" applyFill="1" applyBorder="1" applyAlignment="1">
      <alignment horizontal="center" vertical="top"/>
    </xf>
    <xf numFmtId="0" fontId="2" fillId="8" borderId="4" xfId="0" applyFont="1" applyFill="1" applyBorder="1" applyAlignment="1">
      <alignment horizontal="center" vertical="top"/>
    </xf>
    <xf numFmtId="0" fontId="2" fillId="8" borderId="5" xfId="0" applyFont="1" applyFill="1" applyBorder="1" applyAlignment="1">
      <alignment horizontal="center" vertical="top"/>
    </xf>
    <xf numFmtId="0" fontId="2" fillId="8" borderId="9" xfId="0" applyFont="1" applyFill="1" applyBorder="1" applyAlignment="1">
      <alignment horizontal="center" vertical="top"/>
    </xf>
    <xf numFmtId="0" fontId="2" fillId="8" borderId="10" xfId="0" applyFont="1" applyFill="1" applyBorder="1" applyAlignment="1">
      <alignment horizontal="center" vertical="top"/>
    </xf>
    <xf numFmtId="0" fontId="2" fillId="8" borderId="15" xfId="0" applyFont="1" applyFill="1" applyBorder="1" applyAlignment="1">
      <alignment horizontal="center" vertical="top"/>
    </xf>
    <xf numFmtId="0" fontId="2" fillId="10" borderId="14" xfId="0" applyFont="1" applyFill="1" applyBorder="1" applyAlignment="1">
      <alignment horizontal="center" vertical="top"/>
    </xf>
    <xf numFmtId="0" fontId="2" fillId="10" borderId="4" xfId="0" applyFont="1" applyFill="1" applyBorder="1" applyAlignment="1">
      <alignment horizontal="center" vertical="top"/>
    </xf>
    <xf numFmtId="0" fontId="2" fillId="10" borderId="5" xfId="0" applyFont="1" applyFill="1" applyBorder="1" applyAlignment="1">
      <alignment horizontal="center" vertical="top"/>
    </xf>
    <xf numFmtId="0" fontId="2" fillId="10" borderId="9" xfId="0" applyFont="1" applyFill="1" applyBorder="1" applyAlignment="1">
      <alignment horizontal="center" vertical="top"/>
    </xf>
    <xf numFmtId="0" fontId="2" fillId="10" borderId="10" xfId="0" applyFont="1" applyFill="1" applyBorder="1" applyAlignment="1">
      <alignment horizontal="center" vertical="top"/>
    </xf>
    <xf numFmtId="0" fontId="2" fillId="10" borderId="15" xfId="0" applyFont="1" applyFill="1" applyBorder="1" applyAlignment="1">
      <alignment horizontal="center" vertical="top"/>
    </xf>
    <xf numFmtId="0" fontId="0" fillId="0" borderId="7" xfId="0" applyFill="1" applyBorder="1" applyAlignment="1">
      <alignment horizontal="center"/>
    </xf>
    <xf numFmtId="0" fontId="3" fillId="0" borderId="7" xfId="0" applyFont="1" applyFill="1" applyBorder="1" applyAlignment="1">
      <alignment horizontal="center"/>
    </xf>
    <xf numFmtId="0" fontId="1" fillId="5" borderId="0" xfId="0" applyNumberFormat="1" applyFont="1" applyFill="1"/>
    <xf numFmtId="0" fontId="1" fillId="5" borderId="0" xfId="0" applyNumberFormat="1" applyFont="1" applyFill="1" applyBorder="1"/>
    <xf numFmtId="0" fontId="1" fillId="5" borderId="0" xfId="0" applyNumberFormat="1" applyFont="1" applyFill="1" applyBorder="1" applyAlignment="1">
      <alignment horizontal="left"/>
    </xf>
    <xf numFmtId="0" fontId="4" fillId="10" borderId="14" xfId="0" applyFont="1" applyFill="1" applyBorder="1"/>
    <xf numFmtId="0" fontId="4" fillId="10" borderId="4" xfId="0" applyFont="1" applyFill="1" applyBorder="1"/>
    <xf numFmtId="0" fontId="4" fillId="10" borderId="5" xfId="0" applyFont="1" applyFill="1" applyBorder="1"/>
    <xf numFmtId="0" fontId="3" fillId="0" borderId="2" xfId="0" applyFont="1" applyFill="1" applyBorder="1" applyAlignment="1">
      <alignment horizontal="left"/>
    </xf>
    <xf numFmtId="0" fontId="3" fillId="0" borderId="7" xfId="0" applyFont="1" applyFill="1" applyBorder="1" applyAlignment="1">
      <alignment horizontal="left"/>
    </xf>
    <xf numFmtId="0" fontId="3" fillId="0" borderId="3" xfId="0" applyFont="1" applyFill="1" applyBorder="1" applyAlignment="1">
      <alignment horizontal="left"/>
    </xf>
    <xf numFmtId="0" fontId="0" fillId="0" borderId="14" xfId="0" applyFill="1" applyBorder="1" applyAlignment="1">
      <alignment vertical="top" wrapText="1"/>
    </xf>
    <xf numFmtId="0" fontId="0" fillId="0" borderId="4" xfId="0" applyFill="1" applyBorder="1" applyAlignment="1">
      <alignment vertical="top" wrapText="1"/>
    </xf>
    <xf numFmtId="0" fontId="0" fillId="0" borderId="5" xfId="0" applyFill="1" applyBorder="1" applyAlignment="1">
      <alignment vertical="top" wrapText="1"/>
    </xf>
    <xf numFmtId="0" fontId="0" fillId="0" borderId="8" xfId="0" applyFill="1" applyBorder="1" applyAlignment="1">
      <alignment vertical="top" wrapText="1"/>
    </xf>
    <xf numFmtId="0" fontId="0" fillId="0" borderId="0" xfId="0" applyFill="1" applyBorder="1" applyAlignment="1">
      <alignment vertical="top" wrapText="1"/>
    </xf>
    <xf numFmtId="0" fontId="0" fillId="0" borderId="6" xfId="0" applyFill="1" applyBorder="1" applyAlignment="1">
      <alignment vertical="top" wrapText="1"/>
    </xf>
    <xf numFmtId="0" fontId="0" fillId="0" borderId="9" xfId="0" applyFill="1" applyBorder="1" applyAlignment="1">
      <alignment vertical="top" wrapText="1"/>
    </xf>
    <xf numFmtId="0" fontId="0" fillId="0" borderId="10" xfId="0" applyFill="1" applyBorder="1" applyAlignment="1">
      <alignment vertical="top" wrapText="1"/>
    </xf>
    <xf numFmtId="0" fontId="0" fillId="0" borderId="15" xfId="0" applyFill="1" applyBorder="1" applyAlignment="1">
      <alignment vertical="top" wrapText="1"/>
    </xf>
    <xf numFmtId="0" fontId="4" fillId="16" borderId="2" xfId="0" applyFont="1" applyFill="1" applyBorder="1"/>
    <xf numFmtId="0" fontId="4" fillId="16" borderId="7" xfId="0" applyFont="1" applyFill="1" applyBorder="1"/>
    <xf numFmtId="0" fontId="4" fillId="16" borderId="3" xfId="0" applyFont="1" applyFill="1" applyBorder="1"/>
    <xf numFmtId="0" fontId="4" fillId="8" borderId="14" xfId="0" applyFont="1" applyFill="1" applyBorder="1"/>
    <xf numFmtId="0" fontId="4" fillId="8" borderId="4" xfId="0" applyFont="1" applyFill="1" applyBorder="1"/>
    <xf numFmtId="0" fontId="4" fillId="8" borderId="5" xfId="0" applyFont="1" applyFill="1" applyBorder="1"/>
    <xf numFmtId="0" fontId="4" fillId="16" borderId="14" xfId="0" applyFont="1" applyFill="1" applyBorder="1"/>
    <xf numFmtId="0" fontId="4" fillId="16" borderId="4" xfId="0" applyFont="1" applyFill="1" applyBorder="1"/>
    <xf numFmtId="0" fontId="4" fillId="16" borderId="5" xfId="0" applyFont="1" applyFill="1" applyBorder="1"/>
    <xf numFmtId="0" fontId="4" fillId="4" borderId="14" xfId="0" applyFont="1" applyFill="1" applyBorder="1"/>
    <xf numFmtId="0" fontId="4" fillId="4" borderId="4" xfId="0" applyFont="1" applyFill="1" applyBorder="1"/>
    <xf numFmtId="0" fontId="4" fillId="4" borderId="5" xfId="0" applyFont="1" applyFill="1" applyBorder="1"/>
    <xf numFmtId="0" fontId="4" fillId="3" borderId="14" xfId="0" applyFont="1" applyFill="1" applyBorder="1"/>
    <xf numFmtId="0" fontId="4" fillId="3" borderId="4" xfId="0" applyFont="1" applyFill="1" applyBorder="1"/>
    <xf numFmtId="0" fontId="4" fillId="3" borderId="5" xfId="0" applyFont="1" applyFill="1" applyBorder="1"/>
    <xf numFmtId="0" fontId="0" fillId="5" borderId="4" xfId="0" applyFill="1" applyBorder="1" applyAlignment="1">
      <alignment horizontal="center" vertical="top" wrapText="1"/>
    </xf>
    <xf numFmtId="0" fontId="4" fillId="8" borderId="2" xfId="0" applyFont="1" applyFill="1" applyBorder="1"/>
    <xf numFmtId="0" fontId="4" fillId="8" borderId="7" xfId="0" applyFont="1" applyFill="1" applyBorder="1"/>
    <xf numFmtId="0" fontId="4" fillId="8" borderId="3" xfId="0" applyFont="1" applyFill="1" applyBorder="1"/>
    <xf numFmtId="0" fontId="4" fillId="3" borderId="2" xfId="0" applyFont="1" applyFill="1" applyBorder="1"/>
    <xf numFmtId="0" fontId="4" fillId="3" borderId="7" xfId="0" applyFont="1" applyFill="1" applyBorder="1"/>
    <xf numFmtId="0" fontId="4" fillId="3" borderId="3" xfId="0" applyFont="1" applyFill="1" applyBorder="1"/>
    <xf numFmtId="0" fontId="0" fillId="0" borderId="14" xfId="0" applyFill="1" applyBorder="1" applyAlignment="1">
      <alignment horizontal="left" vertical="top" wrapText="1"/>
    </xf>
    <xf numFmtId="0" fontId="0" fillId="0" borderId="4" xfId="0" applyFill="1" applyBorder="1" applyAlignment="1">
      <alignment horizontal="left" vertical="top" wrapText="1"/>
    </xf>
    <xf numFmtId="0" fontId="0" fillId="0" borderId="5" xfId="0" applyFill="1" applyBorder="1" applyAlignment="1">
      <alignment horizontal="left" vertical="top" wrapText="1"/>
    </xf>
    <xf numFmtId="0" fontId="0" fillId="0" borderId="9" xfId="0" applyFill="1" applyBorder="1" applyAlignment="1">
      <alignment horizontal="left" vertical="top" wrapText="1"/>
    </xf>
    <xf numFmtId="0" fontId="0" fillId="0" borderId="10" xfId="0" applyFill="1" applyBorder="1" applyAlignment="1">
      <alignment horizontal="left" vertical="top" wrapText="1"/>
    </xf>
    <xf numFmtId="0" fontId="0" fillId="0" borderId="15" xfId="0" applyFill="1" applyBorder="1" applyAlignment="1">
      <alignment horizontal="left" vertical="top" wrapText="1"/>
    </xf>
    <xf numFmtId="0" fontId="1" fillId="0" borderId="2" xfId="0" applyFont="1" applyFill="1" applyBorder="1" applyAlignment="1">
      <alignment vertical="center" wrapText="1"/>
    </xf>
    <xf numFmtId="0" fontId="1" fillId="0" borderId="7" xfId="0" applyFont="1" applyFill="1" applyBorder="1" applyAlignment="1">
      <alignment vertical="center" wrapText="1"/>
    </xf>
    <xf numFmtId="0" fontId="1" fillId="0" borderId="3" xfId="0" applyFont="1" applyFill="1" applyBorder="1" applyAlignment="1">
      <alignment vertical="center" wrapText="1"/>
    </xf>
    <xf numFmtId="164" fontId="1" fillId="0" borderId="2" xfId="0" applyNumberFormat="1" applyFont="1" applyFill="1" applyBorder="1" applyAlignment="1">
      <alignment vertical="center" wrapText="1"/>
    </xf>
    <xf numFmtId="164" fontId="1" fillId="0" borderId="3" xfId="0" applyNumberFormat="1" applyFont="1" applyFill="1" applyBorder="1" applyAlignment="1">
      <alignment vertical="center" wrapText="1"/>
    </xf>
    <xf numFmtId="0" fontId="0" fillId="0" borderId="0" xfId="0" applyFill="1" applyBorder="1" applyAlignment="1">
      <alignment horizontal="center" vertical="top" wrapText="1"/>
    </xf>
    <xf numFmtId="0" fontId="1" fillId="6" borderId="2" xfId="0" applyFont="1" applyFill="1" applyBorder="1" applyAlignment="1">
      <alignment horizontal="center"/>
    </xf>
    <xf numFmtId="0" fontId="1" fillId="6" borderId="7" xfId="0" applyFont="1" applyFill="1" applyBorder="1" applyAlignment="1">
      <alignment horizontal="center"/>
    </xf>
    <xf numFmtId="0" fontId="1" fillId="6" borderId="3" xfId="0" applyFont="1" applyFill="1" applyBorder="1" applyAlignment="1">
      <alignment horizontal="center"/>
    </xf>
    <xf numFmtId="0" fontId="2" fillId="4" borderId="2" xfId="0" applyFont="1" applyFill="1" applyBorder="1" applyAlignment="1">
      <alignment horizontal="center"/>
    </xf>
    <xf numFmtId="0" fontId="2" fillId="4" borderId="7" xfId="0" applyFont="1" applyFill="1" applyBorder="1" applyAlignment="1">
      <alignment horizontal="center"/>
    </xf>
    <xf numFmtId="0" fontId="2" fillId="4" borderId="3" xfId="0" applyFont="1" applyFill="1" applyBorder="1" applyAlignment="1">
      <alignment horizontal="center"/>
    </xf>
    <xf numFmtId="0" fontId="3" fillId="4" borderId="2" xfId="0" applyFont="1" applyFill="1" applyBorder="1" applyAlignment="1">
      <alignment horizontal="center"/>
    </xf>
    <xf numFmtId="0" fontId="3" fillId="4" borderId="7" xfId="0" applyFont="1" applyFill="1" applyBorder="1" applyAlignment="1">
      <alignment horizontal="center"/>
    </xf>
    <xf numFmtId="0" fontId="3" fillId="4" borderId="3" xfId="0" applyFont="1" applyFill="1" applyBorder="1" applyAlignment="1">
      <alignment horizontal="center"/>
    </xf>
    <xf numFmtId="0" fontId="3" fillId="0" borderId="1" xfId="0" applyFont="1" applyFill="1" applyBorder="1" applyAlignment="1">
      <alignment horizontal="left"/>
    </xf>
    <xf numFmtId="0" fontId="2" fillId="4" borderId="14" xfId="0" applyFont="1" applyFill="1" applyBorder="1" applyAlignment="1">
      <alignment horizontal="center" vertical="top"/>
    </xf>
    <xf numFmtId="0" fontId="2" fillId="4" borderId="4" xfId="0" applyFont="1" applyFill="1" applyBorder="1" applyAlignment="1">
      <alignment horizontal="center" vertical="top"/>
    </xf>
    <xf numFmtId="0" fontId="2" fillId="4" borderId="5" xfId="0" applyFont="1" applyFill="1" applyBorder="1" applyAlignment="1">
      <alignment horizontal="center" vertical="top"/>
    </xf>
    <xf numFmtId="0" fontId="2" fillId="4" borderId="9" xfId="0" applyFont="1" applyFill="1" applyBorder="1" applyAlignment="1">
      <alignment horizontal="center" vertical="top"/>
    </xf>
    <xf numFmtId="0" fontId="2" fillId="4" borderId="10" xfId="0" applyFont="1" applyFill="1" applyBorder="1" applyAlignment="1">
      <alignment horizontal="center" vertical="top"/>
    </xf>
    <xf numFmtId="0" fontId="2" fillId="4" borderId="15" xfId="0" applyFont="1" applyFill="1" applyBorder="1" applyAlignment="1">
      <alignment horizontal="center" vertical="top"/>
    </xf>
    <xf numFmtId="0" fontId="2" fillId="0" borderId="7" xfId="0" applyFont="1" applyFill="1" applyBorder="1" applyAlignment="1">
      <alignment horizontal="center" vertical="top"/>
    </xf>
    <xf numFmtId="0" fontId="4" fillId="4" borderId="2" xfId="0" applyFont="1" applyFill="1" applyBorder="1"/>
    <xf numFmtId="0" fontId="4" fillId="4" borderId="7" xfId="0" applyFont="1" applyFill="1" applyBorder="1"/>
    <xf numFmtId="0" fontId="4" fillId="4" borderId="3" xfId="0" applyFont="1" applyFill="1" applyBorder="1"/>
    <xf numFmtId="0" fontId="0" fillId="0" borderId="0" xfId="0" applyBorder="1" applyAlignment="1">
      <alignment horizontal="center"/>
    </xf>
    <xf numFmtId="0" fontId="1" fillId="6" borderId="14" xfId="0" applyFont="1" applyFill="1" applyBorder="1" applyAlignment="1">
      <alignment horizontal="left"/>
    </xf>
    <xf numFmtId="0" fontId="1" fillId="6" borderId="4" xfId="0" applyFont="1" applyFill="1" applyBorder="1" applyAlignment="1">
      <alignment horizontal="left"/>
    </xf>
    <xf numFmtId="0" fontId="1" fillId="6" borderId="5" xfId="0" applyFont="1" applyFill="1" applyBorder="1" applyAlignment="1">
      <alignment horizontal="left"/>
    </xf>
    <xf numFmtId="0" fontId="2" fillId="0" borderId="0" xfId="0" applyFont="1" applyFill="1" applyBorder="1" applyAlignment="1">
      <alignment horizontal="center"/>
    </xf>
    <xf numFmtId="0" fontId="0" fillId="7" borderId="1" xfId="0" applyFill="1" applyBorder="1"/>
    <xf numFmtId="0" fontId="0" fillId="0" borderId="8" xfId="0" applyFill="1" applyBorder="1" applyAlignment="1">
      <alignment horizontal="left" vertical="top" wrapText="1"/>
    </xf>
    <xf numFmtId="0" fontId="0" fillId="0" borderId="0" xfId="0" applyFill="1" applyBorder="1" applyAlignment="1">
      <alignment horizontal="left" vertical="top" wrapText="1"/>
    </xf>
    <xf numFmtId="0" fontId="0" fillId="0" borderId="6" xfId="0" applyFill="1" applyBorder="1" applyAlignment="1">
      <alignment horizontal="left" vertical="top" wrapText="1"/>
    </xf>
    <xf numFmtId="0" fontId="0" fillId="5" borderId="0" xfId="0" applyFill="1" applyBorder="1" applyAlignment="1">
      <alignment horizontal="center"/>
    </xf>
    <xf numFmtId="0" fontId="0" fillId="2" borderId="1" xfId="0" applyFill="1" applyBorder="1" applyAlignment="1">
      <alignment horizontal="left" vertical="top" wrapText="1"/>
    </xf>
    <xf numFmtId="0" fontId="0" fillId="0" borderId="0" xfId="0" applyAlignment="1" applyProtection="1">
      <alignment horizontal="center"/>
      <protection hidden="1"/>
    </xf>
    <xf numFmtId="0" fontId="6" fillId="2" borderId="1" xfId="0" applyFont="1" applyFill="1" applyBorder="1" applyAlignment="1">
      <alignment horizontal="left"/>
    </xf>
    <xf numFmtId="0" fontId="0" fillId="7" borderId="14" xfId="0" applyFill="1" applyBorder="1" applyAlignment="1">
      <alignment vertical="top" wrapText="1"/>
    </xf>
    <xf numFmtId="0" fontId="0" fillId="7" borderId="4" xfId="0" applyFill="1" applyBorder="1" applyAlignment="1">
      <alignment vertical="top" wrapText="1"/>
    </xf>
    <xf numFmtId="0" fontId="0" fillId="7" borderId="5" xfId="0" applyFill="1" applyBorder="1" applyAlignment="1">
      <alignment vertical="top" wrapText="1"/>
    </xf>
    <xf numFmtId="0" fontId="0" fillId="7" borderId="8" xfId="0" applyFill="1" applyBorder="1" applyAlignment="1">
      <alignment vertical="top" wrapText="1"/>
    </xf>
    <xf numFmtId="0" fontId="0" fillId="7" borderId="0" xfId="0" applyFill="1" applyBorder="1" applyAlignment="1">
      <alignment vertical="top" wrapText="1"/>
    </xf>
    <xf numFmtId="0" fontId="0" fillId="7" borderId="6" xfId="0" applyFill="1" applyBorder="1" applyAlignment="1">
      <alignment vertical="top" wrapText="1"/>
    </xf>
    <xf numFmtId="0" fontId="0" fillId="7" borderId="9" xfId="0" applyFill="1" applyBorder="1" applyAlignment="1">
      <alignment vertical="top" wrapText="1"/>
    </xf>
    <xf numFmtId="0" fontId="0" fillId="7" borderId="10" xfId="0" applyFill="1" applyBorder="1" applyAlignment="1">
      <alignment vertical="top" wrapText="1"/>
    </xf>
    <xf numFmtId="0" fontId="0" fillId="7" borderId="15" xfId="0" applyFill="1" applyBorder="1" applyAlignment="1">
      <alignment vertical="top" wrapText="1"/>
    </xf>
    <xf numFmtId="0" fontId="0" fillId="12" borderId="2" xfId="0" applyFill="1" applyBorder="1" applyAlignment="1">
      <alignment horizontal="center"/>
    </xf>
    <xf numFmtId="0" fontId="0" fillId="12" borderId="7" xfId="0" applyFill="1" applyBorder="1" applyAlignment="1">
      <alignment horizontal="center"/>
    </xf>
    <xf numFmtId="0" fontId="0" fillId="12" borderId="3" xfId="0" applyFill="1" applyBorder="1" applyAlignment="1">
      <alignment horizontal="center"/>
    </xf>
    <xf numFmtId="164" fontId="6" fillId="2" borderId="1" xfId="0" quotePrefix="1" applyNumberFormat="1" applyFont="1" applyFill="1" applyBorder="1" applyAlignment="1">
      <alignment horizontal="left"/>
    </xf>
    <xf numFmtId="164" fontId="6" fillId="2" borderId="1" xfId="0" applyNumberFormat="1" applyFont="1" applyFill="1" applyBorder="1" applyAlignment="1">
      <alignment horizontal="left"/>
    </xf>
    <xf numFmtId="0" fontId="0" fillId="12" borderId="14" xfId="0" applyFill="1" applyBorder="1" applyAlignment="1">
      <alignment horizontal="center"/>
    </xf>
    <xf numFmtId="0" fontId="0" fillId="12" borderId="4" xfId="0" applyFill="1" applyBorder="1" applyAlignment="1">
      <alignment horizontal="center"/>
    </xf>
    <xf numFmtId="0" fontId="0" fillId="12" borderId="5" xfId="0" applyFill="1" applyBorder="1" applyAlignment="1">
      <alignment horizontal="center"/>
    </xf>
    <xf numFmtId="0" fontId="0" fillId="5" borderId="2" xfId="0" applyFill="1" applyBorder="1" applyAlignment="1">
      <alignment horizontal="center"/>
    </xf>
    <xf numFmtId="0" fontId="0" fillId="5" borderId="7" xfId="0" applyFill="1" applyBorder="1" applyAlignment="1">
      <alignment horizontal="center"/>
    </xf>
    <xf numFmtId="0" fontId="0" fillId="5" borderId="3" xfId="0" applyFill="1" applyBorder="1" applyAlignment="1">
      <alignment horizontal="center"/>
    </xf>
    <xf numFmtId="0" fontId="0" fillId="2" borderId="0" xfId="0" applyFill="1" applyAlignment="1">
      <alignment horizontal="center"/>
    </xf>
    <xf numFmtId="0" fontId="0" fillId="2" borderId="2" xfId="0" applyFill="1" applyBorder="1" applyAlignment="1">
      <alignment horizontal="center"/>
    </xf>
    <xf numFmtId="0" fontId="0" fillId="2" borderId="7" xfId="0" applyFill="1" applyBorder="1" applyAlignment="1">
      <alignment horizontal="center"/>
    </xf>
    <xf numFmtId="0" fontId="0" fillId="2" borderId="3" xfId="0" applyFill="1" applyBorder="1" applyAlignment="1">
      <alignment horizontal="center"/>
    </xf>
    <xf numFmtId="0" fontId="0" fillId="4" borderId="0" xfId="0" applyFill="1" applyAlignment="1">
      <alignment horizontal="center"/>
    </xf>
    <xf numFmtId="0" fontId="0" fillId="4" borderId="0" xfId="0" applyFill="1" applyBorder="1"/>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activeX1.xml><?xml version="1.0" encoding="utf-8"?>
<ax:ocx xmlns:ax="http://schemas.microsoft.com/office/2006/activeX" xmlns:r="http://schemas.openxmlformats.org/officeDocument/2006/relationships" ax:classid="{DFD181E0-5E2F-11CE-A449-00AA004A803D}" ax:persistence="persistStreamInit" r:id="rId1"/>
</file>

<file path=xl/activeX/activeX2.xml><?xml version="1.0" encoding="utf-8"?>
<ax:ocx xmlns:ax="http://schemas.microsoft.com/office/2006/activeX" xmlns:r="http://schemas.openxmlformats.org/officeDocument/2006/relationships" ax:classid="{DFD181E0-5E2F-11CE-A449-00AA004A803D}" ax:persistence="persistStreamInit" r:id="rId1"/>
</file>

<file path=xl/activeX/activeX3.xml><?xml version="1.0" encoding="utf-8"?>
<ax:ocx xmlns:ax="http://schemas.microsoft.com/office/2006/activeX" xmlns:r="http://schemas.openxmlformats.org/officeDocument/2006/relationships" ax:classid="{DFD181E0-5E2F-11CE-A449-00AA004A803D}" ax:persistence="persistStreamInit" r:id="rId1"/>
</file>

<file path=xl/activeX/activeX4.xml><?xml version="1.0" encoding="utf-8"?>
<ax:ocx xmlns:ax="http://schemas.microsoft.com/office/2006/activeX" xmlns:r="http://schemas.openxmlformats.org/officeDocument/2006/relationships" ax:classid="{DFD181E0-5E2F-11CE-A449-00AA004A803D}" ax:persistence="persistStreamInit" r:id="rId1"/>
</file>

<file path=xl/activeX/activeX5.xml><?xml version="1.0" encoding="utf-8"?>
<ax:ocx xmlns:ax="http://schemas.microsoft.com/office/2006/activeX" xmlns:r="http://schemas.openxmlformats.org/officeDocument/2006/relationships" ax:classid="{DFD181E0-5E2F-11CE-A449-00AA004A803D}" ax:persistence="persistStreamInit" r:id="rId1"/>
</file>

<file path=xl/activeX/activeX6.xml><?xml version="1.0" encoding="utf-8"?>
<ax:ocx xmlns:ax="http://schemas.microsoft.com/office/2006/activeX" xmlns:r="http://schemas.openxmlformats.org/officeDocument/2006/relationships" ax:classid="{DFD181E0-5E2F-11CE-A449-00AA004A803D}" ax:persistence="persistStreamInit" r:id="rId1"/>
</file>

<file path=xl/activeX/activeX7.xml><?xml version="1.0" encoding="utf-8"?>
<ax:ocx xmlns:ax="http://schemas.microsoft.com/office/2006/activeX" xmlns:r="http://schemas.openxmlformats.org/officeDocument/2006/relationships" ax:classid="{DFD181E0-5E2F-11CE-A449-00AA004A803D}" ax:persistence="persistStreamInit" r:id="rId1"/>
</file>

<file path=xl/activeX/activeX8.xml><?xml version="1.0" encoding="utf-8"?>
<ax:ocx xmlns:ax="http://schemas.microsoft.com/office/2006/activeX" xmlns:r="http://schemas.openxmlformats.org/officeDocument/2006/relationships" ax:classid="{DFD181E0-5E2F-11CE-A449-00AA004A803D}" ax:persistence="persistStreamInit" r:id="rId1"/>
</file>

<file path=xl/activeX/activeX9.xml><?xml version="1.0" encoding="utf-8"?>
<ax:ocx xmlns:ax="http://schemas.microsoft.com/office/2006/activeX" xmlns:r="http://schemas.openxmlformats.org/officeDocument/2006/relationships" ax:classid="{DFD181E0-5E2F-11CE-A449-00AA004A803D}" ax:persistence="persistStreamInit" r:id="rId1"/>
</file>

<file path=xl/activeX/activeX10.xml><?xml version="1.0" encoding="utf-8"?>
<ax:ocx xmlns:ax="http://schemas.microsoft.com/office/2006/activeX" xmlns:r="http://schemas.openxmlformats.org/officeDocument/2006/relationships" ax:classid="{DFD181E0-5E2F-11CE-A449-00AA004A803D}" ax:persistence="persistStreamInit" r:id="rId1"/>
</file>

<file path=xl/activeX/activeX11.xml><?xml version="1.0" encoding="utf-8"?>
<ax:ocx xmlns:ax="http://schemas.microsoft.com/office/2006/activeX" xmlns:r="http://schemas.openxmlformats.org/officeDocument/2006/relationships" ax:classid="{DFD181E0-5E2F-11CE-A449-00AA004A803D}" ax:persistence="persistStreamInit" r:id="rId1"/>
</file>

<file path=xl/activeX/activeX12.xml><?xml version="1.0" encoding="utf-8"?>
<ax:ocx xmlns:ax="http://schemas.microsoft.com/office/2006/activeX" xmlns:r="http://schemas.openxmlformats.org/officeDocument/2006/relationships" ax:classid="{DFD181E0-5E2F-11CE-A449-00AA004A803D}" ax:persistence="persistStreamInit" r:id="rId1"/>
</file>

<file path=xl/activeX/activeX13.xml><?xml version="1.0" encoding="utf-8"?>
<ax:ocx xmlns:ax="http://schemas.microsoft.com/office/2006/activeX" xmlns:r="http://schemas.openxmlformats.org/officeDocument/2006/relationships" ax:classid="{DFD181E0-5E2F-11CE-A449-00AA004A803D}" ax:persistence="persistStreamInit" r:id="rId1"/>
</file>

<file path=xl/activeX/activeX14.xml><?xml version="1.0" encoding="utf-8"?>
<ax:ocx xmlns:ax="http://schemas.microsoft.com/office/2006/activeX" xmlns:r="http://schemas.openxmlformats.org/officeDocument/2006/relationships" ax:classid="{DFD181E0-5E2F-11CE-A449-00AA004A803D}" ax:persistence="persistStreamInit" r:id="rId1"/>
</file>

<file path=xl/activeX/activeX15.xml><?xml version="1.0" encoding="utf-8"?>
<ax:ocx xmlns:ax="http://schemas.microsoft.com/office/2006/activeX" xmlns:r="http://schemas.openxmlformats.org/officeDocument/2006/relationships" ax:classid="{DFD181E0-5E2F-11CE-A449-00AA004A803D}" ax:persistence="persistStreamInit" r:id="rId1"/>
</file>

<file path=xl/activeX/activeX16.xml><?xml version="1.0" encoding="utf-8"?>
<ax:ocx xmlns:ax="http://schemas.microsoft.com/office/2006/activeX" xmlns:r="http://schemas.openxmlformats.org/officeDocument/2006/relationships" ax:classid="{DFD181E0-5E2F-11CE-A449-00AA004A803D}" ax:persistence="persistStreamInit" r:id="rId1"/>
</file>

<file path=xl/activeX/activeX17.xml><?xml version="1.0" encoding="utf-8"?>
<ax:ocx xmlns:ax="http://schemas.microsoft.com/office/2006/activeX" xmlns:r="http://schemas.openxmlformats.org/officeDocument/2006/relationships" ax:classid="{DFD181E0-5E2F-11CE-A449-00AA004A803D}" ax:persistence="persistStreamInit" r:id="rId1"/>
</file>

<file path=xl/activeX/activeX18.xml><?xml version="1.0" encoding="utf-8"?>
<ax:ocx xmlns:ax="http://schemas.microsoft.com/office/2006/activeX" xmlns:r="http://schemas.openxmlformats.org/officeDocument/2006/relationships" ax:classid="{DFD181E0-5E2F-11CE-A449-00AA004A803D}" ax:persistence="persistStreamInit" r:id="rId1"/>
</file>

<file path=xl/activeX/activeX19.xml><?xml version="1.0" encoding="utf-8"?>
<ax:ocx xmlns:ax="http://schemas.microsoft.com/office/2006/activeX" xmlns:r="http://schemas.openxmlformats.org/officeDocument/2006/relationships" ax:classid="{DFD181E0-5E2F-11CE-A449-00AA004A803D}" ax:persistence="persistStreamInit" r:id="rId1"/>
</file>

<file path=xl/activeX/activeX20.xml><?xml version="1.0" encoding="utf-8"?>
<ax:ocx xmlns:ax="http://schemas.microsoft.com/office/2006/activeX" xmlns:r="http://schemas.openxmlformats.org/officeDocument/2006/relationships" ax:classid="{DFD181E0-5E2F-11CE-A449-00AA004A803D}" ax:persistence="persistStreamInit" r:id="rId1"/>
</file>

<file path=xl/activeX/activeX21.xml><?xml version="1.0" encoding="utf-8"?>
<ax:ocx xmlns:ax="http://schemas.microsoft.com/office/2006/activeX" xmlns:r="http://schemas.openxmlformats.org/officeDocument/2006/relationships" ax:classid="{DFD181E0-5E2F-11CE-A449-00AA004A803D}" ax:persistence="persistStreamInit" r:id="rId1"/>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Learning Activity Mix</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5F96-47C8-B352-B255F45122B4}"/>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5F96-47C8-B352-B255F45122B4}"/>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5F96-47C8-B352-B255F45122B4}"/>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5F96-47C8-B352-B255F45122B4}"/>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5F96-47C8-B352-B255F45122B4}"/>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0B-5F96-47C8-B352-B255F45122B4}"/>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0D-E93B-4C35-A4BA-D3FCC6097AB9}"/>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Data!$D$5:$D$11</c:f>
              <c:strCache>
                <c:ptCount val="7"/>
                <c:pt idx="0">
                  <c:v>Presentation</c:v>
                </c:pt>
                <c:pt idx="1">
                  <c:v>Discussion</c:v>
                </c:pt>
                <c:pt idx="2">
                  <c:v>Collaboration</c:v>
                </c:pt>
                <c:pt idx="3">
                  <c:v>Investigation</c:v>
                </c:pt>
                <c:pt idx="4">
                  <c:v>Practice</c:v>
                </c:pt>
                <c:pt idx="5">
                  <c:v>Production</c:v>
                </c:pt>
                <c:pt idx="6">
                  <c:v>Assessment</c:v>
                </c:pt>
              </c:strCache>
            </c:strRef>
          </c:cat>
          <c:val>
            <c:numRef>
              <c:f>(Data!$D$48,Data!$F$48,Data!$H$48,Data!$J$48,Data!$L$48,Data!$N$48,Data!$P$48)</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C-5F96-47C8-B352-B255F45122B4}"/>
            </c:ext>
          </c:extLst>
        </c:ser>
        <c:dLbls>
          <c:showLegendKey val="0"/>
          <c:showVal val="0"/>
          <c:showCatName val="0"/>
          <c:showSerName val="0"/>
          <c:showPercent val="1"/>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000000000000033" l="0.70000000000000029" r="0.70000000000000029" t="0.75000000000000033" header="0.30000000000000016" footer="0.30000000000000016"/>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US"/>
              <a:t>Pedagogic Profile</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radarChart>
        <c:radarStyle val="marker"/>
        <c:varyColors val="0"/>
        <c:ser>
          <c:idx val="0"/>
          <c:order val="0"/>
          <c:spPr>
            <a:ln w="31750" cap="rnd">
              <a:solidFill>
                <a:schemeClr val="accent1"/>
              </a:solidFill>
              <a:round/>
            </a:ln>
            <a:effectLst/>
          </c:spPr>
          <c:marker>
            <c:symbol val="none"/>
          </c:marker>
          <c:cat>
            <c:strRef>
              <c:f>Data!$G$12:$G$17</c:f>
              <c:strCache>
                <c:ptCount val="6"/>
                <c:pt idx="0">
                  <c:v>Individual</c:v>
                </c:pt>
                <c:pt idx="1">
                  <c:v>Information</c:v>
                </c:pt>
                <c:pt idx="2">
                  <c:v>Reflective</c:v>
                </c:pt>
                <c:pt idx="3">
                  <c:v>Social</c:v>
                </c:pt>
                <c:pt idx="4">
                  <c:v>Experiential</c:v>
                </c:pt>
                <c:pt idx="5">
                  <c:v>Non-Reflective</c:v>
                </c:pt>
              </c:strCache>
            </c:strRef>
          </c:cat>
          <c:val>
            <c:numRef>
              <c:f>Data!$O$12:$O$17</c:f>
              <c:numCache>
                <c:formatCode>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0-DBC8-4065-9FA7-1C4B889851A4}"/>
            </c:ext>
          </c:extLst>
        </c:ser>
        <c:dLbls>
          <c:showLegendKey val="0"/>
          <c:showVal val="0"/>
          <c:showCatName val="0"/>
          <c:showSerName val="0"/>
          <c:showPercent val="0"/>
          <c:showBubbleSize val="0"/>
        </c:dLbls>
        <c:axId val="169877776"/>
        <c:axId val="169878168"/>
      </c:radarChart>
      <c:catAx>
        <c:axId val="169877776"/>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169878168"/>
        <c:crosses val="autoZero"/>
        <c:auto val="1"/>
        <c:lblAlgn val="ctr"/>
        <c:lblOffset val="100"/>
        <c:noMultiLvlLbl val="0"/>
      </c:catAx>
      <c:valAx>
        <c:axId val="169878168"/>
        <c:scaling>
          <c:orientation val="minMax"/>
        </c:scaling>
        <c:delete val="0"/>
        <c:axPos val="l"/>
        <c:majorGridlines>
          <c:spPr>
            <a:ln w="9525" cap="flat" cmpd="sng" algn="ctr">
              <a:solidFill>
                <a:schemeClr val="tx2">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169877776"/>
        <c:crosses val="autoZero"/>
        <c:crossBetween val="between"/>
      </c:valAx>
      <c:spPr>
        <a:noFill/>
        <a:ln>
          <a:noFill/>
        </a:ln>
        <a:effectLst/>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000000000000033" l="0.70000000000000029" r="0.70000000000000029" t="0.75000000000000033" header="0.30000000000000016" footer="0.30000000000000016"/>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Learning Activity Mix</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25B4-452F-95E9-9A1F23370F43}"/>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25B4-452F-95E9-9A1F23370F43}"/>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25B4-452F-95E9-9A1F23370F43}"/>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25B4-452F-95E9-9A1F23370F43}"/>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25B4-452F-95E9-9A1F23370F43}"/>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0B-25B4-452F-95E9-9A1F23370F43}"/>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0D-9729-40AA-A717-D2184E75CED3}"/>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Data!$D$5:$D$11</c:f>
              <c:strCache>
                <c:ptCount val="7"/>
                <c:pt idx="0">
                  <c:v>Presentation</c:v>
                </c:pt>
                <c:pt idx="1">
                  <c:v>Discussion</c:v>
                </c:pt>
                <c:pt idx="2">
                  <c:v>Collaboration</c:v>
                </c:pt>
                <c:pt idx="3">
                  <c:v>Investigation</c:v>
                </c:pt>
                <c:pt idx="4">
                  <c:v>Practice</c:v>
                </c:pt>
                <c:pt idx="5">
                  <c:v>Production</c:v>
                </c:pt>
                <c:pt idx="6">
                  <c:v>Assessment</c:v>
                </c:pt>
              </c:strCache>
            </c:strRef>
          </c:cat>
          <c:val>
            <c:numRef>
              <c:f>(Data!$D$48,Data!$F$48,Data!$H$48,Data!$J$48,Data!$L$48,Data!$N$48,Data!$P$48)</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C-25B4-452F-95E9-9A1F23370F43}"/>
            </c:ext>
          </c:extLst>
        </c:ser>
        <c:dLbls>
          <c:showLegendKey val="0"/>
          <c:showVal val="0"/>
          <c:showCatName val="0"/>
          <c:showSerName val="0"/>
          <c:showPercent val="1"/>
          <c:showBubbleSize val="0"/>
          <c:showLeaderLines val="1"/>
        </c:dLbls>
        <c:firstSliceAng val="0"/>
      </c:pieChart>
      <c:spPr>
        <a:noFill/>
        <a:ln>
          <a:noFill/>
        </a:ln>
        <a:effectLst/>
      </c:spPr>
    </c:plotArea>
    <c:legend>
      <c:legendPos val="b"/>
      <c:layout>
        <c:manualLayout>
          <c:xMode val="edge"/>
          <c:yMode val="edge"/>
          <c:x val="1.9539794367809289E-2"/>
          <c:y val="0.87313351174142717"/>
          <c:w val="0.95089534860773983"/>
          <c:h val="0.10696598554889217"/>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000000000000033" l="0.70000000000000029" r="0.70000000000000029" t="0.75000000000000033" header="0.30000000000000016" footer="0.30000000000000016"/>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7">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lumOff val="2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charts/style3.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Spin" dx="22" fmlaLink="I7" max="30000" page="10" val="0"/>
</file>

<file path=xl/ctrlProps/ctrlProp2.xml><?xml version="1.0" encoding="utf-8"?>
<formControlPr xmlns="http://schemas.microsoft.com/office/spreadsheetml/2009/9/main" objectType="Spin" dx="22" fmlaLink="J15" max="30000" page="10" val="0"/>
</file>

<file path=xl/ctrlProps/ctrlProp3.xml><?xml version="1.0" encoding="utf-8"?>
<formControlPr xmlns="http://schemas.microsoft.com/office/spreadsheetml/2009/9/main" objectType="Spin" dx="22" fmlaLink="J23" max="30000" page="10" val="0"/>
</file>

<file path=xl/ctrlProps/ctrlProp4.xml><?xml version="1.0" encoding="utf-8"?>
<formControlPr xmlns="http://schemas.microsoft.com/office/spreadsheetml/2009/9/main" objectType="Spin" dx="22" fmlaLink="I15" max="30000" page="10" val="0"/>
</file>

<file path=xl/ctrlProps/ctrlProp5.xml><?xml version="1.0" encoding="utf-8"?>
<formControlPr xmlns="http://schemas.microsoft.com/office/spreadsheetml/2009/9/main" objectType="Spin" dx="22" fmlaLink="I23" max="30000" page="10" val="0"/>
</file>

<file path=xl/ctrlProps/ctrlProp6.xml><?xml version="1.0" encoding="utf-8"?>
<formControlPr xmlns="http://schemas.microsoft.com/office/spreadsheetml/2009/9/main" objectType="Spin" dx="22" fmlaLink="M7" max="30000" page="10" val="0"/>
</file>

<file path=xl/ctrlProps/ctrlProp7.xml><?xml version="1.0" encoding="utf-8"?>
<formControlPr xmlns="http://schemas.microsoft.com/office/spreadsheetml/2009/9/main" objectType="Spin" dx="22" fmlaLink="M15" max="30000" page="10" val="0"/>
</file>

<file path=xl/ctrlProps/ctrlProp8.xml><?xml version="1.0" encoding="utf-8"?>
<formControlPr xmlns="http://schemas.microsoft.com/office/spreadsheetml/2009/9/main" objectType="Spin" dx="22" fmlaLink="N7" max="30000" page="10" val="0"/>
</file>

<file path=xl/ctrlProps/ctrlProp9.xml><?xml version="1.0" encoding="utf-8"?>
<formControlPr xmlns="http://schemas.microsoft.com/office/spreadsheetml/2009/9/main" objectType="Spin" dx="22" fmlaLink="N15" max="30000" page="10" val="0"/>
</file>

<file path=xl/ctrlProps/ctrlProp10.xml><?xml version="1.0" encoding="utf-8"?>
<formControlPr xmlns="http://schemas.microsoft.com/office/spreadsheetml/2009/9/main" objectType="Spin" dx="22" fmlaLink="N23" max="30000" page="10" val="0"/>
</file>

<file path=xl/ctrlProps/ctrlProp11.xml><?xml version="1.0" encoding="utf-8"?>
<formControlPr xmlns="http://schemas.microsoft.com/office/spreadsheetml/2009/9/main" objectType="Spin" dx="22" fmlaLink="AB15" max="30000" page="10" val="0"/>
</file>

<file path=xl/ctrlProps/ctrlProp12.xml><?xml version="1.0" encoding="utf-8"?>
<formControlPr xmlns="http://schemas.microsoft.com/office/spreadsheetml/2009/9/main" objectType="Spin" dx="22" fmlaLink="AC15" max="30000" page="10" val="0"/>
</file>

<file path=xl/ctrlProps/ctrlProp13.xml><?xml version="1.0" encoding="utf-8"?>
<formControlPr xmlns="http://schemas.microsoft.com/office/spreadsheetml/2009/9/main" objectType="Spin" dx="22" fmlaLink="$R$7" max="30000" page="10" val="0"/>
</file>

<file path=xl/ctrlProps/ctrlProp14.xml><?xml version="1.0" encoding="utf-8"?>
<formControlPr xmlns="http://schemas.microsoft.com/office/spreadsheetml/2009/9/main" objectType="Spin" dx="22" fmlaLink="$R$15" max="30000" page="10" val="0"/>
</file>

<file path=xl/ctrlProps/ctrlProp15.xml><?xml version="1.0" encoding="utf-8"?>
<formControlPr xmlns="http://schemas.microsoft.com/office/spreadsheetml/2009/9/main" objectType="Spin" dx="22" fmlaLink="$S$7" max="30000" page="10" val="0"/>
</file>

<file path=xl/ctrlProps/ctrlProp16.xml><?xml version="1.0" encoding="utf-8"?>
<formControlPr xmlns="http://schemas.microsoft.com/office/spreadsheetml/2009/9/main" objectType="Spin" dx="22" fmlaLink="$S$15" max="30000" page="10" val="0"/>
</file>

<file path=xl/ctrlProps/ctrlProp17.xml><?xml version="1.0" encoding="utf-8"?>
<formControlPr xmlns="http://schemas.microsoft.com/office/spreadsheetml/2009/9/main" objectType="Spin" dx="22" fmlaLink="$S$23" max="30000" page="10" val="0"/>
</file>

<file path=xl/ctrlProps/ctrlProp18.xml><?xml version="1.0" encoding="utf-8"?>
<formControlPr xmlns="http://schemas.microsoft.com/office/spreadsheetml/2009/9/main" objectType="Spin" dx="22" fmlaLink="$W$15" max="30000" page="10" val="0"/>
</file>

<file path=xl/ctrlProps/ctrlProp19.xml><?xml version="1.0" encoding="utf-8"?>
<formControlPr xmlns="http://schemas.microsoft.com/office/spreadsheetml/2009/9/main" objectType="Spin" dx="22" fmlaLink="$X$7" max="30000" page="10" val="0"/>
</file>

<file path=xl/ctrlProps/ctrlProp20.xml><?xml version="1.0" encoding="utf-8"?>
<formControlPr xmlns="http://schemas.microsoft.com/office/spreadsheetml/2009/9/main" objectType="Spin" dx="22" fmlaLink="$X$15" max="30000" page="10" val="0"/>
</file>

<file path=xl/ctrlProps/ctrlProp21.xml><?xml version="1.0" encoding="utf-8"?>
<formControlPr xmlns="http://schemas.microsoft.com/office/spreadsheetml/2009/9/main" objectType="Spin" dx="22" fmlaLink="$W$7" max="30000" page="10" val="0"/>
</file>

<file path=xl/ctrlProps/ctrlProp22.xml><?xml version="1.0" encoding="utf-8"?>
<formControlPr xmlns="http://schemas.microsoft.com/office/spreadsheetml/2009/9/main" objectType="Spin" dx="22" fmlaLink="$R$23" max="30000" page="10" val="0"/>
</file>

<file path=xl/ctrlProps/ctrlProp23.xml><?xml version="1.0" encoding="utf-8"?>
<formControlPr xmlns="http://schemas.microsoft.com/office/spreadsheetml/2009/9/main" objectType="Spin" dx="22" fmlaLink="$M$23" max="30000" page="10" val="0"/>
</file>

<file path=xl/ctrlProps/ctrlProp24.xml><?xml version="1.0" encoding="utf-8"?>
<formControlPr xmlns="http://schemas.microsoft.com/office/spreadsheetml/2009/9/main" objectType="Spin" dx="22" fmlaLink="J31" max="30000" page="10" val="0"/>
</file>

<file path=xl/ctrlProps/ctrlProp25.xml><?xml version="1.0" encoding="utf-8"?>
<formControlPr xmlns="http://schemas.microsoft.com/office/spreadsheetml/2009/9/main" objectType="Spin" dx="22" fmlaLink="J39" max="30000" page="10" val="0"/>
</file>

<file path=xl/ctrlProps/ctrlProp26.xml><?xml version="1.0" encoding="utf-8"?>
<formControlPr xmlns="http://schemas.microsoft.com/office/spreadsheetml/2009/9/main" objectType="Spin" dx="22" fmlaLink="I31" max="30000" page="10" val="0"/>
</file>

<file path=xl/ctrlProps/ctrlProp27.xml><?xml version="1.0" encoding="utf-8"?>
<formControlPr xmlns="http://schemas.microsoft.com/office/spreadsheetml/2009/9/main" objectType="Spin" dx="22" fmlaLink="I39" max="30000" page="10" val="0"/>
</file>

<file path=xl/ctrlProps/ctrlProp28.xml><?xml version="1.0" encoding="utf-8"?>
<formControlPr xmlns="http://schemas.microsoft.com/office/spreadsheetml/2009/9/main" objectType="Spin" dx="22" fmlaLink="N39" max="30000" page="10" val="0"/>
</file>

<file path=xl/ctrlProps/ctrlProp29.xml><?xml version="1.0" encoding="utf-8"?>
<formControlPr xmlns="http://schemas.microsoft.com/office/spreadsheetml/2009/9/main" objectType="Spin" dx="22" fmlaLink="M39" max="30000" page="10" val="0"/>
</file>

<file path=xl/ctrlProps/ctrlProp30.xml><?xml version="1.0" encoding="utf-8"?>
<formControlPr xmlns="http://schemas.microsoft.com/office/spreadsheetml/2009/9/main" objectType="Spin" dx="22" fmlaLink="S39" max="30000" page="10" val="0"/>
</file>

<file path=xl/ctrlProps/ctrlProp31.xml><?xml version="1.0" encoding="utf-8"?>
<formControlPr xmlns="http://schemas.microsoft.com/office/spreadsheetml/2009/9/main" objectType="Spin" dx="22" fmlaLink="R39" max="30000" page="10" val="0"/>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Spin" dx="22" fmlaLink="$M$31" max="30000" page="10" val="0"/>
</file>

<file path=xl/ctrlProps/ctrlProp41.xml><?xml version="1.0" encoding="utf-8"?>
<formControlPr xmlns="http://schemas.microsoft.com/office/spreadsheetml/2009/9/main" objectType="Spin" dx="22" fmlaLink="$N$31" max="30000" page="10" val="0"/>
</file>

<file path=xl/ctrlProps/ctrlProp42.xml><?xml version="1.0" encoding="utf-8"?>
<formControlPr xmlns="http://schemas.microsoft.com/office/spreadsheetml/2009/9/main" objectType="Spin" dx="22" fmlaLink="R31" max="30000" page="10" val="0"/>
</file>

<file path=xl/ctrlProps/ctrlProp43.xml><?xml version="1.0" encoding="utf-8"?>
<formControlPr xmlns="http://schemas.microsoft.com/office/spreadsheetml/2009/9/main" objectType="Spin" dx="22" fmlaLink="S31" max="30000" page="10" val="0"/>
</file>

<file path=xl/ctrlProps/ctrlProp44.xml><?xml version="1.0" encoding="utf-8"?>
<formControlPr xmlns="http://schemas.microsoft.com/office/spreadsheetml/2009/9/main" objectType="Spin" dx="22" fmlaLink="W23" max="30000" page="10" val="0"/>
</file>

<file path=xl/ctrlProps/ctrlProp45.xml><?xml version="1.0" encoding="utf-8"?>
<formControlPr xmlns="http://schemas.microsoft.com/office/spreadsheetml/2009/9/main" objectType="Spin" dx="22" fmlaLink="X23" max="30000" page="10" val="0"/>
</file>

<file path=xl/ctrlProps/ctrlProp46.xml><?xml version="1.0" encoding="utf-8"?>
<formControlPr xmlns="http://schemas.microsoft.com/office/spreadsheetml/2009/9/main" objectType="Spin" dx="22" fmlaLink="W31" max="30000" page="10" val="0"/>
</file>

<file path=xl/ctrlProps/ctrlProp47.xml><?xml version="1.0" encoding="utf-8"?>
<formControlPr xmlns="http://schemas.microsoft.com/office/spreadsheetml/2009/9/main" objectType="Spin" dx="22" fmlaLink="X31" max="30000" page="10" val="0"/>
</file>

<file path=xl/ctrlProps/ctrlProp48.xml><?xml version="1.0" encoding="utf-8"?>
<formControlPr xmlns="http://schemas.microsoft.com/office/spreadsheetml/2009/9/main" objectType="Spin" dx="22" fmlaLink="W39" max="30000" page="10" val="0"/>
</file>

<file path=xl/ctrlProps/ctrlProp49.xml><?xml version="1.0" encoding="utf-8"?>
<formControlPr xmlns="http://schemas.microsoft.com/office/spreadsheetml/2009/9/main" objectType="Spin" dx="22" fmlaLink="X39" max="30000" page="10" val="0"/>
</file>

<file path=xl/ctrlProps/ctrlProp50.xml><?xml version="1.0" encoding="utf-8"?>
<formControlPr xmlns="http://schemas.microsoft.com/office/spreadsheetml/2009/9/main" objectType="Spin" dx="22" fmlaLink="AB39" max="30000" page="10" val="0"/>
</file>

<file path=xl/ctrlProps/ctrlProp51.xml><?xml version="1.0" encoding="utf-8"?>
<formControlPr xmlns="http://schemas.microsoft.com/office/spreadsheetml/2009/9/main" objectType="Spin" dx="22" fmlaLink="AC39" max="30000" page="10" val="0"/>
</file>

<file path=xl/ctrlProps/ctrlProp52.xml><?xml version="1.0" encoding="utf-8"?>
<formControlPr xmlns="http://schemas.microsoft.com/office/spreadsheetml/2009/9/main" objectType="Spin" dx="22" fmlaLink="AB31" max="30000" page="10" val="0"/>
</file>

<file path=xl/ctrlProps/ctrlProp53.xml><?xml version="1.0" encoding="utf-8"?>
<formControlPr xmlns="http://schemas.microsoft.com/office/spreadsheetml/2009/9/main" objectType="Spin" dx="22" fmlaLink="AC31" max="30000" page="10" val="0"/>
</file>

<file path=xl/ctrlProps/ctrlProp54.xml><?xml version="1.0" encoding="utf-8"?>
<formControlPr xmlns="http://schemas.microsoft.com/office/spreadsheetml/2009/9/main" objectType="Spin" dx="22" fmlaLink="AB23" max="30000" page="10" val="0"/>
</file>

<file path=xl/ctrlProps/ctrlProp55.xml><?xml version="1.0" encoding="utf-8"?>
<formControlPr xmlns="http://schemas.microsoft.com/office/spreadsheetml/2009/9/main" objectType="Spin" dx="22" fmlaLink="AC23" max="30000" page="10" val="0"/>
</file>

<file path=xl/ctrlProps/ctrlProp56.xml><?xml version="1.0" encoding="utf-8"?>
<formControlPr xmlns="http://schemas.microsoft.com/office/spreadsheetml/2009/9/main" objectType="Spin" dx="22" fmlaLink="AB7" max="30000" page="10" val="0"/>
</file>

<file path=xl/ctrlProps/ctrlProp57.xml><?xml version="1.0" encoding="utf-8"?>
<formControlPr xmlns="http://schemas.microsoft.com/office/spreadsheetml/2009/9/main" objectType="Spin" dx="22" fmlaLink="AC7" max="30000" page="10" val="0"/>
</file>

<file path=xl/ctrlProps/ctrlProp58.xml><?xml version="1.0" encoding="utf-8"?>
<formControlPr xmlns="http://schemas.microsoft.com/office/spreadsheetml/2009/9/main" objectType="Spin" dx="22" fmlaLink="J7" max="30000" page="10" val="0"/>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2" Type="http://schemas.openxmlformats.org/officeDocument/2006/relationships/chart" Target="../charts/chart3.xml"/><Relationship Id="rId1" Type="http://schemas.openxmlformats.org/officeDocument/2006/relationships/chart" Target="../charts/chart2.xml"/></Relationships>
</file>

<file path=xl/drawings/_rels/vmlDrawing2.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0</xdr:col>
      <xdr:colOff>47624</xdr:colOff>
      <xdr:row>16</xdr:row>
      <xdr:rowOff>25400</xdr:rowOff>
    </xdr:from>
    <xdr:to>
      <xdr:col>4</xdr:col>
      <xdr:colOff>572157</xdr:colOff>
      <xdr:row>29</xdr:row>
      <xdr:rowOff>102576</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24" y="3066074"/>
          <a:ext cx="3103610" cy="2553676"/>
        </a:xfrm>
        <a:prstGeom prst="rect">
          <a:avLst/>
        </a:prstGeom>
      </xdr:spPr>
    </xdr:pic>
    <xdr:clientData/>
  </xdr:twoCellAnchor>
  <xdr:twoCellAnchor editAs="oneCell">
    <xdr:from>
      <xdr:col>22</xdr:col>
      <xdr:colOff>140032</xdr:colOff>
      <xdr:row>14</xdr:row>
      <xdr:rowOff>190499</xdr:rowOff>
    </xdr:from>
    <xdr:to>
      <xdr:col>26</xdr:col>
      <xdr:colOff>293632</xdr:colOff>
      <xdr:row>18</xdr:row>
      <xdr:rowOff>76499</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2852732" y="2851149"/>
          <a:ext cx="2592000" cy="648000"/>
        </a:xfrm>
        <a:prstGeom prst="rect">
          <a:avLst/>
        </a:prstGeom>
      </xdr:spPr>
    </xdr:pic>
    <xdr:clientData/>
  </xdr:twoCellAnchor>
  <xdr:twoCellAnchor editAs="oneCell">
    <xdr:from>
      <xdr:col>24</xdr:col>
      <xdr:colOff>200026</xdr:colOff>
      <xdr:row>22</xdr:row>
      <xdr:rowOff>28576</xdr:rowOff>
    </xdr:from>
    <xdr:to>
      <xdr:col>28</xdr:col>
      <xdr:colOff>424913</xdr:colOff>
      <xdr:row>34</xdr:row>
      <xdr:rowOff>82576</xdr:rowOff>
    </xdr:to>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4131926" y="4213226"/>
          <a:ext cx="2663287" cy="2340000"/>
        </a:xfrm>
        <a:prstGeom prst="rect">
          <a:avLst/>
        </a:prstGeom>
        <a:ln>
          <a:solidFill>
            <a:schemeClr val="tx1"/>
          </a:solid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167613</xdr:colOff>
      <xdr:row>0</xdr:row>
      <xdr:rowOff>95251</xdr:rowOff>
    </xdr:from>
    <xdr:to>
      <xdr:col>37</xdr:col>
      <xdr:colOff>0</xdr:colOff>
      <xdr:row>20</xdr:row>
      <xdr:rowOff>0</xdr:rowOff>
    </xdr:to>
    <xdr:graphicFrame macro="">
      <xdr:nvGraphicFramePr>
        <xdr:cNvPr id="2" name="Chart 1">
          <a:extLst>
            <a:ext uri="{FF2B5EF4-FFF2-40B4-BE49-F238E27FC236}">
              <a16:creationId xmlns:a16="http://schemas.microsoft.com/office/drawing/2014/main" id="{00000000-0008-0000-01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xdr:from>
          <xdr:col>8</xdr:col>
          <xdr:colOff>1162050</xdr:colOff>
          <xdr:row>6</xdr:row>
          <xdr:rowOff>12700</xdr:rowOff>
        </xdr:from>
        <xdr:to>
          <xdr:col>8</xdr:col>
          <xdr:colOff>1276350</xdr:colOff>
          <xdr:row>6</xdr:row>
          <xdr:rowOff>177800</xdr:rowOff>
        </xdr:to>
        <xdr:sp macro="" textlink="">
          <xdr:nvSpPr>
            <xdr:cNvPr id="10241" name="Spinner 1" hidden="1">
              <a:extLst>
                <a:ext uri="{63B3BB69-23CF-44E3-9099-C40C66FF867C}">
                  <a14:compatExt spid="_x0000_s10241"/>
                </a:ext>
                <a:ext uri="{FF2B5EF4-FFF2-40B4-BE49-F238E27FC236}">
                  <a16:creationId xmlns:a16="http://schemas.microsoft.com/office/drawing/2014/main" id="{00000000-0008-0000-0100-000001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1028700</xdr:colOff>
          <xdr:row>14</xdr:row>
          <xdr:rowOff>12700</xdr:rowOff>
        </xdr:from>
        <xdr:to>
          <xdr:col>9</xdr:col>
          <xdr:colOff>1143000</xdr:colOff>
          <xdr:row>14</xdr:row>
          <xdr:rowOff>177800</xdr:rowOff>
        </xdr:to>
        <xdr:sp macro="" textlink="">
          <xdr:nvSpPr>
            <xdr:cNvPr id="10243" name="Spinner 3" hidden="1">
              <a:extLst>
                <a:ext uri="{63B3BB69-23CF-44E3-9099-C40C66FF867C}">
                  <a14:compatExt spid="_x0000_s10243"/>
                </a:ext>
                <a:ext uri="{FF2B5EF4-FFF2-40B4-BE49-F238E27FC236}">
                  <a16:creationId xmlns:a16="http://schemas.microsoft.com/office/drawing/2014/main" id="{00000000-0008-0000-0100-000003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1028700</xdr:colOff>
          <xdr:row>22</xdr:row>
          <xdr:rowOff>12700</xdr:rowOff>
        </xdr:from>
        <xdr:to>
          <xdr:col>9</xdr:col>
          <xdr:colOff>1143000</xdr:colOff>
          <xdr:row>22</xdr:row>
          <xdr:rowOff>177800</xdr:rowOff>
        </xdr:to>
        <xdr:sp macro="" textlink="">
          <xdr:nvSpPr>
            <xdr:cNvPr id="10244" name="Spinner 4" hidden="1">
              <a:extLst>
                <a:ext uri="{63B3BB69-23CF-44E3-9099-C40C66FF867C}">
                  <a14:compatExt spid="_x0000_s10244"/>
                </a:ext>
                <a:ext uri="{FF2B5EF4-FFF2-40B4-BE49-F238E27FC236}">
                  <a16:creationId xmlns:a16="http://schemas.microsoft.com/office/drawing/2014/main" id="{00000000-0008-0000-0100-000004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1155700</xdr:colOff>
          <xdr:row>14</xdr:row>
          <xdr:rowOff>12700</xdr:rowOff>
        </xdr:from>
        <xdr:to>
          <xdr:col>8</xdr:col>
          <xdr:colOff>1270000</xdr:colOff>
          <xdr:row>14</xdr:row>
          <xdr:rowOff>177800</xdr:rowOff>
        </xdr:to>
        <xdr:sp macro="" textlink="">
          <xdr:nvSpPr>
            <xdr:cNvPr id="10245" name="Spinner 5" hidden="1">
              <a:extLst>
                <a:ext uri="{63B3BB69-23CF-44E3-9099-C40C66FF867C}">
                  <a14:compatExt spid="_x0000_s10245"/>
                </a:ext>
                <a:ext uri="{FF2B5EF4-FFF2-40B4-BE49-F238E27FC236}">
                  <a16:creationId xmlns:a16="http://schemas.microsoft.com/office/drawing/2014/main" id="{00000000-0008-0000-0100-000005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1155700</xdr:colOff>
          <xdr:row>22</xdr:row>
          <xdr:rowOff>12700</xdr:rowOff>
        </xdr:from>
        <xdr:to>
          <xdr:col>8</xdr:col>
          <xdr:colOff>1270000</xdr:colOff>
          <xdr:row>22</xdr:row>
          <xdr:rowOff>177800</xdr:rowOff>
        </xdr:to>
        <xdr:sp macro="" textlink="">
          <xdr:nvSpPr>
            <xdr:cNvPr id="10246" name="Spinner 6" hidden="1">
              <a:extLst>
                <a:ext uri="{63B3BB69-23CF-44E3-9099-C40C66FF867C}">
                  <a14:compatExt spid="_x0000_s10246"/>
                </a:ext>
                <a:ext uri="{FF2B5EF4-FFF2-40B4-BE49-F238E27FC236}">
                  <a16:creationId xmlns:a16="http://schemas.microsoft.com/office/drawing/2014/main" id="{00000000-0008-0000-0100-000006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1168400</xdr:colOff>
          <xdr:row>6</xdr:row>
          <xdr:rowOff>12700</xdr:rowOff>
        </xdr:from>
        <xdr:to>
          <xdr:col>12</xdr:col>
          <xdr:colOff>1282700</xdr:colOff>
          <xdr:row>7</xdr:row>
          <xdr:rowOff>0</xdr:rowOff>
        </xdr:to>
        <xdr:sp macro="" textlink="">
          <xdr:nvSpPr>
            <xdr:cNvPr id="10247" name="Spinner 7" hidden="1">
              <a:extLst>
                <a:ext uri="{63B3BB69-23CF-44E3-9099-C40C66FF867C}">
                  <a14:compatExt spid="_x0000_s10247"/>
                </a:ext>
                <a:ext uri="{FF2B5EF4-FFF2-40B4-BE49-F238E27FC236}">
                  <a16:creationId xmlns:a16="http://schemas.microsoft.com/office/drawing/2014/main" id="{00000000-0008-0000-0100-000007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1162050</xdr:colOff>
          <xdr:row>14</xdr:row>
          <xdr:rowOff>12700</xdr:rowOff>
        </xdr:from>
        <xdr:to>
          <xdr:col>12</xdr:col>
          <xdr:colOff>1276350</xdr:colOff>
          <xdr:row>14</xdr:row>
          <xdr:rowOff>177800</xdr:rowOff>
        </xdr:to>
        <xdr:sp macro="" textlink="">
          <xdr:nvSpPr>
            <xdr:cNvPr id="10248" name="Spinner 8" hidden="1">
              <a:extLst>
                <a:ext uri="{63B3BB69-23CF-44E3-9099-C40C66FF867C}">
                  <a14:compatExt spid="_x0000_s10248"/>
                </a:ext>
                <a:ext uri="{FF2B5EF4-FFF2-40B4-BE49-F238E27FC236}">
                  <a16:creationId xmlns:a16="http://schemas.microsoft.com/office/drawing/2014/main" id="{00000000-0008-0000-0100-000008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1022350</xdr:colOff>
          <xdr:row>6</xdr:row>
          <xdr:rowOff>12700</xdr:rowOff>
        </xdr:from>
        <xdr:to>
          <xdr:col>13</xdr:col>
          <xdr:colOff>1136650</xdr:colOff>
          <xdr:row>7</xdr:row>
          <xdr:rowOff>0</xdr:rowOff>
        </xdr:to>
        <xdr:sp macro="" textlink="">
          <xdr:nvSpPr>
            <xdr:cNvPr id="10250" name="Spinner 10" hidden="1">
              <a:extLst>
                <a:ext uri="{63B3BB69-23CF-44E3-9099-C40C66FF867C}">
                  <a14:compatExt spid="_x0000_s10250"/>
                </a:ext>
                <a:ext uri="{FF2B5EF4-FFF2-40B4-BE49-F238E27FC236}">
                  <a16:creationId xmlns:a16="http://schemas.microsoft.com/office/drawing/2014/main" id="{00000000-0008-0000-0100-00000A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1028700</xdr:colOff>
          <xdr:row>14</xdr:row>
          <xdr:rowOff>12700</xdr:rowOff>
        </xdr:from>
        <xdr:to>
          <xdr:col>13</xdr:col>
          <xdr:colOff>1143000</xdr:colOff>
          <xdr:row>14</xdr:row>
          <xdr:rowOff>177800</xdr:rowOff>
        </xdr:to>
        <xdr:sp macro="" textlink="">
          <xdr:nvSpPr>
            <xdr:cNvPr id="10251" name="Spinner 11" hidden="1">
              <a:extLst>
                <a:ext uri="{63B3BB69-23CF-44E3-9099-C40C66FF867C}">
                  <a14:compatExt spid="_x0000_s10251"/>
                </a:ext>
                <a:ext uri="{FF2B5EF4-FFF2-40B4-BE49-F238E27FC236}">
                  <a16:creationId xmlns:a16="http://schemas.microsoft.com/office/drawing/2014/main" id="{00000000-0008-0000-0100-00000B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1028700</xdr:colOff>
          <xdr:row>22</xdr:row>
          <xdr:rowOff>19050</xdr:rowOff>
        </xdr:from>
        <xdr:to>
          <xdr:col>13</xdr:col>
          <xdr:colOff>1143000</xdr:colOff>
          <xdr:row>23</xdr:row>
          <xdr:rowOff>0</xdr:rowOff>
        </xdr:to>
        <xdr:sp macro="" textlink="">
          <xdr:nvSpPr>
            <xdr:cNvPr id="10252" name="Spinner 12" hidden="1">
              <a:extLst>
                <a:ext uri="{63B3BB69-23CF-44E3-9099-C40C66FF867C}">
                  <a14:compatExt spid="_x0000_s10252"/>
                </a:ext>
                <a:ext uri="{FF2B5EF4-FFF2-40B4-BE49-F238E27FC236}">
                  <a16:creationId xmlns:a16="http://schemas.microsoft.com/office/drawing/2014/main" id="{00000000-0008-0000-0100-00000C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27</xdr:col>
          <xdr:colOff>1168400</xdr:colOff>
          <xdr:row>14</xdr:row>
          <xdr:rowOff>12700</xdr:rowOff>
        </xdr:from>
        <xdr:to>
          <xdr:col>27</xdr:col>
          <xdr:colOff>1282700</xdr:colOff>
          <xdr:row>14</xdr:row>
          <xdr:rowOff>177800</xdr:rowOff>
        </xdr:to>
        <xdr:sp macro="" textlink="">
          <xdr:nvSpPr>
            <xdr:cNvPr id="10260" name="Spinner 20" hidden="1">
              <a:extLst>
                <a:ext uri="{63B3BB69-23CF-44E3-9099-C40C66FF867C}">
                  <a14:compatExt spid="_x0000_s10260"/>
                </a:ext>
                <a:ext uri="{FF2B5EF4-FFF2-40B4-BE49-F238E27FC236}">
                  <a16:creationId xmlns:a16="http://schemas.microsoft.com/office/drawing/2014/main" id="{00000000-0008-0000-0100-000014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28</xdr:col>
          <xdr:colOff>1016000</xdr:colOff>
          <xdr:row>14</xdr:row>
          <xdr:rowOff>12700</xdr:rowOff>
        </xdr:from>
        <xdr:to>
          <xdr:col>28</xdr:col>
          <xdr:colOff>1130300</xdr:colOff>
          <xdr:row>14</xdr:row>
          <xdr:rowOff>177800</xdr:rowOff>
        </xdr:to>
        <xdr:sp macro="" textlink="">
          <xdr:nvSpPr>
            <xdr:cNvPr id="10263" name="Spinner 23" hidden="1">
              <a:extLst>
                <a:ext uri="{63B3BB69-23CF-44E3-9099-C40C66FF867C}">
                  <a14:compatExt spid="_x0000_s10263"/>
                </a:ext>
                <a:ext uri="{FF2B5EF4-FFF2-40B4-BE49-F238E27FC236}">
                  <a16:creationId xmlns:a16="http://schemas.microsoft.com/office/drawing/2014/main" id="{00000000-0008-0000-0100-000017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1174750</xdr:colOff>
          <xdr:row>6</xdr:row>
          <xdr:rowOff>19050</xdr:rowOff>
        </xdr:from>
        <xdr:to>
          <xdr:col>17</xdr:col>
          <xdr:colOff>1289050</xdr:colOff>
          <xdr:row>6</xdr:row>
          <xdr:rowOff>184150</xdr:rowOff>
        </xdr:to>
        <xdr:sp macro="" textlink="">
          <xdr:nvSpPr>
            <xdr:cNvPr id="10266" name="Spinner 26" hidden="1">
              <a:extLst>
                <a:ext uri="{63B3BB69-23CF-44E3-9099-C40C66FF867C}">
                  <a14:compatExt spid="_x0000_s10266"/>
                </a:ext>
                <a:ext uri="{FF2B5EF4-FFF2-40B4-BE49-F238E27FC236}">
                  <a16:creationId xmlns:a16="http://schemas.microsoft.com/office/drawing/2014/main" id="{00000000-0008-0000-0100-00001A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1174750</xdr:colOff>
          <xdr:row>14</xdr:row>
          <xdr:rowOff>12700</xdr:rowOff>
        </xdr:from>
        <xdr:to>
          <xdr:col>17</xdr:col>
          <xdr:colOff>1289050</xdr:colOff>
          <xdr:row>14</xdr:row>
          <xdr:rowOff>177800</xdr:rowOff>
        </xdr:to>
        <xdr:sp macro="" textlink="">
          <xdr:nvSpPr>
            <xdr:cNvPr id="10267" name="Spinner 27" hidden="1">
              <a:extLst>
                <a:ext uri="{63B3BB69-23CF-44E3-9099-C40C66FF867C}">
                  <a14:compatExt spid="_x0000_s10267"/>
                </a:ext>
                <a:ext uri="{FF2B5EF4-FFF2-40B4-BE49-F238E27FC236}">
                  <a16:creationId xmlns:a16="http://schemas.microsoft.com/office/drawing/2014/main" id="{00000000-0008-0000-0100-00001B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18</xdr:col>
          <xdr:colOff>1022350</xdr:colOff>
          <xdr:row>6</xdr:row>
          <xdr:rowOff>19050</xdr:rowOff>
        </xdr:from>
        <xdr:to>
          <xdr:col>18</xdr:col>
          <xdr:colOff>1136650</xdr:colOff>
          <xdr:row>6</xdr:row>
          <xdr:rowOff>184150</xdr:rowOff>
        </xdr:to>
        <xdr:sp macro="" textlink="">
          <xdr:nvSpPr>
            <xdr:cNvPr id="10269" name="Spinner 29" hidden="1">
              <a:extLst>
                <a:ext uri="{63B3BB69-23CF-44E3-9099-C40C66FF867C}">
                  <a14:compatExt spid="_x0000_s10269"/>
                </a:ext>
                <a:ext uri="{FF2B5EF4-FFF2-40B4-BE49-F238E27FC236}">
                  <a16:creationId xmlns:a16="http://schemas.microsoft.com/office/drawing/2014/main" id="{00000000-0008-0000-0100-00001D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18</xdr:col>
          <xdr:colOff>1016000</xdr:colOff>
          <xdr:row>14</xdr:row>
          <xdr:rowOff>12700</xdr:rowOff>
        </xdr:from>
        <xdr:to>
          <xdr:col>18</xdr:col>
          <xdr:colOff>1130300</xdr:colOff>
          <xdr:row>14</xdr:row>
          <xdr:rowOff>177800</xdr:rowOff>
        </xdr:to>
        <xdr:sp macro="" textlink="">
          <xdr:nvSpPr>
            <xdr:cNvPr id="10270" name="Spinner 30" hidden="1">
              <a:extLst>
                <a:ext uri="{63B3BB69-23CF-44E3-9099-C40C66FF867C}">
                  <a14:compatExt spid="_x0000_s10270"/>
                </a:ext>
                <a:ext uri="{FF2B5EF4-FFF2-40B4-BE49-F238E27FC236}">
                  <a16:creationId xmlns:a16="http://schemas.microsoft.com/office/drawing/2014/main" id="{00000000-0008-0000-0100-00001E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18</xdr:col>
          <xdr:colOff>1028700</xdr:colOff>
          <xdr:row>22</xdr:row>
          <xdr:rowOff>12700</xdr:rowOff>
        </xdr:from>
        <xdr:to>
          <xdr:col>18</xdr:col>
          <xdr:colOff>1143000</xdr:colOff>
          <xdr:row>22</xdr:row>
          <xdr:rowOff>177800</xdr:rowOff>
        </xdr:to>
        <xdr:sp macro="" textlink="">
          <xdr:nvSpPr>
            <xdr:cNvPr id="10271" name="Spinner 31" hidden="1">
              <a:extLst>
                <a:ext uri="{63B3BB69-23CF-44E3-9099-C40C66FF867C}">
                  <a14:compatExt spid="_x0000_s10271"/>
                </a:ext>
                <a:ext uri="{FF2B5EF4-FFF2-40B4-BE49-F238E27FC236}">
                  <a16:creationId xmlns:a16="http://schemas.microsoft.com/office/drawing/2014/main" id="{00000000-0008-0000-0100-00001F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1168400</xdr:colOff>
          <xdr:row>14</xdr:row>
          <xdr:rowOff>12700</xdr:rowOff>
        </xdr:from>
        <xdr:to>
          <xdr:col>22</xdr:col>
          <xdr:colOff>1282700</xdr:colOff>
          <xdr:row>14</xdr:row>
          <xdr:rowOff>177800</xdr:rowOff>
        </xdr:to>
        <xdr:sp macro="" textlink="">
          <xdr:nvSpPr>
            <xdr:cNvPr id="10279" name="Spinner 39" hidden="1">
              <a:extLst>
                <a:ext uri="{63B3BB69-23CF-44E3-9099-C40C66FF867C}">
                  <a14:compatExt spid="_x0000_s10279"/>
                </a:ext>
                <a:ext uri="{FF2B5EF4-FFF2-40B4-BE49-F238E27FC236}">
                  <a16:creationId xmlns:a16="http://schemas.microsoft.com/office/drawing/2014/main" id="{00000000-0008-0000-0100-000027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23</xdr:col>
          <xdr:colOff>1028700</xdr:colOff>
          <xdr:row>6</xdr:row>
          <xdr:rowOff>19050</xdr:rowOff>
        </xdr:from>
        <xdr:to>
          <xdr:col>23</xdr:col>
          <xdr:colOff>1143000</xdr:colOff>
          <xdr:row>6</xdr:row>
          <xdr:rowOff>184150</xdr:rowOff>
        </xdr:to>
        <xdr:sp macro="" textlink="">
          <xdr:nvSpPr>
            <xdr:cNvPr id="10281" name="Spinner 41" hidden="1">
              <a:extLst>
                <a:ext uri="{63B3BB69-23CF-44E3-9099-C40C66FF867C}">
                  <a14:compatExt spid="_x0000_s10281"/>
                </a:ext>
                <a:ext uri="{FF2B5EF4-FFF2-40B4-BE49-F238E27FC236}">
                  <a16:creationId xmlns:a16="http://schemas.microsoft.com/office/drawing/2014/main" id="{00000000-0008-0000-0100-000029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23</xdr:col>
          <xdr:colOff>1022350</xdr:colOff>
          <xdr:row>14</xdr:row>
          <xdr:rowOff>12700</xdr:rowOff>
        </xdr:from>
        <xdr:to>
          <xdr:col>23</xdr:col>
          <xdr:colOff>1136650</xdr:colOff>
          <xdr:row>14</xdr:row>
          <xdr:rowOff>177800</xdr:rowOff>
        </xdr:to>
        <xdr:sp macro="" textlink="">
          <xdr:nvSpPr>
            <xdr:cNvPr id="10282" name="Spinner 42" hidden="1">
              <a:extLst>
                <a:ext uri="{63B3BB69-23CF-44E3-9099-C40C66FF867C}">
                  <a14:compatExt spid="_x0000_s10282"/>
                </a:ext>
                <a:ext uri="{FF2B5EF4-FFF2-40B4-BE49-F238E27FC236}">
                  <a16:creationId xmlns:a16="http://schemas.microsoft.com/office/drawing/2014/main" id="{00000000-0008-0000-0100-00002A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1155700</xdr:colOff>
          <xdr:row>6</xdr:row>
          <xdr:rowOff>19050</xdr:rowOff>
        </xdr:from>
        <xdr:to>
          <xdr:col>22</xdr:col>
          <xdr:colOff>1270000</xdr:colOff>
          <xdr:row>6</xdr:row>
          <xdr:rowOff>184150</xdr:rowOff>
        </xdr:to>
        <xdr:sp macro="" textlink="">
          <xdr:nvSpPr>
            <xdr:cNvPr id="10284" name="Spinner 44" hidden="1">
              <a:extLst>
                <a:ext uri="{63B3BB69-23CF-44E3-9099-C40C66FF867C}">
                  <a14:compatExt spid="_x0000_s10284"/>
                </a:ext>
                <a:ext uri="{FF2B5EF4-FFF2-40B4-BE49-F238E27FC236}">
                  <a16:creationId xmlns:a16="http://schemas.microsoft.com/office/drawing/2014/main" id="{00000000-0008-0000-0100-00002C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1168400</xdr:colOff>
          <xdr:row>22</xdr:row>
          <xdr:rowOff>12700</xdr:rowOff>
        </xdr:from>
        <xdr:to>
          <xdr:col>17</xdr:col>
          <xdr:colOff>1282700</xdr:colOff>
          <xdr:row>22</xdr:row>
          <xdr:rowOff>177800</xdr:rowOff>
        </xdr:to>
        <xdr:sp macro="" textlink="">
          <xdr:nvSpPr>
            <xdr:cNvPr id="10314" name="Spinner 74" hidden="1">
              <a:extLst>
                <a:ext uri="{63B3BB69-23CF-44E3-9099-C40C66FF867C}">
                  <a14:compatExt spid="_x0000_s10314"/>
                </a:ext>
                <a:ext uri="{FF2B5EF4-FFF2-40B4-BE49-F238E27FC236}">
                  <a16:creationId xmlns:a16="http://schemas.microsoft.com/office/drawing/2014/main" id="{00000000-0008-0000-0100-00004A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1174750</xdr:colOff>
          <xdr:row>22</xdr:row>
          <xdr:rowOff>19050</xdr:rowOff>
        </xdr:from>
        <xdr:to>
          <xdr:col>12</xdr:col>
          <xdr:colOff>1289050</xdr:colOff>
          <xdr:row>23</xdr:row>
          <xdr:rowOff>0</xdr:rowOff>
        </xdr:to>
        <xdr:sp macro="" textlink="">
          <xdr:nvSpPr>
            <xdr:cNvPr id="10315" name="Spinner 75" hidden="1">
              <a:extLst>
                <a:ext uri="{63B3BB69-23CF-44E3-9099-C40C66FF867C}">
                  <a14:compatExt spid="_x0000_s10315"/>
                </a:ext>
                <a:ext uri="{FF2B5EF4-FFF2-40B4-BE49-F238E27FC236}">
                  <a16:creationId xmlns:a16="http://schemas.microsoft.com/office/drawing/2014/main" id="{00000000-0008-0000-0100-00004B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1028700</xdr:colOff>
          <xdr:row>30</xdr:row>
          <xdr:rowOff>12700</xdr:rowOff>
        </xdr:from>
        <xdr:to>
          <xdr:col>9</xdr:col>
          <xdr:colOff>1143000</xdr:colOff>
          <xdr:row>30</xdr:row>
          <xdr:rowOff>177800</xdr:rowOff>
        </xdr:to>
        <xdr:sp macro="" textlink="">
          <xdr:nvSpPr>
            <xdr:cNvPr id="10320" name="Spinner 80" hidden="1">
              <a:extLst>
                <a:ext uri="{63B3BB69-23CF-44E3-9099-C40C66FF867C}">
                  <a14:compatExt spid="_x0000_s10320"/>
                </a:ext>
                <a:ext uri="{FF2B5EF4-FFF2-40B4-BE49-F238E27FC236}">
                  <a16:creationId xmlns:a16="http://schemas.microsoft.com/office/drawing/2014/main" id="{00000000-0008-0000-0100-000050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1016000</xdr:colOff>
          <xdr:row>38</xdr:row>
          <xdr:rowOff>12700</xdr:rowOff>
        </xdr:from>
        <xdr:to>
          <xdr:col>9</xdr:col>
          <xdr:colOff>1130300</xdr:colOff>
          <xdr:row>38</xdr:row>
          <xdr:rowOff>177800</xdr:rowOff>
        </xdr:to>
        <xdr:sp macro="" textlink="">
          <xdr:nvSpPr>
            <xdr:cNvPr id="10321" name="Spinner 81" hidden="1">
              <a:extLst>
                <a:ext uri="{63B3BB69-23CF-44E3-9099-C40C66FF867C}">
                  <a14:compatExt spid="_x0000_s10321"/>
                </a:ext>
                <a:ext uri="{FF2B5EF4-FFF2-40B4-BE49-F238E27FC236}">
                  <a16:creationId xmlns:a16="http://schemas.microsoft.com/office/drawing/2014/main" id="{00000000-0008-0000-0100-000051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1149350</xdr:colOff>
          <xdr:row>30</xdr:row>
          <xdr:rowOff>12700</xdr:rowOff>
        </xdr:from>
        <xdr:to>
          <xdr:col>8</xdr:col>
          <xdr:colOff>1263650</xdr:colOff>
          <xdr:row>30</xdr:row>
          <xdr:rowOff>177800</xdr:rowOff>
        </xdr:to>
        <xdr:sp macro="" textlink="">
          <xdr:nvSpPr>
            <xdr:cNvPr id="10322" name="Spinner 82" hidden="1">
              <a:extLst>
                <a:ext uri="{63B3BB69-23CF-44E3-9099-C40C66FF867C}">
                  <a14:compatExt spid="_x0000_s10322"/>
                </a:ext>
                <a:ext uri="{FF2B5EF4-FFF2-40B4-BE49-F238E27FC236}">
                  <a16:creationId xmlns:a16="http://schemas.microsoft.com/office/drawing/2014/main" id="{00000000-0008-0000-0100-000052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1149350</xdr:colOff>
          <xdr:row>38</xdr:row>
          <xdr:rowOff>12700</xdr:rowOff>
        </xdr:from>
        <xdr:to>
          <xdr:col>8</xdr:col>
          <xdr:colOff>1263650</xdr:colOff>
          <xdr:row>38</xdr:row>
          <xdr:rowOff>177800</xdr:rowOff>
        </xdr:to>
        <xdr:sp macro="" textlink="">
          <xdr:nvSpPr>
            <xdr:cNvPr id="10323" name="Spinner 83" hidden="1">
              <a:extLst>
                <a:ext uri="{63B3BB69-23CF-44E3-9099-C40C66FF867C}">
                  <a14:compatExt spid="_x0000_s10323"/>
                </a:ext>
                <a:ext uri="{FF2B5EF4-FFF2-40B4-BE49-F238E27FC236}">
                  <a16:creationId xmlns:a16="http://schemas.microsoft.com/office/drawing/2014/main" id="{00000000-0008-0000-0100-000053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990600</xdr:colOff>
          <xdr:row>38</xdr:row>
          <xdr:rowOff>12700</xdr:rowOff>
        </xdr:from>
        <xdr:to>
          <xdr:col>13</xdr:col>
          <xdr:colOff>1104900</xdr:colOff>
          <xdr:row>38</xdr:row>
          <xdr:rowOff>184150</xdr:rowOff>
        </xdr:to>
        <xdr:sp macro="" textlink="">
          <xdr:nvSpPr>
            <xdr:cNvPr id="10328" name="Spinner 88" hidden="1">
              <a:extLst>
                <a:ext uri="{63B3BB69-23CF-44E3-9099-C40C66FF867C}">
                  <a14:compatExt spid="_x0000_s10328"/>
                </a:ext>
                <a:ext uri="{FF2B5EF4-FFF2-40B4-BE49-F238E27FC236}">
                  <a16:creationId xmlns:a16="http://schemas.microsoft.com/office/drawing/2014/main" id="{00000000-0008-0000-0100-000058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1136650</xdr:colOff>
          <xdr:row>38</xdr:row>
          <xdr:rowOff>12700</xdr:rowOff>
        </xdr:from>
        <xdr:to>
          <xdr:col>12</xdr:col>
          <xdr:colOff>1250950</xdr:colOff>
          <xdr:row>38</xdr:row>
          <xdr:rowOff>184150</xdr:rowOff>
        </xdr:to>
        <xdr:sp macro="" textlink="">
          <xdr:nvSpPr>
            <xdr:cNvPr id="10329" name="Spinner 89" hidden="1">
              <a:extLst>
                <a:ext uri="{63B3BB69-23CF-44E3-9099-C40C66FF867C}">
                  <a14:compatExt spid="_x0000_s10329"/>
                </a:ext>
                <a:ext uri="{FF2B5EF4-FFF2-40B4-BE49-F238E27FC236}">
                  <a16:creationId xmlns:a16="http://schemas.microsoft.com/office/drawing/2014/main" id="{00000000-0008-0000-0100-000059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18</xdr:col>
          <xdr:colOff>1028700</xdr:colOff>
          <xdr:row>38</xdr:row>
          <xdr:rowOff>12700</xdr:rowOff>
        </xdr:from>
        <xdr:to>
          <xdr:col>18</xdr:col>
          <xdr:colOff>1143000</xdr:colOff>
          <xdr:row>38</xdr:row>
          <xdr:rowOff>177800</xdr:rowOff>
        </xdr:to>
        <xdr:sp macro="" textlink="">
          <xdr:nvSpPr>
            <xdr:cNvPr id="10332" name="Spinner 92" hidden="1">
              <a:extLst>
                <a:ext uri="{63B3BB69-23CF-44E3-9099-C40C66FF867C}">
                  <a14:compatExt spid="_x0000_s10332"/>
                </a:ext>
                <a:ext uri="{FF2B5EF4-FFF2-40B4-BE49-F238E27FC236}">
                  <a16:creationId xmlns:a16="http://schemas.microsoft.com/office/drawing/2014/main" id="{00000000-0008-0000-0100-00005C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1174750</xdr:colOff>
          <xdr:row>38</xdr:row>
          <xdr:rowOff>12700</xdr:rowOff>
        </xdr:from>
        <xdr:to>
          <xdr:col>17</xdr:col>
          <xdr:colOff>1289050</xdr:colOff>
          <xdr:row>38</xdr:row>
          <xdr:rowOff>177800</xdr:rowOff>
        </xdr:to>
        <xdr:sp macro="" textlink="">
          <xdr:nvSpPr>
            <xdr:cNvPr id="10333" name="Spinner 93" hidden="1">
              <a:extLst>
                <a:ext uri="{63B3BB69-23CF-44E3-9099-C40C66FF867C}">
                  <a14:compatExt spid="_x0000_s10333"/>
                </a:ext>
                <a:ext uri="{FF2B5EF4-FFF2-40B4-BE49-F238E27FC236}">
                  <a16:creationId xmlns:a16="http://schemas.microsoft.com/office/drawing/2014/main" id="{00000000-0008-0000-0100-00005D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16</xdr:col>
          <xdr:colOff>69850</xdr:colOff>
          <xdr:row>0</xdr:row>
          <xdr:rowOff>107950</xdr:rowOff>
        </xdr:from>
        <xdr:to>
          <xdr:col>16</xdr:col>
          <xdr:colOff>1155700</xdr:colOff>
          <xdr:row>1</xdr:row>
          <xdr:rowOff>133350</xdr:rowOff>
        </xdr:to>
        <xdr:sp macro="" textlink="">
          <xdr:nvSpPr>
            <xdr:cNvPr id="10344" name="Button 104" hidden="1">
              <a:extLst>
                <a:ext uri="{63B3BB69-23CF-44E3-9099-C40C66FF867C}">
                  <a14:compatExt spid="_x0000_s10344"/>
                </a:ext>
                <a:ext uri="{FF2B5EF4-FFF2-40B4-BE49-F238E27FC236}">
                  <a16:creationId xmlns:a16="http://schemas.microsoft.com/office/drawing/2014/main" id="{00000000-0008-0000-0100-0000682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100" b="0" i="0" u="none" strike="noStrike" baseline="0">
                  <a:solidFill>
                    <a:srgbClr val="000000"/>
                  </a:solidFill>
                  <a:latin typeface="Calibri"/>
                  <a:cs typeface="Calibri"/>
                </a:rPr>
                <a:t>Previous Activity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50800</xdr:colOff>
          <xdr:row>0</xdr:row>
          <xdr:rowOff>95250</xdr:rowOff>
        </xdr:from>
        <xdr:to>
          <xdr:col>21</xdr:col>
          <xdr:colOff>1136650</xdr:colOff>
          <xdr:row>1</xdr:row>
          <xdr:rowOff>127000</xdr:rowOff>
        </xdr:to>
        <xdr:sp macro="" textlink="">
          <xdr:nvSpPr>
            <xdr:cNvPr id="10345" name="Button 105" hidden="1">
              <a:extLst>
                <a:ext uri="{63B3BB69-23CF-44E3-9099-C40C66FF867C}">
                  <a14:compatExt spid="_x0000_s10345"/>
                </a:ext>
                <a:ext uri="{FF2B5EF4-FFF2-40B4-BE49-F238E27FC236}">
                  <a16:creationId xmlns:a16="http://schemas.microsoft.com/office/drawing/2014/main" id="{00000000-0008-0000-0100-0000692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100" b="0" i="0" u="none" strike="noStrike" baseline="0">
                  <a:solidFill>
                    <a:srgbClr val="000000"/>
                  </a:solidFill>
                  <a:latin typeface="Calibri"/>
                  <a:cs typeface="Calibri"/>
                </a:rPr>
                <a:t>Previous Activity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26</xdr:col>
          <xdr:colOff>57150</xdr:colOff>
          <xdr:row>0</xdr:row>
          <xdr:rowOff>95250</xdr:rowOff>
        </xdr:from>
        <xdr:to>
          <xdr:col>26</xdr:col>
          <xdr:colOff>1143000</xdr:colOff>
          <xdr:row>1</xdr:row>
          <xdr:rowOff>127000</xdr:rowOff>
        </xdr:to>
        <xdr:sp macro="" textlink="">
          <xdr:nvSpPr>
            <xdr:cNvPr id="10346" name="Button 106" hidden="1">
              <a:extLst>
                <a:ext uri="{63B3BB69-23CF-44E3-9099-C40C66FF867C}">
                  <a14:compatExt spid="_x0000_s10346"/>
                </a:ext>
                <a:ext uri="{FF2B5EF4-FFF2-40B4-BE49-F238E27FC236}">
                  <a16:creationId xmlns:a16="http://schemas.microsoft.com/office/drawing/2014/main" id="{00000000-0008-0000-0100-00006A2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100" b="0" i="0" u="none" strike="noStrike" baseline="0">
                  <a:solidFill>
                    <a:srgbClr val="000000"/>
                  </a:solidFill>
                  <a:latin typeface="Calibri"/>
                  <a:cs typeface="Calibri"/>
                </a:rPr>
                <a:t>Previous Activity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69850</xdr:colOff>
          <xdr:row>0</xdr:row>
          <xdr:rowOff>95250</xdr:rowOff>
        </xdr:from>
        <xdr:to>
          <xdr:col>11</xdr:col>
          <xdr:colOff>1155700</xdr:colOff>
          <xdr:row>1</xdr:row>
          <xdr:rowOff>127000</xdr:rowOff>
        </xdr:to>
        <xdr:sp macro="" textlink="">
          <xdr:nvSpPr>
            <xdr:cNvPr id="10347" name="Button 107" hidden="1">
              <a:extLst>
                <a:ext uri="{63B3BB69-23CF-44E3-9099-C40C66FF867C}">
                  <a14:compatExt spid="_x0000_s10347"/>
                </a:ext>
                <a:ext uri="{FF2B5EF4-FFF2-40B4-BE49-F238E27FC236}">
                  <a16:creationId xmlns:a16="http://schemas.microsoft.com/office/drawing/2014/main" id="{00000000-0008-0000-0100-00006B2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100" b="0" i="0" u="none" strike="noStrike" baseline="0">
                  <a:solidFill>
                    <a:srgbClr val="000000"/>
                  </a:solidFill>
                  <a:latin typeface="Calibri"/>
                  <a:cs typeface="Calibri"/>
                </a:rPr>
                <a:t>Previous Activity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469900</xdr:colOff>
          <xdr:row>0</xdr:row>
          <xdr:rowOff>88900</xdr:rowOff>
        </xdr:from>
        <xdr:to>
          <xdr:col>10</xdr:col>
          <xdr:colOff>1555750</xdr:colOff>
          <xdr:row>1</xdr:row>
          <xdr:rowOff>114300</xdr:rowOff>
        </xdr:to>
        <xdr:sp macro="" textlink="">
          <xdr:nvSpPr>
            <xdr:cNvPr id="10349" name="Button 109" hidden="1">
              <a:extLst>
                <a:ext uri="{63B3BB69-23CF-44E3-9099-C40C66FF867C}">
                  <a14:compatExt spid="_x0000_s10349"/>
                </a:ext>
                <a:ext uri="{FF2B5EF4-FFF2-40B4-BE49-F238E27FC236}">
                  <a16:creationId xmlns:a16="http://schemas.microsoft.com/office/drawing/2014/main" id="{00000000-0008-0000-0100-00006D2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100" b="0" i="0" u="none" strike="noStrike" baseline="0">
                  <a:solidFill>
                    <a:srgbClr val="000000"/>
                  </a:solidFill>
                  <a:latin typeface="Calibri"/>
                  <a:cs typeface="Calibri"/>
                </a:rPr>
                <a:t>Next Activity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508000</xdr:colOff>
          <xdr:row>0</xdr:row>
          <xdr:rowOff>88900</xdr:rowOff>
        </xdr:from>
        <xdr:to>
          <xdr:col>14</xdr:col>
          <xdr:colOff>1593850</xdr:colOff>
          <xdr:row>1</xdr:row>
          <xdr:rowOff>114300</xdr:rowOff>
        </xdr:to>
        <xdr:sp macro="" textlink="">
          <xdr:nvSpPr>
            <xdr:cNvPr id="10350" name="Button 110" hidden="1">
              <a:extLst>
                <a:ext uri="{63B3BB69-23CF-44E3-9099-C40C66FF867C}">
                  <a14:compatExt spid="_x0000_s10350"/>
                </a:ext>
                <a:ext uri="{FF2B5EF4-FFF2-40B4-BE49-F238E27FC236}">
                  <a16:creationId xmlns:a16="http://schemas.microsoft.com/office/drawing/2014/main" id="{00000000-0008-0000-0100-00006E2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100" b="0" i="0" u="none" strike="noStrike" baseline="0">
                  <a:solidFill>
                    <a:srgbClr val="000000"/>
                  </a:solidFill>
                  <a:latin typeface="Calibri"/>
                  <a:cs typeface="Calibri"/>
                </a:rPr>
                <a:t>Next Activity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488950</xdr:colOff>
          <xdr:row>0</xdr:row>
          <xdr:rowOff>95250</xdr:rowOff>
        </xdr:from>
        <xdr:to>
          <xdr:col>19</xdr:col>
          <xdr:colOff>1574800</xdr:colOff>
          <xdr:row>1</xdr:row>
          <xdr:rowOff>127000</xdr:rowOff>
        </xdr:to>
        <xdr:sp macro="" textlink="">
          <xdr:nvSpPr>
            <xdr:cNvPr id="10351" name="Button 111" hidden="1">
              <a:extLst>
                <a:ext uri="{63B3BB69-23CF-44E3-9099-C40C66FF867C}">
                  <a14:compatExt spid="_x0000_s10351"/>
                </a:ext>
                <a:ext uri="{FF2B5EF4-FFF2-40B4-BE49-F238E27FC236}">
                  <a16:creationId xmlns:a16="http://schemas.microsoft.com/office/drawing/2014/main" id="{00000000-0008-0000-0100-00006F2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100" b="0" i="0" u="none" strike="noStrike" baseline="0">
                  <a:solidFill>
                    <a:srgbClr val="000000"/>
                  </a:solidFill>
                  <a:latin typeface="Calibri"/>
                  <a:cs typeface="Calibri"/>
                </a:rPr>
                <a:t>Next Activity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24</xdr:col>
          <xdr:colOff>488950</xdr:colOff>
          <xdr:row>0</xdr:row>
          <xdr:rowOff>95250</xdr:rowOff>
        </xdr:from>
        <xdr:to>
          <xdr:col>24</xdr:col>
          <xdr:colOff>1574800</xdr:colOff>
          <xdr:row>1</xdr:row>
          <xdr:rowOff>127000</xdr:rowOff>
        </xdr:to>
        <xdr:sp macro="" textlink="">
          <xdr:nvSpPr>
            <xdr:cNvPr id="10352" name="Button 112" hidden="1">
              <a:extLst>
                <a:ext uri="{63B3BB69-23CF-44E3-9099-C40C66FF867C}">
                  <a14:compatExt spid="_x0000_s10352"/>
                </a:ext>
                <a:ext uri="{FF2B5EF4-FFF2-40B4-BE49-F238E27FC236}">
                  <a16:creationId xmlns:a16="http://schemas.microsoft.com/office/drawing/2014/main" id="{00000000-0008-0000-0100-0000702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100" b="0" i="0" u="none" strike="noStrike" baseline="0">
                  <a:solidFill>
                    <a:srgbClr val="000000"/>
                  </a:solidFill>
                  <a:latin typeface="Calibri"/>
                  <a:cs typeface="Calibri"/>
                </a:rPr>
                <a:t>Next Activity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1174750</xdr:colOff>
          <xdr:row>30</xdr:row>
          <xdr:rowOff>25400</xdr:rowOff>
        </xdr:from>
        <xdr:to>
          <xdr:col>12</xdr:col>
          <xdr:colOff>1289050</xdr:colOff>
          <xdr:row>30</xdr:row>
          <xdr:rowOff>190500</xdr:rowOff>
        </xdr:to>
        <xdr:sp macro="" textlink="">
          <xdr:nvSpPr>
            <xdr:cNvPr id="10356" name="Spinner 116" hidden="1">
              <a:extLst>
                <a:ext uri="{63B3BB69-23CF-44E3-9099-C40C66FF867C}">
                  <a14:compatExt spid="_x0000_s10356"/>
                </a:ext>
                <a:ext uri="{FF2B5EF4-FFF2-40B4-BE49-F238E27FC236}">
                  <a16:creationId xmlns:a16="http://schemas.microsoft.com/office/drawing/2014/main" id="{00000000-0008-0000-0100-000074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1028700</xdr:colOff>
          <xdr:row>30</xdr:row>
          <xdr:rowOff>25400</xdr:rowOff>
        </xdr:from>
        <xdr:to>
          <xdr:col>13</xdr:col>
          <xdr:colOff>1143000</xdr:colOff>
          <xdr:row>30</xdr:row>
          <xdr:rowOff>190500</xdr:rowOff>
        </xdr:to>
        <xdr:sp macro="" textlink="">
          <xdr:nvSpPr>
            <xdr:cNvPr id="10357" name="Spinner 117" hidden="1">
              <a:extLst>
                <a:ext uri="{63B3BB69-23CF-44E3-9099-C40C66FF867C}">
                  <a14:compatExt spid="_x0000_s10357"/>
                </a:ext>
                <a:ext uri="{FF2B5EF4-FFF2-40B4-BE49-F238E27FC236}">
                  <a16:creationId xmlns:a16="http://schemas.microsoft.com/office/drawing/2014/main" id="{00000000-0008-0000-0100-000075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1168400</xdr:colOff>
          <xdr:row>30</xdr:row>
          <xdr:rowOff>25400</xdr:rowOff>
        </xdr:from>
        <xdr:to>
          <xdr:col>17</xdr:col>
          <xdr:colOff>1282700</xdr:colOff>
          <xdr:row>30</xdr:row>
          <xdr:rowOff>190500</xdr:rowOff>
        </xdr:to>
        <xdr:sp macro="" textlink="">
          <xdr:nvSpPr>
            <xdr:cNvPr id="10359" name="Spinner 119" hidden="1">
              <a:extLst>
                <a:ext uri="{63B3BB69-23CF-44E3-9099-C40C66FF867C}">
                  <a14:compatExt spid="_x0000_s10359"/>
                </a:ext>
                <a:ext uri="{FF2B5EF4-FFF2-40B4-BE49-F238E27FC236}">
                  <a16:creationId xmlns:a16="http://schemas.microsoft.com/office/drawing/2014/main" id="{00000000-0008-0000-0100-000077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18</xdr:col>
          <xdr:colOff>1022350</xdr:colOff>
          <xdr:row>30</xdr:row>
          <xdr:rowOff>12700</xdr:rowOff>
        </xdr:from>
        <xdr:to>
          <xdr:col>18</xdr:col>
          <xdr:colOff>1136650</xdr:colOff>
          <xdr:row>30</xdr:row>
          <xdr:rowOff>190500</xdr:rowOff>
        </xdr:to>
        <xdr:sp macro="" textlink="">
          <xdr:nvSpPr>
            <xdr:cNvPr id="10360" name="Spinner 120" hidden="1">
              <a:extLst>
                <a:ext uri="{63B3BB69-23CF-44E3-9099-C40C66FF867C}">
                  <a14:compatExt spid="_x0000_s10360"/>
                </a:ext>
                <a:ext uri="{FF2B5EF4-FFF2-40B4-BE49-F238E27FC236}">
                  <a16:creationId xmlns:a16="http://schemas.microsoft.com/office/drawing/2014/main" id="{00000000-0008-0000-0100-000078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1174750</xdr:colOff>
          <xdr:row>22</xdr:row>
          <xdr:rowOff>12700</xdr:rowOff>
        </xdr:from>
        <xdr:to>
          <xdr:col>22</xdr:col>
          <xdr:colOff>1289050</xdr:colOff>
          <xdr:row>22</xdr:row>
          <xdr:rowOff>177800</xdr:rowOff>
        </xdr:to>
        <xdr:sp macro="" textlink="">
          <xdr:nvSpPr>
            <xdr:cNvPr id="10363" name="Spinner 123" hidden="1">
              <a:extLst>
                <a:ext uri="{63B3BB69-23CF-44E3-9099-C40C66FF867C}">
                  <a14:compatExt spid="_x0000_s10363"/>
                </a:ext>
                <a:ext uri="{FF2B5EF4-FFF2-40B4-BE49-F238E27FC236}">
                  <a16:creationId xmlns:a16="http://schemas.microsoft.com/office/drawing/2014/main" id="{00000000-0008-0000-0100-00007B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23</xdr:col>
          <xdr:colOff>1022350</xdr:colOff>
          <xdr:row>22</xdr:row>
          <xdr:rowOff>12700</xdr:rowOff>
        </xdr:from>
        <xdr:to>
          <xdr:col>23</xdr:col>
          <xdr:colOff>1136650</xdr:colOff>
          <xdr:row>22</xdr:row>
          <xdr:rowOff>177800</xdr:rowOff>
        </xdr:to>
        <xdr:sp macro="" textlink="">
          <xdr:nvSpPr>
            <xdr:cNvPr id="10364" name="Spinner 124" hidden="1">
              <a:extLst>
                <a:ext uri="{63B3BB69-23CF-44E3-9099-C40C66FF867C}">
                  <a14:compatExt spid="_x0000_s10364"/>
                </a:ext>
                <a:ext uri="{FF2B5EF4-FFF2-40B4-BE49-F238E27FC236}">
                  <a16:creationId xmlns:a16="http://schemas.microsoft.com/office/drawing/2014/main" id="{00000000-0008-0000-0100-00007C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1162050</xdr:colOff>
          <xdr:row>30</xdr:row>
          <xdr:rowOff>25400</xdr:rowOff>
        </xdr:from>
        <xdr:to>
          <xdr:col>22</xdr:col>
          <xdr:colOff>1276350</xdr:colOff>
          <xdr:row>30</xdr:row>
          <xdr:rowOff>190500</xdr:rowOff>
        </xdr:to>
        <xdr:sp macro="" textlink="">
          <xdr:nvSpPr>
            <xdr:cNvPr id="10365" name="Spinner 125" hidden="1">
              <a:extLst>
                <a:ext uri="{63B3BB69-23CF-44E3-9099-C40C66FF867C}">
                  <a14:compatExt spid="_x0000_s10365"/>
                </a:ext>
                <a:ext uri="{FF2B5EF4-FFF2-40B4-BE49-F238E27FC236}">
                  <a16:creationId xmlns:a16="http://schemas.microsoft.com/office/drawing/2014/main" id="{00000000-0008-0000-0100-00007D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23</xdr:col>
          <xdr:colOff>1022350</xdr:colOff>
          <xdr:row>30</xdr:row>
          <xdr:rowOff>19050</xdr:rowOff>
        </xdr:from>
        <xdr:to>
          <xdr:col>23</xdr:col>
          <xdr:colOff>1136650</xdr:colOff>
          <xdr:row>30</xdr:row>
          <xdr:rowOff>184150</xdr:rowOff>
        </xdr:to>
        <xdr:sp macro="" textlink="">
          <xdr:nvSpPr>
            <xdr:cNvPr id="10366" name="Spinner 126" hidden="1">
              <a:extLst>
                <a:ext uri="{63B3BB69-23CF-44E3-9099-C40C66FF867C}">
                  <a14:compatExt spid="_x0000_s10366"/>
                </a:ext>
                <a:ext uri="{FF2B5EF4-FFF2-40B4-BE49-F238E27FC236}">
                  <a16:creationId xmlns:a16="http://schemas.microsoft.com/office/drawing/2014/main" id="{00000000-0008-0000-0100-00007E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1162050</xdr:colOff>
          <xdr:row>38</xdr:row>
          <xdr:rowOff>12700</xdr:rowOff>
        </xdr:from>
        <xdr:to>
          <xdr:col>22</xdr:col>
          <xdr:colOff>1276350</xdr:colOff>
          <xdr:row>38</xdr:row>
          <xdr:rowOff>177800</xdr:rowOff>
        </xdr:to>
        <xdr:sp macro="" textlink="">
          <xdr:nvSpPr>
            <xdr:cNvPr id="10367" name="Spinner 127" hidden="1">
              <a:extLst>
                <a:ext uri="{63B3BB69-23CF-44E3-9099-C40C66FF867C}">
                  <a14:compatExt spid="_x0000_s10367"/>
                </a:ext>
                <a:ext uri="{FF2B5EF4-FFF2-40B4-BE49-F238E27FC236}">
                  <a16:creationId xmlns:a16="http://schemas.microsoft.com/office/drawing/2014/main" id="{00000000-0008-0000-0100-00007F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23</xdr:col>
          <xdr:colOff>1016000</xdr:colOff>
          <xdr:row>38</xdr:row>
          <xdr:rowOff>12700</xdr:rowOff>
        </xdr:from>
        <xdr:to>
          <xdr:col>23</xdr:col>
          <xdr:colOff>1130300</xdr:colOff>
          <xdr:row>38</xdr:row>
          <xdr:rowOff>177800</xdr:rowOff>
        </xdr:to>
        <xdr:sp macro="" textlink="">
          <xdr:nvSpPr>
            <xdr:cNvPr id="10368" name="Spinner 128" hidden="1">
              <a:extLst>
                <a:ext uri="{63B3BB69-23CF-44E3-9099-C40C66FF867C}">
                  <a14:compatExt spid="_x0000_s10368"/>
                </a:ext>
                <a:ext uri="{FF2B5EF4-FFF2-40B4-BE49-F238E27FC236}">
                  <a16:creationId xmlns:a16="http://schemas.microsoft.com/office/drawing/2014/main" id="{00000000-0008-0000-0100-000080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27</xdr:col>
          <xdr:colOff>1162050</xdr:colOff>
          <xdr:row>38</xdr:row>
          <xdr:rowOff>12700</xdr:rowOff>
        </xdr:from>
        <xdr:to>
          <xdr:col>27</xdr:col>
          <xdr:colOff>1276350</xdr:colOff>
          <xdr:row>38</xdr:row>
          <xdr:rowOff>177800</xdr:rowOff>
        </xdr:to>
        <xdr:sp macro="" textlink="">
          <xdr:nvSpPr>
            <xdr:cNvPr id="10369" name="Spinner 129" hidden="1">
              <a:extLst>
                <a:ext uri="{63B3BB69-23CF-44E3-9099-C40C66FF867C}">
                  <a14:compatExt spid="_x0000_s10369"/>
                </a:ext>
                <a:ext uri="{FF2B5EF4-FFF2-40B4-BE49-F238E27FC236}">
                  <a16:creationId xmlns:a16="http://schemas.microsoft.com/office/drawing/2014/main" id="{00000000-0008-0000-0100-000081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28</xdr:col>
          <xdr:colOff>1016000</xdr:colOff>
          <xdr:row>38</xdr:row>
          <xdr:rowOff>12700</xdr:rowOff>
        </xdr:from>
        <xdr:to>
          <xdr:col>28</xdr:col>
          <xdr:colOff>1130300</xdr:colOff>
          <xdr:row>38</xdr:row>
          <xdr:rowOff>177800</xdr:rowOff>
        </xdr:to>
        <xdr:sp macro="" textlink="">
          <xdr:nvSpPr>
            <xdr:cNvPr id="10370" name="Spinner 130" hidden="1">
              <a:extLst>
                <a:ext uri="{63B3BB69-23CF-44E3-9099-C40C66FF867C}">
                  <a14:compatExt spid="_x0000_s10370"/>
                </a:ext>
                <a:ext uri="{FF2B5EF4-FFF2-40B4-BE49-F238E27FC236}">
                  <a16:creationId xmlns:a16="http://schemas.microsoft.com/office/drawing/2014/main" id="{00000000-0008-0000-0100-000082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27</xdr:col>
          <xdr:colOff>1162050</xdr:colOff>
          <xdr:row>30</xdr:row>
          <xdr:rowOff>25400</xdr:rowOff>
        </xdr:from>
        <xdr:to>
          <xdr:col>27</xdr:col>
          <xdr:colOff>1276350</xdr:colOff>
          <xdr:row>30</xdr:row>
          <xdr:rowOff>190500</xdr:rowOff>
        </xdr:to>
        <xdr:sp macro="" textlink="">
          <xdr:nvSpPr>
            <xdr:cNvPr id="10371" name="Spinner 131" hidden="1">
              <a:extLst>
                <a:ext uri="{63B3BB69-23CF-44E3-9099-C40C66FF867C}">
                  <a14:compatExt spid="_x0000_s10371"/>
                </a:ext>
                <a:ext uri="{FF2B5EF4-FFF2-40B4-BE49-F238E27FC236}">
                  <a16:creationId xmlns:a16="http://schemas.microsoft.com/office/drawing/2014/main" id="{00000000-0008-0000-0100-000083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28</xdr:col>
          <xdr:colOff>1016000</xdr:colOff>
          <xdr:row>30</xdr:row>
          <xdr:rowOff>25400</xdr:rowOff>
        </xdr:from>
        <xdr:to>
          <xdr:col>28</xdr:col>
          <xdr:colOff>1130300</xdr:colOff>
          <xdr:row>30</xdr:row>
          <xdr:rowOff>190500</xdr:rowOff>
        </xdr:to>
        <xdr:sp macro="" textlink="">
          <xdr:nvSpPr>
            <xdr:cNvPr id="10372" name="Spinner 132" hidden="1">
              <a:extLst>
                <a:ext uri="{63B3BB69-23CF-44E3-9099-C40C66FF867C}">
                  <a14:compatExt spid="_x0000_s10372"/>
                </a:ext>
                <a:ext uri="{FF2B5EF4-FFF2-40B4-BE49-F238E27FC236}">
                  <a16:creationId xmlns:a16="http://schemas.microsoft.com/office/drawing/2014/main" id="{00000000-0008-0000-0100-000084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27</xdr:col>
          <xdr:colOff>1168400</xdr:colOff>
          <xdr:row>22</xdr:row>
          <xdr:rowOff>12700</xdr:rowOff>
        </xdr:from>
        <xdr:to>
          <xdr:col>27</xdr:col>
          <xdr:colOff>1282700</xdr:colOff>
          <xdr:row>22</xdr:row>
          <xdr:rowOff>177800</xdr:rowOff>
        </xdr:to>
        <xdr:sp macro="" textlink="">
          <xdr:nvSpPr>
            <xdr:cNvPr id="10373" name="Spinner 133" hidden="1">
              <a:extLst>
                <a:ext uri="{63B3BB69-23CF-44E3-9099-C40C66FF867C}">
                  <a14:compatExt spid="_x0000_s10373"/>
                </a:ext>
                <a:ext uri="{FF2B5EF4-FFF2-40B4-BE49-F238E27FC236}">
                  <a16:creationId xmlns:a16="http://schemas.microsoft.com/office/drawing/2014/main" id="{00000000-0008-0000-0100-000085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28</xdr:col>
          <xdr:colOff>1009650</xdr:colOff>
          <xdr:row>22</xdr:row>
          <xdr:rowOff>12700</xdr:rowOff>
        </xdr:from>
        <xdr:to>
          <xdr:col>28</xdr:col>
          <xdr:colOff>1123950</xdr:colOff>
          <xdr:row>22</xdr:row>
          <xdr:rowOff>177800</xdr:rowOff>
        </xdr:to>
        <xdr:sp macro="" textlink="">
          <xdr:nvSpPr>
            <xdr:cNvPr id="10374" name="Spinner 134" hidden="1">
              <a:extLst>
                <a:ext uri="{63B3BB69-23CF-44E3-9099-C40C66FF867C}">
                  <a14:compatExt spid="_x0000_s10374"/>
                </a:ext>
                <a:ext uri="{FF2B5EF4-FFF2-40B4-BE49-F238E27FC236}">
                  <a16:creationId xmlns:a16="http://schemas.microsoft.com/office/drawing/2014/main" id="{00000000-0008-0000-0100-000086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27</xdr:col>
          <xdr:colOff>1162050</xdr:colOff>
          <xdr:row>6</xdr:row>
          <xdr:rowOff>19050</xdr:rowOff>
        </xdr:from>
        <xdr:to>
          <xdr:col>27</xdr:col>
          <xdr:colOff>1276350</xdr:colOff>
          <xdr:row>6</xdr:row>
          <xdr:rowOff>184150</xdr:rowOff>
        </xdr:to>
        <xdr:sp macro="" textlink="">
          <xdr:nvSpPr>
            <xdr:cNvPr id="10377" name="Spinner 137" hidden="1">
              <a:extLst>
                <a:ext uri="{63B3BB69-23CF-44E3-9099-C40C66FF867C}">
                  <a14:compatExt spid="_x0000_s10377"/>
                </a:ext>
                <a:ext uri="{FF2B5EF4-FFF2-40B4-BE49-F238E27FC236}">
                  <a16:creationId xmlns:a16="http://schemas.microsoft.com/office/drawing/2014/main" id="{00000000-0008-0000-0100-000089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28</xdr:col>
          <xdr:colOff>1016000</xdr:colOff>
          <xdr:row>6</xdr:row>
          <xdr:rowOff>19050</xdr:rowOff>
        </xdr:from>
        <xdr:to>
          <xdr:col>28</xdr:col>
          <xdr:colOff>1130300</xdr:colOff>
          <xdr:row>6</xdr:row>
          <xdr:rowOff>184150</xdr:rowOff>
        </xdr:to>
        <xdr:sp macro="" textlink="">
          <xdr:nvSpPr>
            <xdr:cNvPr id="10378" name="Spinner 138" hidden="1">
              <a:extLst>
                <a:ext uri="{63B3BB69-23CF-44E3-9099-C40C66FF867C}">
                  <a14:compatExt spid="_x0000_s10378"/>
                </a:ext>
                <a:ext uri="{FF2B5EF4-FFF2-40B4-BE49-F238E27FC236}">
                  <a16:creationId xmlns:a16="http://schemas.microsoft.com/office/drawing/2014/main" id="{00000000-0008-0000-0100-00008A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1009650</xdr:colOff>
          <xdr:row>6</xdr:row>
          <xdr:rowOff>12700</xdr:rowOff>
        </xdr:from>
        <xdr:to>
          <xdr:col>9</xdr:col>
          <xdr:colOff>1123950</xdr:colOff>
          <xdr:row>6</xdr:row>
          <xdr:rowOff>177800</xdr:rowOff>
        </xdr:to>
        <xdr:sp macro="" textlink="">
          <xdr:nvSpPr>
            <xdr:cNvPr id="10386" name="Spinner 146" hidden="1">
              <a:extLst>
                <a:ext uri="{63B3BB69-23CF-44E3-9099-C40C66FF867C}">
                  <a14:compatExt spid="_x0000_s10386"/>
                </a:ext>
                <a:ext uri="{FF2B5EF4-FFF2-40B4-BE49-F238E27FC236}">
                  <a16:creationId xmlns:a16="http://schemas.microsoft.com/office/drawing/2014/main" id="{00000000-0008-0000-0100-000092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13</xdr:col>
      <xdr:colOff>323850</xdr:colOff>
      <xdr:row>6</xdr:row>
      <xdr:rowOff>4762</xdr:rowOff>
    </xdr:from>
    <xdr:to>
      <xdr:col>22</xdr:col>
      <xdr:colOff>19050</xdr:colOff>
      <xdr:row>29</xdr:row>
      <xdr:rowOff>0</xdr:rowOff>
    </xdr:to>
    <xdr:graphicFrame macro="">
      <xdr:nvGraphicFramePr>
        <xdr:cNvPr id="2" name="Chart 1">
          <a:extLst>
            <a:ext uri="{FF2B5EF4-FFF2-40B4-BE49-F238E27FC236}">
              <a16:creationId xmlns:a16="http://schemas.microsoft.com/office/drawing/2014/main" id="{00000000-0008-0000-02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9526</xdr:colOff>
      <xdr:row>7</xdr:row>
      <xdr:rowOff>0</xdr:rowOff>
    </xdr:from>
    <xdr:to>
      <xdr:col>6</xdr:col>
      <xdr:colOff>600076</xdr:colOff>
      <xdr:row>27</xdr:row>
      <xdr:rowOff>19049</xdr:rowOff>
    </xdr:to>
    <xdr:graphicFrame macro="">
      <xdr:nvGraphicFramePr>
        <xdr:cNvPr id="22" name="Chart 21">
          <a:extLst>
            <a:ext uri="{FF2B5EF4-FFF2-40B4-BE49-F238E27FC236}">
              <a16:creationId xmlns:a16="http://schemas.microsoft.com/office/drawing/2014/main" id="{00000000-0008-0000-0200-00001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mc:AlternateContent xmlns:mc="http://schemas.openxmlformats.org/markup-compatibility/2006">
    <mc:Choice xmlns:a14="http://schemas.microsoft.com/office/drawing/2010/main" Requires="a14">
      <xdr:twoCellAnchor editAs="oneCell">
        <xdr:from>
          <xdr:col>9</xdr:col>
          <xdr:colOff>31750</xdr:colOff>
          <xdr:row>1</xdr:row>
          <xdr:rowOff>38100</xdr:rowOff>
        </xdr:from>
        <xdr:to>
          <xdr:col>11</xdr:col>
          <xdr:colOff>615950</xdr:colOff>
          <xdr:row>1</xdr:row>
          <xdr:rowOff>190500</xdr:rowOff>
        </xdr:to>
        <xdr:sp macro="" textlink="">
          <xdr:nvSpPr>
            <xdr:cNvPr id="2075" name="ScrollBar1" hidden="1">
              <a:extLst>
                <a:ext uri="{63B3BB69-23CF-44E3-9099-C40C66FF867C}">
                  <a14:compatExt spid="_x0000_s2075"/>
                </a:ext>
                <a:ext uri="{FF2B5EF4-FFF2-40B4-BE49-F238E27FC236}">
                  <a16:creationId xmlns:a16="http://schemas.microsoft.com/office/drawing/2014/main" id="{00000000-0008-0000-0200-00001B08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31750</xdr:colOff>
          <xdr:row>2</xdr:row>
          <xdr:rowOff>38100</xdr:rowOff>
        </xdr:from>
        <xdr:to>
          <xdr:col>11</xdr:col>
          <xdr:colOff>615950</xdr:colOff>
          <xdr:row>2</xdr:row>
          <xdr:rowOff>190500</xdr:rowOff>
        </xdr:to>
        <xdr:sp macro="" textlink="">
          <xdr:nvSpPr>
            <xdr:cNvPr id="2076" name="ScrollBar2" hidden="1">
              <a:extLst>
                <a:ext uri="{63B3BB69-23CF-44E3-9099-C40C66FF867C}">
                  <a14:compatExt spid="_x0000_s2076"/>
                </a:ext>
                <a:ext uri="{FF2B5EF4-FFF2-40B4-BE49-F238E27FC236}">
                  <a16:creationId xmlns:a16="http://schemas.microsoft.com/office/drawing/2014/main" id="{00000000-0008-0000-0200-00001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31750</xdr:colOff>
          <xdr:row>3</xdr:row>
          <xdr:rowOff>38100</xdr:rowOff>
        </xdr:from>
        <xdr:to>
          <xdr:col>11</xdr:col>
          <xdr:colOff>615950</xdr:colOff>
          <xdr:row>3</xdr:row>
          <xdr:rowOff>190500</xdr:rowOff>
        </xdr:to>
        <xdr:sp macro="" textlink="">
          <xdr:nvSpPr>
            <xdr:cNvPr id="2077" name="ScrollBar3" hidden="1">
              <a:extLst>
                <a:ext uri="{63B3BB69-23CF-44E3-9099-C40C66FF867C}">
                  <a14:compatExt spid="_x0000_s2077"/>
                </a:ext>
                <a:ext uri="{FF2B5EF4-FFF2-40B4-BE49-F238E27FC236}">
                  <a16:creationId xmlns:a16="http://schemas.microsoft.com/office/drawing/2014/main" id="{00000000-0008-0000-0200-00001D080000}"/>
                </a:ext>
              </a:extLst>
            </xdr:cNvPr>
            <xdr:cNvSpPr/>
          </xdr:nvSpPr>
          <xdr:spPr bwMode="auto">
            <a:xfrm>
              <a:off x="0" y="0"/>
              <a:ext cx="0" cy="0"/>
            </a:xfrm>
            <a:prstGeom prst="rect">
              <a:avLst/>
            </a:prstGeom>
            <a:noFill/>
            <a:ln>
              <a:noFill/>
            </a:ln>
            <a:extLst>
              <a:ext uri="{91240B29-F687-4F45-9708-019B960494DF}">
                <a14:hiddenLine w="1">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31750</xdr:colOff>
          <xdr:row>6</xdr:row>
          <xdr:rowOff>31750</xdr:rowOff>
        </xdr:from>
        <xdr:to>
          <xdr:col>11</xdr:col>
          <xdr:colOff>615950</xdr:colOff>
          <xdr:row>7</xdr:row>
          <xdr:rowOff>0</xdr:rowOff>
        </xdr:to>
        <xdr:sp macro="" textlink="">
          <xdr:nvSpPr>
            <xdr:cNvPr id="2081" name="ScrollBar4" hidden="1">
              <a:extLst>
                <a:ext uri="{63B3BB69-23CF-44E3-9099-C40C66FF867C}">
                  <a14:compatExt spid="_x0000_s2081"/>
                </a:ext>
                <a:ext uri="{FF2B5EF4-FFF2-40B4-BE49-F238E27FC236}">
                  <a16:creationId xmlns:a16="http://schemas.microsoft.com/office/drawing/2014/main" id="{00000000-0008-0000-0200-00002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31750</xdr:colOff>
          <xdr:row>7</xdr:row>
          <xdr:rowOff>31750</xdr:rowOff>
        </xdr:from>
        <xdr:to>
          <xdr:col>11</xdr:col>
          <xdr:colOff>615950</xdr:colOff>
          <xdr:row>8</xdr:row>
          <xdr:rowOff>0</xdr:rowOff>
        </xdr:to>
        <xdr:sp macro="" textlink="">
          <xdr:nvSpPr>
            <xdr:cNvPr id="2082" name="ScrollBar5" hidden="1">
              <a:extLst>
                <a:ext uri="{63B3BB69-23CF-44E3-9099-C40C66FF867C}">
                  <a14:compatExt spid="_x0000_s2082"/>
                </a:ext>
                <a:ext uri="{FF2B5EF4-FFF2-40B4-BE49-F238E27FC236}">
                  <a16:creationId xmlns:a16="http://schemas.microsoft.com/office/drawing/2014/main" id="{00000000-0008-0000-0200-00002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25400</xdr:colOff>
          <xdr:row>8</xdr:row>
          <xdr:rowOff>31750</xdr:rowOff>
        </xdr:from>
        <xdr:to>
          <xdr:col>11</xdr:col>
          <xdr:colOff>609600</xdr:colOff>
          <xdr:row>9</xdr:row>
          <xdr:rowOff>0</xdr:rowOff>
        </xdr:to>
        <xdr:sp macro="" textlink="">
          <xdr:nvSpPr>
            <xdr:cNvPr id="2083" name="ScrollBar6" hidden="1">
              <a:extLst>
                <a:ext uri="{63B3BB69-23CF-44E3-9099-C40C66FF867C}">
                  <a14:compatExt spid="_x0000_s2083"/>
                </a:ext>
                <a:ext uri="{FF2B5EF4-FFF2-40B4-BE49-F238E27FC236}">
                  <a16:creationId xmlns:a16="http://schemas.microsoft.com/office/drawing/2014/main" id="{00000000-0008-0000-0200-00002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11</xdr:row>
          <xdr:rowOff>25400</xdr:rowOff>
        </xdr:from>
        <xdr:to>
          <xdr:col>11</xdr:col>
          <xdr:colOff>622300</xdr:colOff>
          <xdr:row>11</xdr:row>
          <xdr:rowOff>177800</xdr:rowOff>
        </xdr:to>
        <xdr:sp macro="" textlink="">
          <xdr:nvSpPr>
            <xdr:cNvPr id="2099" name="ScrollBar7" hidden="1">
              <a:extLst>
                <a:ext uri="{63B3BB69-23CF-44E3-9099-C40C66FF867C}">
                  <a14:compatExt spid="_x0000_s2099"/>
                </a:ext>
                <a:ext uri="{FF2B5EF4-FFF2-40B4-BE49-F238E27FC236}">
                  <a16:creationId xmlns:a16="http://schemas.microsoft.com/office/drawing/2014/main" id="{00000000-0008-0000-0200-00003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31750</xdr:colOff>
          <xdr:row>12</xdr:row>
          <xdr:rowOff>31750</xdr:rowOff>
        </xdr:from>
        <xdr:to>
          <xdr:col>11</xdr:col>
          <xdr:colOff>615950</xdr:colOff>
          <xdr:row>13</xdr:row>
          <xdr:rowOff>0</xdr:rowOff>
        </xdr:to>
        <xdr:sp macro="" textlink="">
          <xdr:nvSpPr>
            <xdr:cNvPr id="2100" name="ScrollBar8" hidden="1">
              <a:extLst>
                <a:ext uri="{63B3BB69-23CF-44E3-9099-C40C66FF867C}">
                  <a14:compatExt spid="_x0000_s2100"/>
                </a:ext>
                <a:ext uri="{FF2B5EF4-FFF2-40B4-BE49-F238E27FC236}">
                  <a16:creationId xmlns:a16="http://schemas.microsoft.com/office/drawing/2014/main" id="{00000000-0008-0000-0200-00003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25400</xdr:colOff>
          <xdr:row>13</xdr:row>
          <xdr:rowOff>31750</xdr:rowOff>
        </xdr:from>
        <xdr:to>
          <xdr:col>11</xdr:col>
          <xdr:colOff>609600</xdr:colOff>
          <xdr:row>14</xdr:row>
          <xdr:rowOff>0</xdr:rowOff>
        </xdr:to>
        <xdr:sp macro="" textlink="">
          <xdr:nvSpPr>
            <xdr:cNvPr id="2101" name="ScrollBar9" hidden="1">
              <a:extLst>
                <a:ext uri="{63B3BB69-23CF-44E3-9099-C40C66FF867C}">
                  <a14:compatExt spid="_x0000_s2101"/>
                </a:ext>
                <a:ext uri="{FF2B5EF4-FFF2-40B4-BE49-F238E27FC236}">
                  <a16:creationId xmlns:a16="http://schemas.microsoft.com/office/drawing/2014/main" id="{00000000-0008-0000-0200-000035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31750</xdr:colOff>
          <xdr:row>16</xdr:row>
          <xdr:rowOff>19050</xdr:rowOff>
        </xdr:from>
        <xdr:to>
          <xdr:col>11</xdr:col>
          <xdr:colOff>615950</xdr:colOff>
          <xdr:row>16</xdr:row>
          <xdr:rowOff>171450</xdr:rowOff>
        </xdr:to>
        <xdr:sp macro="" textlink="">
          <xdr:nvSpPr>
            <xdr:cNvPr id="2102" name="ScrollBar10" hidden="1">
              <a:extLst>
                <a:ext uri="{63B3BB69-23CF-44E3-9099-C40C66FF867C}">
                  <a14:compatExt spid="_x0000_s2102"/>
                </a:ext>
                <a:ext uri="{FF2B5EF4-FFF2-40B4-BE49-F238E27FC236}">
                  <a16:creationId xmlns:a16="http://schemas.microsoft.com/office/drawing/2014/main" id="{00000000-0008-0000-0200-00003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31750</xdr:colOff>
          <xdr:row>17</xdr:row>
          <xdr:rowOff>19050</xdr:rowOff>
        </xdr:from>
        <xdr:to>
          <xdr:col>11</xdr:col>
          <xdr:colOff>615950</xdr:colOff>
          <xdr:row>17</xdr:row>
          <xdr:rowOff>171450</xdr:rowOff>
        </xdr:to>
        <xdr:sp macro="" textlink="">
          <xdr:nvSpPr>
            <xdr:cNvPr id="2103" name="ScrollBar11" hidden="1">
              <a:extLst>
                <a:ext uri="{63B3BB69-23CF-44E3-9099-C40C66FF867C}">
                  <a14:compatExt spid="_x0000_s2103"/>
                </a:ext>
                <a:ext uri="{FF2B5EF4-FFF2-40B4-BE49-F238E27FC236}">
                  <a16:creationId xmlns:a16="http://schemas.microsoft.com/office/drawing/2014/main" id="{00000000-0008-0000-0200-00003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31750</xdr:colOff>
          <xdr:row>18</xdr:row>
          <xdr:rowOff>19050</xdr:rowOff>
        </xdr:from>
        <xdr:to>
          <xdr:col>11</xdr:col>
          <xdr:colOff>615950</xdr:colOff>
          <xdr:row>18</xdr:row>
          <xdr:rowOff>177800</xdr:rowOff>
        </xdr:to>
        <xdr:sp macro="" textlink="">
          <xdr:nvSpPr>
            <xdr:cNvPr id="2104" name="ScrollBar12" hidden="1">
              <a:extLst>
                <a:ext uri="{63B3BB69-23CF-44E3-9099-C40C66FF867C}">
                  <a14:compatExt spid="_x0000_s2104"/>
                </a:ext>
                <a:ext uri="{FF2B5EF4-FFF2-40B4-BE49-F238E27FC236}">
                  <a16:creationId xmlns:a16="http://schemas.microsoft.com/office/drawing/2014/main" id="{00000000-0008-0000-0200-00003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26</xdr:row>
          <xdr:rowOff>19050</xdr:rowOff>
        </xdr:from>
        <xdr:to>
          <xdr:col>11</xdr:col>
          <xdr:colOff>622300</xdr:colOff>
          <xdr:row>26</xdr:row>
          <xdr:rowOff>171450</xdr:rowOff>
        </xdr:to>
        <xdr:sp macro="" textlink="">
          <xdr:nvSpPr>
            <xdr:cNvPr id="2108" name="ScrollBar16" hidden="1">
              <a:extLst>
                <a:ext uri="{63B3BB69-23CF-44E3-9099-C40C66FF867C}">
                  <a14:compatExt spid="_x0000_s2108"/>
                </a:ext>
                <a:ext uri="{FF2B5EF4-FFF2-40B4-BE49-F238E27FC236}">
                  <a16:creationId xmlns:a16="http://schemas.microsoft.com/office/drawing/2014/main" id="{00000000-0008-0000-0200-00003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31750</xdr:colOff>
          <xdr:row>27</xdr:row>
          <xdr:rowOff>19050</xdr:rowOff>
        </xdr:from>
        <xdr:to>
          <xdr:col>11</xdr:col>
          <xdr:colOff>615950</xdr:colOff>
          <xdr:row>27</xdr:row>
          <xdr:rowOff>171450</xdr:rowOff>
        </xdr:to>
        <xdr:sp macro="" textlink="">
          <xdr:nvSpPr>
            <xdr:cNvPr id="2109" name="ScrollBar17" hidden="1">
              <a:extLst>
                <a:ext uri="{63B3BB69-23CF-44E3-9099-C40C66FF867C}">
                  <a14:compatExt spid="_x0000_s2109"/>
                </a:ext>
                <a:ext uri="{FF2B5EF4-FFF2-40B4-BE49-F238E27FC236}">
                  <a16:creationId xmlns:a16="http://schemas.microsoft.com/office/drawing/2014/main" id="{00000000-0008-0000-0200-00003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31750</xdr:colOff>
          <xdr:row>28</xdr:row>
          <xdr:rowOff>19050</xdr:rowOff>
        </xdr:from>
        <xdr:to>
          <xdr:col>11</xdr:col>
          <xdr:colOff>615950</xdr:colOff>
          <xdr:row>28</xdr:row>
          <xdr:rowOff>171450</xdr:rowOff>
        </xdr:to>
        <xdr:sp macro="" textlink="">
          <xdr:nvSpPr>
            <xdr:cNvPr id="2110" name="ScrollBar18" hidden="1">
              <a:extLst>
                <a:ext uri="{63B3BB69-23CF-44E3-9099-C40C66FF867C}">
                  <a14:compatExt spid="_x0000_s2110"/>
                </a:ext>
                <a:ext uri="{FF2B5EF4-FFF2-40B4-BE49-F238E27FC236}">
                  <a16:creationId xmlns:a16="http://schemas.microsoft.com/office/drawing/2014/main" id="{00000000-0008-0000-0200-00003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31</xdr:row>
          <xdr:rowOff>12700</xdr:rowOff>
        </xdr:from>
        <xdr:to>
          <xdr:col>11</xdr:col>
          <xdr:colOff>622300</xdr:colOff>
          <xdr:row>31</xdr:row>
          <xdr:rowOff>171450</xdr:rowOff>
        </xdr:to>
        <xdr:sp macro="" textlink="">
          <xdr:nvSpPr>
            <xdr:cNvPr id="2115" name="ScrollBar19" hidden="1">
              <a:extLst>
                <a:ext uri="{63B3BB69-23CF-44E3-9099-C40C66FF867C}">
                  <a14:compatExt spid="_x0000_s2115"/>
                </a:ext>
                <a:ext uri="{FF2B5EF4-FFF2-40B4-BE49-F238E27FC236}">
                  <a16:creationId xmlns:a16="http://schemas.microsoft.com/office/drawing/2014/main" id="{00000000-0008-0000-0200-00004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31750</xdr:colOff>
          <xdr:row>32</xdr:row>
          <xdr:rowOff>19050</xdr:rowOff>
        </xdr:from>
        <xdr:to>
          <xdr:col>11</xdr:col>
          <xdr:colOff>615950</xdr:colOff>
          <xdr:row>32</xdr:row>
          <xdr:rowOff>177800</xdr:rowOff>
        </xdr:to>
        <xdr:sp macro="" textlink="">
          <xdr:nvSpPr>
            <xdr:cNvPr id="2116" name="ScrollBar20" hidden="1">
              <a:extLst>
                <a:ext uri="{63B3BB69-23CF-44E3-9099-C40C66FF867C}">
                  <a14:compatExt spid="_x0000_s2116"/>
                </a:ext>
                <a:ext uri="{FF2B5EF4-FFF2-40B4-BE49-F238E27FC236}">
                  <a16:creationId xmlns:a16="http://schemas.microsoft.com/office/drawing/2014/main" id="{00000000-0008-0000-0200-00004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31750</xdr:colOff>
          <xdr:row>33</xdr:row>
          <xdr:rowOff>19050</xdr:rowOff>
        </xdr:from>
        <xdr:to>
          <xdr:col>11</xdr:col>
          <xdr:colOff>615950</xdr:colOff>
          <xdr:row>33</xdr:row>
          <xdr:rowOff>171450</xdr:rowOff>
        </xdr:to>
        <xdr:sp macro="" textlink="">
          <xdr:nvSpPr>
            <xdr:cNvPr id="2117" name="ScrollBar21" hidden="1">
              <a:extLst>
                <a:ext uri="{63B3BB69-23CF-44E3-9099-C40C66FF867C}">
                  <a14:compatExt spid="_x0000_s2117"/>
                </a:ext>
                <a:ext uri="{FF2B5EF4-FFF2-40B4-BE49-F238E27FC236}">
                  <a16:creationId xmlns:a16="http://schemas.microsoft.com/office/drawing/2014/main" id="{00000000-0008-0000-0200-000045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21</xdr:row>
          <xdr:rowOff>19050</xdr:rowOff>
        </xdr:from>
        <xdr:to>
          <xdr:col>11</xdr:col>
          <xdr:colOff>622300</xdr:colOff>
          <xdr:row>21</xdr:row>
          <xdr:rowOff>177800</xdr:rowOff>
        </xdr:to>
        <xdr:sp macro="" textlink="">
          <xdr:nvSpPr>
            <xdr:cNvPr id="2118" name="ScrollBar13" hidden="1">
              <a:extLst>
                <a:ext uri="{63B3BB69-23CF-44E3-9099-C40C66FF867C}">
                  <a14:compatExt spid="_x0000_s2118"/>
                </a:ext>
                <a:ext uri="{FF2B5EF4-FFF2-40B4-BE49-F238E27FC236}">
                  <a16:creationId xmlns:a16="http://schemas.microsoft.com/office/drawing/2014/main" id="{00000000-0008-0000-0200-00004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31750</xdr:colOff>
          <xdr:row>22</xdr:row>
          <xdr:rowOff>19050</xdr:rowOff>
        </xdr:from>
        <xdr:to>
          <xdr:col>11</xdr:col>
          <xdr:colOff>615950</xdr:colOff>
          <xdr:row>22</xdr:row>
          <xdr:rowOff>177800</xdr:rowOff>
        </xdr:to>
        <xdr:sp macro="" textlink="">
          <xdr:nvSpPr>
            <xdr:cNvPr id="2119" name="ScrollBar14" hidden="1">
              <a:extLst>
                <a:ext uri="{63B3BB69-23CF-44E3-9099-C40C66FF867C}">
                  <a14:compatExt spid="_x0000_s2119"/>
                </a:ext>
                <a:ext uri="{FF2B5EF4-FFF2-40B4-BE49-F238E27FC236}">
                  <a16:creationId xmlns:a16="http://schemas.microsoft.com/office/drawing/2014/main" id="{00000000-0008-0000-0200-00004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23</xdr:row>
          <xdr:rowOff>19050</xdr:rowOff>
        </xdr:from>
        <xdr:to>
          <xdr:col>11</xdr:col>
          <xdr:colOff>622300</xdr:colOff>
          <xdr:row>23</xdr:row>
          <xdr:rowOff>171450</xdr:rowOff>
        </xdr:to>
        <xdr:sp macro="" textlink="">
          <xdr:nvSpPr>
            <xdr:cNvPr id="2120" name="ScrollBar15" hidden="1">
              <a:extLst>
                <a:ext uri="{63B3BB69-23CF-44E3-9099-C40C66FF867C}">
                  <a14:compatExt spid="_x0000_s2120"/>
                </a:ext>
                <a:ext uri="{FF2B5EF4-FFF2-40B4-BE49-F238E27FC236}">
                  <a16:creationId xmlns:a16="http://schemas.microsoft.com/office/drawing/2014/main" id="{00000000-0008-0000-0200-00004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7" Type="http://schemas.openxmlformats.org/officeDocument/2006/relationships/ctrlProp" Target="../ctrlProps/ctrlProp4.xml"/><Relationship Id="rId2" Type="http://schemas.openxmlformats.org/officeDocument/2006/relationships/drawing" Target="../drawings/drawing2.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5" Type="http://schemas.openxmlformats.org/officeDocument/2006/relationships/ctrlProp" Target="../ctrlProps/ctrlProp2.xml"/><Relationship Id="rId61" Type="http://schemas.openxmlformats.org/officeDocument/2006/relationships/ctrlProp" Target="../ctrlProps/ctrlProp58.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control" Target="../activeX/activeX8.xml"/><Relationship Id="rId18" Type="http://schemas.openxmlformats.org/officeDocument/2006/relationships/control" Target="../activeX/activeX13.xml"/><Relationship Id="rId26" Type="http://schemas.openxmlformats.org/officeDocument/2006/relationships/control" Target="../activeX/activeX21.xml"/><Relationship Id="rId3" Type="http://schemas.openxmlformats.org/officeDocument/2006/relationships/vmlDrawing" Target="../drawings/vmlDrawing2.vml"/><Relationship Id="rId21" Type="http://schemas.openxmlformats.org/officeDocument/2006/relationships/control" Target="../activeX/activeX16.xml"/><Relationship Id="rId7" Type="http://schemas.openxmlformats.org/officeDocument/2006/relationships/image" Target="../media/image5.emf"/><Relationship Id="rId12" Type="http://schemas.openxmlformats.org/officeDocument/2006/relationships/control" Target="../activeX/activeX7.xml"/><Relationship Id="rId17" Type="http://schemas.openxmlformats.org/officeDocument/2006/relationships/control" Target="../activeX/activeX12.xml"/><Relationship Id="rId25" Type="http://schemas.openxmlformats.org/officeDocument/2006/relationships/control" Target="../activeX/activeX20.xml"/><Relationship Id="rId2" Type="http://schemas.openxmlformats.org/officeDocument/2006/relationships/drawing" Target="../drawings/drawing3.xml"/><Relationship Id="rId16" Type="http://schemas.openxmlformats.org/officeDocument/2006/relationships/control" Target="../activeX/activeX11.xml"/><Relationship Id="rId20" Type="http://schemas.openxmlformats.org/officeDocument/2006/relationships/control" Target="../activeX/activeX15.xml"/><Relationship Id="rId1" Type="http://schemas.openxmlformats.org/officeDocument/2006/relationships/printerSettings" Target="../printerSettings/printerSettings3.bin"/><Relationship Id="rId6" Type="http://schemas.openxmlformats.org/officeDocument/2006/relationships/control" Target="../activeX/activeX2.xml"/><Relationship Id="rId11" Type="http://schemas.openxmlformats.org/officeDocument/2006/relationships/control" Target="../activeX/activeX6.xml"/><Relationship Id="rId24" Type="http://schemas.openxmlformats.org/officeDocument/2006/relationships/control" Target="../activeX/activeX19.xml"/><Relationship Id="rId5" Type="http://schemas.openxmlformats.org/officeDocument/2006/relationships/image" Target="../media/image4.emf"/><Relationship Id="rId15" Type="http://schemas.openxmlformats.org/officeDocument/2006/relationships/control" Target="../activeX/activeX10.xml"/><Relationship Id="rId23" Type="http://schemas.openxmlformats.org/officeDocument/2006/relationships/control" Target="../activeX/activeX18.xml"/><Relationship Id="rId10" Type="http://schemas.openxmlformats.org/officeDocument/2006/relationships/control" Target="../activeX/activeX5.xml"/><Relationship Id="rId19" Type="http://schemas.openxmlformats.org/officeDocument/2006/relationships/control" Target="../activeX/activeX14.xml"/><Relationship Id="rId4" Type="http://schemas.openxmlformats.org/officeDocument/2006/relationships/control" Target="../activeX/activeX1.xml"/><Relationship Id="rId9" Type="http://schemas.openxmlformats.org/officeDocument/2006/relationships/control" Target="../activeX/activeX4.xml"/><Relationship Id="rId14" Type="http://schemas.openxmlformats.org/officeDocument/2006/relationships/control" Target="../activeX/activeX9.xml"/><Relationship Id="rId22" Type="http://schemas.openxmlformats.org/officeDocument/2006/relationships/control" Target="../activeX/activeX17.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C40"/>
  <sheetViews>
    <sheetView showGridLines="0" showRowColHeaders="0" tabSelected="1" showRuler="0" zoomScaleNormal="100" workbookViewId="0">
      <selection sqref="A1:I2"/>
    </sheetView>
  </sheetViews>
  <sheetFormatPr defaultRowHeight="14.5" x14ac:dyDescent="0.35"/>
  <cols>
    <col min="10" max="10" width="3.7265625" customWidth="1"/>
    <col min="20" max="20" width="3.7265625" customWidth="1"/>
  </cols>
  <sheetData>
    <row r="1" spans="1:29" ht="15" customHeight="1" x14ac:dyDescent="0.35">
      <c r="A1" s="135" t="s">
        <v>75</v>
      </c>
      <c r="B1" s="136"/>
      <c r="C1" s="136"/>
      <c r="D1" s="136"/>
      <c r="E1" s="136"/>
      <c r="F1" s="136"/>
      <c r="G1" s="136"/>
      <c r="H1" s="136"/>
      <c r="I1" s="137"/>
      <c r="K1" s="141" t="s">
        <v>76</v>
      </c>
      <c r="L1" s="142"/>
      <c r="M1" s="142"/>
      <c r="N1" s="142"/>
      <c r="O1" s="142"/>
      <c r="P1" s="142"/>
      <c r="Q1" s="142"/>
      <c r="R1" s="142"/>
      <c r="S1" s="143"/>
      <c r="U1" s="117"/>
      <c r="V1" s="118"/>
      <c r="W1" s="118"/>
      <c r="X1" s="118"/>
      <c r="Y1" s="118"/>
      <c r="Z1" s="118"/>
      <c r="AA1" s="118"/>
      <c r="AB1" s="118"/>
      <c r="AC1" s="119"/>
    </row>
    <row r="2" spans="1:29" ht="15" customHeight="1" x14ac:dyDescent="0.35">
      <c r="A2" s="138"/>
      <c r="B2" s="139"/>
      <c r="C2" s="139"/>
      <c r="D2" s="139"/>
      <c r="E2" s="139"/>
      <c r="F2" s="139"/>
      <c r="G2" s="139"/>
      <c r="H2" s="139"/>
      <c r="I2" s="140"/>
      <c r="K2" s="144"/>
      <c r="L2" s="145"/>
      <c r="M2" s="145"/>
      <c r="N2" s="145"/>
      <c r="O2" s="145"/>
      <c r="P2" s="145"/>
      <c r="Q2" s="145"/>
      <c r="R2" s="145"/>
      <c r="S2" s="146"/>
      <c r="U2" s="120"/>
      <c r="V2" s="121"/>
      <c r="W2" s="121"/>
      <c r="X2" s="121"/>
      <c r="Y2" s="121"/>
      <c r="Z2" s="121"/>
      <c r="AA2" s="121"/>
      <c r="AB2" s="121"/>
      <c r="AC2" s="122"/>
    </row>
    <row r="3" spans="1:29" x14ac:dyDescent="0.35">
      <c r="A3" s="94"/>
      <c r="B3" s="95"/>
      <c r="C3" s="95"/>
      <c r="D3" s="95"/>
      <c r="E3" s="95"/>
      <c r="F3" s="95"/>
      <c r="G3" s="95"/>
      <c r="H3" s="95"/>
      <c r="I3" s="96"/>
      <c r="K3" s="94"/>
      <c r="L3" s="95"/>
      <c r="M3" s="95"/>
      <c r="N3" s="95"/>
      <c r="O3" s="95"/>
      <c r="P3" s="95"/>
      <c r="Q3" s="95"/>
      <c r="R3" s="95"/>
      <c r="S3" s="96"/>
      <c r="U3" s="94"/>
      <c r="V3" s="95"/>
      <c r="W3" s="95"/>
      <c r="X3" s="95"/>
      <c r="Y3" s="95"/>
      <c r="Z3" s="95"/>
      <c r="AA3" s="95"/>
      <c r="AB3" s="95"/>
      <c r="AC3" s="96"/>
    </row>
    <row r="4" spans="1:29" ht="15" customHeight="1" x14ac:dyDescent="0.35">
      <c r="A4" s="126" t="s">
        <v>94</v>
      </c>
      <c r="B4" s="127"/>
      <c r="C4" s="127"/>
      <c r="D4" s="127"/>
      <c r="E4" s="127"/>
      <c r="F4" s="127"/>
      <c r="G4" s="127"/>
      <c r="H4" s="127"/>
      <c r="I4" s="128"/>
      <c r="K4" s="111" t="s">
        <v>77</v>
      </c>
      <c r="L4" s="112"/>
      <c r="M4" s="112"/>
      <c r="N4" s="112"/>
      <c r="O4" s="112"/>
      <c r="P4" s="112"/>
      <c r="Q4" s="112"/>
      <c r="R4" s="112"/>
      <c r="S4" s="113"/>
      <c r="U4" s="111" t="s">
        <v>78</v>
      </c>
      <c r="V4" s="112"/>
      <c r="W4" s="112"/>
      <c r="X4" s="112"/>
      <c r="Y4" s="112"/>
      <c r="Z4" s="112"/>
      <c r="AA4" s="112"/>
      <c r="AB4" s="112"/>
      <c r="AC4" s="113"/>
    </row>
    <row r="5" spans="1:29" ht="15" customHeight="1" x14ac:dyDescent="0.35">
      <c r="A5" s="126"/>
      <c r="B5" s="127"/>
      <c r="C5" s="127"/>
      <c r="D5" s="127"/>
      <c r="E5" s="127"/>
      <c r="F5" s="127"/>
      <c r="G5" s="127"/>
      <c r="H5" s="127"/>
      <c r="I5" s="128"/>
      <c r="K5" s="111"/>
      <c r="L5" s="112"/>
      <c r="M5" s="112"/>
      <c r="N5" s="112"/>
      <c r="O5" s="112"/>
      <c r="P5" s="112"/>
      <c r="Q5" s="112"/>
      <c r="R5" s="112"/>
      <c r="S5" s="113"/>
      <c r="U5" s="111"/>
      <c r="V5" s="112"/>
      <c r="W5" s="112"/>
      <c r="X5" s="112"/>
      <c r="Y5" s="112"/>
      <c r="Z5" s="112"/>
      <c r="AA5" s="112"/>
      <c r="AB5" s="112"/>
      <c r="AC5" s="113"/>
    </row>
    <row r="6" spans="1:29" ht="15" customHeight="1" x14ac:dyDescent="0.35">
      <c r="A6" s="126"/>
      <c r="B6" s="127"/>
      <c r="C6" s="127"/>
      <c r="D6" s="127"/>
      <c r="E6" s="127"/>
      <c r="F6" s="127"/>
      <c r="G6" s="127"/>
      <c r="H6" s="127"/>
      <c r="I6" s="128"/>
      <c r="K6" s="111"/>
      <c r="L6" s="112"/>
      <c r="M6" s="112"/>
      <c r="N6" s="112"/>
      <c r="O6" s="112"/>
      <c r="P6" s="112"/>
      <c r="Q6" s="112"/>
      <c r="R6" s="112"/>
      <c r="S6" s="113"/>
      <c r="U6" s="111"/>
      <c r="V6" s="112"/>
      <c r="W6" s="112"/>
      <c r="X6" s="112"/>
      <c r="Y6" s="112"/>
      <c r="Z6" s="112"/>
      <c r="AA6" s="112"/>
      <c r="AB6" s="112"/>
      <c r="AC6" s="113"/>
    </row>
    <row r="7" spans="1:29" ht="15" customHeight="1" x14ac:dyDescent="0.35">
      <c r="A7" s="126"/>
      <c r="B7" s="127"/>
      <c r="C7" s="127"/>
      <c r="D7" s="127"/>
      <c r="E7" s="127"/>
      <c r="F7" s="127"/>
      <c r="G7" s="127"/>
      <c r="H7" s="127"/>
      <c r="I7" s="128"/>
      <c r="K7" s="111"/>
      <c r="L7" s="112"/>
      <c r="M7" s="112"/>
      <c r="N7" s="112"/>
      <c r="O7" s="112"/>
      <c r="P7" s="112"/>
      <c r="Q7" s="112"/>
      <c r="R7" s="112"/>
      <c r="S7" s="113"/>
      <c r="U7" s="111"/>
      <c r="V7" s="112"/>
      <c r="W7" s="112"/>
      <c r="X7" s="112"/>
      <c r="Y7" s="112"/>
      <c r="Z7" s="112"/>
      <c r="AA7" s="112"/>
      <c r="AB7" s="112"/>
      <c r="AC7" s="113"/>
    </row>
    <row r="8" spans="1:29" ht="15" customHeight="1" x14ac:dyDescent="0.35">
      <c r="A8" s="126"/>
      <c r="B8" s="127"/>
      <c r="C8" s="127"/>
      <c r="D8" s="127"/>
      <c r="E8" s="127"/>
      <c r="F8" s="127"/>
      <c r="G8" s="127"/>
      <c r="H8" s="127"/>
      <c r="I8" s="128"/>
      <c r="K8" s="123" t="s">
        <v>79</v>
      </c>
      <c r="L8" s="124"/>
      <c r="M8" s="124"/>
      <c r="N8" s="124"/>
      <c r="O8" s="124"/>
      <c r="P8" s="124"/>
      <c r="Q8" s="124"/>
      <c r="R8" s="124"/>
      <c r="S8" s="125"/>
      <c r="U8" s="111"/>
      <c r="V8" s="112"/>
      <c r="W8" s="112"/>
      <c r="X8" s="112"/>
      <c r="Y8" s="112"/>
      <c r="Z8" s="112"/>
      <c r="AA8" s="112"/>
      <c r="AB8" s="112"/>
      <c r="AC8" s="113"/>
    </row>
    <row r="9" spans="1:29" ht="15" customHeight="1" x14ac:dyDescent="0.35">
      <c r="A9" s="126"/>
      <c r="B9" s="127"/>
      <c r="C9" s="127"/>
      <c r="D9" s="127"/>
      <c r="E9" s="127"/>
      <c r="F9" s="127"/>
      <c r="G9" s="127"/>
      <c r="H9" s="127"/>
      <c r="I9" s="128"/>
      <c r="K9" s="97"/>
      <c r="L9" s="98"/>
      <c r="M9" s="98"/>
      <c r="N9" s="98"/>
      <c r="O9" s="98"/>
      <c r="P9" s="98"/>
      <c r="Q9" s="98"/>
      <c r="R9" s="98"/>
      <c r="S9" s="99"/>
      <c r="U9" s="97"/>
      <c r="V9" s="98"/>
      <c r="W9" s="98"/>
      <c r="X9" s="98"/>
      <c r="Y9" s="98"/>
      <c r="Z9" s="98"/>
      <c r="AA9" s="98"/>
      <c r="AB9" s="98"/>
      <c r="AC9" s="99"/>
    </row>
    <row r="10" spans="1:29" ht="15" customHeight="1" x14ac:dyDescent="0.35">
      <c r="A10" s="126"/>
      <c r="B10" s="127"/>
      <c r="C10" s="127"/>
      <c r="D10" s="127"/>
      <c r="E10" s="127"/>
      <c r="F10" s="127"/>
      <c r="G10" s="127"/>
      <c r="H10" s="127"/>
      <c r="I10" s="128"/>
      <c r="K10" s="111" t="s">
        <v>87</v>
      </c>
      <c r="L10" s="112"/>
      <c r="M10" s="112"/>
      <c r="N10" s="112"/>
      <c r="O10" s="112"/>
      <c r="P10" s="112"/>
      <c r="Q10" s="112"/>
      <c r="R10" s="112"/>
      <c r="S10" s="113"/>
      <c r="U10" s="111" t="s">
        <v>80</v>
      </c>
      <c r="V10" s="112"/>
      <c r="W10" s="112"/>
      <c r="X10" s="112"/>
      <c r="Y10" s="112"/>
      <c r="Z10" s="112"/>
      <c r="AA10" s="112"/>
      <c r="AB10" s="112"/>
      <c r="AC10" s="113"/>
    </row>
    <row r="11" spans="1:29" ht="15" customHeight="1" x14ac:dyDescent="0.35">
      <c r="A11" s="126"/>
      <c r="B11" s="127"/>
      <c r="C11" s="127"/>
      <c r="D11" s="127"/>
      <c r="E11" s="127"/>
      <c r="F11" s="127"/>
      <c r="G11" s="127"/>
      <c r="H11" s="127"/>
      <c r="I11" s="128"/>
      <c r="K11" s="111"/>
      <c r="L11" s="112"/>
      <c r="M11" s="112"/>
      <c r="N11" s="112"/>
      <c r="O11" s="112"/>
      <c r="P11" s="112"/>
      <c r="Q11" s="112"/>
      <c r="R11" s="112"/>
      <c r="S11" s="113"/>
      <c r="U11" s="111"/>
      <c r="V11" s="112"/>
      <c r="W11" s="112"/>
      <c r="X11" s="112"/>
      <c r="Y11" s="112"/>
      <c r="Z11" s="112"/>
      <c r="AA11" s="112"/>
      <c r="AB11" s="112"/>
      <c r="AC11" s="113"/>
    </row>
    <row r="12" spans="1:29" ht="15" customHeight="1" x14ac:dyDescent="0.35">
      <c r="A12" s="126"/>
      <c r="B12" s="127"/>
      <c r="C12" s="127"/>
      <c r="D12" s="127"/>
      <c r="E12" s="127"/>
      <c r="F12" s="127"/>
      <c r="G12" s="127"/>
      <c r="H12" s="127"/>
      <c r="I12" s="128"/>
      <c r="K12" s="111"/>
      <c r="L12" s="112"/>
      <c r="M12" s="112"/>
      <c r="N12" s="112"/>
      <c r="O12" s="112"/>
      <c r="P12" s="112"/>
      <c r="Q12" s="112"/>
      <c r="R12" s="112"/>
      <c r="S12" s="113"/>
      <c r="U12" s="111"/>
      <c r="V12" s="112"/>
      <c r="W12" s="112"/>
      <c r="X12" s="112"/>
      <c r="Y12" s="112"/>
      <c r="Z12" s="112"/>
      <c r="AA12" s="112"/>
      <c r="AB12" s="112"/>
      <c r="AC12" s="113"/>
    </row>
    <row r="13" spans="1:29" ht="15" customHeight="1" x14ac:dyDescent="0.35">
      <c r="A13" s="126"/>
      <c r="B13" s="127"/>
      <c r="C13" s="127"/>
      <c r="D13" s="127"/>
      <c r="E13" s="127"/>
      <c r="F13" s="127"/>
      <c r="G13" s="127"/>
      <c r="H13" s="127"/>
      <c r="I13" s="128"/>
      <c r="K13" s="111"/>
      <c r="L13" s="112"/>
      <c r="M13" s="112"/>
      <c r="N13" s="112"/>
      <c r="O13" s="112"/>
      <c r="P13" s="112"/>
      <c r="Q13" s="112"/>
      <c r="R13" s="112"/>
      <c r="S13" s="113"/>
      <c r="U13" s="111"/>
      <c r="V13" s="112"/>
      <c r="W13" s="112"/>
      <c r="X13" s="112"/>
      <c r="Y13" s="112"/>
      <c r="Z13" s="112"/>
      <c r="AA13" s="112"/>
      <c r="AB13" s="112"/>
      <c r="AC13" s="113"/>
    </row>
    <row r="14" spans="1:29" ht="15" customHeight="1" x14ac:dyDescent="0.35">
      <c r="A14" s="126"/>
      <c r="B14" s="127"/>
      <c r="C14" s="127"/>
      <c r="D14" s="127"/>
      <c r="E14" s="127"/>
      <c r="F14" s="127"/>
      <c r="G14" s="127"/>
      <c r="H14" s="127"/>
      <c r="I14" s="128"/>
      <c r="K14" s="111"/>
      <c r="L14" s="112"/>
      <c r="M14" s="112"/>
      <c r="N14" s="112"/>
      <c r="O14" s="112"/>
      <c r="P14" s="112"/>
      <c r="Q14" s="112"/>
      <c r="R14" s="112"/>
      <c r="S14" s="113"/>
      <c r="U14" s="111"/>
      <c r="V14" s="112"/>
      <c r="W14" s="112"/>
      <c r="X14" s="112"/>
      <c r="Y14" s="112"/>
      <c r="Z14" s="112"/>
      <c r="AA14" s="112"/>
      <c r="AB14" s="112"/>
      <c r="AC14" s="113"/>
    </row>
    <row r="15" spans="1:29" ht="15" customHeight="1" x14ac:dyDescent="0.35">
      <c r="A15" s="126"/>
      <c r="B15" s="127"/>
      <c r="C15" s="127"/>
      <c r="D15" s="127"/>
      <c r="E15" s="127"/>
      <c r="F15" s="127"/>
      <c r="G15" s="127"/>
      <c r="H15" s="127"/>
      <c r="I15" s="128"/>
      <c r="K15" s="111" t="s">
        <v>93</v>
      </c>
      <c r="L15" s="112"/>
      <c r="M15" s="112"/>
      <c r="N15" s="112"/>
      <c r="O15" s="112"/>
      <c r="P15" s="112"/>
      <c r="Q15" s="112"/>
      <c r="R15" s="112"/>
      <c r="S15" s="113"/>
      <c r="U15" s="111"/>
      <c r="V15" s="112"/>
      <c r="W15" s="112"/>
      <c r="X15" s="112"/>
      <c r="Y15" s="112"/>
      <c r="Z15" s="112"/>
      <c r="AA15" s="112"/>
      <c r="AB15" s="112"/>
      <c r="AC15" s="113"/>
    </row>
    <row r="16" spans="1:29" ht="15" customHeight="1" x14ac:dyDescent="0.35">
      <c r="A16" s="126"/>
      <c r="B16" s="127"/>
      <c r="C16" s="127"/>
      <c r="D16" s="127"/>
      <c r="E16" s="127"/>
      <c r="F16" s="127"/>
      <c r="G16" s="127"/>
      <c r="H16" s="127"/>
      <c r="I16" s="128"/>
      <c r="K16" s="111"/>
      <c r="L16" s="112"/>
      <c r="M16" s="112"/>
      <c r="N16" s="112"/>
      <c r="O16" s="112"/>
      <c r="P16" s="112"/>
      <c r="Q16" s="112"/>
      <c r="R16" s="112"/>
      <c r="S16" s="113"/>
      <c r="U16" s="94"/>
      <c r="V16" s="95"/>
      <c r="W16" s="95"/>
      <c r="X16" s="95"/>
      <c r="Y16" s="95"/>
      <c r="Z16" s="95"/>
      <c r="AA16" s="95"/>
      <c r="AB16" s="95"/>
      <c r="AC16" s="96"/>
    </row>
    <row r="17" spans="1:29" ht="15" customHeight="1" x14ac:dyDescent="0.35">
      <c r="A17" s="102"/>
      <c r="B17" s="103"/>
      <c r="C17" s="103"/>
      <c r="D17" s="103"/>
      <c r="E17" s="103"/>
      <c r="F17" s="127" t="s">
        <v>81</v>
      </c>
      <c r="G17" s="127"/>
      <c r="H17" s="127"/>
      <c r="I17" s="128"/>
      <c r="K17" s="111"/>
      <c r="L17" s="112"/>
      <c r="M17" s="112"/>
      <c r="N17" s="112"/>
      <c r="O17" s="112"/>
      <c r="P17" s="112"/>
      <c r="Q17" s="112"/>
      <c r="R17" s="112"/>
      <c r="S17" s="113"/>
      <c r="U17" s="94"/>
      <c r="V17" s="95"/>
      <c r="W17" s="95"/>
      <c r="X17" s="95"/>
      <c r="Y17" s="95"/>
      <c r="Z17" s="95"/>
      <c r="AA17" s="95"/>
      <c r="AB17" s="95"/>
      <c r="AC17" s="96"/>
    </row>
    <row r="18" spans="1:29" ht="15" customHeight="1" x14ac:dyDescent="0.35">
      <c r="A18" s="102"/>
      <c r="B18" s="103"/>
      <c r="C18" s="103"/>
      <c r="D18" s="103"/>
      <c r="E18" s="103"/>
      <c r="F18" s="127"/>
      <c r="G18" s="127"/>
      <c r="H18" s="127"/>
      <c r="I18" s="128"/>
      <c r="J18" s="100"/>
      <c r="K18" s="111"/>
      <c r="L18" s="112"/>
      <c r="M18" s="112"/>
      <c r="N18" s="112"/>
      <c r="O18" s="112"/>
      <c r="P18" s="112"/>
      <c r="Q18" s="112"/>
      <c r="R18" s="112"/>
      <c r="S18" s="113"/>
      <c r="T18" s="101"/>
      <c r="U18" s="97"/>
      <c r="V18" s="98"/>
      <c r="W18" s="98"/>
      <c r="X18" s="98"/>
      <c r="Y18" s="98"/>
      <c r="Z18" s="98"/>
      <c r="AA18" s="98"/>
      <c r="AB18" s="98"/>
      <c r="AC18" s="96"/>
    </row>
    <row r="19" spans="1:29" ht="15" customHeight="1" x14ac:dyDescent="0.35">
      <c r="A19" s="102"/>
      <c r="B19" s="103"/>
      <c r="C19" s="103"/>
      <c r="D19" s="103"/>
      <c r="E19" s="103"/>
      <c r="F19" s="127"/>
      <c r="G19" s="127"/>
      <c r="H19" s="127"/>
      <c r="I19" s="128"/>
      <c r="J19" s="100"/>
      <c r="K19" s="111"/>
      <c r="L19" s="112"/>
      <c r="M19" s="112"/>
      <c r="N19" s="112"/>
      <c r="O19" s="112"/>
      <c r="P19" s="112"/>
      <c r="Q19" s="112"/>
      <c r="R19" s="112"/>
      <c r="S19" s="113"/>
      <c r="T19" s="101"/>
      <c r="U19" s="97"/>
      <c r="V19" s="98"/>
      <c r="W19" s="98"/>
      <c r="X19" s="98"/>
      <c r="Y19" s="98"/>
      <c r="Z19" s="98"/>
      <c r="AA19" s="98"/>
      <c r="AB19" s="98"/>
      <c r="AC19" s="96"/>
    </row>
    <row r="20" spans="1:29" ht="15" customHeight="1" x14ac:dyDescent="0.35">
      <c r="A20" s="102"/>
      <c r="B20" s="103"/>
      <c r="C20" s="103"/>
      <c r="D20" s="103"/>
      <c r="E20" s="103"/>
      <c r="F20" s="127"/>
      <c r="G20" s="127"/>
      <c r="H20" s="127"/>
      <c r="I20" s="128"/>
      <c r="J20" s="100"/>
      <c r="K20" s="111"/>
      <c r="L20" s="112"/>
      <c r="M20" s="112"/>
      <c r="N20" s="112"/>
      <c r="O20" s="112"/>
      <c r="P20" s="112"/>
      <c r="Q20" s="112"/>
      <c r="R20" s="112"/>
      <c r="S20" s="113"/>
      <c r="T20" s="101"/>
      <c r="U20" s="111" t="s">
        <v>82</v>
      </c>
      <c r="V20" s="112"/>
      <c r="W20" s="112"/>
      <c r="X20" s="112"/>
      <c r="Y20" s="112"/>
      <c r="Z20" s="112"/>
      <c r="AA20" s="112"/>
      <c r="AB20" s="112"/>
      <c r="AC20" s="113"/>
    </row>
    <row r="21" spans="1:29" ht="15" customHeight="1" x14ac:dyDescent="0.35">
      <c r="A21" s="102"/>
      <c r="B21" s="103"/>
      <c r="C21" s="103"/>
      <c r="D21" s="103"/>
      <c r="E21" s="103"/>
      <c r="F21" s="127"/>
      <c r="G21" s="127"/>
      <c r="H21" s="127"/>
      <c r="I21" s="128"/>
      <c r="J21" s="100"/>
      <c r="K21" s="111"/>
      <c r="L21" s="112"/>
      <c r="M21" s="112"/>
      <c r="N21" s="112"/>
      <c r="O21" s="112"/>
      <c r="P21" s="112"/>
      <c r="Q21" s="112"/>
      <c r="R21" s="112"/>
      <c r="S21" s="113"/>
      <c r="T21" s="101"/>
      <c r="U21" s="111"/>
      <c r="V21" s="112"/>
      <c r="W21" s="112"/>
      <c r="X21" s="112"/>
      <c r="Y21" s="112"/>
      <c r="Z21" s="112"/>
      <c r="AA21" s="112"/>
      <c r="AB21" s="112"/>
      <c r="AC21" s="113"/>
    </row>
    <row r="22" spans="1:29" ht="15" customHeight="1" x14ac:dyDescent="0.35">
      <c r="A22" s="94"/>
      <c r="B22" s="95"/>
      <c r="C22" s="95"/>
      <c r="D22" s="95"/>
      <c r="E22" s="95"/>
      <c r="F22" s="127"/>
      <c r="G22" s="127"/>
      <c r="H22" s="127"/>
      <c r="I22" s="128"/>
      <c r="J22" s="100"/>
      <c r="K22" s="111"/>
      <c r="L22" s="112"/>
      <c r="M22" s="112"/>
      <c r="N22" s="112"/>
      <c r="O22" s="112"/>
      <c r="P22" s="112"/>
      <c r="Q22" s="112"/>
      <c r="R22" s="112"/>
      <c r="S22" s="113"/>
      <c r="T22" s="101"/>
      <c r="U22" s="111"/>
      <c r="V22" s="112"/>
      <c r="W22" s="112"/>
      <c r="X22" s="112"/>
      <c r="Y22" s="112"/>
      <c r="Z22" s="112"/>
      <c r="AA22" s="112"/>
      <c r="AB22" s="112"/>
      <c r="AC22" s="113"/>
    </row>
    <row r="23" spans="1:29" ht="15" customHeight="1" x14ac:dyDescent="0.35">
      <c r="A23" s="94"/>
      <c r="B23" s="95"/>
      <c r="C23" s="95"/>
      <c r="D23" s="95"/>
      <c r="E23" s="95"/>
      <c r="F23" s="127"/>
      <c r="G23" s="127"/>
      <c r="H23" s="127"/>
      <c r="I23" s="128"/>
      <c r="J23" s="100"/>
      <c r="K23" s="111"/>
      <c r="L23" s="112"/>
      <c r="M23" s="112"/>
      <c r="N23" s="112"/>
      <c r="O23" s="112"/>
      <c r="P23" s="112"/>
      <c r="Q23" s="112"/>
      <c r="R23" s="112"/>
      <c r="S23" s="113"/>
      <c r="U23" s="111" t="s">
        <v>83</v>
      </c>
      <c r="V23" s="112"/>
      <c r="W23" s="112"/>
      <c r="X23" s="112"/>
      <c r="Y23" s="98"/>
      <c r="Z23" s="98"/>
      <c r="AA23" s="98"/>
      <c r="AB23" s="98"/>
      <c r="AC23" s="99"/>
    </row>
    <row r="24" spans="1:29" ht="15" customHeight="1" x14ac:dyDescent="0.35">
      <c r="A24" s="94"/>
      <c r="B24" s="95"/>
      <c r="C24" s="95"/>
      <c r="D24" s="95"/>
      <c r="E24" s="95"/>
      <c r="F24" s="127"/>
      <c r="G24" s="127"/>
      <c r="H24" s="127"/>
      <c r="I24" s="128"/>
      <c r="J24" s="100"/>
      <c r="K24" s="111"/>
      <c r="L24" s="112"/>
      <c r="M24" s="112"/>
      <c r="N24" s="112"/>
      <c r="O24" s="112"/>
      <c r="P24" s="112"/>
      <c r="Q24" s="112"/>
      <c r="R24" s="112"/>
      <c r="S24" s="113"/>
      <c r="U24" s="111"/>
      <c r="V24" s="112"/>
      <c r="W24" s="112"/>
      <c r="X24" s="112"/>
      <c r="Y24" s="98"/>
      <c r="Z24" s="98"/>
      <c r="AA24" s="98"/>
      <c r="AB24" s="98"/>
      <c r="AC24" s="99"/>
    </row>
    <row r="25" spans="1:29" ht="15" customHeight="1" x14ac:dyDescent="0.35">
      <c r="A25" s="94"/>
      <c r="B25" s="95"/>
      <c r="C25" s="95"/>
      <c r="D25" s="95"/>
      <c r="E25" s="95"/>
      <c r="F25" s="127"/>
      <c r="G25" s="127"/>
      <c r="H25" s="127"/>
      <c r="I25" s="128"/>
      <c r="J25" s="100"/>
      <c r="K25" s="111"/>
      <c r="L25" s="112"/>
      <c r="M25" s="112"/>
      <c r="N25" s="112"/>
      <c r="O25" s="112"/>
      <c r="P25" s="112"/>
      <c r="Q25" s="112"/>
      <c r="R25" s="112"/>
      <c r="S25" s="113"/>
      <c r="U25" s="111"/>
      <c r="V25" s="112"/>
      <c r="W25" s="112"/>
      <c r="X25" s="112"/>
      <c r="Y25" s="98"/>
      <c r="Z25" s="98"/>
      <c r="AA25" s="98"/>
      <c r="AB25" s="98"/>
      <c r="AC25" s="99"/>
    </row>
    <row r="26" spans="1:29" ht="15" customHeight="1" x14ac:dyDescent="0.35">
      <c r="A26" s="94"/>
      <c r="B26" s="95"/>
      <c r="C26" s="95"/>
      <c r="D26" s="95"/>
      <c r="E26" s="95"/>
      <c r="F26" s="127"/>
      <c r="G26" s="127"/>
      <c r="H26" s="127"/>
      <c r="I26" s="128"/>
      <c r="J26" s="100"/>
      <c r="K26" s="111"/>
      <c r="L26" s="112"/>
      <c r="M26" s="112"/>
      <c r="N26" s="112"/>
      <c r="O26" s="112"/>
      <c r="P26" s="112"/>
      <c r="Q26" s="112"/>
      <c r="R26" s="112"/>
      <c r="S26" s="113"/>
      <c r="U26" s="111"/>
      <c r="V26" s="112"/>
      <c r="W26" s="112"/>
      <c r="X26" s="112"/>
      <c r="Y26" s="98"/>
      <c r="Z26" s="98"/>
      <c r="AA26" s="98"/>
      <c r="AB26" s="98"/>
      <c r="AC26" s="99"/>
    </row>
    <row r="27" spans="1:29" ht="15" customHeight="1" x14ac:dyDescent="0.35">
      <c r="A27" s="94"/>
      <c r="B27" s="95"/>
      <c r="C27" s="95"/>
      <c r="D27" s="95"/>
      <c r="E27" s="95"/>
      <c r="F27" s="127"/>
      <c r="G27" s="127"/>
      <c r="H27" s="127"/>
      <c r="I27" s="128"/>
      <c r="J27" s="100"/>
      <c r="K27" s="111"/>
      <c r="L27" s="112"/>
      <c r="M27" s="112"/>
      <c r="N27" s="112"/>
      <c r="O27" s="112"/>
      <c r="P27" s="112"/>
      <c r="Q27" s="112"/>
      <c r="R27" s="112"/>
      <c r="S27" s="113"/>
      <c r="U27" s="111"/>
      <c r="V27" s="112"/>
      <c r="W27" s="112"/>
      <c r="X27" s="112"/>
      <c r="Y27" s="104"/>
      <c r="Z27" s="104"/>
      <c r="AA27" s="104"/>
      <c r="AB27" s="104"/>
      <c r="AC27" s="96"/>
    </row>
    <row r="28" spans="1:29" ht="15" customHeight="1" x14ac:dyDescent="0.35">
      <c r="A28" s="94"/>
      <c r="B28" s="95"/>
      <c r="C28" s="95"/>
      <c r="D28" s="95"/>
      <c r="E28" s="95"/>
      <c r="F28" s="127"/>
      <c r="G28" s="127"/>
      <c r="H28" s="127"/>
      <c r="I28" s="128"/>
      <c r="J28" s="100"/>
      <c r="K28" s="111"/>
      <c r="L28" s="112"/>
      <c r="M28" s="112"/>
      <c r="N28" s="112"/>
      <c r="O28" s="112"/>
      <c r="P28" s="112"/>
      <c r="Q28" s="112"/>
      <c r="R28" s="112"/>
      <c r="S28" s="113"/>
      <c r="U28" s="111"/>
      <c r="V28" s="112"/>
      <c r="W28" s="112"/>
      <c r="X28" s="112"/>
      <c r="Y28" s="95"/>
      <c r="Z28" s="95"/>
      <c r="AA28" s="95"/>
      <c r="AB28" s="95"/>
      <c r="AC28" s="96"/>
    </row>
    <row r="29" spans="1:29" ht="15" customHeight="1" x14ac:dyDescent="0.35">
      <c r="A29" s="94"/>
      <c r="B29" s="95"/>
      <c r="C29" s="95"/>
      <c r="D29" s="95"/>
      <c r="E29" s="95"/>
      <c r="F29" s="127"/>
      <c r="G29" s="127"/>
      <c r="H29" s="127"/>
      <c r="I29" s="128"/>
      <c r="J29" s="100"/>
      <c r="K29" s="111"/>
      <c r="L29" s="112"/>
      <c r="M29" s="112"/>
      <c r="N29" s="112"/>
      <c r="O29" s="112"/>
      <c r="P29" s="112"/>
      <c r="Q29" s="112"/>
      <c r="R29" s="112"/>
      <c r="S29" s="113"/>
      <c r="U29" s="111"/>
      <c r="V29" s="112"/>
      <c r="W29" s="112"/>
      <c r="X29" s="112"/>
      <c r="Y29" s="95"/>
      <c r="Z29" s="95"/>
      <c r="AA29" s="95"/>
      <c r="AB29" s="95"/>
      <c r="AC29" s="96"/>
    </row>
    <row r="30" spans="1:29" ht="15" customHeight="1" x14ac:dyDescent="0.35">
      <c r="A30" s="94"/>
      <c r="B30" s="95"/>
      <c r="C30" s="95"/>
      <c r="D30" s="95"/>
      <c r="E30" s="95"/>
      <c r="F30" s="127"/>
      <c r="G30" s="127"/>
      <c r="H30" s="127"/>
      <c r="I30" s="128"/>
      <c r="J30" s="100"/>
      <c r="K30" s="94"/>
      <c r="L30" s="95"/>
      <c r="M30" s="95"/>
      <c r="N30" s="95"/>
      <c r="O30" s="95"/>
      <c r="P30" s="95"/>
      <c r="Q30" s="95"/>
      <c r="R30" s="95"/>
      <c r="S30" s="96"/>
      <c r="U30" s="111"/>
      <c r="V30" s="112"/>
      <c r="W30" s="112"/>
      <c r="X30" s="112"/>
      <c r="Y30" s="95"/>
      <c r="Z30" s="95"/>
      <c r="AA30" s="95"/>
      <c r="AB30" s="95"/>
      <c r="AC30" s="96"/>
    </row>
    <row r="31" spans="1:29" ht="15" customHeight="1" x14ac:dyDescent="0.35">
      <c r="A31" s="126" t="s">
        <v>86</v>
      </c>
      <c r="B31" s="127"/>
      <c r="C31" s="127"/>
      <c r="D31" s="127"/>
      <c r="E31" s="127"/>
      <c r="F31" s="127"/>
      <c r="G31" s="127"/>
      <c r="H31" s="127"/>
      <c r="I31" s="128"/>
      <c r="J31" s="100"/>
      <c r="K31" s="114" t="s">
        <v>84</v>
      </c>
      <c r="L31" s="115"/>
      <c r="M31" s="115"/>
      <c r="N31" s="115"/>
      <c r="O31" s="115"/>
      <c r="P31" s="115"/>
      <c r="Q31" s="115"/>
      <c r="R31" s="115"/>
      <c r="S31" s="116"/>
      <c r="U31" s="111"/>
      <c r="V31" s="112"/>
      <c r="W31" s="112"/>
      <c r="X31" s="112"/>
      <c r="Y31" s="95"/>
      <c r="Z31" s="95"/>
      <c r="AA31" s="95"/>
      <c r="AB31" s="95"/>
      <c r="AC31" s="96"/>
    </row>
    <row r="32" spans="1:29" ht="15" customHeight="1" x14ac:dyDescent="0.35">
      <c r="A32" s="126"/>
      <c r="B32" s="127"/>
      <c r="C32" s="127"/>
      <c r="D32" s="127"/>
      <c r="E32" s="127"/>
      <c r="F32" s="127"/>
      <c r="G32" s="127"/>
      <c r="H32" s="127"/>
      <c r="I32" s="128"/>
      <c r="K32" s="94"/>
      <c r="L32" s="108"/>
      <c r="M32" s="108"/>
      <c r="N32" s="108"/>
      <c r="O32" s="108"/>
      <c r="P32" s="108"/>
      <c r="Q32" s="108"/>
      <c r="R32" s="108"/>
      <c r="S32" s="109"/>
      <c r="U32" s="111"/>
      <c r="V32" s="112"/>
      <c r="W32" s="112"/>
      <c r="X32" s="112"/>
      <c r="Y32" s="95"/>
      <c r="Z32" s="95"/>
      <c r="AA32" s="95"/>
      <c r="AB32" s="95"/>
      <c r="AC32" s="96"/>
    </row>
    <row r="33" spans="1:29" ht="15" customHeight="1" x14ac:dyDescent="0.35">
      <c r="A33" s="126"/>
      <c r="B33" s="127"/>
      <c r="C33" s="127"/>
      <c r="D33" s="127"/>
      <c r="E33" s="127"/>
      <c r="F33" s="127"/>
      <c r="G33" s="127"/>
      <c r="H33" s="127"/>
      <c r="I33" s="128"/>
      <c r="K33" s="111" t="s">
        <v>85</v>
      </c>
      <c r="L33" s="112"/>
      <c r="M33" s="112"/>
      <c r="N33" s="112"/>
      <c r="O33" s="112"/>
      <c r="P33" s="112"/>
      <c r="Q33" s="112"/>
      <c r="R33" s="112"/>
      <c r="S33" s="113"/>
      <c r="U33" s="111"/>
      <c r="V33" s="112"/>
      <c r="W33" s="112"/>
      <c r="X33" s="112"/>
      <c r="Y33" s="95"/>
      <c r="Z33" s="95"/>
      <c r="AA33" s="95"/>
      <c r="AB33" s="95"/>
      <c r="AC33" s="96"/>
    </row>
    <row r="34" spans="1:29" ht="15" customHeight="1" x14ac:dyDescent="0.35">
      <c r="A34" s="126"/>
      <c r="B34" s="127"/>
      <c r="C34" s="127"/>
      <c r="D34" s="127"/>
      <c r="E34" s="127"/>
      <c r="F34" s="127"/>
      <c r="G34" s="127"/>
      <c r="H34" s="127"/>
      <c r="I34" s="128"/>
      <c r="K34" s="111"/>
      <c r="L34" s="112"/>
      <c r="M34" s="112"/>
      <c r="N34" s="112"/>
      <c r="O34" s="112"/>
      <c r="P34" s="112"/>
      <c r="Q34" s="112"/>
      <c r="R34" s="112"/>
      <c r="S34" s="113"/>
      <c r="U34" s="111"/>
      <c r="V34" s="112"/>
      <c r="W34" s="112"/>
      <c r="X34" s="112"/>
      <c r="Y34" s="95"/>
      <c r="Z34" s="95"/>
      <c r="AA34" s="95"/>
      <c r="AB34" s="95"/>
      <c r="AC34" s="96"/>
    </row>
    <row r="35" spans="1:29" ht="14.25" customHeight="1" x14ac:dyDescent="0.35">
      <c r="A35" s="126"/>
      <c r="B35" s="127"/>
      <c r="C35" s="127"/>
      <c r="D35" s="127"/>
      <c r="E35" s="127"/>
      <c r="F35" s="127"/>
      <c r="G35" s="127"/>
      <c r="H35" s="127"/>
      <c r="I35" s="128"/>
      <c r="K35" s="111"/>
      <c r="L35" s="112"/>
      <c r="M35" s="112"/>
      <c r="N35" s="112"/>
      <c r="O35" s="112"/>
      <c r="P35" s="112"/>
      <c r="Q35" s="112"/>
      <c r="R35" s="112"/>
      <c r="S35" s="113"/>
      <c r="U35" s="111"/>
      <c r="V35" s="112"/>
      <c r="W35" s="112"/>
      <c r="X35" s="112"/>
      <c r="Y35" s="95"/>
      <c r="Z35" s="95"/>
      <c r="AA35" s="95"/>
      <c r="AB35" s="95"/>
      <c r="AC35" s="96"/>
    </row>
    <row r="36" spans="1:29" x14ac:dyDescent="0.35">
      <c r="A36" s="132"/>
      <c r="B36" s="133"/>
      <c r="C36" s="133"/>
      <c r="D36" s="133"/>
      <c r="E36" s="133"/>
      <c r="F36" s="133"/>
      <c r="G36" s="133"/>
      <c r="H36" s="133"/>
      <c r="I36" s="134"/>
      <c r="K36" s="129"/>
      <c r="L36" s="130"/>
      <c r="M36" s="130"/>
      <c r="N36" s="130"/>
      <c r="O36" s="130"/>
      <c r="P36" s="130"/>
      <c r="Q36" s="130"/>
      <c r="R36" s="130"/>
      <c r="S36" s="131"/>
      <c r="U36" s="105"/>
      <c r="V36" s="106"/>
      <c r="W36" s="106"/>
      <c r="X36" s="106"/>
      <c r="Y36" s="106"/>
      <c r="Z36" s="106"/>
      <c r="AA36" s="106"/>
      <c r="AB36" s="106"/>
      <c r="AC36" s="107"/>
    </row>
    <row r="40" spans="1:29" x14ac:dyDescent="0.35">
      <c r="F40" s="96"/>
    </row>
  </sheetData>
  <mergeCells count="16">
    <mergeCell ref="A4:I16"/>
    <mergeCell ref="K15:S29"/>
    <mergeCell ref="K33:S36"/>
    <mergeCell ref="A31:I36"/>
    <mergeCell ref="A1:I2"/>
    <mergeCell ref="K1:S2"/>
    <mergeCell ref="F17:I30"/>
    <mergeCell ref="U20:AC22"/>
    <mergeCell ref="U23:X35"/>
    <mergeCell ref="K31:S31"/>
    <mergeCell ref="U1:AC2"/>
    <mergeCell ref="K4:S7"/>
    <mergeCell ref="U4:AC8"/>
    <mergeCell ref="K8:S8"/>
    <mergeCell ref="K10:S14"/>
    <mergeCell ref="U10:AC15"/>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Wizard">
    <pageSetUpPr fitToPage="1"/>
  </sheetPr>
  <dimension ref="A1:GV809"/>
  <sheetViews>
    <sheetView zoomScaleNormal="100" workbookViewId="0">
      <selection activeCell="H15" sqref="H15"/>
    </sheetView>
  </sheetViews>
  <sheetFormatPr defaultColWidth="0" defaultRowHeight="15" customHeight="1" zeroHeight="1" x14ac:dyDescent="0.35"/>
  <cols>
    <col min="1" max="1" width="17" customWidth="1"/>
    <col min="2" max="2" width="10.26953125" customWidth="1"/>
    <col min="3" max="3" width="13.54296875" customWidth="1"/>
    <col min="4" max="4" width="8.26953125" customWidth="1"/>
    <col min="5" max="5" width="9.54296875" customWidth="1"/>
    <col min="6" max="6" width="17.7265625" customWidth="1"/>
    <col min="7" max="7" width="2.26953125" style="4" customWidth="1"/>
    <col min="8" max="8" width="24.26953125" hidden="1" customWidth="1"/>
    <col min="9" max="9" width="18.81640625" hidden="1" customWidth="1"/>
    <col min="10" max="10" width="16.7265625" hidden="1" customWidth="1"/>
    <col min="11" max="11" width="24.1796875" hidden="1" customWidth="1"/>
    <col min="12" max="12" width="24.26953125" style="4" hidden="1" customWidth="1"/>
    <col min="13" max="13" width="18.81640625" style="4" hidden="1" customWidth="1"/>
    <col min="14" max="14" width="16.7265625" style="4" hidden="1" customWidth="1"/>
    <col min="15" max="15" width="24.453125" style="4" hidden="1" customWidth="1"/>
    <col min="16" max="16" width="6.81640625" style="4" hidden="1" customWidth="1"/>
    <col min="17" max="17" width="24.26953125" style="4" hidden="1" customWidth="1"/>
    <col min="18" max="18" width="18.81640625" style="4" hidden="1" customWidth="1"/>
    <col min="19" max="19" width="16.7265625" style="4" hidden="1" customWidth="1"/>
    <col min="20" max="20" width="24.26953125" style="4" hidden="1" customWidth="1"/>
    <col min="21" max="21" width="2.81640625" style="4" hidden="1" customWidth="1"/>
    <col min="22" max="22" width="24.26953125" style="4" customWidth="1"/>
    <col min="23" max="23" width="18.81640625" style="4" customWidth="1"/>
    <col min="24" max="24" width="16.7265625" style="4" customWidth="1"/>
    <col min="25" max="25" width="24.26953125" style="4" customWidth="1"/>
    <col min="26" max="26" width="2.81640625" style="4" hidden="1" customWidth="1"/>
    <col min="27" max="27" width="24.26953125" style="4" hidden="1" customWidth="1"/>
    <col min="28" max="28" width="18.81640625" style="4" hidden="1" customWidth="1"/>
    <col min="29" max="29" width="16.7265625" style="4" hidden="1" customWidth="1"/>
    <col min="30" max="30" width="24.453125" style="4" hidden="1" customWidth="1"/>
    <col min="31" max="31" width="25.54296875" style="4" hidden="1" customWidth="1"/>
    <col min="32" max="32" width="2.54296875" customWidth="1"/>
    <col min="33" max="33" width="18" customWidth="1"/>
    <col min="34" max="34" width="6.1796875" customWidth="1"/>
    <col min="35" max="35" width="17.7265625" customWidth="1"/>
    <col min="36" max="36" width="4.54296875" customWidth="1"/>
    <col min="37" max="37" width="24" style="4" customWidth="1"/>
    <col min="38" max="38" width="9.1796875" style="4" hidden="1" customWidth="1"/>
    <col min="39" max="202" width="0" style="4" hidden="1" customWidth="1"/>
    <col min="203" max="204" width="0" hidden="1" customWidth="1"/>
    <col min="205" max="16384" width="9.1796875" hidden="1"/>
  </cols>
  <sheetData>
    <row r="1" spans="1:36" ht="18.5" x14ac:dyDescent="0.45">
      <c r="A1" s="230" t="s">
        <v>16</v>
      </c>
      <c r="B1" s="231"/>
      <c r="C1" s="231"/>
      <c r="D1" s="231"/>
      <c r="E1" s="231"/>
      <c r="F1" s="232"/>
      <c r="H1" s="237" t="s">
        <v>88</v>
      </c>
      <c r="I1" s="238"/>
      <c r="J1" s="238"/>
      <c r="K1" s="239"/>
      <c r="L1" s="149" t="s">
        <v>89</v>
      </c>
      <c r="M1" s="150"/>
      <c r="N1" s="150"/>
      <c r="O1" s="151"/>
      <c r="P1" s="42"/>
      <c r="Q1" s="155" t="s">
        <v>90</v>
      </c>
      <c r="R1" s="156"/>
      <c r="S1" s="156"/>
      <c r="T1" s="157"/>
      <c r="U1" s="42"/>
      <c r="V1" s="161" t="s">
        <v>91</v>
      </c>
      <c r="W1" s="162"/>
      <c r="X1" s="162"/>
      <c r="Y1" s="163"/>
      <c r="Z1" s="42"/>
      <c r="AA1" s="167" t="s">
        <v>92</v>
      </c>
      <c r="AB1" s="168"/>
      <c r="AC1" s="168"/>
      <c r="AD1" s="169"/>
      <c r="AF1" s="4"/>
      <c r="AG1" s="4"/>
      <c r="AH1" s="4"/>
      <c r="AI1" s="4"/>
      <c r="AJ1" s="4"/>
    </row>
    <row r="2" spans="1:36" ht="15.75" customHeight="1" x14ac:dyDescent="0.45">
      <c r="A2" s="251"/>
      <c r="B2" s="251"/>
      <c r="C2" s="251"/>
      <c r="D2" s="251"/>
      <c r="E2" s="251"/>
      <c r="F2" s="251"/>
      <c r="H2" s="240"/>
      <c r="I2" s="241"/>
      <c r="J2" s="241"/>
      <c r="K2" s="242"/>
      <c r="L2" s="152"/>
      <c r="M2" s="153"/>
      <c r="N2" s="153"/>
      <c r="O2" s="154"/>
      <c r="Q2" s="158"/>
      <c r="R2" s="159"/>
      <c r="S2" s="159"/>
      <c r="T2" s="160"/>
      <c r="V2" s="164"/>
      <c r="W2" s="165"/>
      <c r="X2" s="165"/>
      <c r="Y2" s="166"/>
      <c r="AA2" s="170"/>
      <c r="AB2" s="171"/>
      <c r="AC2" s="171"/>
      <c r="AD2" s="172"/>
      <c r="AF2" s="4"/>
      <c r="AG2" s="4"/>
      <c r="AH2" s="4"/>
      <c r="AI2" s="4"/>
      <c r="AJ2" s="4"/>
    </row>
    <row r="3" spans="1:36" ht="15" customHeight="1" x14ac:dyDescent="0.35">
      <c r="A3" s="233" t="s">
        <v>17</v>
      </c>
      <c r="B3" s="234"/>
      <c r="C3" s="234"/>
      <c r="D3" s="234"/>
      <c r="E3" s="234"/>
      <c r="F3" s="235"/>
      <c r="H3" s="243"/>
      <c r="I3" s="243"/>
      <c r="J3" s="243"/>
      <c r="K3" s="243"/>
      <c r="L3" s="173"/>
      <c r="M3" s="173"/>
      <c r="N3" s="173"/>
      <c r="O3" s="173"/>
      <c r="P3" s="43"/>
      <c r="Q3" s="173"/>
      <c r="R3" s="173"/>
      <c r="S3" s="173"/>
      <c r="T3" s="173"/>
      <c r="U3" s="43"/>
      <c r="V3" s="173"/>
      <c r="W3" s="173"/>
      <c r="X3" s="173"/>
      <c r="Y3" s="173"/>
      <c r="Z3" s="43"/>
      <c r="AA3" s="173"/>
      <c r="AB3" s="173"/>
      <c r="AC3" s="173"/>
      <c r="AD3" s="173"/>
      <c r="AF3" s="4"/>
      <c r="AG3" s="4"/>
      <c r="AH3" s="4"/>
      <c r="AI3" s="4"/>
      <c r="AJ3" s="4"/>
    </row>
    <row r="4" spans="1:36" ht="16.5" customHeight="1" x14ac:dyDescent="0.35">
      <c r="A4" s="57" t="s">
        <v>0</v>
      </c>
      <c r="B4" s="221"/>
      <c r="C4" s="222"/>
      <c r="D4" s="222"/>
      <c r="E4" s="222"/>
      <c r="F4" s="223"/>
      <c r="H4" s="65" t="s">
        <v>53</v>
      </c>
      <c r="I4" s="236" t="s">
        <v>73</v>
      </c>
      <c r="J4" s="236"/>
      <c r="K4" s="236"/>
      <c r="L4" s="64" t="s">
        <v>54</v>
      </c>
      <c r="M4" s="181" t="s">
        <v>73</v>
      </c>
      <c r="N4" s="182"/>
      <c r="O4" s="183"/>
      <c r="P4" s="44"/>
      <c r="Q4" s="83" t="s">
        <v>55</v>
      </c>
      <c r="R4" s="181" t="s">
        <v>73</v>
      </c>
      <c r="S4" s="182"/>
      <c r="T4" s="183"/>
      <c r="U4" s="44"/>
      <c r="V4" s="66" t="s">
        <v>63</v>
      </c>
      <c r="W4" s="181" t="s">
        <v>73</v>
      </c>
      <c r="X4" s="182"/>
      <c r="Y4" s="183"/>
      <c r="Z4" s="44"/>
      <c r="AA4" s="62" t="s">
        <v>64</v>
      </c>
      <c r="AB4" s="181" t="s">
        <v>73</v>
      </c>
      <c r="AC4" s="182"/>
      <c r="AD4" s="183"/>
      <c r="AF4" s="4"/>
      <c r="AG4" s="4"/>
      <c r="AH4" s="4"/>
      <c r="AI4" s="4"/>
      <c r="AJ4" s="4"/>
    </row>
    <row r="5" spans="1:36" ht="15" customHeight="1" x14ac:dyDescent="0.35">
      <c r="A5" s="57" t="s">
        <v>1</v>
      </c>
      <c r="B5" s="221"/>
      <c r="C5" s="222"/>
      <c r="D5" s="222"/>
      <c r="E5" s="222"/>
      <c r="F5" s="223"/>
      <c r="H5" s="174"/>
      <c r="I5" s="174"/>
      <c r="J5" s="174"/>
      <c r="K5" s="174"/>
      <c r="L5" s="174"/>
      <c r="M5" s="174"/>
      <c r="N5" s="174"/>
      <c r="O5" s="174"/>
      <c r="P5" s="45"/>
      <c r="Q5" s="174"/>
      <c r="R5" s="174"/>
      <c r="S5" s="174"/>
      <c r="T5" s="174"/>
      <c r="U5" s="45"/>
      <c r="V5" s="174"/>
      <c r="W5" s="174"/>
      <c r="X5" s="174"/>
      <c r="Y5" s="174"/>
      <c r="Z5" s="45"/>
      <c r="AA5" s="174"/>
      <c r="AB5" s="174"/>
      <c r="AC5" s="174"/>
      <c r="AD5" s="174"/>
      <c r="AF5" s="4"/>
      <c r="AG5" s="4"/>
      <c r="AH5" s="4"/>
      <c r="AI5" s="4"/>
      <c r="AJ5" s="4"/>
    </row>
    <row r="6" spans="1:36" ht="15" customHeight="1" x14ac:dyDescent="0.35">
      <c r="A6" s="57" t="s">
        <v>2</v>
      </c>
      <c r="B6" s="221"/>
      <c r="C6" s="222"/>
      <c r="D6" s="222"/>
      <c r="E6" s="222"/>
      <c r="F6" s="223"/>
      <c r="H6" s="85" t="s">
        <v>39</v>
      </c>
      <c r="I6" s="84" t="s">
        <v>32</v>
      </c>
      <c r="J6" s="84" t="s">
        <v>23</v>
      </c>
      <c r="K6" s="84" t="s">
        <v>24</v>
      </c>
      <c r="L6" s="87" t="s">
        <v>39</v>
      </c>
      <c r="M6" s="88" t="s">
        <v>32</v>
      </c>
      <c r="N6" s="88" t="s">
        <v>23</v>
      </c>
      <c r="O6" s="88" t="s">
        <v>24</v>
      </c>
      <c r="P6" s="44"/>
      <c r="Q6" s="90" t="s">
        <v>39</v>
      </c>
      <c r="R6" s="93" t="s">
        <v>32</v>
      </c>
      <c r="S6" s="93" t="s">
        <v>23</v>
      </c>
      <c r="T6" s="93" t="s">
        <v>24</v>
      </c>
      <c r="U6" s="44"/>
      <c r="V6" s="89" t="s">
        <v>39</v>
      </c>
      <c r="W6" s="92" t="s">
        <v>32</v>
      </c>
      <c r="X6" s="92" t="s">
        <v>23</v>
      </c>
      <c r="Y6" s="92" t="s">
        <v>24</v>
      </c>
      <c r="Z6" s="44"/>
      <c r="AA6" s="86" t="s">
        <v>39</v>
      </c>
      <c r="AB6" s="91" t="s">
        <v>32</v>
      </c>
      <c r="AC6" s="91" t="s">
        <v>23</v>
      </c>
      <c r="AD6" s="91" t="s">
        <v>24</v>
      </c>
      <c r="AF6" s="4"/>
      <c r="AG6" s="4"/>
      <c r="AH6" s="4"/>
      <c r="AI6" s="4"/>
      <c r="AJ6" s="4"/>
    </row>
    <row r="7" spans="1:36" ht="15" customHeight="1" x14ac:dyDescent="0.35">
      <c r="A7" s="57" t="s">
        <v>3</v>
      </c>
      <c r="B7" s="221"/>
      <c r="C7" s="222"/>
      <c r="D7" s="222"/>
      <c r="E7" s="222"/>
      <c r="F7" s="223"/>
      <c r="H7" s="38" t="s">
        <v>44</v>
      </c>
      <c r="I7" s="39">
        <v>0</v>
      </c>
      <c r="J7" s="39">
        <v>0</v>
      </c>
      <c r="K7" s="38" t="s">
        <v>44</v>
      </c>
      <c r="L7" s="38" t="s">
        <v>44</v>
      </c>
      <c r="M7" s="39">
        <v>0</v>
      </c>
      <c r="N7" s="39">
        <v>0</v>
      </c>
      <c r="O7" s="38" t="s">
        <v>44</v>
      </c>
      <c r="P7" s="41"/>
      <c r="Q7" s="38" t="s">
        <v>44</v>
      </c>
      <c r="R7" s="63">
        <v>0</v>
      </c>
      <c r="S7" s="63">
        <v>0</v>
      </c>
      <c r="T7" s="38" t="s">
        <v>44</v>
      </c>
      <c r="U7" s="41"/>
      <c r="V7" s="7" t="s">
        <v>44</v>
      </c>
      <c r="W7" s="48">
        <v>0</v>
      </c>
      <c r="X7" s="48">
        <v>0</v>
      </c>
      <c r="Y7" s="7" t="s">
        <v>44</v>
      </c>
      <c r="Z7" s="41"/>
      <c r="AA7" s="7" t="s">
        <v>44</v>
      </c>
      <c r="AB7" s="48">
        <v>0</v>
      </c>
      <c r="AC7" s="48">
        <v>0</v>
      </c>
      <c r="AD7" s="7" t="s">
        <v>44</v>
      </c>
      <c r="AF7" s="4"/>
      <c r="AG7" s="4"/>
      <c r="AH7" s="4"/>
      <c r="AI7" s="4"/>
      <c r="AJ7" s="4"/>
    </row>
    <row r="8" spans="1:36" ht="14.5" x14ac:dyDescent="0.35">
      <c r="A8" s="57" t="s">
        <v>4</v>
      </c>
      <c r="B8" s="221"/>
      <c r="C8" s="223"/>
      <c r="D8" s="57" t="s">
        <v>5</v>
      </c>
      <c r="E8" s="224"/>
      <c r="F8" s="225"/>
      <c r="H8" s="244" t="s">
        <v>25</v>
      </c>
      <c r="I8" s="245"/>
      <c r="J8" s="245"/>
      <c r="K8" s="246"/>
      <c r="L8" s="212" t="s">
        <v>25</v>
      </c>
      <c r="M8" s="213"/>
      <c r="N8" s="213"/>
      <c r="O8" s="214"/>
      <c r="P8" s="41"/>
      <c r="Q8" s="193" t="s">
        <v>25</v>
      </c>
      <c r="R8" s="194"/>
      <c r="S8" s="194"/>
      <c r="T8" s="195"/>
      <c r="U8" s="41"/>
      <c r="V8" s="209" t="s">
        <v>25</v>
      </c>
      <c r="W8" s="210"/>
      <c r="X8" s="210"/>
      <c r="Y8" s="211"/>
      <c r="Z8" s="41"/>
      <c r="AA8" s="178" t="s">
        <v>25</v>
      </c>
      <c r="AB8" s="179"/>
      <c r="AC8" s="179"/>
      <c r="AD8" s="180"/>
      <c r="AF8" s="4"/>
      <c r="AG8" s="4"/>
      <c r="AH8" s="4"/>
      <c r="AI8" s="4"/>
      <c r="AJ8" s="4"/>
    </row>
    <row r="9" spans="1:36" ht="15" customHeight="1" x14ac:dyDescent="0.35">
      <c r="A9" s="247"/>
      <c r="B9" s="247"/>
      <c r="C9" s="247"/>
      <c r="D9" s="247"/>
      <c r="E9" s="247"/>
      <c r="F9" s="247"/>
      <c r="H9" s="184"/>
      <c r="I9" s="185"/>
      <c r="J9" s="185"/>
      <c r="K9" s="186"/>
      <c r="L9" s="184"/>
      <c r="M9" s="185"/>
      <c r="N9" s="185"/>
      <c r="O9" s="186"/>
      <c r="P9" s="41"/>
      <c r="Q9" s="184"/>
      <c r="R9" s="185"/>
      <c r="S9" s="185"/>
      <c r="T9" s="186"/>
      <c r="U9" s="41"/>
      <c r="V9" s="184"/>
      <c r="W9" s="185"/>
      <c r="X9" s="185"/>
      <c r="Y9" s="186"/>
      <c r="Z9" s="41"/>
      <c r="AA9" s="184"/>
      <c r="AB9" s="185"/>
      <c r="AC9" s="185"/>
      <c r="AD9" s="186"/>
      <c r="AF9" s="4"/>
      <c r="AG9" s="4"/>
      <c r="AH9" s="4"/>
      <c r="AI9" s="4"/>
      <c r="AJ9" s="4"/>
    </row>
    <row r="10" spans="1:36" ht="15" customHeight="1" x14ac:dyDescent="0.35">
      <c r="A10" s="248" t="s">
        <v>18</v>
      </c>
      <c r="B10" s="249"/>
      <c r="C10" s="249"/>
      <c r="D10" s="249"/>
      <c r="E10" s="249"/>
      <c r="F10" s="250"/>
      <c r="H10" s="187"/>
      <c r="I10" s="188"/>
      <c r="J10" s="188"/>
      <c r="K10" s="189"/>
      <c r="L10" s="187"/>
      <c r="M10" s="188"/>
      <c r="N10" s="188"/>
      <c r="O10" s="189"/>
      <c r="P10" s="41"/>
      <c r="Q10" s="187"/>
      <c r="R10" s="188"/>
      <c r="S10" s="188"/>
      <c r="T10" s="189"/>
      <c r="U10" s="41"/>
      <c r="V10" s="187"/>
      <c r="W10" s="188"/>
      <c r="X10" s="188"/>
      <c r="Y10" s="189"/>
      <c r="Z10" s="41"/>
      <c r="AA10" s="187"/>
      <c r="AB10" s="188"/>
      <c r="AC10" s="188"/>
      <c r="AD10" s="189"/>
      <c r="AF10" s="4"/>
      <c r="AG10" s="4"/>
      <c r="AH10" s="4"/>
      <c r="AI10" s="4"/>
      <c r="AJ10" s="4"/>
    </row>
    <row r="11" spans="1:36" ht="15" customHeight="1" x14ac:dyDescent="0.35">
      <c r="A11" s="253"/>
      <c r="B11" s="254"/>
      <c r="C11" s="254"/>
      <c r="D11" s="254"/>
      <c r="E11" s="254"/>
      <c r="F11" s="255"/>
      <c r="H11" s="187"/>
      <c r="I11" s="188"/>
      <c r="J11" s="188"/>
      <c r="K11" s="189"/>
      <c r="L11" s="187"/>
      <c r="M11" s="188"/>
      <c r="N11" s="188"/>
      <c r="O11" s="189"/>
      <c r="P11" s="41"/>
      <c r="Q11" s="187"/>
      <c r="R11" s="188"/>
      <c r="S11" s="188"/>
      <c r="T11" s="189"/>
      <c r="U11" s="41"/>
      <c r="V11" s="187"/>
      <c r="W11" s="188"/>
      <c r="X11" s="188"/>
      <c r="Y11" s="189"/>
      <c r="Z11" s="41"/>
      <c r="AA11" s="187"/>
      <c r="AB11" s="188"/>
      <c r="AC11" s="188"/>
      <c r="AD11" s="189"/>
      <c r="AF11" s="4"/>
      <c r="AG11" s="4"/>
      <c r="AH11" s="4"/>
      <c r="AI11" s="4"/>
      <c r="AJ11" s="4"/>
    </row>
    <row r="12" spans="1:36" ht="14.5" x14ac:dyDescent="0.35">
      <c r="A12" s="253"/>
      <c r="B12" s="254"/>
      <c r="C12" s="254"/>
      <c r="D12" s="254"/>
      <c r="E12" s="254"/>
      <c r="F12" s="255"/>
      <c r="H12" s="187"/>
      <c r="I12" s="188"/>
      <c r="J12" s="188"/>
      <c r="K12" s="189"/>
      <c r="L12" s="190"/>
      <c r="M12" s="191"/>
      <c r="N12" s="191"/>
      <c r="O12" s="192"/>
      <c r="P12" s="41"/>
      <c r="Q12" s="190"/>
      <c r="R12" s="191"/>
      <c r="S12" s="191"/>
      <c r="T12" s="192"/>
      <c r="U12" s="41"/>
      <c r="V12" s="190"/>
      <c r="W12" s="191"/>
      <c r="X12" s="191"/>
      <c r="Y12" s="192"/>
      <c r="Z12" s="41"/>
      <c r="AA12" s="190"/>
      <c r="AB12" s="191"/>
      <c r="AC12" s="191"/>
      <c r="AD12" s="192"/>
      <c r="AF12" s="4"/>
      <c r="AG12" s="4"/>
      <c r="AH12" s="4"/>
      <c r="AI12" s="4"/>
      <c r="AJ12" s="4"/>
    </row>
    <row r="13" spans="1:36" ht="14.5" x14ac:dyDescent="0.35">
      <c r="A13" s="253"/>
      <c r="B13" s="254"/>
      <c r="C13" s="254"/>
      <c r="D13" s="254"/>
      <c r="E13" s="254"/>
      <c r="F13" s="255"/>
      <c r="H13" s="208"/>
      <c r="I13" s="208"/>
      <c r="J13" s="208"/>
      <c r="K13" s="208"/>
      <c r="P13" s="41"/>
      <c r="U13" s="41"/>
      <c r="Z13" s="41"/>
      <c r="AF13" s="4"/>
      <c r="AG13" s="4"/>
      <c r="AH13" s="4"/>
      <c r="AI13" s="4"/>
      <c r="AJ13" s="4"/>
    </row>
    <row r="14" spans="1:36" ht="15" customHeight="1" x14ac:dyDescent="0.35">
      <c r="A14" s="253"/>
      <c r="B14" s="254"/>
      <c r="C14" s="254"/>
      <c r="D14" s="254"/>
      <c r="E14" s="254"/>
      <c r="F14" s="255"/>
      <c r="H14" s="85" t="s">
        <v>40</v>
      </c>
      <c r="I14" s="84" t="s">
        <v>32</v>
      </c>
      <c r="J14" s="84" t="s">
        <v>23</v>
      </c>
      <c r="K14" s="84" t="s">
        <v>24</v>
      </c>
      <c r="L14" s="87" t="s">
        <v>40</v>
      </c>
      <c r="M14" s="88" t="s">
        <v>32</v>
      </c>
      <c r="N14" s="88" t="s">
        <v>23</v>
      </c>
      <c r="O14" s="88" t="s">
        <v>24</v>
      </c>
      <c r="P14" s="44"/>
      <c r="Q14" s="90" t="s">
        <v>40</v>
      </c>
      <c r="R14" s="93" t="s">
        <v>32</v>
      </c>
      <c r="S14" s="93" t="s">
        <v>23</v>
      </c>
      <c r="T14" s="93" t="s">
        <v>24</v>
      </c>
      <c r="U14" s="44"/>
      <c r="V14" s="89" t="s">
        <v>40</v>
      </c>
      <c r="W14" s="92" t="s">
        <v>32</v>
      </c>
      <c r="X14" s="92" t="s">
        <v>23</v>
      </c>
      <c r="Y14" s="92" t="s">
        <v>24</v>
      </c>
      <c r="Z14" s="44"/>
      <c r="AA14" s="86" t="s">
        <v>40</v>
      </c>
      <c r="AB14" s="91" t="s">
        <v>32</v>
      </c>
      <c r="AC14" s="91" t="s">
        <v>23</v>
      </c>
      <c r="AD14" s="91" t="s">
        <v>24</v>
      </c>
      <c r="AF14" s="4"/>
      <c r="AG14" s="4"/>
      <c r="AH14" s="4"/>
      <c r="AI14" s="4"/>
      <c r="AJ14" s="4"/>
    </row>
    <row r="15" spans="1:36" s="4" customFormat="1" ht="14.5" x14ac:dyDescent="0.35">
      <c r="A15" s="218"/>
      <c r="B15" s="219"/>
      <c r="C15" s="219"/>
      <c r="D15" s="219"/>
      <c r="E15" s="219"/>
      <c r="F15" s="220"/>
      <c r="H15" s="38" t="s">
        <v>44</v>
      </c>
      <c r="I15" s="39">
        <v>0</v>
      </c>
      <c r="J15" s="39">
        <v>0</v>
      </c>
      <c r="K15" s="38" t="s">
        <v>44</v>
      </c>
      <c r="L15" s="38" t="s">
        <v>44</v>
      </c>
      <c r="M15" s="39">
        <v>0</v>
      </c>
      <c r="N15" s="39">
        <v>0</v>
      </c>
      <c r="O15" s="38" t="s">
        <v>44</v>
      </c>
      <c r="P15" s="45"/>
      <c r="Q15" s="38" t="s">
        <v>44</v>
      </c>
      <c r="R15" s="39">
        <v>0</v>
      </c>
      <c r="S15" s="39">
        <v>0</v>
      </c>
      <c r="T15" s="38" t="s">
        <v>44</v>
      </c>
      <c r="U15" s="45"/>
      <c r="V15" s="7" t="s">
        <v>44</v>
      </c>
      <c r="W15" s="48">
        <v>0</v>
      </c>
      <c r="X15" s="48">
        <v>0</v>
      </c>
      <c r="Y15" s="7" t="s">
        <v>44</v>
      </c>
      <c r="Z15" s="45"/>
      <c r="AA15" s="7" t="s">
        <v>44</v>
      </c>
      <c r="AB15" s="48">
        <v>0</v>
      </c>
      <c r="AC15" s="48">
        <v>0</v>
      </c>
      <c r="AD15" s="7" t="s">
        <v>44</v>
      </c>
    </row>
    <row r="16" spans="1:36" s="4" customFormat="1" ht="14.5" x14ac:dyDescent="0.35">
      <c r="A16" s="256"/>
      <c r="B16" s="256"/>
      <c r="C16" s="256"/>
      <c r="D16" s="256"/>
      <c r="E16" s="256"/>
      <c r="F16" s="256"/>
      <c r="H16" s="202" t="s">
        <v>25</v>
      </c>
      <c r="I16" s="203"/>
      <c r="J16" s="203"/>
      <c r="K16" s="204"/>
      <c r="L16" s="212" t="s">
        <v>25</v>
      </c>
      <c r="M16" s="213"/>
      <c r="N16" s="213"/>
      <c r="O16" s="214"/>
      <c r="P16" s="44"/>
      <c r="Q16" s="199" t="s">
        <v>25</v>
      </c>
      <c r="R16" s="200"/>
      <c r="S16" s="200"/>
      <c r="T16" s="201"/>
      <c r="U16" s="44"/>
      <c r="V16" s="196" t="s">
        <v>25</v>
      </c>
      <c r="W16" s="197"/>
      <c r="X16" s="197"/>
      <c r="Y16" s="198"/>
      <c r="Z16" s="44"/>
      <c r="AA16" s="178" t="s">
        <v>25</v>
      </c>
      <c r="AB16" s="179"/>
      <c r="AC16" s="179"/>
      <c r="AD16" s="180"/>
    </row>
    <row r="17" spans="1:37" s="4" customFormat="1" ht="15" customHeight="1" x14ac:dyDescent="0.35">
      <c r="A17" s="248" t="s">
        <v>19</v>
      </c>
      <c r="B17" s="249"/>
      <c r="C17" s="249"/>
      <c r="D17" s="249"/>
      <c r="E17" s="249"/>
      <c r="F17" s="250"/>
      <c r="H17" s="184"/>
      <c r="I17" s="185"/>
      <c r="J17" s="185"/>
      <c r="K17" s="186"/>
      <c r="L17" s="184"/>
      <c r="M17" s="185"/>
      <c r="N17" s="185"/>
      <c r="O17" s="186"/>
      <c r="P17" s="32"/>
      <c r="Q17" s="184"/>
      <c r="R17" s="185"/>
      <c r="S17" s="185"/>
      <c r="T17" s="186"/>
      <c r="U17" s="32"/>
      <c r="V17" s="184"/>
      <c r="W17" s="185"/>
      <c r="X17" s="185"/>
      <c r="Y17" s="186"/>
      <c r="Z17" s="32"/>
      <c r="AA17" s="184"/>
      <c r="AB17" s="185"/>
      <c r="AC17" s="185"/>
      <c r="AD17" s="186"/>
    </row>
    <row r="18" spans="1:37" s="4" customFormat="1" ht="14.5" x14ac:dyDescent="0.35">
      <c r="A18" s="253"/>
      <c r="B18" s="254"/>
      <c r="C18" s="254"/>
      <c r="D18" s="254"/>
      <c r="E18" s="254"/>
      <c r="F18" s="255"/>
      <c r="H18" s="187"/>
      <c r="I18" s="188"/>
      <c r="J18" s="188"/>
      <c r="K18" s="189"/>
      <c r="L18" s="187"/>
      <c r="M18" s="188"/>
      <c r="N18" s="188"/>
      <c r="O18" s="189"/>
      <c r="P18" s="32"/>
      <c r="Q18" s="187"/>
      <c r="R18" s="188"/>
      <c r="S18" s="188"/>
      <c r="T18" s="189"/>
      <c r="U18" s="32"/>
      <c r="V18" s="187"/>
      <c r="W18" s="188"/>
      <c r="X18" s="188"/>
      <c r="Y18" s="189"/>
      <c r="Z18" s="32"/>
      <c r="AA18" s="187"/>
      <c r="AB18" s="188"/>
      <c r="AC18" s="188"/>
      <c r="AD18" s="189"/>
    </row>
    <row r="19" spans="1:37" s="4" customFormat="1" ht="14.5" x14ac:dyDescent="0.35">
      <c r="A19" s="218"/>
      <c r="B19" s="219"/>
      <c r="C19" s="219"/>
      <c r="D19" s="219"/>
      <c r="E19" s="219"/>
      <c r="F19" s="220"/>
      <c r="H19" s="187"/>
      <c r="I19" s="188"/>
      <c r="J19" s="188"/>
      <c r="K19" s="189"/>
      <c r="L19" s="187"/>
      <c r="M19" s="188"/>
      <c r="N19" s="188"/>
      <c r="O19" s="189"/>
      <c r="Q19" s="187"/>
      <c r="R19" s="188"/>
      <c r="S19" s="188"/>
      <c r="T19" s="189"/>
      <c r="V19" s="187"/>
      <c r="W19" s="188"/>
      <c r="X19" s="188"/>
      <c r="Y19" s="189"/>
      <c r="AA19" s="187"/>
      <c r="AB19" s="188"/>
      <c r="AC19" s="188"/>
      <c r="AD19" s="189"/>
    </row>
    <row r="20" spans="1:37" s="4" customFormat="1" ht="15" customHeight="1" x14ac:dyDescent="0.35">
      <c r="A20" s="226"/>
      <c r="B20" s="226"/>
      <c r="C20" s="226"/>
      <c r="D20" s="226"/>
      <c r="E20" s="226"/>
      <c r="F20" s="226"/>
      <c r="H20" s="190"/>
      <c r="I20" s="191"/>
      <c r="J20" s="191"/>
      <c r="K20" s="192"/>
      <c r="L20" s="190"/>
      <c r="M20" s="191"/>
      <c r="N20" s="191"/>
      <c r="O20" s="192"/>
      <c r="P20" s="44"/>
      <c r="Q20" s="190"/>
      <c r="R20" s="191"/>
      <c r="S20" s="191"/>
      <c r="T20" s="192"/>
      <c r="U20" s="44"/>
      <c r="V20" s="190"/>
      <c r="W20" s="191"/>
      <c r="X20" s="191"/>
      <c r="Y20" s="192"/>
      <c r="Z20" s="44"/>
      <c r="AA20" s="190"/>
      <c r="AB20" s="191"/>
      <c r="AC20" s="191"/>
      <c r="AD20" s="192"/>
    </row>
    <row r="21" spans="1:37" s="4" customFormat="1" ht="15" customHeight="1" x14ac:dyDescent="0.35">
      <c r="A21" s="110" t="s">
        <v>20</v>
      </c>
      <c r="B21" s="227" t="s">
        <v>18</v>
      </c>
      <c r="C21" s="228"/>
      <c r="D21" s="228"/>
      <c r="E21" s="228"/>
      <c r="F21" s="229"/>
      <c r="L21" s="32"/>
      <c r="M21" s="32"/>
      <c r="N21" s="32"/>
      <c r="O21" s="32"/>
      <c r="P21" s="45"/>
      <c r="U21" s="45"/>
      <c r="V21" s="32"/>
      <c r="W21" s="32"/>
      <c r="X21" s="32"/>
      <c r="Y21" s="32"/>
      <c r="Z21" s="45"/>
      <c r="AA21" s="32"/>
      <c r="AB21" s="32"/>
      <c r="AC21" s="32"/>
      <c r="AD21" s="32"/>
    </row>
    <row r="22" spans="1:37" s="4" customFormat="1" ht="15" customHeight="1" x14ac:dyDescent="0.35">
      <c r="A22" s="257" t="s">
        <v>44</v>
      </c>
      <c r="B22" s="215"/>
      <c r="C22" s="216"/>
      <c r="D22" s="216"/>
      <c r="E22" s="216"/>
      <c r="F22" s="217"/>
      <c r="H22" s="85" t="s">
        <v>41</v>
      </c>
      <c r="I22" s="84" t="s">
        <v>32</v>
      </c>
      <c r="J22" s="84" t="s">
        <v>23</v>
      </c>
      <c r="K22" s="84" t="s">
        <v>24</v>
      </c>
      <c r="L22" s="87" t="s">
        <v>41</v>
      </c>
      <c r="M22" s="88" t="s">
        <v>32</v>
      </c>
      <c r="N22" s="88" t="s">
        <v>23</v>
      </c>
      <c r="O22" s="88" t="s">
        <v>24</v>
      </c>
      <c r="P22" s="44"/>
      <c r="Q22" s="90" t="s">
        <v>41</v>
      </c>
      <c r="R22" s="93" t="s">
        <v>32</v>
      </c>
      <c r="S22" s="93" t="s">
        <v>23</v>
      </c>
      <c r="T22" s="93" t="s">
        <v>24</v>
      </c>
      <c r="U22" s="44"/>
      <c r="V22" s="89" t="s">
        <v>41</v>
      </c>
      <c r="W22" s="92" t="s">
        <v>32</v>
      </c>
      <c r="X22" s="92" t="s">
        <v>23</v>
      </c>
      <c r="Y22" s="92" t="s">
        <v>24</v>
      </c>
      <c r="Z22" s="44"/>
      <c r="AA22" s="86" t="s">
        <v>41</v>
      </c>
      <c r="AB22" s="91" t="s">
        <v>32</v>
      </c>
      <c r="AC22" s="91" t="s">
        <v>23</v>
      </c>
      <c r="AD22" s="91" t="s">
        <v>24</v>
      </c>
      <c r="AG22" s="59" t="s">
        <v>74</v>
      </c>
      <c r="AH22" s="42" t="str">
        <f>IF(I4&lt;&gt;"Enter activity title here",1," ")</f>
        <v xml:space="preserve"> </v>
      </c>
      <c r="AI22" s="147" t="str">
        <f>IF(I4&lt;&gt;"Enter activity title here",I4," ")</f>
        <v xml:space="preserve"> </v>
      </c>
      <c r="AJ22" s="147"/>
      <c r="AK22" s="147"/>
    </row>
    <row r="23" spans="1:37" s="4" customFormat="1" ht="14.5" x14ac:dyDescent="0.35">
      <c r="A23" s="257"/>
      <c r="B23" s="218"/>
      <c r="C23" s="219"/>
      <c r="D23" s="219"/>
      <c r="E23" s="219"/>
      <c r="F23" s="220"/>
      <c r="H23" s="38" t="s">
        <v>44</v>
      </c>
      <c r="I23" s="39">
        <v>0</v>
      </c>
      <c r="J23" s="39">
        <v>0</v>
      </c>
      <c r="K23" s="38" t="s">
        <v>44</v>
      </c>
      <c r="L23" s="38" t="s">
        <v>44</v>
      </c>
      <c r="M23" s="39">
        <v>0</v>
      </c>
      <c r="N23" s="39">
        <v>0</v>
      </c>
      <c r="O23" s="38" t="s">
        <v>44</v>
      </c>
      <c r="P23" s="32"/>
      <c r="Q23" s="38" t="s">
        <v>44</v>
      </c>
      <c r="R23" s="39">
        <v>0</v>
      </c>
      <c r="S23" s="39">
        <v>0</v>
      </c>
      <c r="T23" s="38" t="s">
        <v>44</v>
      </c>
      <c r="U23" s="32"/>
      <c r="V23" s="7" t="s">
        <v>44</v>
      </c>
      <c r="W23" s="48">
        <v>0</v>
      </c>
      <c r="X23" s="48">
        <v>0</v>
      </c>
      <c r="Y23" s="7" t="s">
        <v>44</v>
      </c>
      <c r="Z23" s="32"/>
      <c r="AA23" s="7" t="s">
        <v>44</v>
      </c>
      <c r="AB23" s="48">
        <v>0</v>
      </c>
      <c r="AC23" s="48">
        <v>0</v>
      </c>
      <c r="AD23" s="7" t="s">
        <v>44</v>
      </c>
      <c r="AH23" s="42" t="str">
        <f>IF(M4&lt;&gt;"Enter activity title here",2," ")</f>
        <v xml:space="preserve"> </v>
      </c>
      <c r="AI23" s="175" t="str">
        <f>IF(M4&lt;&gt;"Enter activity title here",M4," ")</f>
        <v xml:space="preserve"> </v>
      </c>
      <c r="AJ23" s="175"/>
      <c r="AK23" s="175"/>
    </row>
    <row r="24" spans="1:37" s="4" customFormat="1" ht="15" customHeight="1" x14ac:dyDescent="0.35">
      <c r="A24" s="257" t="s">
        <v>44</v>
      </c>
      <c r="B24" s="215"/>
      <c r="C24" s="216"/>
      <c r="D24" s="216"/>
      <c r="E24" s="216"/>
      <c r="F24" s="217"/>
      <c r="H24" s="202" t="s">
        <v>25</v>
      </c>
      <c r="I24" s="203"/>
      <c r="J24" s="203"/>
      <c r="K24" s="204"/>
      <c r="L24" s="212" t="s">
        <v>25</v>
      </c>
      <c r="M24" s="213"/>
      <c r="N24" s="213"/>
      <c r="O24" s="214"/>
      <c r="P24" s="32"/>
      <c r="Q24" s="193" t="s">
        <v>25</v>
      </c>
      <c r="R24" s="194"/>
      <c r="S24" s="194"/>
      <c r="T24" s="195"/>
      <c r="U24" s="32"/>
      <c r="V24" s="196" t="s">
        <v>25</v>
      </c>
      <c r="W24" s="197"/>
      <c r="X24" s="197"/>
      <c r="Y24" s="198"/>
      <c r="Z24" s="32"/>
      <c r="AA24" s="178" t="s">
        <v>25</v>
      </c>
      <c r="AB24" s="179"/>
      <c r="AC24" s="179"/>
      <c r="AD24" s="180"/>
      <c r="AH24" s="42" t="str">
        <f>IF(R4&lt;&gt;"Enter activity title here",3," ")</f>
        <v xml:space="preserve"> </v>
      </c>
      <c r="AI24" s="175" t="str">
        <f>IF(R4&lt;&gt;"Enter activity title here",R4," ")</f>
        <v xml:space="preserve"> </v>
      </c>
      <c r="AJ24" s="175"/>
      <c r="AK24" s="175"/>
    </row>
    <row r="25" spans="1:37" s="4" customFormat="1" ht="14.5" x14ac:dyDescent="0.35">
      <c r="A25" s="257"/>
      <c r="B25" s="218"/>
      <c r="C25" s="219"/>
      <c r="D25" s="219"/>
      <c r="E25" s="219"/>
      <c r="F25" s="220"/>
      <c r="H25" s="184"/>
      <c r="I25" s="185"/>
      <c r="J25" s="185"/>
      <c r="K25" s="186"/>
      <c r="L25" s="184"/>
      <c r="M25" s="185"/>
      <c r="N25" s="185"/>
      <c r="O25" s="186"/>
      <c r="Q25" s="184"/>
      <c r="R25" s="185"/>
      <c r="S25" s="185"/>
      <c r="T25" s="186"/>
      <c r="V25" s="184"/>
      <c r="W25" s="185"/>
      <c r="X25" s="185"/>
      <c r="Y25" s="186"/>
      <c r="AA25" s="184"/>
      <c r="AB25" s="185"/>
      <c r="AC25" s="185"/>
      <c r="AD25" s="186"/>
      <c r="AG25" s="33"/>
      <c r="AH25" s="58" t="str">
        <f>IF(W4&lt;&gt;"Enter activity title here",4," ")</f>
        <v xml:space="preserve"> </v>
      </c>
      <c r="AI25" s="176" t="str">
        <f>IF(W4&lt;&gt;"Enter activity title here",W4," ")</f>
        <v xml:space="preserve"> </v>
      </c>
      <c r="AJ25" s="176"/>
      <c r="AK25" s="176"/>
    </row>
    <row r="26" spans="1:37" s="4" customFormat="1" ht="15.5" x14ac:dyDescent="0.35">
      <c r="A26" s="257" t="s">
        <v>44</v>
      </c>
      <c r="B26" s="215"/>
      <c r="C26" s="216"/>
      <c r="D26" s="216"/>
      <c r="E26" s="216"/>
      <c r="F26" s="217"/>
      <c r="H26" s="187"/>
      <c r="I26" s="188"/>
      <c r="J26" s="188"/>
      <c r="K26" s="189"/>
      <c r="L26" s="187"/>
      <c r="M26" s="188"/>
      <c r="N26" s="188"/>
      <c r="O26" s="189"/>
      <c r="P26" s="43"/>
      <c r="Q26" s="187"/>
      <c r="R26" s="188"/>
      <c r="S26" s="188"/>
      <c r="T26" s="189"/>
      <c r="U26" s="43"/>
      <c r="V26" s="187"/>
      <c r="W26" s="188"/>
      <c r="X26" s="188"/>
      <c r="Y26" s="189"/>
      <c r="Z26" s="43"/>
      <c r="AA26" s="187"/>
      <c r="AB26" s="188"/>
      <c r="AC26" s="188"/>
      <c r="AD26" s="189"/>
      <c r="AG26" s="47"/>
      <c r="AH26" s="58" t="str">
        <f>IF(AB4&lt;&gt;"Enter activity title here",5," ")</f>
        <v xml:space="preserve"> </v>
      </c>
      <c r="AI26" s="177" t="str">
        <f>IF(AB4&lt;&gt;"Enter activity title here",AB4," ")</f>
        <v xml:space="preserve"> </v>
      </c>
      <c r="AJ26" s="177"/>
      <c r="AK26" s="177"/>
    </row>
    <row r="27" spans="1:37" s="4" customFormat="1" ht="15" customHeight="1" x14ac:dyDescent="0.35">
      <c r="A27" s="257"/>
      <c r="B27" s="218"/>
      <c r="C27" s="219"/>
      <c r="D27" s="219"/>
      <c r="E27" s="219"/>
      <c r="F27" s="220"/>
      <c r="H27" s="187"/>
      <c r="I27" s="188"/>
      <c r="J27" s="188"/>
      <c r="K27" s="189"/>
      <c r="L27" s="187"/>
      <c r="M27" s="188"/>
      <c r="N27" s="188"/>
      <c r="O27" s="189"/>
      <c r="P27" s="44"/>
      <c r="Q27" s="187"/>
      <c r="R27" s="188"/>
      <c r="S27" s="188"/>
      <c r="T27" s="189"/>
      <c r="U27" s="44"/>
      <c r="V27" s="187"/>
      <c r="W27" s="188"/>
      <c r="X27" s="188"/>
      <c r="Y27" s="189"/>
      <c r="Z27" s="44"/>
      <c r="AA27" s="187"/>
      <c r="AB27" s="188"/>
      <c r="AC27" s="188"/>
      <c r="AD27" s="189"/>
      <c r="AH27" s="82"/>
      <c r="AI27" s="61"/>
      <c r="AJ27" s="61"/>
      <c r="AK27" s="61"/>
    </row>
    <row r="28" spans="1:37" s="4" customFormat="1" ht="14.5" x14ac:dyDescent="0.35">
      <c r="A28" s="31"/>
      <c r="B28" s="56"/>
      <c r="C28" s="31"/>
      <c r="D28" s="31"/>
      <c r="E28" s="56"/>
      <c r="F28" s="31"/>
      <c r="G28" s="33"/>
      <c r="H28" s="190"/>
      <c r="I28" s="191"/>
      <c r="J28" s="191"/>
      <c r="K28" s="192"/>
      <c r="L28" s="190"/>
      <c r="M28" s="191"/>
      <c r="N28" s="191"/>
      <c r="O28" s="192"/>
      <c r="P28" s="45"/>
      <c r="Q28" s="190"/>
      <c r="R28" s="191"/>
      <c r="S28" s="191"/>
      <c r="T28" s="192"/>
      <c r="U28" s="45"/>
      <c r="V28" s="190"/>
      <c r="W28" s="191"/>
      <c r="X28" s="191"/>
      <c r="Y28" s="192"/>
      <c r="Z28" s="45"/>
      <c r="AA28" s="190"/>
      <c r="AB28" s="191"/>
      <c r="AC28" s="191"/>
      <c r="AD28" s="192"/>
      <c r="AE28" s="33"/>
      <c r="AF28" s="33"/>
      <c r="AG28" s="33"/>
      <c r="AH28" s="82"/>
    </row>
    <row r="29" spans="1:37" s="6" customFormat="1" ht="15.5" x14ac:dyDescent="0.35">
      <c r="A29" s="252" t="s">
        <v>45</v>
      </c>
      <c r="B29" s="252"/>
      <c r="C29" s="80">
        <f>(I7+I15+I23+I31+I39+M7+M15+M23+M31+M39+R7+R15+R23+R31+R39+W7+W15+W21+W29+W37+AB7+AB15+AB23+AB31+AB39)</f>
        <v>0</v>
      </c>
      <c r="D29" s="252" t="s">
        <v>52</v>
      </c>
      <c r="E29" s="252"/>
      <c r="F29" s="81">
        <v>0</v>
      </c>
      <c r="G29" s="47"/>
      <c r="H29" s="4"/>
      <c r="I29" s="4"/>
      <c r="J29" s="4"/>
      <c r="K29" s="4"/>
      <c r="L29" s="4"/>
      <c r="M29" s="4"/>
      <c r="N29" s="4"/>
      <c r="O29" s="4"/>
      <c r="P29" s="44"/>
      <c r="Q29" s="4"/>
      <c r="R29" s="4"/>
      <c r="S29" s="4"/>
      <c r="T29" s="4"/>
      <c r="U29" s="44"/>
      <c r="V29" s="4"/>
      <c r="W29" s="4"/>
      <c r="X29" s="4"/>
      <c r="Y29" s="4"/>
      <c r="Z29" s="44"/>
      <c r="AA29" s="4"/>
      <c r="AB29" s="4"/>
      <c r="AC29" s="4"/>
      <c r="AD29" s="4"/>
      <c r="AE29" s="40"/>
      <c r="AF29" s="47"/>
      <c r="AG29" s="60"/>
      <c r="AH29" s="82"/>
      <c r="AI29" s="4"/>
      <c r="AJ29" s="4"/>
      <c r="AK29" s="4"/>
    </row>
    <row r="30" spans="1:37" s="4" customFormat="1" ht="14.5" x14ac:dyDescent="0.35">
      <c r="A30" s="31"/>
      <c r="B30" s="56"/>
      <c r="C30" s="31"/>
      <c r="D30" s="31"/>
      <c r="E30" s="56"/>
      <c r="F30" s="31"/>
      <c r="H30" s="85" t="s">
        <v>70</v>
      </c>
      <c r="I30" s="84" t="s">
        <v>32</v>
      </c>
      <c r="J30" s="84" t="s">
        <v>23</v>
      </c>
      <c r="K30" s="84" t="s">
        <v>24</v>
      </c>
      <c r="L30" s="87" t="s">
        <v>70</v>
      </c>
      <c r="M30" s="88" t="s">
        <v>32</v>
      </c>
      <c r="N30" s="88" t="s">
        <v>23</v>
      </c>
      <c r="O30" s="88" t="s">
        <v>24</v>
      </c>
      <c r="P30" s="41"/>
      <c r="Q30" s="90" t="s">
        <v>70</v>
      </c>
      <c r="R30" s="93" t="s">
        <v>32</v>
      </c>
      <c r="S30" s="93" t="s">
        <v>23</v>
      </c>
      <c r="T30" s="93" t="s">
        <v>24</v>
      </c>
      <c r="U30" s="41"/>
      <c r="V30" s="89" t="s">
        <v>70</v>
      </c>
      <c r="W30" s="92" t="s">
        <v>32</v>
      </c>
      <c r="X30" s="92" t="s">
        <v>23</v>
      </c>
      <c r="Y30" s="92" t="s">
        <v>24</v>
      </c>
      <c r="Z30" s="41"/>
      <c r="AA30" s="86" t="s">
        <v>70</v>
      </c>
      <c r="AB30" s="91" t="s">
        <v>32</v>
      </c>
      <c r="AC30" s="91" t="s">
        <v>23</v>
      </c>
      <c r="AD30" s="91" t="s">
        <v>24</v>
      </c>
    </row>
    <row r="31" spans="1:37" s="4" customFormat="1" ht="15.5" x14ac:dyDescent="0.35">
      <c r="A31" s="47"/>
      <c r="B31" s="47"/>
      <c r="C31" s="47"/>
      <c r="D31" s="47"/>
      <c r="E31" s="47"/>
      <c r="F31" s="47"/>
      <c r="H31" s="38" t="s">
        <v>44</v>
      </c>
      <c r="I31" s="39">
        <v>0</v>
      </c>
      <c r="J31" s="39">
        <v>0</v>
      </c>
      <c r="K31" s="38" t="s">
        <v>44</v>
      </c>
      <c r="L31" s="38" t="s">
        <v>44</v>
      </c>
      <c r="M31" s="39">
        <v>0</v>
      </c>
      <c r="N31" s="39">
        <v>0</v>
      </c>
      <c r="O31" s="38" t="s">
        <v>44</v>
      </c>
      <c r="P31" s="41"/>
      <c r="Q31" s="38" t="s">
        <v>44</v>
      </c>
      <c r="R31" s="39">
        <v>0</v>
      </c>
      <c r="S31" s="39">
        <v>0</v>
      </c>
      <c r="T31" s="38" t="s">
        <v>44</v>
      </c>
      <c r="U31" s="41"/>
      <c r="V31" s="38" t="s">
        <v>44</v>
      </c>
      <c r="W31" s="39">
        <v>0</v>
      </c>
      <c r="X31" s="39">
        <v>0</v>
      </c>
      <c r="Y31" s="38" t="s">
        <v>44</v>
      </c>
      <c r="Z31" s="41"/>
      <c r="AA31" s="38" t="s">
        <v>44</v>
      </c>
      <c r="AB31" s="39">
        <v>0</v>
      </c>
      <c r="AC31" s="39">
        <v>0</v>
      </c>
      <c r="AD31" s="38" t="s">
        <v>44</v>
      </c>
      <c r="AG31" s="148"/>
      <c r="AH31" s="148"/>
      <c r="AI31" s="148"/>
      <c r="AJ31" s="148"/>
      <c r="AK31" s="148"/>
    </row>
    <row r="32" spans="1:37" s="4" customFormat="1" ht="14.5" x14ac:dyDescent="0.35">
      <c r="A32" s="31"/>
      <c r="B32" s="56"/>
      <c r="C32" s="31"/>
      <c r="D32" s="31"/>
      <c r="E32" s="56"/>
      <c r="F32" s="31"/>
      <c r="H32" s="202" t="s">
        <v>25</v>
      </c>
      <c r="I32" s="203"/>
      <c r="J32" s="203"/>
      <c r="K32" s="204"/>
      <c r="L32" s="205" t="s">
        <v>25</v>
      </c>
      <c r="M32" s="206"/>
      <c r="N32" s="206"/>
      <c r="O32" s="207"/>
      <c r="P32" s="41"/>
      <c r="Q32" s="199" t="s">
        <v>25</v>
      </c>
      <c r="R32" s="200"/>
      <c r="S32" s="200"/>
      <c r="T32" s="201"/>
      <c r="U32" s="41"/>
      <c r="V32" s="196" t="s">
        <v>25</v>
      </c>
      <c r="W32" s="197"/>
      <c r="X32" s="197"/>
      <c r="Y32" s="198"/>
      <c r="Z32" s="41"/>
      <c r="AA32" s="178" t="s">
        <v>25</v>
      </c>
      <c r="AB32" s="179"/>
      <c r="AC32" s="179"/>
      <c r="AD32" s="180"/>
    </row>
    <row r="33" spans="1:31" s="4" customFormat="1" ht="16.5" customHeight="1" x14ac:dyDescent="0.35">
      <c r="A33" s="33"/>
      <c r="B33" s="33"/>
      <c r="C33" s="33"/>
      <c r="D33" s="33"/>
      <c r="E33" s="33"/>
      <c r="F33" s="33"/>
      <c r="H33" s="184"/>
      <c r="I33" s="185"/>
      <c r="J33" s="185"/>
      <c r="K33" s="186"/>
      <c r="L33" s="184"/>
      <c r="M33" s="185"/>
      <c r="N33" s="185"/>
      <c r="O33" s="186"/>
      <c r="Q33" s="184"/>
      <c r="R33" s="185"/>
      <c r="S33" s="185"/>
      <c r="T33" s="186"/>
      <c r="V33" s="184"/>
      <c r="W33" s="185">
        <v>0</v>
      </c>
      <c r="X33" s="185"/>
      <c r="Y33" s="186"/>
      <c r="AA33" s="184"/>
      <c r="AB33" s="185"/>
      <c r="AC33" s="185"/>
      <c r="AD33" s="186"/>
    </row>
    <row r="34" spans="1:31" s="4" customFormat="1" ht="14.5" x14ac:dyDescent="0.35">
      <c r="H34" s="187"/>
      <c r="I34" s="188"/>
      <c r="J34" s="188"/>
      <c r="K34" s="189"/>
      <c r="L34" s="187"/>
      <c r="M34" s="188"/>
      <c r="N34" s="188"/>
      <c r="O34" s="189"/>
      <c r="P34" s="44"/>
      <c r="Q34" s="187"/>
      <c r="R34" s="188"/>
      <c r="S34" s="188"/>
      <c r="T34" s="189"/>
      <c r="U34" s="44"/>
      <c r="V34" s="187"/>
      <c r="W34" s="188"/>
      <c r="X34" s="188"/>
      <c r="Y34" s="189"/>
      <c r="Z34" s="44"/>
      <c r="AA34" s="187"/>
      <c r="AB34" s="188"/>
      <c r="AC34" s="188"/>
      <c r="AD34" s="189"/>
    </row>
    <row r="35" spans="1:31" s="4" customFormat="1" ht="17.25" customHeight="1" x14ac:dyDescent="0.35">
      <c r="H35" s="187"/>
      <c r="I35" s="188"/>
      <c r="J35" s="188"/>
      <c r="K35" s="189"/>
      <c r="L35" s="187"/>
      <c r="M35" s="188"/>
      <c r="N35" s="188"/>
      <c r="O35" s="189"/>
      <c r="P35" s="45"/>
      <c r="Q35" s="187"/>
      <c r="R35" s="188"/>
      <c r="S35" s="188"/>
      <c r="T35" s="189"/>
      <c r="U35" s="45"/>
      <c r="V35" s="187"/>
      <c r="W35" s="188"/>
      <c r="X35" s="188"/>
      <c r="Y35" s="189"/>
      <c r="Z35" s="45"/>
      <c r="AA35" s="187"/>
      <c r="AB35" s="188"/>
      <c r="AC35" s="188"/>
      <c r="AD35" s="189"/>
    </row>
    <row r="36" spans="1:31" s="4" customFormat="1" ht="14.5" x14ac:dyDescent="0.35">
      <c r="H36" s="190"/>
      <c r="I36" s="191"/>
      <c r="J36" s="191"/>
      <c r="K36" s="192"/>
      <c r="L36" s="190"/>
      <c r="M36" s="191"/>
      <c r="N36" s="191"/>
      <c r="O36" s="192"/>
      <c r="P36" s="44"/>
      <c r="Q36" s="190"/>
      <c r="R36" s="191"/>
      <c r="S36" s="191"/>
      <c r="T36" s="192"/>
      <c r="U36" s="44"/>
      <c r="V36" s="190"/>
      <c r="W36" s="191"/>
      <c r="X36" s="191"/>
      <c r="Y36" s="192"/>
      <c r="Z36" s="44"/>
      <c r="AA36" s="190"/>
      <c r="AB36" s="191"/>
      <c r="AC36" s="191"/>
      <c r="AD36" s="192"/>
    </row>
    <row r="37" spans="1:31" s="4" customFormat="1" ht="14.5" x14ac:dyDescent="0.35">
      <c r="P37" s="41"/>
      <c r="U37" s="41"/>
      <c r="Z37" s="41"/>
      <c r="AE37" s="33"/>
    </row>
    <row r="38" spans="1:31" s="4" customFormat="1" ht="14.5" x14ac:dyDescent="0.35">
      <c r="H38" s="85" t="s">
        <v>71</v>
      </c>
      <c r="I38" s="84" t="s">
        <v>32</v>
      </c>
      <c r="J38" s="84" t="s">
        <v>23</v>
      </c>
      <c r="K38" s="84" t="s">
        <v>24</v>
      </c>
      <c r="L38" s="87" t="s">
        <v>71</v>
      </c>
      <c r="M38" s="88" t="s">
        <v>32</v>
      </c>
      <c r="N38" s="88" t="s">
        <v>23</v>
      </c>
      <c r="O38" s="88" t="s">
        <v>24</v>
      </c>
      <c r="P38" s="41"/>
      <c r="Q38" s="90" t="s">
        <v>71</v>
      </c>
      <c r="R38" s="93" t="s">
        <v>32</v>
      </c>
      <c r="S38" s="93" t="s">
        <v>23</v>
      </c>
      <c r="T38" s="93" t="s">
        <v>24</v>
      </c>
      <c r="U38" s="41"/>
      <c r="V38" s="89" t="s">
        <v>71</v>
      </c>
      <c r="W38" s="92" t="s">
        <v>32</v>
      </c>
      <c r="X38" s="92" t="s">
        <v>23</v>
      </c>
      <c r="Y38" s="92" t="s">
        <v>24</v>
      </c>
      <c r="Z38" s="41"/>
      <c r="AA38" s="86" t="s">
        <v>71</v>
      </c>
      <c r="AB38" s="91" t="s">
        <v>32</v>
      </c>
      <c r="AC38" s="91" t="s">
        <v>23</v>
      </c>
      <c r="AD38" s="91" t="s">
        <v>24</v>
      </c>
      <c r="AE38" s="33"/>
    </row>
    <row r="39" spans="1:31" s="4" customFormat="1" ht="14.5" x14ac:dyDescent="0.35">
      <c r="H39" s="38" t="s">
        <v>44</v>
      </c>
      <c r="I39" s="39">
        <v>0</v>
      </c>
      <c r="J39" s="39">
        <v>0</v>
      </c>
      <c r="K39" s="38" t="s">
        <v>44</v>
      </c>
      <c r="L39" s="38" t="s">
        <v>44</v>
      </c>
      <c r="M39" s="39">
        <v>0</v>
      </c>
      <c r="N39" s="39">
        <v>0</v>
      </c>
      <c r="O39" s="38" t="s">
        <v>44</v>
      </c>
      <c r="P39" s="41"/>
      <c r="Q39" s="38" t="s">
        <v>44</v>
      </c>
      <c r="R39" s="39">
        <v>0</v>
      </c>
      <c r="S39" s="39">
        <v>0</v>
      </c>
      <c r="T39" s="38" t="s">
        <v>44</v>
      </c>
      <c r="U39" s="41"/>
      <c r="V39" s="38" t="s">
        <v>44</v>
      </c>
      <c r="W39" s="39">
        <v>0</v>
      </c>
      <c r="X39" s="39">
        <v>0</v>
      </c>
      <c r="Y39" s="38" t="s">
        <v>44</v>
      </c>
      <c r="Z39" s="41"/>
      <c r="AA39" s="38" t="s">
        <v>44</v>
      </c>
      <c r="AB39" s="39">
        <v>0</v>
      </c>
      <c r="AC39" s="39">
        <v>0</v>
      </c>
      <c r="AD39" s="38" t="s">
        <v>44</v>
      </c>
      <c r="AE39" s="33"/>
    </row>
    <row r="40" spans="1:31" s="4" customFormat="1" ht="14.5" x14ac:dyDescent="0.35">
      <c r="H40" s="202" t="s">
        <v>25</v>
      </c>
      <c r="I40" s="203"/>
      <c r="J40" s="203"/>
      <c r="K40" s="204"/>
      <c r="L40" s="205" t="s">
        <v>25</v>
      </c>
      <c r="M40" s="206"/>
      <c r="N40" s="206"/>
      <c r="O40" s="207"/>
      <c r="Q40" s="199" t="s">
        <v>25</v>
      </c>
      <c r="R40" s="200"/>
      <c r="S40" s="200"/>
      <c r="T40" s="201"/>
      <c r="V40" s="196" t="s">
        <v>25</v>
      </c>
      <c r="W40" s="197"/>
      <c r="X40" s="197"/>
      <c r="Y40" s="198"/>
      <c r="AA40" s="178" t="s">
        <v>25</v>
      </c>
      <c r="AB40" s="179"/>
      <c r="AC40" s="179"/>
      <c r="AD40" s="180"/>
      <c r="AE40" s="33"/>
    </row>
    <row r="41" spans="1:31" s="4" customFormat="1" ht="14.5" x14ac:dyDescent="0.35">
      <c r="H41" s="184"/>
      <c r="I41" s="185"/>
      <c r="J41" s="185"/>
      <c r="K41" s="186"/>
      <c r="L41" s="184"/>
      <c r="M41" s="185"/>
      <c r="N41" s="185"/>
      <c r="O41" s="186"/>
      <c r="P41" s="44"/>
      <c r="Q41" s="184"/>
      <c r="R41" s="185"/>
      <c r="S41" s="185"/>
      <c r="T41" s="186"/>
      <c r="U41" s="44"/>
      <c r="V41" s="184"/>
      <c r="W41" s="185"/>
      <c r="X41" s="185"/>
      <c r="Y41" s="186"/>
      <c r="Z41" s="44"/>
      <c r="AA41" s="184"/>
      <c r="AB41" s="185"/>
      <c r="AC41" s="185"/>
      <c r="AD41" s="186"/>
      <c r="AE41" s="33"/>
    </row>
    <row r="42" spans="1:31" s="4" customFormat="1" ht="15" customHeight="1" x14ac:dyDescent="0.35">
      <c r="H42" s="187"/>
      <c r="I42" s="188"/>
      <c r="J42" s="188"/>
      <c r="K42" s="189"/>
      <c r="L42" s="187"/>
      <c r="M42" s="188"/>
      <c r="N42" s="188"/>
      <c r="O42" s="189"/>
      <c r="P42" s="45"/>
      <c r="Q42" s="187"/>
      <c r="R42" s="188"/>
      <c r="S42" s="188"/>
      <c r="T42" s="189"/>
      <c r="U42" s="45"/>
      <c r="V42" s="187"/>
      <c r="W42" s="188"/>
      <c r="X42" s="188"/>
      <c r="Y42" s="189"/>
      <c r="Z42" s="45"/>
      <c r="AA42" s="187"/>
      <c r="AB42" s="188"/>
      <c r="AC42" s="188"/>
      <c r="AD42" s="189"/>
    </row>
    <row r="43" spans="1:31" s="4" customFormat="1" ht="18" customHeight="1" x14ac:dyDescent="0.35">
      <c r="H43" s="187"/>
      <c r="I43" s="188"/>
      <c r="J43" s="188"/>
      <c r="K43" s="189"/>
      <c r="L43" s="187"/>
      <c r="M43" s="188"/>
      <c r="N43" s="188"/>
      <c r="O43" s="189"/>
      <c r="P43" s="44"/>
      <c r="Q43" s="187"/>
      <c r="R43" s="188"/>
      <c r="S43" s="188"/>
      <c r="T43" s="189"/>
      <c r="U43" s="44"/>
      <c r="V43" s="187"/>
      <c r="W43" s="188"/>
      <c r="X43" s="188"/>
      <c r="Y43" s="189"/>
      <c r="Z43" s="44"/>
      <c r="AA43" s="187"/>
      <c r="AB43" s="188"/>
      <c r="AC43" s="188"/>
      <c r="AD43" s="189"/>
    </row>
    <row r="44" spans="1:31" s="4" customFormat="1" ht="14.5" x14ac:dyDescent="0.35">
      <c r="H44" s="190"/>
      <c r="I44" s="191"/>
      <c r="J44" s="191"/>
      <c r="K44" s="192"/>
      <c r="L44" s="190"/>
      <c r="M44" s="191"/>
      <c r="N44" s="191"/>
      <c r="O44" s="192"/>
      <c r="P44" s="32"/>
      <c r="Q44" s="190"/>
      <c r="R44" s="191"/>
      <c r="S44" s="191"/>
      <c r="T44" s="192"/>
      <c r="U44" s="32"/>
      <c r="V44" s="190"/>
      <c r="W44" s="191"/>
      <c r="X44" s="191"/>
      <c r="Y44" s="192"/>
      <c r="Z44" s="32"/>
      <c r="AA44" s="190"/>
      <c r="AB44" s="191"/>
      <c r="AC44" s="191"/>
      <c r="AD44" s="192"/>
    </row>
    <row r="45" spans="1:31" s="4" customFormat="1" ht="15" customHeight="1" x14ac:dyDescent="0.35">
      <c r="L45" s="41"/>
      <c r="M45" s="41"/>
      <c r="N45" s="41"/>
      <c r="O45" s="41"/>
      <c r="P45" s="32"/>
      <c r="Q45" s="41"/>
      <c r="R45" s="41"/>
      <c r="S45" s="41"/>
      <c r="T45" s="41"/>
      <c r="U45" s="32"/>
      <c r="V45" s="41"/>
      <c r="W45" s="41"/>
      <c r="X45" s="41"/>
      <c r="Y45" s="41"/>
      <c r="Z45" s="32"/>
      <c r="AA45" s="41"/>
      <c r="AB45" s="41"/>
      <c r="AC45" s="41"/>
      <c r="AD45" s="41"/>
    </row>
    <row r="46" spans="1:31" s="4" customFormat="1" ht="16.5" customHeight="1" x14ac:dyDescent="0.35">
      <c r="L46" s="32"/>
      <c r="M46" s="32"/>
      <c r="N46" s="32"/>
      <c r="O46" s="32"/>
      <c r="Q46" s="32"/>
      <c r="R46" s="32"/>
      <c r="S46" s="32"/>
      <c r="T46" s="32"/>
      <c r="V46" s="32"/>
      <c r="W46" s="32"/>
      <c r="X46" s="32"/>
      <c r="Y46" s="32"/>
      <c r="AA46" s="32"/>
      <c r="AB46" s="32"/>
      <c r="AC46" s="32"/>
      <c r="AD46" s="32"/>
    </row>
    <row r="47" spans="1:31" s="4" customFormat="1" ht="14.5" x14ac:dyDescent="0.35">
      <c r="L47" s="44"/>
      <c r="M47" s="44"/>
      <c r="N47" s="44"/>
      <c r="O47" s="44"/>
      <c r="P47" s="43"/>
      <c r="Q47" s="44"/>
      <c r="R47" s="44"/>
      <c r="S47" s="44"/>
      <c r="T47" s="44"/>
      <c r="U47" s="43"/>
      <c r="V47" s="44"/>
      <c r="W47" s="44"/>
      <c r="X47" s="44"/>
      <c r="Y47" s="44"/>
      <c r="Z47" s="43"/>
      <c r="AA47" s="44"/>
      <c r="AB47" s="44"/>
      <c r="AC47" s="44"/>
      <c r="AD47" s="44"/>
    </row>
    <row r="48" spans="1:31" s="4" customFormat="1" ht="18" customHeight="1" x14ac:dyDescent="0.35">
      <c r="L48" s="45"/>
      <c r="M48" s="45"/>
      <c r="N48" s="45"/>
      <c r="O48" s="45"/>
      <c r="P48" s="44"/>
      <c r="Q48" s="45"/>
      <c r="R48" s="45"/>
      <c r="S48" s="45"/>
      <c r="T48" s="45"/>
      <c r="U48" s="44"/>
      <c r="V48" s="45"/>
      <c r="W48" s="45"/>
      <c r="X48" s="45"/>
      <c r="Y48" s="45"/>
      <c r="Z48" s="44"/>
      <c r="AA48" s="45"/>
      <c r="AB48" s="45"/>
      <c r="AC48" s="45"/>
      <c r="AD48" s="45"/>
    </row>
    <row r="49" spans="1:30" s="4" customFormat="1" ht="14.5" x14ac:dyDescent="0.35">
      <c r="L49" s="44"/>
      <c r="M49" s="44"/>
      <c r="N49" s="44"/>
      <c r="O49" s="44"/>
      <c r="P49" s="45"/>
      <c r="Q49" s="44"/>
      <c r="R49" s="44"/>
      <c r="S49" s="44"/>
      <c r="T49" s="44"/>
      <c r="U49" s="45"/>
      <c r="V49" s="44"/>
      <c r="W49" s="44"/>
      <c r="X49" s="44"/>
      <c r="Y49" s="44"/>
      <c r="Z49" s="45"/>
      <c r="AA49" s="44"/>
      <c r="AB49" s="44"/>
      <c r="AC49" s="44"/>
      <c r="AD49" s="44"/>
    </row>
    <row r="50" spans="1:30" s="4" customFormat="1" ht="14.5" x14ac:dyDescent="0.35">
      <c r="L50" s="32"/>
      <c r="M50" s="32"/>
      <c r="N50" s="32"/>
      <c r="O50" s="32"/>
      <c r="P50" s="44"/>
      <c r="Q50" s="32"/>
      <c r="R50" s="32"/>
      <c r="S50" s="32"/>
      <c r="T50" s="32"/>
      <c r="U50" s="44"/>
      <c r="V50" s="32"/>
      <c r="W50" s="32"/>
      <c r="X50" s="32"/>
      <c r="Y50" s="32"/>
      <c r="Z50" s="44"/>
      <c r="AA50" s="32"/>
      <c r="AB50" s="32"/>
      <c r="AC50" s="32"/>
      <c r="AD50" s="32"/>
    </row>
    <row r="51" spans="1:30" s="4" customFormat="1" ht="16.5" customHeight="1" x14ac:dyDescent="0.35">
      <c r="L51" s="32"/>
      <c r="M51" s="32"/>
      <c r="N51" s="32"/>
      <c r="O51" s="32"/>
      <c r="P51" s="41"/>
      <c r="Q51" s="32"/>
      <c r="R51" s="32"/>
      <c r="S51" s="32"/>
      <c r="T51" s="32"/>
      <c r="U51" s="41"/>
      <c r="V51" s="32"/>
      <c r="W51" s="32"/>
      <c r="X51" s="32"/>
      <c r="Y51" s="32"/>
      <c r="Z51" s="41"/>
      <c r="AA51" s="32"/>
      <c r="AB51" s="32"/>
      <c r="AC51" s="32"/>
      <c r="AD51" s="32"/>
    </row>
    <row r="52" spans="1:30" s="4" customFormat="1" ht="14.5" x14ac:dyDescent="0.35">
      <c r="P52" s="41"/>
      <c r="U52" s="41"/>
      <c r="Z52" s="41"/>
    </row>
    <row r="53" spans="1:30" s="4" customFormat="1" ht="14.5" x14ac:dyDescent="0.35">
      <c r="L53" s="44"/>
      <c r="M53" s="44"/>
      <c r="N53" s="44"/>
      <c r="O53" s="44"/>
      <c r="P53" s="41"/>
      <c r="Q53" s="44"/>
      <c r="R53" s="44"/>
      <c r="S53" s="44"/>
      <c r="T53" s="44"/>
      <c r="U53" s="41"/>
      <c r="V53" s="44"/>
      <c r="W53" s="44"/>
      <c r="X53" s="44"/>
      <c r="Y53" s="44"/>
      <c r="Z53" s="41"/>
      <c r="AA53" s="44"/>
      <c r="AB53" s="44"/>
      <c r="AC53" s="44"/>
      <c r="AD53" s="44"/>
    </row>
    <row r="54" spans="1:30" s="4" customFormat="1" ht="14.5" x14ac:dyDescent="0.35">
      <c r="L54" s="45"/>
      <c r="M54" s="45"/>
      <c r="N54" s="45"/>
      <c r="O54" s="45"/>
      <c r="P54" s="32"/>
      <c r="Q54" s="45"/>
      <c r="R54" s="45"/>
      <c r="S54" s="45"/>
      <c r="T54" s="45"/>
      <c r="U54" s="32"/>
      <c r="V54" s="45"/>
      <c r="W54" s="45"/>
      <c r="X54" s="45"/>
      <c r="Y54" s="45"/>
      <c r="Z54" s="32"/>
      <c r="AA54" s="45"/>
      <c r="AB54" s="45"/>
      <c r="AC54" s="45"/>
      <c r="AD54" s="45"/>
    </row>
    <row r="55" spans="1:30" s="4" customFormat="1" ht="18" hidden="1" customHeight="1" x14ac:dyDescent="0.35">
      <c r="L55" s="44"/>
      <c r="M55" s="44"/>
      <c r="N55" s="44"/>
      <c r="O55" s="44"/>
      <c r="P55" s="44"/>
      <c r="Q55" s="44"/>
      <c r="R55" s="44"/>
      <c r="S55" s="44"/>
      <c r="T55" s="44"/>
      <c r="U55" s="44"/>
      <c r="V55" s="44"/>
      <c r="W55" s="44"/>
      <c r="X55" s="44"/>
      <c r="Y55" s="44"/>
      <c r="Z55" s="44"/>
      <c r="AA55" s="44"/>
      <c r="AB55" s="44"/>
      <c r="AC55" s="44"/>
      <c r="AD55" s="44"/>
    </row>
    <row r="56" spans="1:30" s="4" customFormat="1" ht="14.5" hidden="1" x14ac:dyDescent="0.35">
      <c r="L56" s="32"/>
      <c r="M56" s="32"/>
      <c r="N56" s="32"/>
      <c r="O56" s="32"/>
      <c r="P56" s="45"/>
      <c r="Q56" s="32"/>
      <c r="R56" s="32"/>
      <c r="S56" s="32"/>
      <c r="T56" s="32"/>
      <c r="U56" s="45"/>
      <c r="V56" s="32"/>
      <c r="W56" s="32"/>
      <c r="X56" s="32"/>
      <c r="Y56" s="32"/>
      <c r="Z56" s="45"/>
      <c r="AA56" s="32"/>
      <c r="AB56" s="32"/>
      <c r="AC56" s="32"/>
      <c r="AD56" s="32"/>
    </row>
    <row r="57" spans="1:30" s="4" customFormat="1" ht="15" hidden="1" customHeight="1" x14ac:dyDescent="0.35">
      <c r="L57" s="32"/>
      <c r="M57" s="32"/>
      <c r="N57" s="32"/>
      <c r="O57" s="32"/>
      <c r="P57" s="44"/>
      <c r="Q57" s="32"/>
      <c r="R57" s="32"/>
      <c r="S57" s="32"/>
      <c r="T57" s="32"/>
      <c r="U57" s="44"/>
      <c r="V57" s="32"/>
      <c r="W57" s="32"/>
      <c r="X57" s="32"/>
      <c r="Y57" s="32"/>
      <c r="Z57" s="44"/>
      <c r="AA57" s="32"/>
      <c r="AB57" s="32"/>
      <c r="AC57" s="32"/>
      <c r="AD57" s="32"/>
    </row>
    <row r="58" spans="1:30" s="4" customFormat="1" ht="21" hidden="1" customHeight="1" x14ac:dyDescent="0.35">
      <c r="A58" s="4" t="s">
        <v>68</v>
      </c>
      <c r="C58" s="49">
        <v>4</v>
      </c>
      <c r="L58" s="46"/>
      <c r="M58" s="46"/>
      <c r="N58" s="46"/>
      <c r="O58" s="46"/>
      <c r="P58" s="32"/>
      <c r="Q58" s="46"/>
      <c r="R58" s="46"/>
      <c r="S58" s="46"/>
      <c r="T58" s="46"/>
      <c r="U58" s="32"/>
      <c r="V58" s="46"/>
      <c r="W58" s="46"/>
      <c r="X58" s="46"/>
      <c r="Y58" s="46"/>
      <c r="Z58" s="32"/>
      <c r="AA58" s="46"/>
      <c r="AB58" s="46"/>
      <c r="AC58" s="46"/>
      <c r="AD58" s="46"/>
    </row>
    <row r="59" spans="1:30" s="4" customFormat="1" ht="14.5" hidden="1" x14ac:dyDescent="0.35">
      <c r="A59" s="4" t="s">
        <v>69</v>
      </c>
      <c r="C59" s="49">
        <v>5</v>
      </c>
      <c r="L59" s="44"/>
      <c r="M59" s="44"/>
      <c r="N59" s="44"/>
      <c r="O59" s="44"/>
      <c r="P59" s="32"/>
      <c r="Q59" s="44"/>
      <c r="R59" s="44"/>
      <c r="S59" s="44"/>
      <c r="T59" s="44"/>
      <c r="U59" s="32"/>
      <c r="V59" s="44"/>
      <c r="W59" s="44"/>
      <c r="X59" s="44"/>
      <c r="Y59" s="44"/>
      <c r="Z59" s="32"/>
      <c r="AA59" s="44"/>
      <c r="AB59" s="44"/>
      <c r="AC59" s="44"/>
      <c r="AD59" s="44"/>
    </row>
    <row r="60" spans="1:30" s="4" customFormat="1" ht="18" hidden="1" customHeight="1" x14ac:dyDescent="0.35">
      <c r="L60" s="32"/>
      <c r="M60" s="32"/>
      <c r="N60" s="32"/>
      <c r="O60" s="32"/>
      <c r="Q60" s="32"/>
      <c r="R60" s="32"/>
      <c r="S60" s="32"/>
      <c r="T60" s="32"/>
      <c r="V60" s="32"/>
      <c r="W60" s="32"/>
      <c r="X60" s="32"/>
      <c r="Y60" s="32"/>
      <c r="AA60" s="32"/>
      <c r="AB60" s="32"/>
      <c r="AC60" s="32"/>
      <c r="AD60" s="32"/>
    </row>
    <row r="61" spans="1:30" s="4" customFormat="1" ht="14.5" hidden="1" x14ac:dyDescent="0.35">
      <c r="L61" s="32"/>
      <c r="M61" s="32"/>
      <c r="N61" s="32"/>
      <c r="O61" s="32"/>
      <c r="P61" s="44"/>
      <c r="Q61" s="32"/>
      <c r="R61" s="32"/>
      <c r="S61" s="32"/>
      <c r="T61" s="32"/>
      <c r="U61" s="44"/>
      <c r="V61" s="32"/>
      <c r="W61" s="32"/>
      <c r="X61" s="32"/>
      <c r="Y61" s="32"/>
      <c r="Z61" s="44"/>
      <c r="AA61" s="32"/>
      <c r="AB61" s="32"/>
      <c r="AC61" s="32"/>
      <c r="AD61" s="32"/>
    </row>
    <row r="62" spans="1:30" s="4" customFormat="1" ht="14.5" hidden="1" x14ac:dyDescent="0.35">
      <c r="L62" s="44"/>
      <c r="M62" s="44"/>
      <c r="N62" s="44"/>
      <c r="O62" s="44"/>
      <c r="P62" s="45"/>
      <c r="Q62" s="44"/>
      <c r="R62" s="44"/>
      <c r="S62" s="44"/>
      <c r="T62" s="44"/>
      <c r="U62" s="45"/>
      <c r="V62" s="44"/>
      <c r="W62" s="44"/>
      <c r="X62" s="44"/>
      <c r="Y62" s="44"/>
      <c r="Z62" s="45"/>
      <c r="AA62" s="44"/>
      <c r="AB62" s="44"/>
      <c r="AC62" s="44"/>
      <c r="AD62" s="44"/>
    </row>
    <row r="63" spans="1:30" s="4" customFormat="1" ht="20.25" hidden="1" customHeight="1" x14ac:dyDescent="0.35">
      <c r="L63" s="46"/>
      <c r="M63" s="46"/>
      <c r="N63" s="46"/>
      <c r="O63" s="46"/>
      <c r="P63" s="44"/>
      <c r="Q63" s="46"/>
      <c r="R63" s="46"/>
      <c r="S63" s="46"/>
      <c r="T63" s="46"/>
      <c r="U63" s="44"/>
      <c r="V63" s="46"/>
      <c r="W63" s="46"/>
      <c r="X63" s="46"/>
      <c r="Y63" s="46"/>
      <c r="Z63" s="44"/>
      <c r="AA63" s="46"/>
      <c r="AB63" s="46"/>
      <c r="AC63" s="46"/>
      <c r="AD63" s="46"/>
    </row>
    <row r="64" spans="1:30" s="4" customFormat="1" ht="14.5" hidden="1" x14ac:dyDescent="0.35">
      <c r="L64" s="44"/>
      <c r="M64" s="44"/>
      <c r="N64" s="44"/>
      <c r="O64" s="44"/>
      <c r="P64" s="32"/>
      <c r="Q64" s="44"/>
      <c r="R64" s="44"/>
      <c r="S64" s="44"/>
      <c r="T64" s="44"/>
      <c r="U64" s="32"/>
      <c r="V64" s="44"/>
      <c r="W64" s="44"/>
      <c r="X64" s="44"/>
      <c r="Y64" s="44"/>
      <c r="Z64" s="32"/>
      <c r="AA64" s="44"/>
      <c r="AB64" s="44"/>
      <c r="AC64" s="44"/>
      <c r="AD64" s="44"/>
    </row>
    <row r="65" spans="12:30" s="4" customFormat="1" ht="18" hidden="1" customHeight="1" x14ac:dyDescent="0.35">
      <c r="L65" s="32"/>
      <c r="M65" s="32"/>
      <c r="N65" s="32"/>
      <c r="O65" s="32"/>
      <c r="P65" s="32"/>
      <c r="Q65" s="32"/>
      <c r="R65" s="32"/>
      <c r="S65" s="32"/>
      <c r="T65" s="32"/>
      <c r="U65" s="32"/>
      <c r="V65" s="32"/>
      <c r="W65" s="32"/>
      <c r="X65" s="32"/>
      <c r="Y65" s="32"/>
      <c r="Z65" s="32"/>
      <c r="AA65" s="32"/>
      <c r="AB65" s="32"/>
      <c r="AC65" s="32"/>
      <c r="AD65" s="32"/>
    </row>
    <row r="66" spans="12:30" s="4" customFormat="1" ht="15" hidden="1" customHeight="1" x14ac:dyDescent="0.35">
      <c r="L66" s="32"/>
      <c r="M66" s="32"/>
      <c r="N66" s="32"/>
      <c r="O66" s="32"/>
      <c r="P66" s="46"/>
      <c r="Q66" s="32"/>
      <c r="R66" s="32"/>
      <c r="S66" s="32"/>
      <c r="T66" s="32"/>
      <c r="U66" s="46"/>
      <c r="V66" s="32"/>
      <c r="W66" s="32"/>
      <c r="X66" s="32"/>
      <c r="Y66" s="32"/>
      <c r="Z66" s="46"/>
      <c r="AA66" s="32"/>
      <c r="AB66" s="32"/>
      <c r="AC66" s="32"/>
      <c r="AD66" s="32"/>
    </row>
    <row r="67" spans="12:30" s="4" customFormat="1" ht="14.5" hidden="1" x14ac:dyDescent="0.35">
      <c r="L67" s="44"/>
      <c r="M67" s="44"/>
      <c r="N67" s="44"/>
      <c r="O67" s="44"/>
      <c r="P67" s="44"/>
      <c r="Q67" s="44"/>
      <c r="R67" s="44"/>
      <c r="S67" s="44"/>
      <c r="T67" s="44"/>
      <c r="U67" s="44"/>
      <c r="V67" s="44"/>
      <c r="W67" s="44"/>
      <c r="X67" s="44"/>
      <c r="Y67" s="44"/>
      <c r="Z67" s="44"/>
      <c r="AA67" s="44"/>
      <c r="AB67" s="44"/>
      <c r="AC67" s="44"/>
      <c r="AD67" s="44"/>
    </row>
    <row r="68" spans="12:30" s="4" customFormat="1" ht="14.5" hidden="1" x14ac:dyDescent="0.35">
      <c r="L68" s="46"/>
      <c r="M68" s="46"/>
      <c r="N68" s="46"/>
      <c r="O68" s="46"/>
      <c r="P68" s="32"/>
      <c r="Q68" s="46"/>
      <c r="R68" s="46"/>
      <c r="S68" s="46"/>
      <c r="T68" s="46"/>
      <c r="U68" s="32"/>
      <c r="V68" s="46"/>
      <c r="W68" s="46"/>
      <c r="X68" s="46"/>
      <c r="Y68" s="46"/>
      <c r="Z68" s="32"/>
      <c r="AA68" s="46"/>
      <c r="AB68" s="46"/>
      <c r="AC68" s="46"/>
      <c r="AD68" s="46"/>
    </row>
    <row r="69" spans="12:30" s="4" customFormat="1" ht="14.5" hidden="1" x14ac:dyDescent="0.35">
      <c r="L69" s="44"/>
      <c r="M69" s="44"/>
      <c r="N69" s="44"/>
      <c r="O69" s="44"/>
      <c r="P69" s="32"/>
      <c r="Q69" s="44"/>
      <c r="R69" s="44"/>
      <c r="S69" s="44"/>
      <c r="T69" s="44"/>
      <c r="U69" s="32"/>
      <c r="V69" s="44"/>
      <c r="W69" s="44"/>
      <c r="X69" s="44"/>
      <c r="Y69" s="44"/>
      <c r="Z69" s="32"/>
      <c r="AA69" s="44"/>
      <c r="AB69" s="44"/>
      <c r="AC69" s="44"/>
      <c r="AD69" s="44"/>
    </row>
    <row r="70" spans="12:30" s="4" customFormat="1" ht="14.5" hidden="1" x14ac:dyDescent="0.35">
      <c r="L70" s="32"/>
      <c r="M70" s="32"/>
      <c r="N70" s="32"/>
      <c r="O70" s="32"/>
      <c r="P70" s="44"/>
      <c r="Q70" s="32"/>
      <c r="R70" s="32"/>
      <c r="S70" s="32"/>
      <c r="T70" s="32"/>
      <c r="U70" s="44"/>
      <c r="V70" s="32"/>
      <c r="W70" s="32"/>
      <c r="X70" s="32"/>
      <c r="Y70" s="32"/>
      <c r="Z70" s="44"/>
      <c r="AA70" s="32"/>
      <c r="AB70" s="32"/>
      <c r="AC70" s="32"/>
      <c r="AD70" s="32"/>
    </row>
    <row r="71" spans="12:30" s="4" customFormat="1" ht="15" hidden="1" customHeight="1" x14ac:dyDescent="0.35">
      <c r="L71" s="32"/>
      <c r="M71" s="32"/>
      <c r="N71" s="32"/>
      <c r="O71" s="32"/>
      <c r="P71" s="46"/>
      <c r="Q71" s="32"/>
      <c r="R71" s="32"/>
      <c r="S71" s="32"/>
      <c r="T71" s="32"/>
      <c r="U71" s="46"/>
      <c r="V71" s="32"/>
      <c r="W71" s="32"/>
      <c r="X71" s="32"/>
      <c r="Y71" s="32"/>
      <c r="Z71" s="46"/>
      <c r="AA71" s="32"/>
      <c r="AB71" s="32"/>
      <c r="AC71" s="32"/>
      <c r="AD71" s="32"/>
    </row>
    <row r="72" spans="12:30" s="4" customFormat="1" ht="18" hidden="1" customHeight="1" x14ac:dyDescent="0.35">
      <c r="P72" s="44"/>
      <c r="U72" s="44"/>
      <c r="Z72" s="44"/>
    </row>
    <row r="73" spans="12:30" s="4" customFormat="1" ht="14.5" hidden="1" x14ac:dyDescent="0.35">
      <c r="P73" s="32"/>
      <c r="U73" s="32"/>
      <c r="Z73" s="32"/>
    </row>
    <row r="74" spans="12:30" s="4" customFormat="1" ht="14.5" hidden="1" x14ac:dyDescent="0.35">
      <c r="P74" s="32"/>
      <c r="U74" s="32"/>
      <c r="Z74" s="32"/>
    </row>
    <row r="75" spans="12:30" s="4" customFormat="1" ht="14.5" hidden="1" x14ac:dyDescent="0.35">
      <c r="P75" s="44"/>
      <c r="U75" s="44"/>
      <c r="Z75" s="44"/>
    </row>
    <row r="76" spans="12:30" s="4" customFormat="1" ht="15" hidden="1" customHeight="1" x14ac:dyDescent="0.35">
      <c r="P76" s="46"/>
      <c r="U76" s="46"/>
      <c r="Z76" s="46"/>
    </row>
    <row r="77" spans="12:30" s="4" customFormat="1" ht="14.5" hidden="1" x14ac:dyDescent="0.35">
      <c r="P77" s="44"/>
      <c r="U77" s="44"/>
      <c r="Z77" s="44"/>
    </row>
    <row r="78" spans="12:30" s="4" customFormat="1" ht="14.5" hidden="1" x14ac:dyDescent="0.35">
      <c r="P78" s="32"/>
      <c r="U78" s="32"/>
      <c r="Z78" s="32"/>
    </row>
    <row r="79" spans="12:30" s="4" customFormat="1" ht="14.5" hidden="1" x14ac:dyDescent="0.35">
      <c r="P79" s="32"/>
      <c r="U79" s="32"/>
      <c r="Z79" s="32"/>
    </row>
    <row r="80" spans="12:30" s="4" customFormat="1" ht="14.5" hidden="1" x14ac:dyDescent="0.35"/>
    <row r="81" s="4" customFormat="1" ht="14.5" hidden="1" x14ac:dyDescent="0.35"/>
    <row r="82" s="4" customFormat="1" ht="14.5" hidden="1" x14ac:dyDescent="0.35"/>
    <row r="83" s="4" customFormat="1" ht="14.5" hidden="1" x14ac:dyDescent="0.35"/>
    <row r="84" s="4" customFormat="1" ht="14.5" hidden="1" x14ac:dyDescent="0.35"/>
    <row r="85" s="4" customFormat="1" ht="14.5" hidden="1" x14ac:dyDescent="0.35"/>
    <row r="86" s="4" customFormat="1" ht="14.5" hidden="1" x14ac:dyDescent="0.35"/>
    <row r="87" s="4" customFormat="1" ht="14.5" hidden="1" x14ac:dyDescent="0.35"/>
    <row r="88" s="4" customFormat="1" ht="15" hidden="1" customHeight="1" x14ac:dyDescent="0.35"/>
    <row r="89" s="4" customFormat="1" ht="14.5" hidden="1" x14ac:dyDescent="0.35"/>
    <row r="90" s="4" customFormat="1" ht="14.5" hidden="1" x14ac:dyDescent="0.35"/>
    <row r="91" s="4" customFormat="1" ht="14.5" hidden="1" x14ac:dyDescent="0.35"/>
    <row r="92" s="4" customFormat="1" ht="14.5" hidden="1" x14ac:dyDescent="0.35"/>
    <row r="93" s="4" customFormat="1" ht="15" hidden="1" customHeight="1" x14ac:dyDescent="0.35"/>
    <row r="94" s="4" customFormat="1" ht="14.5" hidden="1" x14ac:dyDescent="0.35"/>
    <row r="95" s="4" customFormat="1" ht="14.5" hidden="1" x14ac:dyDescent="0.35"/>
    <row r="96" s="4" customFormat="1" ht="14.5" hidden="1" x14ac:dyDescent="0.35"/>
    <row r="97" s="4" customFormat="1" ht="14.5" hidden="1" x14ac:dyDescent="0.35"/>
    <row r="98" s="4" customFormat="1" ht="14.5" hidden="1" x14ac:dyDescent="0.35"/>
    <row r="99" s="4" customFormat="1" ht="14.5" hidden="1" x14ac:dyDescent="0.35"/>
    <row r="100" s="4" customFormat="1" ht="14.5" hidden="1" x14ac:dyDescent="0.35"/>
    <row r="101" s="4" customFormat="1" ht="14.5" hidden="1" x14ac:dyDescent="0.35"/>
    <row r="102" s="4" customFormat="1" ht="14.5" hidden="1" x14ac:dyDescent="0.35"/>
    <row r="103" s="4" customFormat="1" ht="14.5" hidden="1" x14ac:dyDescent="0.35"/>
    <row r="104" s="4" customFormat="1" ht="14.5" hidden="1" x14ac:dyDescent="0.35"/>
    <row r="105" s="4" customFormat="1" ht="14.5" hidden="1" x14ac:dyDescent="0.35"/>
    <row r="106" s="4" customFormat="1" ht="14.5" hidden="1" x14ac:dyDescent="0.35"/>
    <row r="107" s="4" customFormat="1" ht="14.5" hidden="1" x14ac:dyDescent="0.35"/>
    <row r="108" s="4" customFormat="1" ht="14.5" hidden="1" x14ac:dyDescent="0.35"/>
    <row r="109" s="4" customFormat="1" ht="14.5" hidden="1" x14ac:dyDescent="0.35"/>
    <row r="110" s="4" customFormat="1" ht="14.5" hidden="1" x14ac:dyDescent="0.35"/>
    <row r="111" s="4" customFormat="1" ht="14.5" hidden="1" x14ac:dyDescent="0.35"/>
    <row r="112" s="4" customFormat="1" ht="14.5" hidden="1" x14ac:dyDescent="0.35"/>
    <row r="113" s="4" customFormat="1" ht="14.5" hidden="1" x14ac:dyDescent="0.35"/>
    <row r="114" s="4" customFormat="1" ht="14.5" hidden="1" x14ac:dyDescent="0.35"/>
    <row r="115" s="4" customFormat="1" ht="14.5" hidden="1" x14ac:dyDescent="0.35"/>
    <row r="116" s="4" customFormat="1" ht="14.5" hidden="1" x14ac:dyDescent="0.35"/>
    <row r="117" s="4" customFormat="1" ht="14.5" hidden="1" x14ac:dyDescent="0.35"/>
    <row r="118" s="4" customFormat="1" ht="14.5" hidden="1" x14ac:dyDescent="0.35"/>
    <row r="119" s="4" customFormat="1" ht="14.5" hidden="1" x14ac:dyDescent="0.35"/>
    <row r="120" s="4" customFormat="1" ht="14.5" hidden="1" x14ac:dyDescent="0.35"/>
    <row r="121" s="4" customFormat="1" ht="14.5" hidden="1" x14ac:dyDescent="0.35"/>
    <row r="122" s="4" customFormat="1" ht="14.5" hidden="1" x14ac:dyDescent="0.35"/>
    <row r="123" s="4" customFormat="1" ht="14.5" hidden="1" x14ac:dyDescent="0.35"/>
    <row r="124" s="4" customFormat="1" ht="14.5" hidden="1" x14ac:dyDescent="0.35"/>
    <row r="125" s="4" customFormat="1" ht="14.5" hidden="1" x14ac:dyDescent="0.35"/>
    <row r="126" s="4" customFormat="1" ht="14.5" hidden="1" x14ac:dyDescent="0.35"/>
    <row r="127" s="4" customFormat="1" ht="14.5" hidden="1" x14ac:dyDescent="0.35"/>
    <row r="128" s="4" customFormat="1" ht="14.5" hidden="1" x14ac:dyDescent="0.35"/>
    <row r="129" s="4" customFormat="1" ht="14.5" hidden="1" x14ac:dyDescent="0.35"/>
    <row r="130" s="4" customFormat="1" ht="14.5" hidden="1" x14ac:dyDescent="0.35"/>
    <row r="131" s="4" customFormat="1" ht="14.5" hidden="1" x14ac:dyDescent="0.35"/>
    <row r="132" s="4" customFormat="1" ht="14.5" hidden="1" x14ac:dyDescent="0.35"/>
    <row r="133" s="4" customFormat="1" ht="14.5" hidden="1" x14ac:dyDescent="0.35"/>
    <row r="134" s="4" customFormat="1" ht="14.5" hidden="1" x14ac:dyDescent="0.35"/>
    <row r="135" s="4" customFormat="1" ht="14.5" hidden="1" x14ac:dyDescent="0.35"/>
    <row r="136" s="4" customFormat="1" ht="14.5" hidden="1" x14ac:dyDescent="0.35"/>
    <row r="137" s="4" customFormat="1" ht="14.5" hidden="1" x14ac:dyDescent="0.35"/>
    <row r="138" s="4" customFormat="1" ht="14.5" hidden="1" x14ac:dyDescent="0.35"/>
    <row r="139" s="4" customFormat="1" ht="14.5" hidden="1" x14ac:dyDescent="0.35"/>
    <row r="140" s="4" customFormat="1" ht="14.5" hidden="1" x14ac:dyDescent="0.35"/>
    <row r="141" s="4" customFormat="1" ht="14.5" hidden="1" x14ac:dyDescent="0.35"/>
    <row r="142" s="4" customFormat="1" ht="14.5" hidden="1" x14ac:dyDescent="0.35"/>
    <row r="143" s="4" customFormat="1" ht="14.5" hidden="1" x14ac:dyDescent="0.35"/>
    <row r="144" s="4" customFormat="1" ht="14.5" hidden="1" x14ac:dyDescent="0.35"/>
    <row r="145" s="4" customFormat="1" ht="14.5" hidden="1" x14ac:dyDescent="0.35"/>
    <row r="146" s="4" customFormat="1" ht="14.5" hidden="1" x14ac:dyDescent="0.35"/>
    <row r="147" s="4" customFormat="1" ht="14.5" hidden="1" x14ac:dyDescent="0.35"/>
    <row r="148" s="4" customFormat="1" ht="14.5" hidden="1" x14ac:dyDescent="0.35"/>
    <row r="149" s="4" customFormat="1" ht="14.5" hidden="1" x14ac:dyDescent="0.35"/>
    <row r="150" s="4" customFormat="1" ht="14.5" hidden="1" x14ac:dyDescent="0.35"/>
    <row r="151" s="4" customFormat="1" ht="14.5" hidden="1" x14ac:dyDescent="0.35"/>
    <row r="152" s="4" customFormat="1" ht="14.5" hidden="1" x14ac:dyDescent="0.35"/>
    <row r="153" s="4" customFormat="1" ht="14.5" hidden="1" x14ac:dyDescent="0.35"/>
    <row r="154" s="4" customFormat="1" ht="14.5" hidden="1" x14ac:dyDescent="0.35"/>
    <row r="155" s="4" customFormat="1" ht="14.5" hidden="1" x14ac:dyDescent="0.35"/>
    <row r="156" s="4" customFormat="1" ht="14.5" hidden="1" x14ac:dyDescent="0.35"/>
    <row r="157" s="4" customFormat="1" ht="14.5" hidden="1" x14ac:dyDescent="0.35"/>
    <row r="158" s="4" customFormat="1" ht="14.5" hidden="1" x14ac:dyDescent="0.35"/>
    <row r="159" s="4" customFormat="1" ht="14.5" hidden="1" x14ac:dyDescent="0.35"/>
    <row r="160" s="4" customFormat="1" ht="14.5" hidden="1" x14ac:dyDescent="0.35"/>
    <row r="161" s="4" customFormat="1" ht="14.5" hidden="1" x14ac:dyDescent="0.35"/>
    <row r="162" s="4" customFormat="1" ht="14.5" hidden="1" x14ac:dyDescent="0.35"/>
    <row r="163" s="4" customFormat="1" ht="14.5" hidden="1" x14ac:dyDescent="0.35"/>
    <row r="164" s="4" customFormat="1" ht="14.5" hidden="1" x14ac:dyDescent="0.35"/>
    <row r="165" s="4" customFormat="1" ht="14.5" hidden="1" x14ac:dyDescent="0.35"/>
    <row r="166" s="4" customFormat="1" ht="14.5" hidden="1" x14ac:dyDescent="0.35"/>
    <row r="167" s="4" customFormat="1" ht="14.5" hidden="1" x14ac:dyDescent="0.35"/>
    <row r="168" s="4" customFormat="1" ht="14.5" hidden="1" x14ac:dyDescent="0.35"/>
    <row r="169" s="4" customFormat="1" ht="14.5" hidden="1" x14ac:dyDescent="0.35"/>
    <row r="170" s="4" customFormat="1" ht="14.5" hidden="1" x14ac:dyDescent="0.35"/>
    <row r="171" s="4" customFormat="1" ht="14.5" hidden="1" x14ac:dyDescent="0.35"/>
    <row r="172" s="4" customFormat="1" ht="14.5" hidden="1" x14ac:dyDescent="0.35"/>
    <row r="173" s="4" customFormat="1" ht="14.5" hidden="1" x14ac:dyDescent="0.35"/>
    <row r="174" s="4" customFormat="1" ht="14.5" hidden="1" x14ac:dyDescent="0.35"/>
    <row r="175" s="4" customFormat="1" ht="14.5" hidden="1" x14ac:dyDescent="0.35"/>
    <row r="176" s="4" customFormat="1" ht="14.5" hidden="1" x14ac:dyDescent="0.35"/>
    <row r="177" s="4" customFormat="1" ht="14.5" hidden="1" x14ac:dyDescent="0.35"/>
    <row r="178" s="4" customFormat="1" ht="14.5" hidden="1" x14ac:dyDescent="0.35"/>
    <row r="179" s="4" customFormat="1" ht="14.5" hidden="1" x14ac:dyDescent="0.35"/>
    <row r="180" s="4" customFormat="1" ht="14.5" hidden="1" x14ac:dyDescent="0.35"/>
    <row r="181" s="4" customFormat="1" ht="14.5" hidden="1" x14ac:dyDescent="0.35"/>
    <row r="182" s="4" customFormat="1" ht="14.5" hidden="1" x14ac:dyDescent="0.35"/>
    <row r="183" s="4" customFormat="1" ht="14.5" hidden="1" x14ac:dyDescent="0.35"/>
    <row r="184" s="4" customFormat="1" ht="14.5" hidden="1" x14ac:dyDescent="0.35"/>
    <row r="185" s="4" customFormat="1" ht="14.5" hidden="1" x14ac:dyDescent="0.35"/>
    <row r="186" s="4" customFormat="1" ht="14.5" hidden="1" x14ac:dyDescent="0.35"/>
    <row r="187" s="4" customFormat="1" ht="14.5" hidden="1" x14ac:dyDescent="0.35"/>
    <row r="188" s="4" customFormat="1" ht="14.5" hidden="1" x14ac:dyDescent="0.35"/>
    <row r="189" s="4" customFormat="1" ht="14.5" hidden="1" x14ac:dyDescent="0.35"/>
    <row r="190" s="4" customFormat="1" ht="14.5" hidden="1" x14ac:dyDescent="0.35"/>
    <row r="191" s="4" customFormat="1" ht="14.5" hidden="1" x14ac:dyDescent="0.35"/>
    <row r="192" s="4" customFormat="1" ht="14.5" hidden="1" x14ac:dyDescent="0.35"/>
    <row r="193" s="4" customFormat="1" ht="14.5" hidden="1" x14ac:dyDescent="0.35"/>
    <row r="194" s="4" customFormat="1" ht="14.5" hidden="1" x14ac:dyDescent="0.35"/>
    <row r="195" s="4" customFormat="1" ht="14.5" hidden="1" x14ac:dyDescent="0.35"/>
    <row r="196" s="4" customFormat="1" ht="14.5" hidden="1" x14ac:dyDescent="0.35"/>
    <row r="197" s="4" customFormat="1" ht="14.5" hidden="1" x14ac:dyDescent="0.35"/>
    <row r="198" s="4" customFormat="1" ht="14.5" hidden="1" x14ac:dyDescent="0.35"/>
    <row r="199" s="4" customFormat="1" ht="14.5" hidden="1" x14ac:dyDescent="0.35"/>
    <row r="200" s="4" customFormat="1" ht="14.5" hidden="1" x14ac:dyDescent="0.35"/>
    <row r="201" s="4" customFormat="1" ht="14.5" hidden="1" x14ac:dyDescent="0.35"/>
    <row r="202" s="4" customFormat="1" ht="14.5" hidden="1" x14ac:dyDescent="0.35"/>
    <row r="203" s="4" customFormat="1" ht="14.5" hidden="1" x14ac:dyDescent="0.35"/>
    <row r="204" s="4" customFormat="1" ht="14.5" hidden="1" x14ac:dyDescent="0.35"/>
    <row r="205" s="4" customFormat="1" ht="14.5" hidden="1" x14ac:dyDescent="0.35"/>
    <row r="206" s="4" customFormat="1" ht="14.5" hidden="1" x14ac:dyDescent="0.35"/>
    <row r="207" s="4" customFormat="1" ht="14.5" hidden="1" x14ac:dyDescent="0.35"/>
    <row r="208" s="4" customFormat="1" ht="14.5" hidden="1" x14ac:dyDescent="0.35"/>
    <row r="209" s="4" customFormat="1" ht="14.5" hidden="1" x14ac:dyDescent="0.35"/>
    <row r="210" s="4" customFormat="1" ht="14.5" hidden="1" x14ac:dyDescent="0.35"/>
    <row r="211" s="4" customFormat="1" ht="14.5" hidden="1" x14ac:dyDescent="0.35"/>
    <row r="212" s="4" customFormat="1" ht="14.5" hidden="1" x14ac:dyDescent="0.35"/>
    <row r="213" s="4" customFormat="1" ht="14.5" hidden="1" x14ac:dyDescent="0.35"/>
    <row r="214" s="4" customFormat="1" ht="14.5" hidden="1" x14ac:dyDescent="0.35"/>
    <row r="215" s="4" customFormat="1" ht="14.5" hidden="1" x14ac:dyDescent="0.35"/>
    <row r="216" s="4" customFormat="1" ht="14.5" hidden="1" x14ac:dyDescent="0.35"/>
    <row r="217" s="4" customFormat="1" ht="14.5" hidden="1" x14ac:dyDescent="0.35"/>
    <row r="218" s="4" customFormat="1" ht="14.5" hidden="1" x14ac:dyDescent="0.35"/>
    <row r="219" s="4" customFormat="1" ht="14.5" hidden="1" x14ac:dyDescent="0.35"/>
    <row r="220" s="4" customFormat="1" ht="14.5" hidden="1" x14ac:dyDescent="0.35"/>
    <row r="221" s="4" customFormat="1" ht="14.5" hidden="1" x14ac:dyDescent="0.35"/>
    <row r="222" s="4" customFormat="1" ht="14.5" hidden="1" x14ac:dyDescent="0.35"/>
    <row r="223" s="4" customFormat="1" ht="14.5" hidden="1" x14ac:dyDescent="0.35"/>
    <row r="224" s="4" customFormat="1" ht="14.5" hidden="1" x14ac:dyDescent="0.35"/>
    <row r="225" s="4" customFormat="1" ht="14.5" hidden="1" x14ac:dyDescent="0.35"/>
    <row r="226" s="4" customFormat="1" ht="14.5" hidden="1" x14ac:dyDescent="0.35"/>
    <row r="227" s="4" customFormat="1" ht="14.5" hidden="1" x14ac:dyDescent="0.35"/>
    <row r="228" s="4" customFormat="1" ht="14.5" hidden="1" x14ac:dyDescent="0.35"/>
    <row r="229" s="4" customFormat="1" ht="14.5" hidden="1" x14ac:dyDescent="0.35"/>
    <row r="230" s="4" customFormat="1" ht="14.5" hidden="1" x14ac:dyDescent="0.35"/>
    <row r="231" s="4" customFormat="1" ht="14.5" hidden="1" x14ac:dyDescent="0.35"/>
    <row r="232" s="4" customFormat="1" ht="14.5" hidden="1" x14ac:dyDescent="0.35"/>
    <row r="233" s="4" customFormat="1" ht="14.5" hidden="1" x14ac:dyDescent="0.35"/>
    <row r="234" s="4" customFormat="1" ht="14.5" hidden="1" x14ac:dyDescent="0.35"/>
    <row r="235" s="4" customFormat="1" ht="14.5" hidden="1" x14ac:dyDescent="0.35"/>
    <row r="236" s="4" customFormat="1" ht="14.5" hidden="1" x14ac:dyDescent="0.35"/>
    <row r="237" s="4" customFormat="1" ht="14.5" hidden="1" x14ac:dyDescent="0.35"/>
    <row r="238" s="4" customFormat="1" ht="14.5" hidden="1" x14ac:dyDescent="0.35"/>
    <row r="239" s="4" customFormat="1" ht="14.5" hidden="1" x14ac:dyDescent="0.35"/>
    <row r="240" s="4" customFormat="1" ht="14.5" hidden="1" x14ac:dyDescent="0.35"/>
    <row r="241" s="4" customFormat="1" ht="14.5" hidden="1" x14ac:dyDescent="0.35"/>
    <row r="242" s="4" customFormat="1" ht="14.5" hidden="1" x14ac:dyDescent="0.35"/>
    <row r="243" s="4" customFormat="1" ht="14.5" hidden="1" x14ac:dyDescent="0.35"/>
    <row r="244" s="4" customFormat="1" ht="14.5" hidden="1" x14ac:dyDescent="0.35"/>
    <row r="245" s="4" customFormat="1" ht="14.5" hidden="1" x14ac:dyDescent="0.35"/>
    <row r="246" s="4" customFormat="1" ht="14.5" hidden="1" x14ac:dyDescent="0.35"/>
    <row r="247" s="4" customFormat="1" ht="14.5" hidden="1" x14ac:dyDescent="0.35"/>
    <row r="248" s="4" customFormat="1" ht="14.5" hidden="1" x14ac:dyDescent="0.35"/>
    <row r="249" s="4" customFormat="1" ht="14.5" hidden="1" x14ac:dyDescent="0.35"/>
    <row r="250" s="4" customFormat="1" ht="14.5" hidden="1" x14ac:dyDescent="0.35"/>
    <row r="251" s="4" customFormat="1" ht="14.5" hidden="1" x14ac:dyDescent="0.35"/>
    <row r="252" s="4" customFormat="1" ht="14.5" hidden="1" x14ac:dyDescent="0.35"/>
    <row r="253" s="4" customFormat="1" ht="14.5" hidden="1" x14ac:dyDescent="0.35"/>
    <row r="254" s="4" customFormat="1" ht="14.5" hidden="1" x14ac:dyDescent="0.35"/>
    <row r="255" s="4" customFormat="1" ht="14.5" hidden="1" x14ac:dyDescent="0.35"/>
    <row r="256" s="4" customFormat="1" ht="14.5" hidden="1" x14ac:dyDescent="0.35"/>
    <row r="257" s="4" customFormat="1" ht="14.5" hidden="1" x14ac:dyDescent="0.35"/>
    <row r="258" s="4" customFormat="1" ht="14.5" hidden="1" x14ac:dyDescent="0.35"/>
    <row r="259" s="4" customFormat="1" ht="14.5" hidden="1" x14ac:dyDescent="0.35"/>
    <row r="260" s="4" customFormat="1" ht="14.5" hidden="1" x14ac:dyDescent="0.35"/>
    <row r="261" s="4" customFormat="1" ht="14.5" hidden="1" x14ac:dyDescent="0.35"/>
    <row r="262" s="4" customFormat="1" ht="14.5" hidden="1" x14ac:dyDescent="0.35"/>
    <row r="263" s="4" customFormat="1" ht="14.5" hidden="1" x14ac:dyDescent="0.35"/>
    <row r="264" s="4" customFormat="1" ht="14.5" hidden="1" x14ac:dyDescent="0.35"/>
    <row r="265" s="4" customFormat="1" ht="14.5" hidden="1" x14ac:dyDescent="0.35"/>
    <row r="266" s="4" customFormat="1" ht="14.5" hidden="1" x14ac:dyDescent="0.35"/>
    <row r="267" s="4" customFormat="1" ht="14.5" hidden="1" x14ac:dyDescent="0.35"/>
    <row r="268" s="4" customFormat="1" ht="14.5" hidden="1" x14ac:dyDescent="0.35"/>
    <row r="269" s="4" customFormat="1" ht="14.5" hidden="1" x14ac:dyDescent="0.35"/>
    <row r="270" s="4" customFormat="1" ht="14.5" hidden="1" x14ac:dyDescent="0.35"/>
    <row r="271" s="4" customFormat="1" ht="14.5" hidden="1" x14ac:dyDescent="0.35"/>
    <row r="272" s="4" customFormat="1" ht="14.5" hidden="1" x14ac:dyDescent="0.35"/>
    <row r="273" s="4" customFormat="1" ht="14.5" hidden="1" x14ac:dyDescent="0.35"/>
    <row r="274" s="4" customFormat="1" ht="14.5" hidden="1" x14ac:dyDescent="0.35"/>
    <row r="275" s="4" customFormat="1" ht="14.5" hidden="1" x14ac:dyDescent="0.35"/>
    <row r="276" s="4" customFormat="1" ht="14.5" hidden="1" x14ac:dyDescent="0.35"/>
    <row r="277" s="4" customFormat="1" ht="14.5" hidden="1" x14ac:dyDescent="0.35"/>
    <row r="278" s="4" customFormat="1" ht="14.5" hidden="1" x14ac:dyDescent="0.35"/>
    <row r="279" s="4" customFormat="1" ht="14.5" hidden="1" x14ac:dyDescent="0.35"/>
    <row r="280" s="4" customFormat="1" ht="14.5" hidden="1" x14ac:dyDescent="0.35"/>
    <row r="281" s="4" customFormat="1" ht="14.5" hidden="1" x14ac:dyDescent="0.35"/>
    <row r="282" s="4" customFormat="1" ht="14.5" hidden="1" x14ac:dyDescent="0.35"/>
    <row r="283" s="4" customFormat="1" ht="14.5" hidden="1" x14ac:dyDescent="0.35"/>
    <row r="284" s="4" customFormat="1" ht="14.5" hidden="1" x14ac:dyDescent="0.35"/>
    <row r="285" s="4" customFormat="1" ht="14.5" hidden="1" x14ac:dyDescent="0.35"/>
    <row r="286" s="4" customFormat="1" ht="14.5" hidden="1" x14ac:dyDescent="0.35"/>
    <row r="287" s="4" customFormat="1" ht="14.5" hidden="1" x14ac:dyDescent="0.35"/>
    <row r="288" s="4" customFormat="1" ht="14.5" hidden="1" x14ac:dyDescent="0.35"/>
    <row r="289" s="4" customFormat="1" ht="14.5" hidden="1" x14ac:dyDescent="0.35"/>
    <row r="290" s="4" customFormat="1" ht="14.5" hidden="1" x14ac:dyDescent="0.35"/>
    <row r="291" s="4" customFormat="1" ht="14.5" hidden="1" x14ac:dyDescent="0.35"/>
    <row r="292" s="4" customFormat="1" ht="14.5" hidden="1" x14ac:dyDescent="0.35"/>
    <row r="293" s="4" customFormat="1" ht="14.5" hidden="1" x14ac:dyDescent="0.35"/>
    <row r="294" s="4" customFormat="1" ht="14.5" hidden="1" x14ac:dyDescent="0.35"/>
    <row r="295" s="4" customFormat="1" ht="14.5" hidden="1" x14ac:dyDescent="0.35"/>
    <row r="296" s="4" customFormat="1" ht="14.5" hidden="1" x14ac:dyDescent="0.35"/>
    <row r="297" s="4" customFormat="1" ht="14.5" hidden="1" x14ac:dyDescent="0.35"/>
    <row r="298" s="4" customFormat="1" ht="14.5" hidden="1" x14ac:dyDescent="0.35"/>
    <row r="299" s="4" customFormat="1" ht="14.5" hidden="1" x14ac:dyDescent="0.35"/>
    <row r="300" s="4" customFormat="1" ht="14.5" hidden="1" x14ac:dyDescent="0.35"/>
    <row r="301" s="4" customFormat="1" ht="14.5" hidden="1" x14ac:dyDescent="0.35"/>
    <row r="302" s="4" customFormat="1" ht="14.5" hidden="1" x14ac:dyDescent="0.35"/>
    <row r="303" s="4" customFormat="1" ht="14.5" hidden="1" x14ac:dyDescent="0.35"/>
    <row r="304" s="4" customFormat="1" ht="14.5" hidden="1" x14ac:dyDescent="0.35"/>
    <row r="305" s="4" customFormat="1" ht="14.5" hidden="1" x14ac:dyDescent="0.35"/>
    <row r="306" s="4" customFormat="1" ht="14.5" hidden="1" x14ac:dyDescent="0.35"/>
    <row r="307" s="4" customFormat="1" ht="14.5" hidden="1" x14ac:dyDescent="0.35"/>
    <row r="308" s="4" customFormat="1" ht="14.5" hidden="1" x14ac:dyDescent="0.35"/>
    <row r="309" s="4" customFormat="1" ht="14.5" hidden="1" x14ac:dyDescent="0.35"/>
    <row r="310" s="4" customFormat="1" ht="14.5" hidden="1" x14ac:dyDescent="0.35"/>
    <row r="311" s="4" customFormat="1" ht="14.5" hidden="1" x14ac:dyDescent="0.35"/>
    <row r="312" s="4" customFormat="1" ht="14.5" hidden="1" x14ac:dyDescent="0.35"/>
    <row r="313" s="4" customFormat="1" ht="14.5" hidden="1" x14ac:dyDescent="0.35"/>
    <row r="314" s="4" customFormat="1" ht="14.5" hidden="1" x14ac:dyDescent="0.35"/>
    <row r="315" s="4" customFormat="1" ht="14.5" hidden="1" x14ac:dyDescent="0.35"/>
    <row r="316" s="4" customFormat="1" ht="14.5" hidden="1" x14ac:dyDescent="0.35"/>
    <row r="317" s="4" customFormat="1" ht="14.5" hidden="1" x14ac:dyDescent="0.35"/>
    <row r="318" s="4" customFormat="1" ht="14.5" hidden="1" x14ac:dyDescent="0.35"/>
    <row r="319" s="4" customFormat="1" ht="14.5" hidden="1" x14ac:dyDescent="0.35"/>
    <row r="320" s="4" customFormat="1" ht="14.5" hidden="1" x14ac:dyDescent="0.35"/>
    <row r="321" s="4" customFormat="1" ht="14.5" hidden="1" x14ac:dyDescent="0.35"/>
    <row r="322" s="4" customFormat="1" ht="14.5" hidden="1" x14ac:dyDescent="0.35"/>
    <row r="323" s="4" customFormat="1" ht="14.5" hidden="1" x14ac:dyDescent="0.35"/>
    <row r="324" s="4" customFormat="1" ht="14.5" hidden="1" x14ac:dyDescent="0.35"/>
    <row r="325" s="4" customFormat="1" ht="14.5" hidden="1" x14ac:dyDescent="0.35"/>
    <row r="326" s="4" customFormat="1" ht="14.5" hidden="1" x14ac:dyDescent="0.35"/>
    <row r="327" s="4" customFormat="1" ht="14.5" hidden="1" x14ac:dyDescent="0.35"/>
    <row r="328" s="4" customFormat="1" ht="14.5" hidden="1" x14ac:dyDescent="0.35"/>
    <row r="329" s="4" customFormat="1" ht="14.5" hidden="1" x14ac:dyDescent="0.35"/>
    <row r="330" s="4" customFormat="1" ht="14.5" hidden="1" x14ac:dyDescent="0.35"/>
    <row r="331" s="4" customFormat="1" ht="14.5" hidden="1" x14ac:dyDescent="0.35"/>
    <row r="332" s="4" customFormat="1" ht="14.5" hidden="1" x14ac:dyDescent="0.35"/>
    <row r="333" s="4" customFormat="1" ht="14.5" hidden="1" x14ac:dyDescent="0.35"/>
    <row r="334" s="4" customFormat="1" ht="14.5" hidden="1" x14ac:dyDescent="0.35"/>
    <row r="335" s="4" customFormat="1" ht="14.5" hidden="1" x14ac:dyDescent="0.35"/>
    <row r="336" s="4" customFormat="1" ht="14.5" hidden="1" x14ac:dyDescent="0.35"/>
    <row r="337" s="4" customFormat="1" ht="14.5" hidden="1" x14ac:dyDescent="0.35"/>
    <row r="338" s="4" customFormat="1" ht="14.5" hidden="1" x14ac:dyDescent="0.35"/>
    <row r="339" s="4" customFormat="1" ht="14.5" hidden="1" x14ac:dyDescent="0.35"/>
    <row r="340" s="4" customFormat="1" ht="14.5" hidden="1" x14ac:dyDescent="0.35"/>
    <row r="341" s="4" customFormat="1" ht="14.5" hidden="1" x14ac:dyDescent="0.35"/>
    <row r="342" s="4" customFormat="1" ht="14.5" hidden="1" x14ac:dyDescent="0.35"/>
    <row r="343" s="4" customFormat="1" ht="14.5" hidden="1" x14ac:dyDescent="0.35"/>
    <row r="344" s="4" customFormat="1" ht="14.5" hidden="1" x14ac:dyDescent="0.35"/>
    <row r="345" s="4" customFormat="1" ht="14.5" hidden="1" x14ac:dyDescent="0.35"/>
    <row r="346" s="4" customFormat="1" ht="14.5" hidden="1" x14ac:dyDescent="0.35"/>
    <row r="347" s="4" customFormat="1" ht="14.5" hidden="1" x14ac:dyDescent="0.35"/>
    <row r="348" s="4" customFormat="1" ht="14.5" hidden="1" x14ac:dyDescent="0.35"/>
    <row r="349" s="4" customFormat="1" ht="14.5" hidden="1" x14ac:dyDescent="0.35"/>
    <row r="350" s="4" customFormat="1" ht="14.5" hidden="1" x14ac:dyDescent="0.35"/>
    <row r="351" s="4" customFormat="1" ht="14.5" hidden="1" x14ac:dyDescent="0.35"/>
    <row r="352" s="4" customFormat="1" ht="14.5" hidden="1" x14ac:dyDescent="0.35"/>
    <row r="353" s="4" customFormat="1" ht="14.5" hidden="1" x14ac:dyDescent="0.35"/>
    <row r="354" s="4" customFormat="1" ht="14.5" hidden="1" x14ac:dyDescent="0.35"/>
    <row r="355" s="4" customFormat="1" ht="14.5" hidden="1" x14ac:dyDescent="0.35"/>
    <row r="356" s="4" customFormat="1" ht="14.5" hidden="1" x14ac:dyDescent="0.35"/>
    <row r="357" s="4" customFormat="1" ht="14.5" hidden="1" x14ac:dyDescent="0.35"/>
    <row r="358" s="4" customFormat="1" ht="14.5" hidden="1" x14ac:dyDescent="0.35"/>
    <row r="359" s="4" customFormat="1" ht="14.5" hidden="1" x14ac:dyDescent="0.35"/>
    <row r="360" s="4" customFormat="1" ht="14.5" hidden="1" x14ac:dyDescent="0.35"/>
    <row r="361" s="4" customFormat="1" ht="14.5" hidden="1" x14ac:dyDescent="0.35"/>
    <row r="362" s="4" customFormat="1" ht="14.5" hidden="1" x14ac:dyDescent="0.35"/>
    <row r="363" s="4" customFormat="1" ht="14.5" hidden="1" x14ac:dyDescent="0.35"/>
    <row r="364" s="4" customFormat="1" ht="14.5" hidden="1" x14ac:dyDescent="0.35"/>
    <row r="365" s="4" customFormat="1" ht="14.5" hidden="1" x14ac:dyDescent="0.35"/>
    <row r="366" s="4" customFormat="1" ht="14.5" hidden="1" x14ac:dyDescent="0.35"/>
    <row r="367" s="4" customFormat="1" ht="14.5" hidden="1" x14ac:dyDescent="0.35"/>
    <row r="368" s="4" customFormat="1" ht="14.5" hidden="1" x14ac:dyDescent="0.35"/>
    <row r="369" s="4" customFormat="1" ht="14.5" hidden="1" x14ac:dyDescent="0.35"/>
    <row r="370" s="4" customFormat="1" ht="14.5" hidden="1" x14ac:dyDescent="0.35"/>
    <row r="371" s="4" customFormat="1" ht="14.5" hidden="1" x14ac:dyDescent="0.35"/>
    <row r="372" s="4" customFormat="1" ht="14.5" hidden="1" x14ac:dyDescent="0.35"/>
    <row r="373" s="4" customFormat="1" ht="14.5" hidden="1" x14ac:dyDescent="0.35"/>
    <row r="374" s="4" customFormat="1" ht="14.5" hidden="1" x14ac:dyDescent="0.35"/>
    <row r="375" s="4" customFormat="1" ht="14.5" hidden="1" x14ac:dyDescent="0.35"/>
    <row r="376" s="4" customFormat="1" ht="14.5" hidden="1" x14ac:dyDescent="0.35"/>
    <row r="377" s="4" customFormat="1" ht="14.5" hidden="1" x14ac:dyDescent="0.35"/>
    <row r="378" s="4" customFormat="1" ht="14.5" hidden="1" x14ac:dyDescent="0.35"/>
    <row r="379" s="4" customFormat="1" ht="14.5" hidden="1" x14ac:dyDescent="0.35"/>
    <row r="380" s="4" customFormat="1" ht="14.5" hidden="1" x14ac:dyDescent="0.35"/>
    <row r="381" s="4" customFormat="1" ht="14.5" hidden="1" x14ac:dyDescent="0.35"/>
    <row r="382" s="4" customFormat="1" ht="14.5" hidden="1" x14ac:dyDescent="0.35"/>
    <row r="383" s="4" customFormat="1" ht="14.5" hidden="1" x14ac:dyDescent="0.35"/>
    <row r="384" s="4" customFormat="1" ht="14.5" hidden="1" x14ac:dyDescent="0.35"/>
    <row r="385" s="4" customFormat="1" ht="14.5" hidden="1" x14ac:dyDescent="0.35"/>
    <row r="386" s="4" customFormat="1" ht="14.5" hidden="1" x14ac:dyDescent="0.35"/>
    <row r="387" s="4" customFormat="1" ht="14.5" hidden="1" x14ac:dyDescent="0.35"/>
    <row r="388" s="4" customFormat="1" ht="14.5" hidden="1" x14ac:dyDescent="0.35"/>
    <row r="389" s="4" customFormat="1" ht="14.5" hidden="1" x14ac:dyDescent="0.35"/>
    <row r="390" s="4" customFormat="1" ht="14.5" hidden="1" x14ac:dyDescent="0.35"/>
    <row r="391" s="4" customFormat="1" ht="14.5" hidden="1" x14ac:dyDescent="0.35"/>
    <row r="392" s="4" customFormat="1" ht="14.5" hidden="1" x14ac:dyDescent="0.35"/>
    <row r="393" s="4" customFormat="1" ht="14.5" hidden="1" x14ac:dyDescent="0.35"/>
    <row r="394" s="4" customFormat="1" ht="14.5" hidden="1" x14ac:dyDescent="0.35"/>
    <row r="395" s="4" customFormat="1" ht="14.5" hidden="1" x14ac:dyDescent="0.35"/>
    <row r="396" s="4" customFormat="1" ht="14.5" hidden="1" x14ac:dyDescent="0.35"/>
    <row r="397" s="4" customFormat="1" ht="14.5" hidden="1" x14ac:dyDescent="0.35"/>
    <row r="398" s="4" customFormat="1" ht="14.5" hidden="1" x14ac:dyDescent="0.35"/>
    <row r="399" s="4" customFormat="1" ht="14.5" hidden="1" x14ac:dyDescent="0.35"/>
    <row r="400" s="4" customFormat="1" ht="14.5" hidden="1" x14ac:dyDescent="0.35"/>
    <row r="401" s="4" customFormat="1" ht="14.5" hidden="1" x14ac:dyDescent="0.35"/>
    <row r="402" s="4" customFormat="1" ht="14.5" hidden="1" x14ac:dyDescent="0.35"/>
    <row r="403" s="4" customFormat="1" ht="14.5" hidden="1" x14ac:dyDescent="0.35"/>
    <row r="404" s="4" customFormat="1" ht="14.5" hidden="1" x14ac:dyDescent="0.35"/>
    <row r="405" s="4" customFormat="1" ht="14.5" hidden="1" x14ac:dyDescent="0.35"/>
    <row r="406" s="4" customFormat="1" ht="14.5" hidden="1" x14ac:dyDescent="0.35"/>
    <row r="407" s="4" customFormat="1" ht="14.5" hidden="1" x14ac:dyDescent="0.35"/>
    <row r="408" s="4" customFormat="1" ht="14.5" hidden="1" x14ac:dyDescent="0.35"/>
    <row r="409" s="4" customFormat="1" ht="14.5" hidden="1" x14ac:dyDescent="0.35"/>
    <row r="410" s="4" customFormat="1" ht="14.5" hidden="1" x14ac:dyDescent="0.35"/>
    <row r="411" s="4" customFormat="1" ht="14.5" hidden="1" x14ac:dyDescent="0.35"/>
    <row r="412" s="4" customFormat="1" ht="14.5" hidden="1" x14ac:dyDescent="0.35"/>
    <row r="413" s="4" customFormat="1" ht="14.5" hidden="1" x14ac:dyDescent="0.35"/>
    <row r="414" s="4" customFormat="1" ht="14.5" hidden="1" x14ac:dyDescent="0.35"/>
    <row r="415" s="4" customFormat="1" ht="14.5" hidden="1" x14ac:dyDescent="0.35"/>
    <row r="416" s="4" customFormat="1" ht="14.5" hidden="1" x14ac:dyDescent="0.35"/>
    <row r="417" s="4" customFormat="1" ht="14.5" hidden="1" x14ac:dyDescent="0.35"/>
    <row r="418" s="4" customFormat="1" ht="14.5" hidden="1" x14ac:dyDescent="0.35"/>
    <row r="419" s="4" customFormat="1" ht="14.5" hidden="1" x14ac:dyDescent="0.35"/>
    <row r="420" s="4" customFormat="1" ht="14.5" hidden="1" x14ac:dyDescent="0.35"/>
    <row r="421" s="4" customFormat="1" ht="14.5" hidden="1" x14ac:dyDescent="0.35"/>
    <row r="422" s="4" customFormat="1" ht="14.5" hidden="1" x14ac:dyDescent="0.35"/>
    <row r="423" s="4" customFormat="1" ht="14.5" hidden="1" x14ac:dyDescent="0.35"/>
    <row r="424" s="4" customFormat="1" ht="14.5" hidden="1" x14ac:dyDescent="0.35"/>
    <row r="425" s="4" customFormat="1" ht="14.5" hidden="1" x14ac:dyDescent="0.35"/>
    <row r="426" s="4" customFormat="1" ht="14.5" hidden="1" x14ac:dyDescent="0.35"/>
    <row r="427" s="4" customFormat="1" ht="14.5" hidden="1" x14ac:dyDescent="0.35"/>
    <row r="428" s="4" customFormat="1" ht="14.5" hidden="1" x14ac:dyDescent="0.35"/>
    <row r="429" s="4" customFormat="1" ht="14.5" hidden="1" x14ac:dyDescent="0.35"/>
    <row r="430" s="4" customFormat="1" ht="14.5" hidden="1" x14ac:dyDescent="0.35"/>
    <row r="431" s="4" customFormat="1" ht="14.5" hidden="1" x14ac:dyDescent="0.35"/>
    <row r="432" s="4" customFormat="1" ht="14.5" hidden="1" x14ac:dyDescent="0.35"/>
    <row r="433" s="4" customFormat="1" ht="14.5" hidden="1" x14ac:dyDescent="0.35"/>
    <row r="434" s="4" customFormat="1" ht="14.5" hidden="1" x14ac:dyDescent="0.35"/>
    <row r="435" s="4" customFormat="1" ht="14.5" hidden="1" x14ac:dyDescent="0.35"/>
    <row r="436" s="4" customFormat="1" ht="14.5" hidden="1" x14ac:dyDescent="0.35"/>
    <row r="437" s="4" customFormat="1" ht="14.5" hidden="1" x14ac:dyDescent="0.35"/>
    <row r="438" s="4" customFormat="1" ht="14.5" hidden="1" x14ac:dyDescent="0.35"/>
    <row r="439" s="4" customFormat="1" ht="14.5" hidden="1" x14ac:dyDescent="0.35"/>
    <row r="440" s="4" customFormat="1" ht="14.5" hidden="1" x14ac:dyDescent="0.35"/>
    <row r="441" s="4" customFormat="1" ht="14.5" hidden="1" x14ac:dyDescent="0.35"/>
    <row r="442" s="4" customFormat="1" ht="14.5" hidden="1" x14ac:dyDescent="0.35"/>
    <row r="443" s="4" customFormat="1" ht="14.5" hidden="1" x14ac:dyDescent="0.35"/>
    <row r="444" s="4" customFormat="1" ht="14.5" hidden="1" x14ac:dyDescent="0.35"/>
    <row r="445" s="4" customFormat="1" ht="14.5" hidden="1" x14ac:dyDescent="0.35"/>
    <row r="446" s="4" customFormat="1" ht="14.5" hidden="1" x14ac:dyDescent="0.35"/>
    <row r="447" s="4" customFormat="1" ht="14.5" hidden="1" x14ac:dyDescent="0.35"/>
    <row r="448" s="4" customFormat="1" ht="14.5" hidden="1" x14ac:dyDescent="0.35"/>
    <row r="449" s="4" customFormat="1" ht="14.5" hidden="1" x14ac:dyDescent="0.35"/>
    <row r="450" s="4" customFormat="1" ht="14.5" hidden="1" x14ac:dyDescent="0.35"/>
    <row r="451" s="4" customFormat="1" ht="14.5" hidden="1" x14ac:dyDescent="0.35"/>
    <row r="452" s="4" customFormat="1" ht="14.5" hidden="1" x14ac:dyDescent="0.35"/>
    <row r="453" s="4" customFormat="1" ht="14.5" hidden="1" x14ac:dyDescent="0.35"/>
    <row r="454" s="4" customFormat="1" ht="14.5" hidden="1" x14ac:dyDescent="0.35"/>
    <row r="455" s="4" customFormat="1" ht="14.5" hidden="1" x14ac:dyDescent="0.35"/>
    <row r="456" s="4" customFormat="1" ht="14.5" hidden="1" x14ac:dyDescent="0.35"/>
    <row r="457" s="4" customFormat="1" ht="14.5" hidden="1" x14ac:dyDescent="0.35"/>
    <row r="458" s="4" customFormat="1" ht="14.5" hidden="1" x14ac:dyDescent="0.35"/>
    <row r="459" s="4" customFormat="1" ht="14.5" hidden="1" x14ac:dyDescent="0.35"/>
    <row r="460" s="4" customFormat="1" ht="14.5" hidden="1" x14ac:dyDescent="0.35"/>
    <row r="461" s="4" customFormat="1" ht="14.5" hidden="1" x14ac:dyDescent="0.35"/>
    <row r="462" s="4" customFormat="1" ht="14.5" hidden="1" x14ac:dyDescent="0.35"/>
    <row r="463" s="4" customFormat="1" ht="14.5" hidden="1" x14ac:dyDescent="0.35"/>
    <row r="464" s="4" customFormat="1" ht="14.5" hidden="1" x14ac:dyDescent="0.35"/>
    <row r="465" s="4" customFormat="1" ht="14.5" hidden="1" x14ac:dyDescent="0.35"/>
    <row r="466" s="4" customFormat="1" ht="14.5" hidden="1" x14ac:dyDescent="0.35"/>
    <row r="467" s="4" customFormat="1" ht="14.5" hidden="1" x14ac:dyDescent="0.35"/>
    <row r="468" s="4" customFormat="1" ht="14.5" hidden="1" x14ac:dyDescent="0.35"/>
    <row r="469" s="4" customFormat="1" ht="14.5" hidden="1" x14ac:dyDescent="0.35"/>
    <row r="470" s="4" customFormat="1" ht="14.5" hidden="1" x14ac:dyDescent="0.35"/>
    <row r="471" s="4" customFormat="1" ht="14.5" hidden="1" x14ac:dyDescent="0.35"/>
    <row r="472" s="4" customFormat="1" ht="14.5" hidden="1" x14ac:dyDescent="0.35"/>
    <row r="473" s="4" customFormat="1" ht="14.5" hidden="1" x14ac:dyDescent="0.35"/>
    <row r="474" s="4" customFormat="1" ht="14.5" hidden="1" x14ac:dyDescent="0.35"/>
    <row r="475" s="4" customFormat="1" ht="14.5" hidden="1" x14ac:dyDescent="0.35"/>
    <row r="476" s="4" customFormat="1" ht="14.5" hidden="1" x14ac:dyDescent="0.35"/>
    <row r="477" s="4" customFormat="1" ht="14.5" hidden="1" x14ac:dyDescent="0.35"/>
    <row r="478" s="4" customFormat="1" ht="14.5" hidden="1" x14ac:dyDescent="0.35"/>
    <row r="479" s="4" customFormat="1" ht="14.5" hidden="1" x14ac:dyDescent="0.35"/>
    <row r="480" s="4" customFormat="1" ht="14.5" hidden="1" x14ac:dyDescent="0.35"/>
    <row r="481" s="4" customFormat="1" ht="14.5" hidden="1" x14ac:dyDescent="0.35"/>
    <row r="482" s="4" customFormat="1" ht="14.5" hidden="1" x14ac:dyDescent="0.35"/>
    <row r="483" s="4" customFormat="1" ht="14.5" hidden="1" x14ac:dyDescent="0.35"/>
    <row r="484" s="4" customFormat="1" ht="14.5" hidden="1" x14ac:dyDescent="0.35"/>
    <row r="485" s="4" customFormat="1" ht="14.5" hidden="1" x14ac:dyDescent="0.35"/>
    <row r="486" s="4" customFormat="1" ht="14.5" hidden="1" x14ac:dyDescent="0.35"/>
    <row r="487" s="4" customFormat="1" ht="14.5" hidden="1" x14ac:dyDescent="0.35"/>
    <row r="488" s="4" customFormat="1" ht="14.5" hidden="1" x14ac:dyDescent="0.35"/>
    <row r="489" s="4" customFormat="1" ht="14.5" hidden="1" x14ac:dyDescent="0.35"/>
    <row r="490" s="4" customFormat="1" ht="14.5" hidden="1" x14ac:dyDescent="0.35"/>
    <row r="491" s="4" customFormat="1" ht="14.5" hidden="1" x14ac:dyDescent="0.35"/>
    <row r="492" s="4" customFormat="1" ht="14.5" hidden="1" x14ac:dyDescent="0.35"/>
    <row r="493" s="4" customFormat="1" ht="14.5" hidden="1" x14ac:dyDescent="0.35"/>
    <row r="494" s="4" customFormat="1" ht="14.5" hidden="1" x14ac:dyDescent="0.35"/>
    <row r="495" s="4" customFormat="1" ht="14.5" hidden="1" x14ac:dyDescent="0.35"/>
    <row r="496" s="4" customFormat="1" ht="14.5" hidden="1" x14ac:dyDescent="0.35"/>
    <row r="497" s="4" customFormat="1" ht="14.5" hidden="1" x14ac:dyDescent="0.35"/>
    <row r="498" s="4" customFormat="1" ht="14.5" hidden="1" x14ac:dyDescent="0.35"/>
    <row r="499" s="4" customFormat="1" ht="14.5" hidden="1" x14ac:dyDescent="0.35"/>
    <row r="500" s="4" customFormat="1" ht="14.5" hidden="1" x14ac:dyDescent="0.35"/>
    <row r="501" s="4" customFormat="1" ht="14.5" hidden="1" x14ac:dyDescent="0.35"/>
    <row r="502" s="4" customFormat="1" ht="14.5" hidden="1" x14ac:dyDescent="0.35"/>
    <row r="503" s="4" customFormat="1" ht="14.5" hidden="1" x14ac:dyDescent="0.35"/>
    <row r="504" s="4" customFormat="1" ht="14.5" hidden="1" x14ac:dyDescent="0.35"/>
    <row r="505" s="4" customFormat="1" ht="14.5" hidden="1" x14ac:dyDescent="0.35"/>
    <row r="506" s="4" customFormat="1" ht="14.5" hidden="1" x14ac:dyDescent="0.35"/>
    <row r="507" s="4" customFormat="1" ht="14.5" hidden="1" x14ac:dyDescent="0.35"/>
    <row r="508" s="4" customFormat="1" ht="14.5" hidden="1" x14ac:dyDescent="0.35"/>
    <row r="509" s="4" customFormat="1" ht="14.5" hidden="1" x14ac:dyDescent="0.35"/>
    <row r="510" s="4" customFormat="1" ht="14.5" hidden="1" x14ac:dyDescent="0.35"/>
    <row r="511" s="4" customFormat="1" ht="14.5" hidden="1" x14ac:dyDescent="0.35"/>
    <row r="512" s="4" customFormat="1" ht="14.5" hidden="1" x14ac:dyDescent="0.35"/>
    <row r="513" s="4" customFormat="1" ht="14.5" hidden="1" x14ac:dyDescent="0.35"/>
    <row r="514" s="4" customFormat="1" ht="14.5" hidden="1" x14ac:dyDescent="0.35"/>
    <row r="515" s="4" customFormat="1" ht="14.5" hidden="1" x14ac:dyDescent="0.35"/>
    <row r="516" s="4" customFormat="1" ht="14.5" hidden="1" x14ac:dyDescent="0.35"/>
    <row r="517" s="4" customFormat="1" ht="14.5" hidden="1" x14ac:dyDescent="0.35"/>
    <row r="518" s="4" customFormat="1" ht="14.5" hidden="1" x14ac:dyDescent="0.35"/>
    <row r="519" s="4" customFormat="1" ht="14.5" hidden="1" x14ac:dyDescent="0.35"/>
    <row r="520" s="4" customFormat="1" ht="14.5" hidden="1" x14ac:dyDescent="0.35"/>
    <row r="521" s="4" customFormat="1" ht="14.5" hidden="1" x14ac:dyDescent="0.35"/>
    <row r="522" s="4" customFormat="1" ht="14.5" hidden="1" x14ac:dyDescent="0.35"/>
    <row r="523" s="4" customFormat="1" ht="14.5" hidden="1" x14ac:dyDescent="0.35"/>
    <row r="524" s="4" customFormat="1" ht="14.5" hidden="1" x14ac:dyDescent="0.35"/>
    <row r="525" s="4" customFormat="1" ht="14.5" hidden="1" x14ac:dyDescent="0.35"/>
    <row r="526" s="4" customFormat="1" ht="14.5" hidden="1" x14ac:dyDescent="0.35"/>
    <row r="527" s="4" customFormat="1" ht="14.5" hidden="1" x14ac:dyDescent="0.35"/>
    <row r="528" s="4" customFormat="1" ht="14.5" hidden="1" x14ac:dyDescent="0.35"/>
    <row r="529" s="4" customFormat="1" ht="14.5" hidden="1" x14ac:dyDescent="0.35"/>
    <row r="530" s="4" customFormat="1" ht="14.5" hidden="1" x14ac:dyDescent="0.35"/>
    <row r="531" s="4" customFormat="1" ht="14.5" hidden="1" x14ac:dyDescent="0.35"/>
    <row r="532" s="4" customFormat="1" ht="14.5" hidden="1" x14ac:dyDescent="0.35"/>
    <row r="533" s="4" customFormat="1" ht="14.5" hidden="1" x14ac:dyDescent="0.35"/>
    <row r="534" s="4" customFormat="1" ht="14.5" hidden="1" x14ac:dyDescent="0.35"/>
    <row r="535" s="4" customFormat="1" ht="14.5" hidden="1" x14ac:dyDescent="0.35"/>
    <row r="536" s="4" customFormat="1" ht="14.5" hidden="1" x14ac:dyDescent="0.35"/>
    <row r="537" s="4" customFormat="1" ht="14.5" hidden="1" x14ac:dyDescent="0.35"/>
    <row r="538" s="4" customFormat="1" ht="14.5" hidden="1" x14ac:dyDescent="0.35"/>
    <row r="539" s="4" customFormat="1" ht="14.5" hidden="1" x14ac:dyDescent="0.35"/>
    <row r="540" s="4" customFormat="1" ht="14.5" hidden="1" x14ac:dyDescent="0.35"/>
    <row r="541" s="4" customFormat="1" ht="14.5" hidden="1" x14ac:dyDescent="0.35"/>
    <row r="542" s="4" customFormat="1" ht="14.5" hidden="1" x14ac:dyDescent="0.35"/>
    <row r="543" s="4" customFormat="1" ht="14.5" hidden="1" x14ac:dyDescent="0.35"/>
    <row r="544" s="4" customFormat="1" ht="14.5" hidden="1" x14ac:dyDescent="0.35"/>
    <row r="545" s="4" customFormat="1" ht="14.5" hidden="1" x14ac:dyDescent="0.35"/>
    <row r="546" s="4" customFormat="1" ht="14.5" hidden="1" x14ac:dyDescent="0.35"/>
    <row r="547" s="4" customFormat="1" ht="14.5" hidden="1" x14ac:dyDescent="0.35"/>
    <row r="548" s="4" customFormat="1" ht="14.5" hidden="1" x14ac:dyDescent="0.35"/>
    <row r="549" s="4" customFormat="1" ht="14.5" hidden="1" x14ac:dyDescent="0.35"/>
    <row r="550" s="4" customFormat="1" ht="14.5" hidden="1" x14ac:dyDescent="0.35"/>
    <row r="551" s="4" customFormat="1" ht="14.5" hidden="1" x14ac:dyDescent="0.35"/>
    <row r="552" s="4" customFormat="1" ht="14.5" hidden="1" x14ac:dyDescent="0.35"/>
    <row r="553" s="4" customFormat="1" ht="14.5" hidden="1" x14ac:dyDescent="0.35"/>
    <row r="554" s="4" customFormat="1" ht="14.5" hidden="1" x14ac:dyDescent="0.35"/>
    <row r="555" s="4" customFormat="1" ht="14.5" hidden="1" x14ac:dyDescent="0.35"/>
    <row r="556" s="4" customFormat="1" ht="14.5" hidden="1" x14ac:dyDescent="0.35"/>
    <row r="557" s="4" customFormat="1" ht="14.5" hidden="1" x14ac:dyDescent="0.35"/>
    <row r="558" s="4" customFormat="1" ht="14.5" hidden="1" x14ac:dyDescent="0.35"/>
    <row r="559" s="4" customFormat="1" ht="14.5" hidden="1" x14ac:dyDescent="0.35"/>
    <row r="560" s="4" customFormat="1" ht="14.5" hidden="1" x14ac:dyDescent="0.35"/>
    <row r="561" s="4" customFormat="1" ht="14.5" hidden="1" x14ac:dyDescent="0.35"/>
    <row r="562" s="4" customFormat="1" ht="14.5" hidden="1" x14ac:dyDescent="0.35"/>
    <row r="563" s="4" customFormat="1" ht="14.5" hidden="1" x14ac:dyDescent="0.35"/>
    <row r="564" s="4" customFormat="1" ht="14.5" hidden="1" x14ac:dyDescent="0.35"/>
    <row r="565" s="4" customFormat="1" ht="14.5" hidden="1" x14ac:dyDescent="0.35"/>
    <row r="566" s="4" customFormat="1" ht="14.5" hidden="1" x14ac:dyDescent="0.35"/>
    <row r="567" s="4" customFormat="1" ht="14.5" hidden="1" x14ac:dyDescent="0.35"/>
    <row r="568" s="4" customFormat="1" ht="14.5" hidden="1" x14ac:dyDescent="0.35"/>
    <row r="569" s="4" customFormat="1" ht="14.5" hidden="1" x14ac:dyDescent="0.35"/>
    <row r="570" s="4" customFormat="1" ht="14.5" hidden="1" x14ac:dyDescent="0.35"/>
    <row r="571" s="4" customFormat="1" ht="14.5" hidden="1" x14ac:dyDescent="0.35"/>
    <row r="572" s="4" customFormat="1" ht="14.5" hidden="1" x14ac:dyDescent="0.35"/>
    <row r="573" s="4" customFormat="1" ht="14.5" hidden="1" x14ac:dyDescent="0.35"/>
    <row r="574" s="4" customFormat="1" ht="14.5" hidden="1" x14ac:dyDescent="0.35"/>
    <row r="575" s="4" customFormat="1" ht="14.5" hidden="1" x14ac:dyDescent="0.35"/>
    <row r="576" s="4" customFormat="1" ht="14.5" hidden="1" x14ac:dyDescent="0.35"/>
    <row r="577" s="4" customFormat="1" ht="14.5" hidden="1" x14ac:dyDescent="0.35"/>
    <row r="578" s="4" customFormat="1" ht="14.5" hidden="1" x14ac:dyDescent="0.35"/>
    <row r="579" s="4" customFormat="1" ht="14.5" hidden="1" x14ac:dyDescent="0.35"/>
    <row r="580" s="4" customFormat="1" ht="14.5" hidden="1" x14ac:dyDescent="0.35"/>
    <row r="581" s="4" customFormat="1" ht="14.5" hidden="1" x14ac:dyDescent="0.35"/>
    <row r="582" s="4" customFormat="1" ht="14.5" hidden="1" x14ac:dyDescent="0.35"/>
    <row r="583" s="4" customFormat="1" ht="14.5" hidden="1" x14ac:dyDescent="0.35"/>
    <row r="584" s="4" customFormat="1" ht="14.5" hidden="1" x14ac:dyDescent="0.35"/>
    <row r="585" s="4" customFormat="1" ht="14.5" hidden="1" x14ac:dyDescent="0.35"/>
    <row r="586" s="4" customFormat="1" ht="14.5" hidden="1" x14ac:dyDescent="0.35"/>
    <row r="587" s="4" customFormat="1" ht="14.5" hidden="1" x14ac:dyDescent="0.35"/>
    <row r="588" s="4" customFormat="1" ht="14.5" hidden="1" x14ac:dyDescent="0.35"/>
    <row r="589" s="4" customFormat="1" ht="14.5" hidden="1" x14ac:dyDescent="0.35"/>
    <row r="590" s="4" customFormat="1" ht="14.5" hidden="1" x14ac:dyDescent="0.35"/>
    <row r="591" s="4" customFormat="1" ht="14.5" hidden="1" x14ac:dyDescent="0.35"/>
    <row r="592" s="4" customFormat="1" ht="14.5" hidden="1" x14ac:dyDescent="0.35"/>
    <row r="593" s="4" customFormat="1" ht="14.5" hidden="1" x14ac:dyDescent="0.35"/>
    <row r="594" s="4" customFormat="1" ht="14.5" hidden="1" x14ac:dyDescent="0.35"/>
    <row r="595" s="4" customFormat="1" ht="14.5" hidden="1" x14ac:dyDescent="0.35"/>
    <row r="596" s="4" customFormat="1" ht="14.5" hidden="1" x14ac:dyDescent="0.35"/>
    <row r="597" s="4" customFormat="1" ht="14.5" hidden="1" x14ac:dyDescent="0.35"/>
    <row r="598" s="4" customFormat="1" ht="14.5" hidden="1" x14ac:dyDescent="0.35"/>
    <row r="599" s="4" customFormat="1" ht="14.5" hidden="1" x14ac:dyDescent="0.35"/>
    <row r="600" s="4" customFormat="1" ht="14.5" hidden="1" x14ac:dyDescent="0.35"/>
    <row r="601" s="4" customFormat="1" ht="14.5" hidden="1" x14ac:dyDescent="0.35"/>
    <row r="602" s="4" customFormat="1" ht="14.5" hidden="1" x14ac:dyDescent="0.35"/>
    <row r="603" s="4" customFormat="1" ht="14.5" hidden="1" x14ac:dyDescent="0.35"/>
    <row r="604" s="4" customFormat="1" ht="14.5" hidden="1" x14ac:dyDescent="0.35"/>
    <row r="605" s="4" customFormat="1" ht="14.5" hidden="1" x14ac:dyDescent="0.35"/>
    <row r="606" s="4" customFormat="1" ht="14.5" hidden="1" x14ac:dyDescent="0.35"/>
    <row r="607" s="4" customFormat="1" ht="14.5" hidden="1" x14ac:dyDescent="0.35"/>
    <row r="608" s="4" customFormat="1" ht="14.5" hidden="1" x14ac:dyDescent="0.35"/>
    <row r="609" s="4" customFormat="1" ht="14.5" hidden="1" x14ac:dyDescent="0.35"/>
    <row r="610" s="4" customFormat="1" ht="14.5" hidden="1" x14ac:dyDescent="0.35"/>
    <row r="611" s="4" customFormat="1" ht="14.5" hidden="1" x14ac:dyDescent="0.35"/>
    <row r="612" s="4" customFormat="1" ht="14.5" hidden="1" x14ac:dyDescent="0.35"/>
    <row r="613" s="4" customFormat="1" ht="14.5" hidden="1" x14ac:dyDescent="0.35"/>
    <row r="614" s="4" customFormat="1" ht="14.5" hidden="1" x14ac:dyDescent="0.35"/>
    <row r="615" s="4" customFormat="1" ht="14.5" hidden="1" x14ac:dyDescent="0.35"/>
    <row r="616" s="4" customFormat="1" ht="14.5" hidden="1" x14ac:dyDescent="0.35"/>
    <row r="617" s="4" customFormat="1" ht="14.5" hidden="1" x14ac:dyDescent="0.35"/>
    <row r="618" s="4" customFormat="1" ht="14.5" hidden="1" x14ac:dyDescent="0.35"/>
    <row r="619" s="4" customFormat="1" ht="14.5" hidden="1" x14ac:dyDescent="0.35"/>
    <row r="620" s="4" customFormat="1" ht="14.5" hidden="1" x14ac:dyDescent="0.35"/>
    <row r="621" s="4" customFormat="1" ht="14.5" hidden="1" x14ac:dyDescent="0.35"/>
    <row r="622" s="4" customFormat="1" ht="14.5" hidden="1" x14ac:dyDescent="0.35"/>
    <row r="623" s="4" customFormat="1" ht="14.5" hidden="1" x14ac:dyDescent="0.35"/>
    <row r="624" s="4" customFormat="1" ht="14.5" hidden="1" x14ac:dyDescent="0.35"/>
    <row r="625" s="4" customFormat="1" ht="14.5" hidden="1" x14ac:dyDescent="0.35"/>
    <row r="626" s="4" customFormat="1" ht="14.5" hidden="1" x14ac:dyDescent="0.35"/>
    <row r="627" s="4" customFormat="1" ht="14.5" hidden="1" x14ac:dyDescent="0.35"/>
    <row r="628" s="4" customFormat="1" ht="14.5" hidden="1" x14ac:dyDescent="0.35"/>
    <row r="629" s="4" customFormat="1" ht="14.5" hidden="1" x14ac:dyDescent="0.35"/>
    <row r="630" s="4" customFormat="1" ht="14.5" hidden="1" x14ac:dyDescent="0.35"/>
    <row r="631" s="4" customFormat="1" ht="14.5" hidden="1" x14ac:dyDescent="0.35"/>
    <row r="632" s="4" customFormat="1" ht="14.5" hidden="1" x14ac:dyDescent="0.35"/>
    <row r="633" s="4" customFormat="1" ht="14.5" hidden="1" x14ac:dyDescent="0.35"/>
    <row r="634" s="4" customFormat="1" ht="14.5" hidden="1" x14ac:dyDescent="0.35"/>
    <row r="635" s="4" customFormat="1" ht="14.5" hidden="1" x14ac:dyDescent="0.35"/>
    <row r="636" s="4" customFormat="1" ht="14.5" hidden="1" x14ac:dyDescent="0.35"/>
    <row r="637" s="4" customFormat="1" ht="14.5" hidden="1" x14ac:dyDescent="0.35"/>
    <row r="638" s="4" customFormat="1" ht="14.5" hidden="1" x14ac:dyDescent="0.35"/>
    <row r="639" s="4" customFormat="1" ht="14.5" hidden="1" x14ac:dyDescent="0.35"/>
    <row r="640" s="4" customFormat="1" ht="14.5" hidden="1" x14ac:dyDescent="0.35"/>
    <row r="641" s="4" customFormat="1" ht="14.5" hidden="1" x14ac:dyDescent="0.35"/>
    <row r="642" s="4" customFormat="1" ht="14.5" hidden="1" x14ac:dyDescent="0.35"/>
    <row r="643" s="4" customFormat="1" ht="14.5" hidden="1" x14ac:dyDescent="0.35"/>
    <row r="644" s="4" customFormat="1" ht="14.5" hidden="1" x14ac:dyDescent="0.35"/>
    <row r="645" s="4" customFormat="1" ht="14.5" hidden="1" x14ac:dyDescent="0.35"/>
    <row r="646" s="4" customFormat="1" ht="14.5" hidden="1" x14ac:dyDescent="0.35"/>
    <row r="647" s="4" customFormat="1" ht="14.5" hidden="1" x14ac:dyDescent="0.35"/>
    <row r="648" s="4" customFormat="1" ht="14.5" hidden="1" x14ac:dyDescent="0.35"/>
    <row r="649" s="4" customFormat="1" ht="14.5" hidden="1" x14ac:dyDescent="0.35"/>
    <row r="650" s="4" customFormat="1" ht="14.5" hidden="1" x14ac:dyDescent="0.35"/>
    <row r="651" s="4" customFormat="1" ht="14.5" hidden="1" x14ac:dyDescent="0.35"/>
    <row r="652" s="4" customFormat="1" ht="14.5" hidden="1" x14ac:dyDescent="0.35"/>
    <row r="653" s="4" customFormat="1" ht="14.5" hidden="1" x14ac:dyDescent="0.35"/>
    <row r="654" s="4" customFormat="1" ht="14.5" hidden="1" x14ac:dyDescent="0.35"/>
    <row r="655" s="4" customFormat="1" ht="14.5" hidden="1" x14ac:dyDescent="0.35"/>
    <row r="656" s="4" customFormat="1" ht="14.5" hidden="1" x14ac:dyDescent="0.35"/>
    <row r="657" s="4" customFormat="1" ht="14.5" hidden="1" x14ac:dyDescent="0.35"/>
    <row r="658" s="4" customFormat="1" ht="14.5" hidden="1" x14ac:dyDescent="0.35"/>
    <row r="659" s="4" customFormat="1" ht="14.5" hidden="1" x14ac:dyDescent="0.35"/>
    <row r="660" s="4" customFormat="1" ht="14.5" hidden="1" x14ac:dyDescent="0.35"/>
    <row r="661" s="4" customFormat="1" ht="14.5" hidden="1" x14ac:dyDescent="0.35"/>
    <row r="662" s="4" customFormat="1" ht="14.5" hidden="1" x14ac:dyDescent="0.35"/>
    <row r="663" s="4" customFormat="1" ht="14.5" hidden="1" x14ac:dyDescent="0.35"/>
    <row r="664" s="4" customFormat="1" ht="14.5" hidden="1" x14ac:dyDescent="0.35"/>
    <row r="665" s="4" customFormat="1" ht="14.5" hidden="1" x14ac:dyDescent="0.35"/>
    <row r="666" s="4" customFormat="1" ht="14.5" hidden="1" x14ac:dyDescent="0.35"/>
    <row r="667" s="4" customFormat="1" ht="14.5" hidden="1" x14ac:dyDescent="0.35"/>
    <row r="668" s="4" customFormat="1" ht="14.5" hidden="1" x14ac:dyDescent="0.35"/>
    <row r="669" s="4" customFormat="1" ht="14.5" hidden="1" x14ac:dyDescent="0.35"/>
    <row r="670" s="4" customFormat="1" ht="14.5" hidden="1" x14ac:dyDescent="0.35"/>
    <row r="671" s="4" customFormat="1" ht="14.5" hidden="1" x14ac:dyDescent="0.35"/>
    <row r="672" s="4" customFormat="1" ht="14.5" hidden="1" x14ac:dyDescent="0.35"/>
    <row r="673" s="4" customFormat="1" ht="14.5" hidden="1" x14ac:dyDescent="0.35"/>
    <row r="674" s="4" customFormat="1" ht="14.5" hidden="1" x14ac:dyDescent="0.35"/>
    <row r="675" s="4" customFormat="1" ht="14.5" hidden="1" x14ac:dyDescent="0.35"/>
    <row r="676" s="4" customFormat="1" ht="14.5" hidden="1" x14ac:dyDescent="0.35"/>
    <row r="677" s="4" customFormat="1" ht="14.5" hidden="1" x14ac:dyDescent="0.35"/>
    <row r="678" s="4" customFormat="1" ht="14.5" hidden="1" x14ac:dyDescent="0.35"/>
    <row r="679" s="4" customFormat="1" ht="14.5" hidden="1" x14ac:dyDescent="0.35"/>
    <row r="680" s="4" customFormat="1" ht="14.5" hidden="1" x14ac:dyDescent="0.35"/>
    <row r="681" s="4" customFormat="1" ht="14.5" hidden="1" x14ac:dyDescent="0.35"/>
    <row r="682" s="4" customFormat="1" ht="14.5" hidden="1" x14ac:dyDescent="0.35"/>
    <row r="683" s="4" customFormat="1" ht="14.5" hidden="1" x14ac:dyDescent="0.35"/>
    <row r="684" s="4" customFormat="1" ht="14.5" hidden="1" x14ac:dyDescent="0.35"/>
    <row r="685" s="4" customFormat="1" ht="14.5" hidden="1" x14ac:dyDescent="0.35"/>
    <row r="686" s="4" customFormat="1" ht="14.5" hidden="1" x14ac:dyDescent="0.35"/>
    <row r="687" s="4" customFormat="1" ht="14.5" hidden="1" x14ac:dyDescent="0.35"/>
    <row r="688" s="4" customFormat="1" ht="14.5" hidden="1" x14ac:dyDescent="0.35"/>
    <row r="689" s="4" customFormat="1" ht="14.5" hidden="1" x14ac:dyDescent="0.35"/>
    <row r="690" s="4" customFormat="1" ht="14.5" hidden="1" x14ac:dyDescent="0.35"/>
    <row r="691" s="4" customFormat="1" ht="14.5" hidden="1" x14ac:dyDescent="0.35"/>
    <row r="692" s="4" customFormat="1" ht="14.5" hidden="1" x14ac:dyDescent="0.35"/>
    <row r="693" s="4" customFormat="1" ht="14.5" hidden="1" x14ac:dyDescent="0.35"/>
    <row r="694" s="4" customFormat="1" ht="14.5" hidden="1" x14ac:dyDescent="0.35"/>
    <row r="695" s="4" customFormat="1" ht="14.5" hidden="1" x14ac:dyDescent="0.35"/>
    <row r="696" s="4" customFormat="1" ht="14.5" hidden="1" x14ac:dyDescent="0.35"/>
    <row r="697" s="4" customFormat="1" ht="14.5" hidden="1" x14ac:dyDescent="0.35"/>
    <row r="698" s="4" customFormat="1" ht="14.5" hidden="1" x14ac:dyDescent="0.35"/>
    <row r="699" s="4" customFormat="1" ht="14.5" hidden="1" x14ac:dyDescent="0.35"/>
    <row r="700" s="4" customFormat="1" ht="14.5" hidden="1" x14ac:dyDescent="0.35"/>
    <row r="701" s="4" customFormat="1" ht="14.5" hidden="1" x14ac:dyDescent="0.35"/>
    <row r="702" s="4" customFormat="1" ht="14.5" hidden="1" x14ac:dyDescent="0.35"/>
    <row r="703" s="4" customFormat="1" ht="14.5" hidden="1" x14ac:dyDescent="0.35"/>
    <row r="704" s="4" customFormat="1" ht="14.5" hidden="1" x14ac:dyDescent="0.35"/>
    <row r="705" s="4" customFormat="1" ht="14.5" hidden="1" x14ac:dyDescent="0.35"/>
    <row r="706" s="4" customFormat="1" ht="14.5" hidden="1" x14ac:dyDescent="0.35"/>
    <row r="707" s="4" customFormat="1" ht="14.5" hidden="1" x14ac:dyDescent="0.35"/>
    <row r="708" s="4" customFormat="1" ht="14.5" hidden="1" x14ac:dyDescent="0.35"/>
    <row r="709" s="4" customFormat="1" ht="14.5" hidden="1" x14ac:dyDescent="0.35"/>
    <row r="710" s="4" customFormat="1" ht="14.5" hidden="1" x14ac:dyDescent="0.35"/>
    <row r="711" s="4" customFormat="1" ht="14.5" hidden="1" x14ac:dyDescent="0.35"/>
    <row r="712" s="4" customFormat="1" ht="14.5" hidden="1" x14ac:dyDescent="0.35"/>
    <row r="713" s="4" customFormat="1" ht="14.5" hidden="1" x14ac:dyDescent="0.35"/>
    <row r="714" s="4" customFormat="1" ht="14.5" hidden="1" x14ac:dyDescent="0.35"/>
    <row r="715" s="4" customFormat="1" ht="14.5" hidden="1" x14ac:dyDescent="0.35"/>
    <row r="716" s="4" customFormat="1" ht="14.5" hidden="1" x14ac:dyDescent="0.35"/>
    <row r="717" s="4" customFormat="1" ht="14.5" hidden="1" x14ac:dyDescent="0.35"/>
    <row r="718" s="4" customFormat="1" ht="14.5" hidden="1" x14ac:dyDescent="0.35"/>
    <row r="719" s="4" customFormat="1" ht="14.5" hidden="1" x14ac:dyDescent="0.35"/>
    <row r="720" s="4" customFormat="1" ht="14.5" hidden="1" x14ac:dyDescent="0.35"/>
    <row r="721" s="4" customFormat="1" ht="14.5" hidden="1" x14ac:dyDescent="0.35"/>
    <row r="722" s="4" customFormat="1" ht="14.5" hidden="1" x14ac:dyDescent="0.35"/>
    <row r="723" s="4" customFormat="1" ht="14.5" hidden="1" x14ac:dyDescent="0.35"/>
    <row r="724" s="4" customFormat="1" ht="14.5" hidden="1" x14ac:dyDescent="0.35"/>
    <row r="725" s="4" customFormat="1" ht="14.5" hidden="1" x14ac:dyDescent="0.35"/>
    <row r="726" s="4" customFormat="1" ht="14.5" hidden="1" x14ac:dyDescent="0.35"/>
    <row r="727" s="4" customFormat="1" ht="14.5" hidden="1" x14ac:dyDescent="0.35"/>
    <row r="728" s="4" customFormat="1" ht="14.5" hidden="1" x14ac:dyDescent="0.35"/>
    <row r="729" s="4" customFormat="1" ht="14.5" hidden="1" x14ac:dyDescent="0.35"/>
    <row r="730" s="4" customFormat="1" ht="14.5" hidden="1" x14ac:dyDescent="0.35"/>
    <row r="731" s="4" customFormat="1" ht="14.5" hidden="1" x14ac:dyDescent="0.35"/>
    <row r="732" s="4" customFormat="1" ht="14.5" hidden="1" x14ac:dyDescent="0.35"/>
    <row r="733" s="4" customFormat="1" ht="14.5" hidden="1" x14ac:dyDescent="0.35"/>
    <row r="734" s="4" customFormat="1" ht="14.5" hidden="1" x14ac:dyDescent="0.35"/>
    <row r="735" s="4" customFormat="1" ht="14.5" hidden="1" x14ac:dyDescent="0.35"/>
    <row r="736" s="4" customFormat="1" ht="14.5" hidden="1" x14ac:dyDescent="0.35"/>
    <row r="737" s="4" customFormat="1" ht="14.5" hidden="1" x14ac:dyDescent="0.35"/>
    <row r="738" s="4" customFormat="1" ht="14.5" hidden="1" x14ac:dyDescent="0.35"/>
    <row r="739" s="4" customFormat="1" ht="14.5" hidden="1" x14ac:dyDescent="0.35"/>
    <row r="740" s="4" customFormat="1" ht="14.5" hidden="1" x14ac:dyDescent="0.35"/>
    <row r="741" s="4" customFormat="1" ht="14.5" hidden="1" x14ac:dyDescent="0.35"/>
    <row r="742" s="4" customFormat="1" ht="14.5" hidden="1" x14ac:dyDescent="0.35"/>
    <row r="743" s="4" customFormat="1" ht="14.5" hidden="1" x14ac:dyDescent="0.35"/>
    <row r="744" s="4" customFormat="1" ht="14.5" hidden="1" x14ac:dyDescent="0.35"/>
    <row r="745" s="4" customFormat="1" ht="14.5" hidden="1" x14ac:dyDescent="0.35"/>
    <row r="746" s="4" customFormat="1" ht="14.5" hidden="1" x14ac:dyDescent="0.35"/>
    <row r="747" s="4" customFormat="1" ht="14.5" hidden="1" x14ac:dyDescent="0.35"/>
    <row r="748" s="4" customFormat="1" ht="14.5" hidden="1" x14ac:dyDescent="0.35"/>
    <row r="749" s="4" customFormat="1" ht="14.5" hidden="1" x14ac:dyDescent="0.35"/>
    <row r="750" s="4" customFormat="1" ht="14.5" hidden="1" x14ac:dyDescent="0.35"/>
    <row r="751" s="4" customFormat="1" ht="14.5" hidden="1" x14ac:dyDescent="0.35"/>
    <row r="752" s="4" customFormat="1" ht="14.5" hidden="1" x14ac:dyDescent="0.35"/>
    <row r="753" s="4" customFormat="1" ht="14.5" hidden="1" x14ac:dyDescent="0.35"/>
    <row r="754" s="4" customFormat="1" ht="14.5" hidden="1" x14ac:dyDescent="0.35"/>
    <row r="755" s="4" customFormat="1" ht="14.5" hidden="1" x14ac:dyDescent="0.35"/>
    <row r="756" s="4" customFormat="1" ht="14.5" hidden="1" x14ac:dyDescent="0.35"/>
    <row r="757" s="4" customFormat="1" ht="14.5" hidden="1" x14ac:dyDescent="0.35"/>
    <row r="758" s="4" customFormat="1" ht="14.5" hidden="1" x14ac:dyDescent="0.35"/>
    <row r="759" s="4" customFormat="1" ht="14.5" hidden="1" x14ac:dyDescent="0.35"/>
    <row r="760" s="4" customFormat="1" ht="14.5" hidden="1" x14ac:dyDescent="0.35"/>
    <row r="761" s="4" customFormat="1" ht="14.5" hidden="1" x14ac:dyDescent="0.35"/>
    <row r="762" s="4" customFormat="1" ht="14.5" hidden="1" x14ac:dyDescent="0.35"/>
    <row r="763" s="4" customFormat="1" ht="14.5" hidden="1" x14ac:dyDescent="0.35"/>
    <row r="764" s="4" customFormat="1" ht="14.5" hidden="1" x14ac:dyDescent="0.35"/>
    <row r="765" s="4" customFormat="1" ht="14.5" hidden="1" x14ac:dyDescent="0.35"/>
    <row r="766" s="4" customFormat="1" ht="14.5" hidden="1" x14ac:dyDescent="0.35"/>
    <row r="767" s="4" customFormat="1" ht="14.5" hidden="1" x14ac:dyDescent="0.35"/>
    <row r="768" s="4" customFormat="1" ht="14.5" hidden="1" x14ac:dyDescent="0.35"/>
    <row r="769" s="4" customFormat="1" ht="14.5" hidden="1" x14ac:dyDescent="0.35"/>
    <row r="770" s="4" customFormat="1" ht="14.5" hidden="1" x14ac:dyDescent="0.35"/>
    <row r="771" s="4" customFormat="1" ht="14.5" hidden="1" x14ac:dyDescent="0.35"/>
    <row r="772" s="4" customFormat="1" ht="14.5" hidden="1" x14ac:dyDescent="0.35"/>
    <row r="773" s="4" customFormat="1" ht="14.5" hidden="1" x14ac:dyDescent="0.35"/>
    <row r="774" s="4" customFormat="1" ht="14.5" hidden="1" x14ac:dyDescent="0.35"/>
    <row r="775" s="4" customFormat="1" ht="14.5" hidden="1" x14ac:dyDescent="0.35"/>
    <row r="776" s="4" customFormat="1" ht="14.5" hidden="1" x14ac:dyDescent="0.35"/>
    <row r="777" s="4" customFormat="1" ht="14.5" hidden="1" x14ac:dyDescent="0.35"/>
    <row r="778" s="4" customFormat="1" ht="14.5" hidden="1" x14ac:dyDescent="0.35"/>
    <row r="779" s="4" customFormat="1" ht="14.5" hidden="1" x14ac:dyDescent="0.35"/>
    <row r="780" s="4" customFormat="1" ht="14.5" hidden="1" x14ac:dyDescent="0.35"/>
    <row r="781" s="4" customFormat="1" ht="14.5" hidden="1" x14ac:dyDescent="0.35"/>
    <row r="782" s="4" customFormat="1" ht="14.5" hidden="1" x14ac:dyDescent="0.35"/>
    <row r="783" s="4" customFormat="1" ht="14.5" hidden="1" x14ac:dyDescent="0.35"/>
    <row r="784" s="4" customFormat="1" ht="14.5" hidden="1" x14ac:dyDescent="0.35"/>
    <row r="785" spans="1:36" s="4" customFormat="1" ht="14.5" hidden="1" x14ac:dyDescent="0.35"/>
    <row r="786" spans="1:36" s="4" customFormat="1" ht="14.5" hidden="1" x14ac:dyDescent="0.35"/>
    <row r="787" spans="1:36" s="4" customFormat="1" ht="14.5" hidden="1" x14ac:dyDescent="0.35"/>
    <row r="788" spans="1:36" s="4" customFormat="1" ht="14.5" hidden="1" x14ac:dyDescent="0.35"/>
    <row r="789" spans="1:36" s="4" customFormat="1" ht="14.5" hidden="1" x14ac:dyDescent="0.35">
      <c r="H789"/>
      <c r="I789"/>
      <c r="J789"/>
      <c r="K789"/>
    </row>
    <row r="790" spans="1:36" s="4" customFormat="1" ht="14.5" hidden="1" x14ac:dyDescent="0.35">
      <c r="H790"/>
      <c r="I790"/>
      <c r="J790"/>
      <c r="K790"/>
    </row>
    <row r="791" spans="1:36" s="4" customFormat="1" ht="14.5" hidden="1" x14ac:dyDescent="0.35">
      <c r="H791"/>
      <c r="I791"/>
      <c r="J791"/>
      <c r="K791"/>
    </row>
    <row r="792" spans="1:36" s="4" customFormat="1" ht="14.5" hidden="1" x14ac:dyDescent="0.35">
      <c r="H792"/>
      <c r="I792"/>
      <c r="J792"/>
      <c r="K792"/>
    </row>
    <row r="793" spans="1:36" s="4" customFormat="1" ht="14.5" hidden="1" x14ac:dyDescent="0.35">
      <c r="H793"/>
      <c r="I793"/>
      <c r="J793"/>
      <c r="K793"/>
    </row>
    <row r="794" spans="1:36" s="4" customFormat="1" ht="14.5" hidden="1" x14ac:dyDescent="0.35">
      <c r="H794"/>
      <c r="I794"/>
      <c r="J794"/>
      <c r="K794"/>
      <c r="AG794"/>
      <c r="AH794"/>
      <c r="AI794"/>
      <c r="AJ794"/>
    </row>
    <row r="795" spans="1:36" s="4" customFormat="1" ht="14.5" hidden="1" x14ac:dyDescent="0.35">
      <c r="H795"/>
      <c r="I795"/>
      <c r="J795"/>
      <c r="K795"/>
      <c r="AG795"/>
      <c r="AH795"/>
      <c r="AI795"/>
      <c r="AJ795"/>
    </row>
    <row r="796" spans="1:36" s="4" customFormat="1" ht="14.5" hidden="1" x14ac:dyDescent="0.35">
      <c r="H796"/>
      <c r="I796"/>
      <c r="J796"/>
      <c r="K796"/>
      <c r="AG796"/>
      <c r="AH796"/>
      <c r="AI796"/>
      <c r="AJ796"/>
    </row>
    <row r="797" spans="1:36" ht="15" hidden="1" customHeight="1" x14ac:dyDescent="0.35">
      <c r="A797" s="4"/>
      <c r="B797" s="4"/>
      <c r="C797" s="4"/>
      <c r="D797" s="4"/>
      <c r="E797" s="4"/>
      <c r="F797" s="4"/>
    </row>
    <row r="798" spans="1:36" ht="15" hidden="1" customHeight="1" x14ac:dyDescent="0.35">
      <c r="A798" s="4"/>
      <c r="B798" s="4"/>
      <c r="C798" s="4"/>
      <c r="D798" s="4"/>
      <c r="E798" s="4"/>
      <c r="F798" s="4"/>
    </row>
    <row r="799" spans="1:36" ht="15" hidden="1" customHeight="1" x14ac:dyDescent="0.35"/>
    <row r="800" spans="1:36" ht="15" hidden="1" customHeight="1" x14ac:dyDescent="0.35"/>
    <row r="801" ht="15" hidden="1" customHeight="1" x14ac:dyDescent="0.35"/>
    <row r="802" ht="15" hidden="1" customHeight="1" x14ac:dyDescent="0.35"/>
    <row r="803" ht="15" hidden="1" customHeight="1" x14ac:dyDescent="0.35"/>
    <row r="804" ht="15" hidden="1" customHeight="1" x14ac:dyDescent="0.35"/>
    <row r="805" ht="15" hidden="1" customHeight="1" x14ac:dyDescent="0.35"/>
    <row r="806" ht="15" hidden="1" customHeight="1" x14ac:dyDescent="0.35"/>
    <row r="807" ht="15" hidden="1" customHeight="1" x14ac:dyDescent="0.35"/>
    <row r="808" ht="15" hidden="1" customHeight="1" x14ac:dyDescent="0.35"/>
    <row r="809" ht="15" hidden="1" customHeight="1" x14ac:dyDescent="0.35"/>
  </sheetData>
  <mergeCells count="102">
    <mergeCell ref="V32:Y32"/>
    <mergeCell ref="V40:Y40"/>
    <mergeCell ref="AA32:AD32"/>
    <mergeCell ref="AA40:AD40"/>
    <mergeCell ref="AA33:AD36"/>
    <mergeCell ref="AA41:AD44"/>
    <mergeCell ref="A2:F2"/>
    <mergeCell ref="A29:B29"/>
    <mergeCell ref="D29:E29"/>
    <mergeCell ref="L25:O28"/>
    <mergeCell ref="L24:O24"/>
    <mergeCell ref="A11:F15"/>
    <mergeCell ref="A16:F16"/>
    <mergeCell ref="A17:F17"/>
    <mergeCell ref="H16:K16"/>
    <mergeCell ref="A18:F19"/>
    <mergeCell ref="L3:O3"/>
    <mergeCell ref="L5:O5"/>
    <mergeCell ref="Q3:T3"/>
    <mergeCell ref="A22:A23"/>
    <mergeCell ref="A24:A25"/>
    <mergeCell ref="H24:K24"/>
    <mergeCell ref="A26:A27"/>
    <mergeCell ref="B24:F25"/>
    <mergeCell ref="A1:F1"/>
    <mergeCell ref="A3:F3"/>
    <mergeCell ref="I4:K4"/>
    <mergeCell ref="B4:F4"/>
    <mergeCell ref="H1:K2"/>
    <mergeCell ref="H3:K3"/>
    <mergeCell ref="H8:K8"/>
    <mergeCell ref="A9:F9"/>
    <mergeCell ref="A10:F10"/>
    <mergeCell ref="H5:K5"/>
    <mergeCell ref="B26:F27"/>
    <mergeCell ref="B5:F5"/>
    <mergeCell ref="B6:F6"/>
    <mergeCell ref="B7:F7"/>
    <mergeCell ref="B8:C8"/>
    <mergeCell ref="B22:F23"/>
    <mergeCell ref="E8:F8"/>
    <mergeCell ref="A20:F20"/>
    <mergeCell ref="B21:F21"/>
    <mergeCell ref="V16:Y16"/>
    <mergeCell ref="Q9:T12"/>
    <mergeCell ref="Q17:T20"/>
    <mergeCell ref="Q5:T5"/>
    <mergeCell ref="V8:Y8"/>
    <mergeCell ref="Q8:T8"/>
    <mergeCell ref="Q16:T16"/>
    <mergeCell ref="L8:O8"/>
    <mergeCell ref="L16:O16"/>
    <mergeCell ref="L9:O12"/>
    <mergeCell ref="L17:O20"/>
    <mergeCell ref="Q33:T36"/>
    <mergeCell ref="Q41:T44"/>
    <mergeCell ref="V9:Y12"/>
    <mergeCell ref="V17:Y20"/>
    <mergeCell ref="V25:Y28"/>
    <mergeCell ref="V33:Y36"/>
    <mergeCell ref="V41:Y44"/>
    <mergeCell ref="Q24:T24"/>
    <mergeCell ref="H9:K12"/>
    <mergeCell ref="H17:K20"/>
    <mergeCell ref="H25:K28"/>
    <mergeCell ref="H33:K36"/>
    <mergeCell ref="H41:K44"/>
    <mergeCell ref="V24:Y24"/>
    <mergeCell ref="Q25:T28"/>
    <mergeCell ref="Q32:T32"/>
    <mergeCell ref="Q40:T40"/>
    <mergeCell ref="H32:K32"/>
    <mergeCell ref="H40:K40"/>
    <mergeCell ref="L32:O32"/>
    <mergeCell ref="L40:O40"/>
    <mergeCell ref="L33:O36"/>
    <mergeCell ref="L41:O44"/>
    <mergeCell ref="H13:K13"/>
    <mergeCell ref="AI22:AK22"/>
    <mergeCell ref="AG31:AK31"/>
    <mergeCell ref="L1:O2"/>
    <mergeCell ref="Q1:T2"/>
    <mergeCell ref="V1:Y2"/>
    <mergeCell ref="AA1:AD2"/>
    <mergeCell ref="V3:Y3"/>
    <mergeCell ref="V5:Y5"/>
    <mergeCell ref="AA3:AD3"/>
    <mergeCell ref="AA5:AD5"/>
    <mergeCell ref="AI23:AK23"/>
    <mergeCell ref="AI24:AK24"/>
    <mergeCell ref="AI25:AK25"/>
    <mergeCell ref="AI26:AK26"/>
    <mergeCell ref="AA16:AD16"/>
    <mergeCell ref="AA24:AD24"/>
    <mergeCell ref="AB4:AD4"/>
    <mergeCell ref="AA8:AD8"/>
    <mergeCell ref="W4:Y4"/>
    <mergeCell ref="AA9:AD12"/>
    <mergeCell ref="AA17:AD20"/>
    <mergeCell ref="AA25:AD28"/>
    <mergeCell ref="R4:T4"/>
    <mergeCell ref="M4:O4"/>
  </mergeCells>
  <dataValidations count="1">
    <dataValidation type="list" allowBlank="1" showInputMessage="1" showErrorMessage="1" prompt="Click arrow to select from list" sqref="Z49 P15 Z42 Z15 P5 P21 Z28 U15 U5 U21 Z21 P35 P28 U28 Z5 P42 P49 U49 U35 U42 Z35 L54:O54 L58:O58 L63:O63 L68:O68 L48:O48 P56 Q48:T48 P76 Q68:T68 P71 Q63:T63 P66 Q58:T58 P62 Q54:T54 U62 U66 V58:Y58 U71 V63:Y63 U76 V68:Y68 V48:Y48 AA48:AD48 AA68:AD68 Z76 AA63:AD63 Z71 AA58:AD58 Z66 AA54:AD54 Z62 V54:Y54 U56 Z56">
      <formula1>#REF!</formula1>
    </dataValidation>
  </dataValidations>
  <pageMargins left="0.7" right="0.7" top="0.75" bottom="0.75" header="0.3" footer="0.3"/>
  <pageSetup paperSize="9" scale="84" fitToHeight="0" orientation="portrait"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Spinner 1">
              <controlPr defaultSize="0" autoPict="0">
                <anchor moveWithCells="1" sizeWithCells="1">
                  <from>
                    <xdr:col>8</xdr:col>
                    <xdr:colOff>1162050</xdr:colOff>
                    <xdr:row>6</xdr:row>
                    <xdr:rowOff>12700</xdr:rowOff>
                  </from>
                  <to>
                    <xdr:col>8</xdr:col>
                    <xdr:colOff>1276350</xdr:colOff>
                    <xdr:row>6</xdr:row>
                    <xdr:rowOff>177800</xdr:rowOff>
                  </to>
                </anchor>
              </controlPr>
            </control>
          </mc:Choice>
        </mc:AlternateContent>
        <mc:AlternateContent xmlns:mc="http://schemas.openxmlformats.org/markup-compatibility/2006">
          <mc:Choice Requires="x14">
            <control shapeId="10243" r:id="rId5" name="Spinner 3">
              <controlPr defaultSize="0" autoPict="0">
                <anchor moveWithCells="1" sizeWithCells="1">
                  <from>
                    <xdr:col>9</xdr:col>
                    <xdr:colOff>1028700</xdr:colOff>
                    <xdr:row>14</xdr:row>
                    <xdr:rowOff>12700</xdr:rowOff>
                  </from>
                  <to>
                    <xdr:col>9</xdr:col>
                    <xdr:colOff>1143000</xdr:colOff>
                    <xdr:row>14</xdr:row>
                    <xdr:rowOff>177800</xdr:rowOff>
                  </to>
                </anchor>
              </controlPr>
            </control>
          </mc:Choice>
        </mc:AlternateContent>
        <mc:AlternateContent xmlns:mc="http://schemas.openxmlformats.org/markup-compatibility/2006">
          <mc:Choice Requires="x14">
            <control shapeId="10244" r:id="rId6" name="Spinner 4">
              <controlPr defaultSize="0" autoPict="0">
                <anchor moveWithCells="1" sizeWithCells="1">
                  <from>
                    <xdr:col>9</xdr:col>
                    <xdr:colOff>1028700</xdr:colOff>
                    <xdr:row>22</xdr:row>
                    <xdr:rowOff>12700</xdr:rowOff>
                  </from>
                  <to>
                    <xdr:col>9</xdr:col>
                    <xdr:colOff>1143000</xdr:colOff>
                    <xdr:row>22</xdr:row>
                    <xdr:rowOff>177800</xdr:rowOff>
                  </to>
                </anchor>
              </controlPr>
            </control>
          </mc:Choice>
        </mc:AlternateContent>
        <mc:AlternateContent xmlns:mc="http://schemas.openxmlformats.org/markup-compatibility/2006">
          <mc:Choice Requires="x14">
            <control shapeId="10245" r:id="rId7" name="Spinner 5">
              <controlPr defaultSize="0" autoPict="0">
                <anchor moveWithCells="1" sizeWithCells="1">
                  <from>
                    <xdr:col>8</xdr:col>
                    <xdr:colOff>1155700</xdr:colOff>
                    <xdr:row>14</xdr:row>
                    <xdr:rowOff>12700</xdr:rowOff>
                  </from>
                  <to>
                    <xdr:col>8</xdr:col>
                    <xdr:colOff>1270000</xdr:colOff>
                    <xdr:row>14</xdr:row>
                    <xdr:rowOff>177800</xdr:rowOff>
                  </to>
                </anchor>
              </controlPr>
            </control>
          </mc:Choice>
        </mc:AlternateContent>
        <mc:AlternateContent xmlns:mc="http://schemas.openxmlformats.org/markup-compatibility/2006">
          <mc:Choice Requires="x14">
            <control shapeId="10246" r:id="rId8" name="Spinner 6">
              <controlPr defaultSize="0" autoPict="0">
                <anchor moveWithCells="1" sizeWithCells="1">
                  <from>
                    <xdr:col>8</xdr:col>
                    <xdr:colOff>1155700</xdr:colOff>
                    <xdr:row>22</xdr:row>
                    <xdr:rowOff>12700</xdr:rowOff>
                  </from>
                  <to>
                    <xdr:col>8</xdr:col>
                    <xdr:colOff>1270000</xdr:colOff>
                    <xdr:row>22</xdr:row>
                    <xdr:rowOff>177800</xdr:rowOff>
                  </to>
                </anchor>
              </controlPr>
            </control>
          </mc:Choice>
        </mc:AlternateContent>
        <mc:AlternateContent xmlns:mc="http://schemas.openxmlformats.org/markup-compatibility/2006">
          <mc:Choice Requires="x14">
            <control shapeId="10247" r:id="rId9" name="Spinner 7">
              <controlPr defaultSize="0" autoPict="0">
                <anchor moveWithCells="1" sizeWithCells="1">
                  <from>
                    <xdr:col>12</xdr:col>
                    <xdr:colOff>1168400</xdr:colOff>
                    <xdr:row>6</xdr:row>
                    <xdr:rowOff>12700</xdr:rowOff>
                  </from>
                  <to>
                    <xdr:col>12</xdr:col>
                    <xdr:colOff>1282700</xdr:colOff>
                    <xdr:row>7</xdr:row>
                    <xdr:rowOff>0</xdr:rowOff>
                  </to>
                </anchor>
              </controlPr>
            </control>
          </mc:Choice>
        </mc:AlternateContent>
        <mc:AlternateContent xmlns:mc="http://schemas.openxmlformats.org/markup-compatibility/2006">
          <mc:Choice Requires="x14">
            <control shapeId="10248" r:id="rId10" name="Spinner 8">
              <controlPr defaultSize="0" autoPict="0">
                <anchor moveWithCells="1" sizeWithCells="1">
                  <from>
                    <xdr:col>12</xdr:col>
                    <xdr:colOff>1162050</xdr:colOff>
                    <xdr:row>14</xdr:row>
                    <xdr:rowOff>12700</xdr:rowOff>
                  </from>
                  <to>
                    <xdr:col>12</xdr:col>
                    <xdr:colOff>1276350</xdr:colOff>
                    <xdr:row>14</xdr:row>
                    <xdr:rowOff>177800</xdr:rowOff>
                  </to>
                </anchor>
              </controlPr>
            </control>
          </mc:Choice>
        </mc:AlternateContent>
        <mc:AlternateContent xmlns:mc="http://schemas.openxmlformats.org/markup-compatibility/2006">
          <mc:Choice Requires="x14">
            <control shapeId="10250" r:id="rId11" name="Spinner 10">
              <controlPr defaultSize="0" autoPict="0">
                <anchor moveWithCells="1" sizeWithCells="1">
                  <from>
                    <xdr:col>13</xdr:col>
                    <xdr:colOff>1022350</xdr:colOff>
                    <xdr:row>6</xdr:row>
                    <xdr:rowOff>12700</xdr:rowOff>
                  </from>
                  <to>
                    <xdr:col>13</xdr:col>
                    <xdr:colOff>1136650</xdr:colOff>
                    <xdr:row>7</xdr:row>
                    <xdr:rowOff>0</xdr:rowOff>
                  </to>
                </anchor>
              </controlPr>
            </control>
          </mc:Choice>
        </mc:AlternateContent>
        <mc:AlternateContent xmlns:mc="http://schemas.openxmlformats.org/markup-compatibility/2006">
          <mc:Choice Requires="x14">
            <control shapeId="10251" r:id="rId12" name="Spinner 11">
              <controlPr defaultSize="0" autoPict="0">
                <anchor moveWithCells="1" sizeWithCells="1">
                  <from>
                    <xdr:col>13</xdr:col>
                    <xdr:colOff>1028700</xdr:colOff>
                    <xdr:row>14</xdr:row>
                    <xdr:rowOff>12700</xdr:rowOff>
                  </from>
                  <to>
                    <xdr:col>13</xdr:col>
                    <xdr:colOff>1143000</xdr:colOff>
                    <xdr:row>14</xdr:row>
                    <xdr:rowOff>177800</xdr:rowOff>
                  </to>
                </anchor>
              </controlPr>
            </control>
          </mc:Choice>
        </mc:AlternateContent>
        <mc:AlternateContent xmlns:mc="http://schemas.openxmlformats.org/markup-compatibility/2006">
          <mc:Choice Requires="x14">
            <control shapeId="10252" r:id="rId13" name="Spinner 12">
              <controlPr defaultSize="0" autoPict="0">
                <anchor moveWithCells="1" sizeWithCells="1">
                  <from>
                    <xdr:col>13</xdr:col>
                    <xdr:colOff>1028700</xdr:colOff>
                    <xdr:row>22</xdr:row>
                    <xdr:rowOff>19050</xdr:rowOff>
                  </from>
                  <to>
                    <xdr:col>13</xdr:col>
                    <xdr:colOff>1143000</xdr:colOff>
                    <xdr:row>23</xdr:row>
                    <xdr:rowOff>0</xdr:rowOff>
                  </to>
                </anchor>
              </controlPr>
            </control>
          </mc:Choice>
        </mc:AlternateContent>
        <mc:AlternateContent xmlns:mc="http://schemas.openxmlformats.org/markup-compatibility/2006">
          <mc:Choice Requires="x14">
            <control shapeId="10260" r:id="rId14" name="Spinner 20">
              <controlPr defaultSize="0" autoPict="0">
                <anchor moveWithCells="1" sizeWithCells="1">
                  <from>
                    <xdr:col>27</xdr:col>
                    <xdr:colOff>1168400</xdr:colOff>
                    <xdr:row>14</xdr:row>
                    <xdr:rowOff>12700</xdr:rowOff>
                  </from>
                  <to>
                    <xdr:col>27</xdr:col>
                    <xdr:colOff>1282700</xdr:colOff>
                    <xdr:row>14</xdr:row>
                    <xdr:rowOff>177800</xdr:rowOff>
                  </to>
                </anchor>
              </controlPr>
            </control>
          </mc:Choice>
        </mc:AlternateContent>
        <mc:AlternateContent xmlns:mc="http://schemas.openxmlformats.org/markup-compatibility/2006">
          <mc:Choice Requires="x14">
            <control shapeId="10263" r:id="rId15" name="Spinner 23">
              <controlPr defaultSize="0" autoPict="0">
                <anchor moveWithCells="1" sizeWithCells="1">
                  <from>
                    <xdr:col>28</xdr:col>
                    <xdr:colOff>1016000</xdr:colOff>
                    <xdr:row>14</xdr:row>
                    <xdr:rowOff>12700</xdr:rowOff>
                  </from>
                  <to>
                    <xdr:col>28</xdr:col>
                    <xdr:colOff>1130300</xdr:colOff>
                    <xdr:row>14</xdr:row>
                    <xdr:rowOff>177800</xdr:rowOff>
                  </to>
                </anchor>
              </controlPr>
            </control>
          </mc:Choice>
        </mc:AlternateContent>
        <mc:AlternateContent xmlns:mc="http://schemas.openxmlformats.org/markup-compatibility/2006">
          <mc:Choice Requires="x14">
            <control shapeId="10266" r:id="rId16" name="Spinner 26">
              <controlPr defaultSize="0" autoPict="0">
                <anchor moveWithCells="1" sizeWithCells="1">
                  <from>
                    <xdr:col>17</xdr:col>
                    <xdr:colOff>1174750</xdr:colOff>
                    <xdr:row>6</xdr:row>
                    <xdr:rowOff>19050</xdr:rowOff>
                  </from>
                  <to>
                    <xdr:col>17</xdr:col>
                    <xdr:colOff>1289050</xdr:colOff>
                    <xdr:row>6</xdr:row>
                    <xdr:rowOff>184150</xdr:rowOff>
                  </to>
                </anchor>
              </controlPr>
            </control>
          </mc:Choice>
        </mc:AlternateContent>
        <mc:AlternateContent xmlns:mc="http://schemas.openxmlformats.org/markup-compatibility/2006">
          <mc:Choice Requires="x14">
            <control shapeId="10267" r:id="rId17" name="Spinner 27">
              <controlPr defaultSize="0" autoPict="0">
                <anchor moveWithCells="1" sizeWithCells="1">
                  <from>
                    <xdr:col>17</xdr:col>
                    <xdr:colOff>1174750</xdr:colOff>
                    <xdr:row>14</xdr:row>
                    <xdr:rowOff>12700</xdr:rowOff>
                  </from>
                  <to>
                    <xdr:col>17</xdr:col>
                    <xdr:colOff>1289050</xdr:colOff>
                    <xdr:row>14</xdr:row>
                    <xdr:rowOff>177800</xdr:rowOff>
                  </to>
                </anchor>
              </controlPr>
            </control>
          </mc:Choice>
        </mc:AlternateContent>
        <mc:AlternateContent xmlns:mc="http://schemas.openxmlformats.org/markup-compatibility/2006">
          <mc:Choice Requires="x14">
            <control shapeId="10269" r:id="rId18" name="Spinner 29">
              <controlPr defaultSize="0" autoPict="0">
                <anchor moveWithCells="1" sizeWithCells="1">
                  <from>
                    <xdr:col>18</xdr:col>
                    <xdr:colOff>1022350</xdr:colOff>
                    <xdr:row>6</xdr:row>
                    <xdr:rowOff>19050</xdr:rowOff>
                  </from>
                  <to>
                    <xdr:col>18</xdr:col>
                    <xdr:colOff>1136650</xdr:colOff>
                    <xdr:row>6</xdr:row>
                    <xdr:rowOff>184150</xdr:rowOff>
                  </to>
                </anchor>
              </controlPr>
            </control>
          </mc:Choice>
        </mc:AlternateContent>
        <mc:AlternateContent xmlns:mc="http://schemas.openxmlformats.org/markup-compatibility/2006">
          <mc:Choice Requires="x14">
            <control shapeId="10270" r:id="rId19" name="Spinner 30">
              <controlPr defaultSize="0" autoPict="0">
                <anchor moveWithCells="1" sizeWithCells="1">
                  <from>
                    <xdr:col>18</xdr:col>
                    <xdr:colOff>1016000</xdr:colOff>
                    <xdr:row>14</xdr:row>
                    <xdr:rowOff>12700</xdr:rowOff>
                  </from>
                  <to>
                    <xdr:col>18</xdr:col>
                    <xdr:colOff>1130300</xdr:colOff>
                    <xdr:row>14</xdr:row>
                    <xdr:rowOff>177800</xdr:rowOff>
                  </to>
                </anchor>
              </controlPr>
            </control>
          </mc:Choice>
        </mc:AlternateContent>
        <mc:AlternateContent xmlns:mc="http://schemas.openxmlformats.org/markup-compatibility/2006">
          <mc:Choice Requires="x14">
            <control shapeId="10271" r:id="rId20" name="Spinner 31">
              <controlPr defaultSize="0" autoPict="0">
                <anchor moveWithCells="1" sizeWithCells="1">
                  <from>
                    <xdr:col>18</xdr:col>
                    <xdr:colOff>1028700</xdr:colOff>
                    <xdr:row>22</xdr:row>
                    <xdr:rowOff>12700</xdr:rowOff>
                  </from>
                  <to>
                    <xdr:col>18</xdr:col>
                    <xdr:colOff>1143000</xdr:colOff>
                    <xdr:row>22</xdr:row>
                    <xdr:rowOff>177800</xdr:rowOff>
                  </to>
                </anchor>
              </controlPr>
            </control>
          </mc:Choice>
        </mc:AlternateContent>
        <mc:AlternateContent xmlns:mc="http://schemas.openxmlformats.org/markup-compatibility/2006">
          <mc:Choice Requires="x14">
            <control shapeId="10279" r:id="rId21" name="Spinner 39">
              <controlPr defaultSize="0" autoPict="0">
                <anchor moveWithCells="1" sizeWithCells="1">
                  <from>
                    <xdr:col>22</xdr:col>
                    <xdr:colOff>1168400</xdr:colOff>
                    <xdr:row>14</xdr:row>
                    <xdr:rowOff>12700</xdr:rowOff>
                  </from>
                  <to>
                    <xdr:col>22</xdr:col>
                    <xdr:colOff>1282700</xdr:colOff>
                    <xdr:row>14</xdr:row>
                    <xdr:rowOff>177800</xdr:rowOff>
                  </to>
                </anchor>
              </controlPr>
            </control>
          </mc:Choice>
        </mc:AlternateContent>
        <mc:AlternateContent xmlns:mc="http://schemas.openxmlformats.org/markup-compatibility/2006">
          <mc:Choice Requires="x14">
            <control shapeId="10281" r:id="rId22" name="Spinner 41">
              <controlPr defaultSize="0" autoPict="0">
                <anchor moveWithCells="1" sizeWithCells="1">
                  <from>
                    <xdr:col>23</xdr:col>
                    <xdr:colOff>1028700</xdr:colOff>
                    <xdr:row>6</xdr:row>
                    <xdr:rowOff>19050</xdr:rowOff>
                  </from>
                  <to>
                    <xdr:col>23</xdr:col>
                    <xdr:colOff>1143000</xdr:colOff>
                    <xdr:row>6</xdr:row>
                    <xdr:rowOff>184150</xdr:rowOff>
                  </to>
                </anchor>
              </controlPr>
            </control>
          </mc:Choice>
        </mc:AlternateContent>
        <mc:AlternateContent xmlns:mc="http://schemas.openxmlformats.org/markup-compatibility/2006">
          <mc:Choice Requires="x14">
            <control shapeId="10282" r:id="rId23" name="Spinner 42">
              <controlPr defaultSize="0" autoPict="0">
                <anchor moveWithCells="1" sizeWithCells="1">
                  <from>
                    <xdr:col>23</xdr:col>
                    <xdr:colOff>1022350</xdr:colOff>
                    <xdr:row>14</xdr:row>
                    <xdr:rowOff>12700</xdr:rowOff>
                  </from>
                  <to>
                    <xdr:col>23</xdr:col>
                    <xdr:colOff>1136650</xdr:colOff>
                    <xdr:row>14</xdr:row>
                    <xdr:rowOff>177800</xdr:rowOff>
                  </to>
                </anchor>
              </controlPr>
            </control>
          </mc:Choice>
        </mc:AlternateContent>
        <mc:AlternateContent xmlns:mc="http://schemas.openxmlformats.org/markup-compatibility/2006">
          <mc:Choice Requires="x14">
            <control shapeId="10284" r:id="rId24" name="Spinner 44">
              <controlPr defaultSize="0" autoPict="0">
                <anchor moveWithCells="1" sizeWithCells="1">
                  <from>
                    <xdr:col>22</xdr:col>
                    <xdr:colOff>1155700</xdr:colOff>
                    <xdr:row>6</xdr:row>
                    <xdr:rowOff>19050</xdr:rowOff>
                  </from>
                  <to>
                    <xdr:col>22</xdr:col>
                    <xdr:colOff>1270000</xdr:colOff>
                    <xdr:row>6</xdr:row>
                    <xdr:rowOff>184150</xdr:rowOff>
                  </to>
                </anchor>
              </controlPr>
            </control>
          </mc:Choice>
        </mc:AlternateContent>
        <mc:AlternateContent xmlns:mc="http://schemas.openxmlformats.org/markup-compatibility/2006">
          <mc:Choice Requires="x14">
            <control shapeId="10314" r:id="rId25" name="Spinner 74">
              <controlPr defaultSize="0" autoPict="0">
                <anchor moveWithCells="1" sizeWithCells="1">
                  <from>
                    <xdr:col>17</xdr:col>
                    <xdr:colOff>1168400</xdr:colOff>
                    <xdr:row>22</xdr:row>
                    <xdr:rowOff>12700</xdr:rowOff>
                  </from>
                  <to>
                    <xdr:col>17</xdr:col>
                    <xdr:colOff>1282700</xdr:colOff>
                    <xdr:row>22</xdr:row>
                    <xdr:rowOff>177800</xdr:rowOff>
                  </to>
                </anchor>
              </controlPr>
            </control>
          </mc:Choice>
        </mc:AlternateContent>
        <mc:AlternateContent xmlns:mc="http://schemas.openxmlformats.org/markup-compatibility/2006">
          <mc:Choice Requires="x14">
            <control shapeId="10315" r:id="rId26" name="Spinner 75">
              <controlPr defaultSize="0" autoPict="0">
                <anchor moveWithCells="1" sizeWithCells="1">
                  <from>
                    <xdr:col>12</xdr:col>
                    <xdr:colOff>1174750</xdr:colOff>
                    <xdr:row>22</xdr:row>
                    <xdr:rowOff>19050</xdr:rowOff>
                  </from>
                  <to>
                    <xdr:col>12</xdr:col>
                    <xdr:colOff>1289050</xdr:colOff>
                    <xdr:row>23</xdr:row>
                    <xdr:rowOff>0</xdr:rowOff>
                  </to>
                </anchor>
              </controlPr>
            </control>
          </mc:Choice>
        </mc:AlternateContent>
        <mc:AlternateContent xmlns:mc="http://schemas.openxmlformats.org/markup-compatibility/2006">
          <mc:Choice Requires="x14">
            <control shapeId="10320" r:id="rId27" name="Spinner 80">
              <controlPr defaultSize="0" autoPict="0">
                <anchor moveWithCells="1" sizeWithCells="1">
                  <from>
                    <xdr:col>9</xdr:col>
                    <xdr:colOff>1028700</xdr:colOff>
                    <xdr:row>30</xdr:row>
                    <xdr:rowOff>12700</xdr:rowOff>
                  </from>
                  <to>
                    <xdr:col>9</xdr:col>
                    <xdr:colOff>1143000</xdr:colOff>
                    <xdr:row>30</xdr:row>
                    <xdr:rowOff>177800</xdr:rowOff>
                  </to>
                </anchor>
              </controlPr>
            </control>
          </mc:Choice>
        </mc:AlternateContent>
        <mc:AlternateContent xmlns:mc="http://schemas.openxmlformats.org/markup-compatibility/2006">
          <mc:Choice Requires="x14">
            <control shapeId="10321" r:id="rId28" name="Spinner 81">
              <controlPr defaultSize="0" autoPict="0">
                <anchor moveWithCells="1" sizeWithCells="1">
                  <from>
                    <xdr:col>9</xdr:col>
                    <xdr:colOff>1016000</xdr:colOff>
                    <xdr:row>38</xdr:row>
                    <xdr:rowOff>12700</xdr:rowOff>
                  </from>
                  <to>
                    <xdr:col>9</xdr:col>
                    <xdr:colOff>1130300</xdr:colOff>
                    <xdr:row>38</xdr:row>
                    <xdr:rowOff>177800</xdr:rowOff>
                  </to>
                </anchor>
              </controlPr>
            </control>
          </mc:Choice>
        </mc:AlternateContent>
        <mc:AlternateContent xmlns:mc="http://schemas.openxmlformats.org/markup-compatibility/2006">
          <mc:Choice Requires="x14">
            <control shapeId="10322" r:id="rId29" name="Spinner 82">
              <controlPr defaultSize="0" autoPict="0">
                <anchor moveWithCells="1" sizeWithCells="1">
                  <from>
                    <xdr:col>8</xdr:col>
                    <xdr:colOff>1149350</xdr:colOff>
                    <xdr:row>30</xdr:row>
                    <xdr:rowOff>12700</xdr:rowOff>
                  </from>
                  <to>
                    <xdr:col>8</xdr:col>
                    <xdr:colOff>1263650</xdr:colOff>
                    <xdr:row>30</xdr:row>
                    <xdr:rowOff>177800</xdr:rowOff>
                  </to>
                </anchor>
              </controlPr>
            </control>
          </mc:Choice>
        </mc:AlternateContent>
        <mc:AlternateContent xmlns:mc="http://schemas.openxmlformats.org/markup-compatibility/2006">
          <mc:Choice Requires="x14">
            <control shapeId="10323" r:id="rId30" name="Spinner 83">
              <controlPr defaultSize="0" autoPict="0">
                <anchor moveWithCells="1" sizeWithCells="1">
                  <from>
                    <xdr:col>8</xdr:col>
                    <xdr:colOff>1149350</xdr:colOff>
                    <xdr:row>38</xdr:row>
                    <xdr:rowOff>12700</xdr:rowOff>
                  </from>
                  <to>
                    <xdr:col>8</xdr:col>
                    <xdr:colOff>1263650</xdr:colOff>
                    <xdr:row>38</xdr:row>
                    <xdr:rowOff>177800</xdr:rowOff>
                  </to>
                </anchor>
              </controlPr>
            </control>
          </mc:Choice>
        </mc:AlternateContent>
        <mc:AlternateContent xmlns:mc="http://schemas.openxmlformats.org/markup-compatibility/2006">
          <mc:Choice Requires="x14">
            <control shapeId="10328" r:id="rId31" name="Spinner 88">
              <controlPr defaultSize="0" autoPict="0">
                <anchor moveWithCells="1" sizeWithCells="1">
                  <from>
                    <xdr:col>13</xdr:col>
                    <xdr:colOff>990600</xdr:colOff>
                    <xdr:row>38</xdr:row>
                    <xdr:rowOff>12700</xdr:rowOff>
                  </from>
                  <to>
                    <xdr:col>13</xdr:col>
                    <xdr:colOff>1104900</xdr:colOff>
                    <xdr:row>38</xdr:row>
                    <xdr:rowOff>184150</xdr:rowOff>
                  </to>
                </anchor>
              </controlPr>
            </control>
          </mc:Choice>
        </mc:AlternateContent>
        <mc:AlternateContent xmlns:mc="http://schemas.openxmlformats.org/markup-compatibility/2006">
          <mc:Choice Requires="x14">
            <control shapeId="10329" r:id="rId32" name="Spinner 89">
              <controlPr defaultSize="0" autoPict="0">
                <anchor moveWithCells="1" sizeWithCells="1">
                  <from>
                    <xdr:col>12</xdr:col>
                    <xdr:colOff>1136650</xdr:colOff>
                    <xdr:row>38</xdr:row>
                    <xdr:rowOff>12700</xdr:rowOff>
                  </from>
                  <to>
                    <xdr:col>12</xdr:col>
                    <xdr:colOff>1250950</xdr:colOff>
                    <xdr:row>38</xdr:row>
                    <xdr:rowOff>184150</xdr:rowOff>
                  </to>
                </anchor>
              </controlPr>
            </control>
          </mc:Choice>
        </mc:AlternateContent>
        <mc:AlternateContent xmlns:mc="http://schemas.openxmlformats.org/markup-compatibility/2006">
          <mc:Choice Requires="x14">
            <control shapeId="10332" r:id="rId33" name="Spinner 92">
              <controlPr defaultSize="0" autoPict="0">
                <anchor moveWithCells="1" sizeWithCells="1">
                  <from>
                    <xdr:col>18</xdr:col>
                    <xdr:colOff>1028700</xdr:colOff>
                    <xdr:row>38</xdr:row>
                    <xdr:rowOff>12700</xdr:rowOff>
                  </from>
                  <to>
                    <xdr:col>18</xdr:col>
                    <xdr:colOff>1143000</xdr:colOff>
                    <xdr:row>38</xdr:row>
                    <xdr:rowOff>177800</xdr:rowOff>
                  </to>
                </anchor>
              </controlPr>
            </control>
          </mc:Choice>
        </mc:AlternateContent>
        <mc:AlternateContent xmlns:mc="http://schemas.openxmlformats.org/markup-compatibility/2006">
          <mc:Choice Requires="x14">
            <control shapeId="10333" r:id="rId34" name="Spinner 93">
              <controlPr defaultSize="0" autoPict="0">
                <anchor moveWithCells="1" sizeWithCells="1">
                  <from>
                    <xdr:col>17</xdr:col>
                    <xdr:colOff>1174750</xdr:colOff>
                    <xdr:row>38</xdr:row>
                    <xdr:rowOff>12700</xdr:rowOff>
                  </from>
                  <to>
                    <xdr:col>17</xdr:col>
                    <xdr:colOff>1289050</xdr:colOff>
                    <xdr:row>38</xdr:row>
                    <xdr:rowOff>177800</xdr:rowOff>
                  </to>
                </anchor>
              </controlPr>
            </control>
          </mc:Choice>
        </mc:AlternateContent>
        <mc:AlternateContent xmlns:mc="http://schemas.openxmlformats.org/markup-compatibility/2006">
          <mc:Choice Requires="x14">
            <control shapeId="10344" r:id="rId35" name="Button 104">
              <controlPr defaultSize="0" print="0" autoFill="0" autoPict="0" macro="[0]!Wizard.GoPrevious">
                <anchor moveWithCells="1" sizeWithCells="1">
                  <from>
                    <xdr:col>16</xdr:col>
                    <xdr:colOff>69850</xdr:colOff>
                    <xdr:row>0</xdr:row>
                    <xdr:rowOff>107950</xdr:rowOff>
                  </from>
                  <to>
                    <xdr:col>16</xdr:col>
                    <xdr:colOff>1155700</xdr:colOff>
                    <xdr:row>1</xdr:row>
                    <xdr:rowOff>133350</xdr:rowOff>
                  </to>
                </anchor>
              </controlPr>
            </control>
          </mc:Choice>
        </mc:AlternateContent>
        <mc:AlternateContent xmlns:mc="http://schemas.openxmlformats.org/markup-compatibility/2006">
          <mc:Choice Requires="x14">
            <control shapeId="10345" r:id="rId36" name="Button 105">
              <controlPr defaultSize="0" print="0" autoFill="0" autoPict="0" macro="[0]!Wizard.GoPrevious">
                <anchor moveWithCells="1" sizeWithCells="1">
                  <from>
                    <xdr:col>21</xdr:col>
                    <xdr:colOff>50800</xdr:colOff>
                    <xdr:row>0</xdr:row>
                    <xdr:rowOff>95250</xdr:rowOff>
                  </from>
                  <to>
                    <xdr:col>21</xdr:col>
                    <xdr:colOff>1136650</xdr:colOff>
                    <xdr:row>1</xdr:row>
                    <xdr:rowOff>127000</xdr:rowOff>
                  </to>
                </anchor>
              </controlPr>
            </control>
          </mc:Choice>
        </mc:AlternateContent>
        <mc:AlternateContent xmlns:mc="http://schemas.openxmlformats.org/markup-compatibility/2006">
          <mc:Choice Requires="x14">
            <control shapeId="10346" r:id="rId37" name="Button 106">
              <controlPr defaultSize="0" print="0" autoFill="0" autoPict="0" macro="[0]!Wizard.GoPrevious">
                <anchor moveWithCells="1" sizeWithCells="1">
                  <from>
                    <xdr:col>26</xdr:col>
                    <xdr:colOff>57150</xdr:colOff>
                    <xdr:row>0</xdr:row>
                    <xdr:rowOff>95250</xdr:rowOff>
                  </from>
                  <to>
                    <xdr:col>26</xdr:col>
                    <xdr:colOff>1143000</xdr:colOff>
                    <xdr:row>1</xdr:row>
                    <xdr:rowOff>127000</xdr:rowOff>
                  </to>
                </anchor>
              </controlPr>
            </control>
          </mc:Choice>
        </mc:AlternateContent>
        <mc:AlternateContent xmlns:mc="http://schemas.openxmlformats.org/markup-compatibility/2006">
          <mc:Choice Requires="x14">
            <control shapeId="10347" r:id="rId38" name="Button 107">
              <controlPr defaultSize="0" print="0" autoFill="0" autoPict="0" macro="[0]!Wizard.GoPrevious">
                <anchor moveWithCells="1" sizeWithCells="1">
                  <from>
                    <xdr:col>11</xdr:col>
                    <xdr:colOff>69850</xdr:colOff>
                    <xdr:row>0</xdr:row>
                    <xdr:rowOff>95250</xdr:rowOff>
                  </from>
                  <to>
                    <xdr:col>11</xdr:col>
                    <xdr:colOff>1155700</xdr:colOff>
                    <xdr:row>1</xdr:row>
                    <xdr:rowOff>127000</xdr:rowOff>
                  </to>
                </anchor>
              </controlPr>
            </control>
          </mc:Choice>
        </mc:AlternateContent>
        <mc:AlternateContent xmlns:mc="http://schemas.openxmlformats.org/markup-compatibility/2006">
          <mc:Choice Requires="x14">
            <control shapeId="10349" r:id="rId39" name="Button 109">
              <controlPr defaultSize="0" print="0" autoFill="0" autoPict="0" macro="[0]!Wizard.GoNext">
                <anchor moveWithCells="1" sizeWithCells="1">
                  <from>
                    <xdr:col>10</xdr:col>
                    <xdr:colOff>469900</xdr:colOff>
                    <xdr:row>0</xdr:row>
                    <xdr:rowOff>88900</xdr:rowOff>
                  </from>
                  <to>
                    <xdr:col>10</xdr:col>
                    <xdr:colOff>1555750</xdr:colOff>
                    <xdr:row>1</xdr:row>
                    <xdr:rowOff>114300</xdr:rowOff>
                  </to>
                </anchor>
              </controlPr>
            </control>
          </mc:Choice>
        </mc:AlternateContent>
        <mc:AlternateContent xmlns:mc="http://schemas.openxmlformats.org/markup-compatibility/2006">
          <mc:Choice Requires="x14">
            <control shapeId="10350" r:id="rId40" name="Button 110">
              <controlPr defaultSize="0" print="0" autoFill="0" autoPict="0" macro="[0]!Wizard.GoNext">
                <anchor moveWithCells="1" sizeWithCells="1">
                  <from>
                    <xdr:col>14</xdr:col>
                    <xdr:colOff>508000</xdr:colOff>
                    <xdr:row>0</xdr:row>
                    <xdr:rowOff>88900</xdr:rowOff>
                  </from>
                  <to>
                    <xdr:col>14</xdr:col>
                    <xdr:colOff>1593850</xdr:colOff>
                    <xdr:row>1</xdr:row>
                    <xdr:rowOff>114300</xdr:rowOff>
                  </to>
                </anchor>
              </controlPr>
            </control>
          </mc:Choice>
        </mc:AlternateContent>
        <mc:AlternateContent xmlns:mc="http://schemas.openxmlformats.org/markup-compatibility/2006">
          <mc:Choice Requires="x14">
            <control shapeId="10351" r:id="rId41" name="Button 111">
              <controlPr defaultSize="0" print="0" autoFill="0" autoPict="0" macro="[0]!Wizard.GoNext">
                <anchor moveWithCells="1" sizeWithCells="1">
                  <from>
                    <xdr:col>19</xdr:col>
                    <xdr:colOff>488950</xdr:colOff>
                    <xdr:row>0</xdr:row>
                    <xdr:rowOff>95250</xdr:rowOff>
                  </from>
                  <to>
                    <xdr:col>19</xdr:col>
                    <xdr:colOff>1574800</xdr:colOff>
                    <xdr:row>1</xdr:row>
                    <xdr:rowOff>127000</xdr:rowOff>
                  </to>
                </anchor>
              </controlPr>
            </control>
          </mc:Choice>
        </mc:AlternateContent>
        <mc:AlternateContent xmlns:mc="http://schemas.openxmlformats.org/markup-compatibility/2006">
          <mc:Choice Requires="x14">
            <control shapeId="10352" r:id="rId42" name="Button 112">
              <controlPr defaultSize="0" print="0" autoFill="0" autoPict="0" macro="[0]!Wizard.GoNext">
                <anchor moveWithCells="1" sizeWithCells="1">
                  <from>
                    <xdr:col>24</xdr:col>
                    <xdr:colOff>488950</xdr:colOff>
                    <xdr:row>0</xdr:row>
                    <xdr:rowOff>95250</xdr:rowOff>
                  </from>
                  <to>
                    <xdr:col>24</xdr:col>
                    <xdr:colOff>1574800</xdr:colOff>
                    <xdr:row>1</xdr:row>
                    <xdr:rowOff>127000</xdr:rowOff>
                  </to>
                </anchor>
              </controlPr>
            </control>
          </mc:Choice>
        </mc:AlternateContent>
        <mc:AlternateContent xmlns:mc="http://schemas.openxmlformats.org/markup-compatibility/2006">
          <mc:Choice Requires="x14">
            <control shapeId="10356" r:id="rId43" name="Spinner 116">
              <controlPr defaultSize="0" autoPict="0">
                <anchor moveWithCells="1" sizeWithCells="1">
                  <from>
                    <xdr:col>12</xdr:col>
                    <xdr:colOff>1174750</xdr:colOff>
                    <xdr:row>30</xdr:row>
                    <xdr:rowOff>25400</xdr:rowOff>
                  </from>
                  <to>
                    <xdr:col>12</xdr:col>
                    <xdr:colOff>1289050</xdr:colOff>
                    <xdr:row>30</xdr:row>
                    <xdr:rowOff>190500</xdr:rowOff>
                  </to>
                </anchor>
              </controlPr>
            </control>
          </mc:Choice>
        </mc:AlternateContent>
        <mc:AlternateContent xmlns:mc="http://schemas.openxmlformats.org/markup-compatibility/2006">
          <mc:Choice Requires="x14">
            <control shapeId="10357" r:id="rId44" name="Spinner 117">
              <controlPr defaultSize="0" autoPict="0">
                <anchor moveWithCells="1" sizeWithCells="1">
                  <from>
                    <xdr:col>13</xdr:col>
                    <xdr:colOff>1028700</xdr:colOff>
                    <xdr:row>30</xdr:row>
                    <xdr:rowOff>25400</xdr:rowOff>
                  </from>
                  <to>
                    <xdr:col>13</xdr:col>
                    <xdr:colOff>1143000</xdr:colOff>
                    <xdr:row>30</xdr:row>
                    <xdr:rowOff>190500</xdr:rowOff>
                  </to>
                </anchor>
              </controlPr>
            </control>
          </mc:Choice>
        </mc:AlternateContent>
        <mc:AlternateContent xmlns:mc="http://schemas.openxmlformats.org/markup-compatibility/2006">
          <mc:Choice Requires="x14">
            <control shapeId="10359" r:id="rId45" name="Spinner 119">
              <controlPr defaultSize="0" autoPict="0">
                <anchor moveWithCells="1" sizeWithCells="1">
                  <from>
                    <xdr:col>17</xdr:col>
                    <xdr:colOff>1168400</xdr:colOff>
                    <xdr:row>30</xdr:row>
                    <xdr:rowOff>25400</xdr:rowOff>
                  </from>
                  <to>
                    <xdr:col>17</xdr:col>
                    <xdr:colOff>1282700</xdr:colOff>
                    <xdr:row>30</xdr:row>
                    <xdr:rowOff>190500</xdr:rowOff>
                  </to>
                </anchor>
              </controlPr>
            </control>
          </mc:Choice>
        </mc:AlternateContent>
        <mc:AlternateContent xmlns:mc="http://schemas.openxmlformats.org/markup-compatibility/2006">
          <mc:Choice Requires="x14">
            <control shapeId="10360" r:id="rId46" name="Spinner 120">
              <controlPr defaultSize="0" autoPict="0">
                <anchor moveWithCells="1" sizeWithCells="1">
                  <from>
                    <xdr:col>18</xdr:col>
                    <xdr:colOff>1022350</xdr:colOff>
                    <xdr:row>30</xdr:row>
                    <xdr:rowOff>12700</xdr:rowOff>
                  </from>
                  <to>
                    <xdr:col>18</xdr:col>
                    <xdr:colOff>1136650</xdr:colOff>
                    <xdr:row>30</xdr:row>
                    <xdr:rowOff>190500</xdr:rowOff>
                  </to>
                </anchor>
              </controlPr>
            </control>
          </mc:Choice>
        </mc:AlternateContent>
        <mc:AlternateContent xmlns:mc="http://schemas.openxmlformats.org/markup-compatibility/2006">
          <mc:Choice Requires="x14">
            <control shapeId="10363" r:id="rId47" name="Spinner 123">
              <controlPr defaultSize="0" autoPict="0">
                <anchor moveWithCells="1" sizeWithCells="1">
                  <from>
                    <xdr:col>22</xdr:col>
                    <xdr:colOff>1174750</xdr:colOff>
                    <xdr:row>22</xdr:row>
                    <xdr:rowOff>12700</xdr:rowOff>
                  </from>
                  <to>
                    <xdr:col>22</xdr:col>
                    <xdr:colOff>1289050</xdr:colOff>
                    <xdr:row>22</xdr:row>
                    <xdr:rowOff>177800</xdr:rowOff>
                  </to>
                </anchor>
              </controlPr>
            </control>
          </mc:Choice>
        </mc:AlternateContent>
        <mc:AlternateContent xmlns:mc="http://schemas.openxmlformats.org/markup-compatibility/2006">
          <mc:Choice Requires="x14">
            <control shapeId="10364" r:id="rId48" name="Spinner 124">
              <controlPr defaultSize="0" autoPict="0">
                <anchor moveWithCells="1" sizeWithCells="1">
                  <from>
                    <xdr:col>23</xdr:col>
                    <xdr:colOff>1022350</xdr:colOff>
                    <xdr:row>22</xdr:row>
                    <xdr:rowOff>12700</xdr:rowOff>
                  </from>
                  <to>
                    <xdr:col>23</xdr:col>
                    <xdr:colOff>1136650</xdr:colOff>
                    <xdr:row>22</xdr:row>
                    <xdr:rowOff>177800</xdr:rowOff>
                  </to>
                </anchor>
              </controlPr>
            </control>
          </mc:Choice>
        </mc:AlternateContent>
        <mc:AlternateContent xmlns:mc="http://schemas.openxmlformats.org/markup-compatibility/2006">
          <mc:Choice Requires="x14">
            <control shapeId="10365" r:id="rId49" name="Spinner 125">
              <controlPr defaultSize="0" autoPict="0">
                <anchor moveWithCells="1" sizeWithCells="1">
                  <from>
                    <xdr:col>22</xdr:col>
                    <xdr:colOff>1162050</xdr:colOff>
                    <xdr:row>30</xdr:row>
                    <xdr:rowOff>25400</xdr:rowOff>
                  </from>
                  <to>
                    <xdr:col>22</xdr:col>
                    <xdr:colOff>1276350</xdr:colOff>
                    <xdr:row>30</xdr:row>
                    <xdr:rowOff>190500</xdr:rowOff>
                  </to>
                </anchor>
              </controlPr>
            </control>
          </mc:Choice>
        </mc:AlternateContent>
        <mc:AlternateContent xmlns:mc="http://schemas.openxmlformats.org/markup-compatibility/2006">
          <mc:Choice Requires="x14">
            <control shapeId="10366" r:id="rId50" name="Spinner 126">
              <controlPr defaultSize="0" autoPict="0">
                <anchor moveWithCells="1" sizeWithCells="1">
                  <from>
                    <xdr:col>23</xdr:col>
                    <xdr:colOff>1022350</xdr:colOff>
                    <xdr:row>30</xdr:row>
                    <xdr:rowOff>19050</xdr:rowOff>
                  </from>
                  <to>
                    <xdr:col>23</xdr:col>
                    <xdr:colOff>1136650</xdr:colOff>
                    <xdr:row>30</xdr:row>
                    <xdr:rowOff>184150</xdr:rowOff>
                  </to>
                </anchor>
              </controlPr>
            </control>
          </mc:Choice>
        </mc:AlternateContent>
        <mc:AlternateContent xmlns:mc="http://schemas.openxmlformats.org/markup-compatibility/2006">
          <mc:Choice Requires="x14">
            <control shapeId="10367" r:id="rId51" name="Spinner 127">
              <controlPr defaultSize="0" autoPict="0">
                <anchor moveWithCells="1" sizeWithCells="1">
                  <from>
                    <xdr:col>22</xdr:col>
                    <xdr:colOff>1162050</xdr:colOff>
                    <xdr:row>38</xdr:row>
                    <xdr:rowOff>12700</xdr:rowOff>
                  </from>
                  <to>
                    <xdr:col>22</xdr:col>
                    <xdr:colOff>1276350</xdr:colOff>
                    <xdr:row>38</xdr:row>
                    <xdr:rowOff>177800</xdr:rowOff>
                  </to>
                </anchor>
              </controlPr>
            </control>
          </mc:Choice>
        </mc:AlternateContent>
        <mc:AlternateContent xmlns:mc="http://schemas.openxmlformats.org/markup-compatibility/2006">
          <mc:Choice Requires="x14">
            <control shapeId="10368" r:id="rId52" name="Spinner 128">
              <controlPr defaultSize="0" autoPict="0">
                <anchor moveWithCells="1" sizeWithCells="1">
                  <from>
                    <xdr:col>23</xdr:col>
                    <xdr:colOff>1016000</xdr:colOff>
                    <xdr:row>38</xdr:row>
                    <xdr:rowOff>12700</xdr:rowOff>
                  </from>
                  <to>
                    <xdr:col>23</xdr:col>
                    <xdr:colOff>1130300</xdr:colOff>
                    <xdr:row>38</xdr:row>
                    <xdr:rowOff>177800</xdr:rowOff>
                  </to>
                </anchor>
              </controlPr>
            </control>
          </mc:Choice>
        </mc:AlternateContent>
        <mc:AlternateContent xmlns:mc="http://schemas.openxmlformats.org/markup-compatibility/2006">
          <mc:Choice Requires="x14">
            <control shapeId="10369" r:id="rId53" name="Spinner 129">
              <controlPr defaultSize="0" autoPict="0">
                <anchor moveWithCells="1" sizeWithCells="1">
                  <from>
                    <xdr:col>27</xdr:col>
                    <xdr:colOff>1162050</xdr:colOff>
                    <xdr:row>38</xdr:row>
                    <xdr:rowOff>12700</xdr:rowOff>
                  </from>
                  <to>
                    <xdr:col>27</xdr:col>
                    <xdr:colOff>1276350</xdr:colOff>
                    <xdr:row>38</xdr:row>
                    <xdr:rowOff>177800</xdr:rowOff>
                  </to>
                </anchor>
              </controlPr>
            </control>
          </mc:Choice>
        </mc:AlternateContent>
        <mc:AlternateContent xmlns:mc="http://schemas.openxmlformats.org/markup-compatibility/2006">
          <mc:Choice Requires="x14">
            <control shapeId="10370" r:id="rId54" name="Spinner 130">
              <controlPr defaultSize="0" autoPict="0">
                <anchor moveWithCells="1" sizeWithCells="1">
                  <from>
                    <xdr:col>28</xdr:col>
                    <xdr:colOff>1016000</xdr:colOff>
                    <xdr:row>38</xdr:row>
                    <xdr:rowOff>12700</xdr:rowOff>
                  </from>
                  <to>
                    <xdr:col>28</xdr:col>
                    <xdr:colOff>1130300</xdr:colOff>
                    <xdr:row>38</xdr:row>
                    <xdr:rowOff>177800</xdr:rowOff>
                  </to>
                </anchor>
              </controlPr>
            </control>
          </mc:Choice>
        </mc:AlternateContent>
        <mc:AlternateContent xmlns:mc="http://schemas.openxmlformats.org/markup-compatibility/2006">
          <mc:Choice Requires="x14">
            <control shapeId="10371" r:id="rId55" name="Spinner 131">
              <controlPr defaultSize="0" autoPict="0">
                <anchor moveWithCells="1" sizeWithCells="1">
                  <from>
                    <xdr:col>27</xdr:col>
                    <xdr:colOff>1162050</xdr:colOff>
                    <xdr:row>30</xdr:row>
                    <xdr:rowOff>25400</xdr:rowOff>
                  </from>
                  <to>
                    <xdr:col>27</xdr:col>
                    <xdr:colOff>1276350</xdr:colOff>
                    <xdr:row>30</xdr:row>
                    <xdr:rowOff>190500</xdr:rowOff>
                  </to>
                </anchor>
              </controlPr>
            </control>
          </mc:Choice>
        </mc:AlternateContent>
        <mc:AlternateContent xmlns:mc="http://schemas.openxmlformats.org/markup-compatibility/2006">
          <mc:Choice Requires="x14">
            <control shapeId="10372" r:id="rId56" name="Spinner 132">
              <controlPr defaultSize="0" autoPict="0">
                <anchor moveWithCells="1" sizeWithCells="1">
                  <from>
                    <xdr:col>28</xdr:col>
                    <xdr:colOff>1016000</xdr:colOff>
                    <xdr:row>30</xdr:row>
                    <xdr:rowOff>25400</xdr:rowOff>
                  </from>
                  <to>
                    <xdr:col>28</xdr:col>
                    <xdr:colOff>1130300</xdr:colOff>
                    <xdr:row>30</xdr:row>
                    <xdr:rowOff>190500</xdr:rowOff>
                  </to>
                </anchor>
              </controlPr>
            </control>
          </mc:Choice>
        </mc:AlternateContent>
        <mc:AlternateContent xmlns:mc="http://schemas.openxmlformats.org/markup-compatibility/2006">
          <mc:Choice Requires="x14">
            <control shapeId="10373" r:id="rId57" name="Spinner 133">
              <controlPr defaultSize="0" autoPict="0">
                <anchor moveWithCells="1" sizeWithCells="1">
                  <from>
                    <xdr:col>27</xdr:col>
                    <xdr:colOff>1168400</xdr:colOff>
                    <xdr:row>22</xdr:row>
                    <xdr:rowOff>12700</xdr:rowOff>
                  </from>
                  <to>
                    <xdr:col>27</xdr:col>
                    <xdr:colOff>1282700</xdr:colOff>
                    <xdr:row>22</xdr:row>
                    <xdr:rowOff>177800</xdr:rowOff>
                  </to>
                </anchor>
              </controlPr>
            </control>
          </mc:Choice>
        </mc:AlternateContent>
        <mc:AlternateContent xmlns:mc="http://schemas.openxmlformats.org/markup-compatibility/2006">
          <mc:Choice Requires="x14">
            <control shapeId="10374" r:id="rId58" name="Spinner 134">
              <controlPr defaultSize="0" autoPict="0">
                <anchor moveWithCells="1" sizeWithCells="1">
                  <from>
                    <xdr:col>28</xdr:col>
                    <xdr:colOff>1009650</xdr:colOff>
                    <xdr:row>22</xdr:row>
                    <xdr:rowOff>12700</xdr:rowOff>
                  </from>
                  <to>
                    <xdr:col>28</xdr:col>
                    <xdr:colOff>1123950</xdr:colOff>
                    <xdr:row>22</xdr:row>
                    <xdr:rowOff>177800</xdr:rowOff>
                  </to>
                </anchor>
              </controlPr>
            </control>
          </mc:Choice>
        </mc:AlternateContent>
        <mc:AlternateContent xmlns:mc="http://schemas.openxmlformats.org/markup-compatibility/2006">
          <mc:Choice Requires="x14">
            <control shapeId="10377" r:id="rId59" name="Spinner 137">
              <controlPr defaultSize="0" autoPict="0">
                <anchor moveWithCells="1" sizeWithCells="1">
                  <from>
                    <xdr:col>27</xdr:col>
                    <xdr:colOff>1162050</xdr:colOff>
                    <xdr:row>6</xdr:row>
                    <xdr:rowOff>19050</xdr:rowOff>
                  </from>
                  <to>
                    <xdr:col>27</xdr:col>
                    <xdr:colOff>1276350</xdr:colOff>
                    <xdr:row>6</xdr:row>
                    <xdr:rowOff>184150</xdr:rowOff>
                  </to>
                </anchor>
              </controlPr>
            </control>
          </mc:Choice>
        </mc:AlternateContent>
        <mc:AlternateContent xmlns:mc="http://schemas.openxmlformats.org/markup-compatibility/2006">
          <mc:Choice Requires="x14">
            <control shapeId="10378" r:id="rId60" name="Spinner 138">
              <controlPr defaultSize="0" autoPict="0">
                <anchor moveWithCells="1" sizeWithCells="1">
                  <from>
                    <xdr:col>28</xdr:col>
                    <xdr:colOff>1016000</xdr:colOff>
                    <xdr:row>6</xdr:row>
                    <xdr:rowOff>19050</xdr:rowOff>
                  </from>
                  <to>
                    <xdr:col>28</xdr:col>
                    <xdr:colOff>1130300</xdr:colOff>
                    <xdr:row>6</xdr:row>
                    <xdr:rowOff>184150</xdr:rowOff>
                  </to>
                </anchor>
              </controlPr>
            </control>
          </mc:Choice>
        </mc:AlternateContent>
        <mc:AlternateContent xmlns:mc="http://schemas.openxmlformats.org/markup-compatibility/2006">
          <mc:Choice Requires="x14">
            <control shapeId="10386" r:id="rId61" name="Spinner 146">
              <controlPr defaultSize="0" autoPict="0">
                <anchor moveWithCells="1" sizeWithCells="1">
                  <from>
                    <xdr:col>9</xdr:col>
                    <xdr:colOff>1009650</xdr:colOff>
                    <xdr:row>6</xdr:row>
                    <xdr:rowOff>12700</xdr:rowOff>
                  </from>
                  <to>
                    <xdr:col>9</xdr:col>
                    <xdr:colOff>1123950</xdr:colOff>
                    <xdr:row>6</xdr:row>
                    <xdr:rowOff>177800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prompt="Click arrow to select from list">
          <x14:formula1>
            <xm:f>Data!$D$4:$D$12</xm:f>
          </x14:formula1>
          <xm:sqref>AA23 H7 H15 H23 L7 L15 L23 Q7 Q15 Q23 V7 V15 V23 AA7 AA15 H31 H39 L31 L39 Q31 Q39 V31 V39 AA31 AA39</xm:sqref>
        </x14:dataValidation>
        <x14:dataValidation type="list" allowBlank="1" showInputMessage="1" showErrorMessage="1" prompt="Click arrow to select from list">
          <x14:formula1>
            <xm:f>Data!$G$4:$G$7</xm:f>
          </x14:formula1>
          <xm:sqref>K7 K15 K23 O7 O15 O23 T7 T15 T23 Y7 Y15 Y23 AD7 AD15 AD23 K31 K39 O31 O39 T31 T39 Y31 Y39 AD31 AD39</xm:sqref>
        </x14:dataValidation>
        <x14:dataValidation type="list" allowBlank="1" showInputMessage="1" showErrorMessage="1">
          <x14:formula1>
            <xm:f>Data!$A$4:$A$12</xm:f>
          </x14:formula1>
          <xm:sqref>A22:A27 B22 B24 B26</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X36"/>
  <sheetViews>
    <sheetView zoomScaleNormal="100" workbookViewId="0">
      <selection activeCell="N32" sqref="N32"/>
    </sheetView>
  </sheetViews>
  <sheetFormatPr defaultColWidth="0" defaultRowHeight="14.5" zeroHeight="1" x14ac:dyDescent="0.35"/>
  <cols>
    <col min="1" max="1" width="14.54296875" style="148" bestFit="1" customWidth="1"/>
    <col min="2" max="2" width="10.7265625" style="148" customWidth="1"/>
    <col min="3" max="3" width="10.26953125" style="148" bestFit="1" customWidth="1"/>
    <col min="4" max="4" width="9.81640625" style="148" customWidth="1"/>
    <col min="5" max="5" width="12.54296875" style="148" customWidth="1"/>
    <col min="6" max="7" width="9.1796875" style="148" customWidth="1"/>
    <col min="8" max="8" width="4.7265625" style="4" customWidth="1"/>
    <col min="9" max="9" width="11.54296875" bestFit="1" customWidth="1"/>
    <col min="10" max="12" width="9.1796875" style="4" customWidth="1"/>
    <col min="13" max="13" width="14.1796875" bestFit="1" customWidth="1"/>
    <col min="14" max="14" width="5.1796875" style="4" customWidth="1"/>
    <col min="15" max="15" width="14.54296875" customWidth="1"/>
    <col min="16" max="16" width="12.26953125" customWidth="1"/>
    <col min="17" max="17" width="10.1796875" customWidth="1"/>
    <col min="18" max="18" width="13.1796875" bestFit="1" customWidth="1"/>
    <col min="19" max="19" width="12.54296875" bestFit="1" customWidth="1"/>
    <col min="20" max="20" width="8" customWidth="1"/>
    <col min="21" max="21" width="10.54296875" customWidth="1"/>
    <col min="22" max="22" width="11.54296875" bestFit="1" customWidth="1"/>
    <col min="23" max="23" width="9.1796875" customWidth="1"/>
    <col min="24" max="24" width="9.1796875" style="4" customWidth="1"/>
    <col min="25" max="16384" width="9.1796875" hidden="1"/>
  </cols>
  <sheetData>
    <row r="1" spans="1:23" x14ac:dyDescent="0.35">
      <c r="A1"/>
      <c r="B1"/>
      <c r="C1"/>
      <c r="D1"/>
      <c r="E1"/>
      <c r="F1"/>
      <c r="G1"/>
      <c r="J1" s="269" t="s">
        <v>34</v>
      </c>
      <c r="K1" s="270"/>
      <c r="L1" s="271"/>
      <c r="O1" s="33"/>
      <c r="P1" s="55"/>
      <c r="Q1" s="55"/>
      <c r="R1" s="55"/>
      <c r="S1" s="55"/>
      <c r="T1" s="55"/>
      <c r="U1" s="55"/>
      <c r="V1" s="55"/>
      <c r="W1" s="33"/>
    </row>
    <row r="2" spans="1:23" ht="15.75" customHeight="1" x14ac:dyDescent="0.35">
      <c r="A2" s="10" t="s">
        <v>0</v>
      </c>
      <c r="B2" s="259" t="e">
        <f>'Lesson Plan'!$C$4:$F$4</f>
        <v>#VALUE!</v>
      </c>
      <c r="C2" s="259"/>
      <c r="D2" s="259"/>
      <c r="E2" s="259"/>
      <c r="F2" s="259"/>
      <c r="G2" s="259"/>
      <c r="I2" s="71" t="s">
        <v>10</v>
      </c>
      <c r="J2" s="277"/>
      <c r="K2" s="278"/>
      <c r="L2" s="279"/>
      <c r="M2" s="72" t="s">
        <v>11</v>
      </c>
      <c r="O2" s="260" t="s">
        <v>72</v>
      </c>
      <c r="P2" s="261"/>
      <c r="Q2" s="261"/>
      <c r="R2" s="261"/>
      <c r="S2" s="261"/>
      <c r="T2" s="261"/>
      <c r="U2" s="261"/>
      <c r="V2" s="262"/>
      <c r="W2" s="33"/>
    </row>
    <row r="3" spans="1:23" ht="15.5" x14ac:dyDescent="0.35">
      <c r="A3" s="10" t="s">
        <v>1</v>
      </c>
      <c r="B3" s="259" t="e">
        <f>'Lesson Plan'!$C$5:$F$5</f>
        <v>#VALUE!</v>
      </c>
      <c r="C3" s="259"/>
      <c r="D3" s="259"/>
      <c r="E3" s="259"/>
      <c r="F3" s="259"/>
      <c r="G3" s="259"/>
      <c r="I3" s="71" t="s">
        <v>6</v>
      </c>
      <c r="J3" s="277"/>
      <c r="K3" s="278"/>
      <c r="L3" s="279"/>
      <c r="M3" s="72" t="s">
        <v>7</v>
      </c>
      <c r="O3" s="263"/>
      <c r="P3" s="264"/>
      <c r="Q3" s="264"/>
      <c r="R3" s="264"/>
      <c r="S3" s="264"/>
      <c r="T3" s="264"/>
      <c r="U3" s="264"/>
      <c r="V3" s="265"/>
      <c r="W3" s="35"/>
    </row>
    <row r="4" spans="1:23" ht="15.5" x14ac:dyDescent="0.35">
      <c r="A4" s="10" t="s">
        <v>2</v>
      </c>
      <c r="B4" s="259" t="e">
        <f>'Lesson Plan'!$C$6:$F$6</f>
        <v>#VALUE!</v>
      </c>
      <c r="C4" s="259"/>
      <c r="D4" s="259"/>
      <c r="E4" s="259"/>
      <c r="F4" s="259"/>
      <c r="G4" s="259"/>
      <c r="I4" s="71" t="s">
        <v>8</v>
      </c>
      <c r="J4" s="277"/>
      <c r="K4" s="278"/>
      <c r="L4" s="279"/>
      <c r="M4" s="72" t="s">
        <v>15</v>
      </c>
      <c r="O4" s="263"/>
      <c r="P4" s="264"/>
      <c r="Q4" s="264"/>
      <c r="R4" s="264"/>
      <c r="S4" s="264"/>
      <c r="T4" s="264"/>
      <c r="U4" s="264"/>
      <c r="V4" s="265"/>
      <c r="W4" s="35"/>
    </row>
    <row r="5" spans="1:23" ht="15.5" x14ac:dyDescent="0.35">
      <c r="A5" s="10" t="s">
        <v>3</v>
      </c>
      <c r="B5" s="259" t="e">
        <f>'Lesson Plan'!$C$7:$F$7</f>
        <v>#VALUE!</v>
      </c>
      <c r="C5" s="259"/>
      <c r="D5" s="259"/>
      <c r="E5" s="259"/>
      <c r="F5" s="259"/>
      <c r="G5" s="259"/>
      <c r="I5" s="33"/>
      <c r="M5" s="33"/>
      <c r="O5" s="266"/>
      <c r="P5" s="267"/>
      <c r="Q5" s="267"/>
      <c r="R5" s="267"/>
      <c r="S5" s="267"/>
      <c r="T5" s="267"/>
      <c r="U5" s="267"/>
      <c r="V5" s="268"/>
      <c r="W5" s="35"/>
    </row>
    <row r="6" spans="1:23" ht="15.5" x14ac:dyDescent="0.35">
      <c r="A6" s="11" t="s">
        <v>4</v>
      </c>
      <c r="B6" s="259">
        <f>'Lesson Plan'!$C$8</f>
        <v>0</v>
      </c>
      <c r="C6" s="259"/>
      <c r="D6" s="259"/>
      <c r="E6" s="11" t="s">
        <v>5</v>
      </c>
      <c r="F6" s="272">
        <f>'Lesson Plan'!$E$8</f>
        <v>0</v>
      </c>
      <c r="G6" s="273"/>
      <c r="I6" s="33"/>
      <c r="J6" s="269" t="s">
        <v>35</v>
      </c>
      <c r="K6" s="270"/>
      <c r="L6" s="271"/>
      <c r="M6" s="33"/>
      <c r="O6" s="33"/>
      <c r="P6" s="54"/>
      <c r="Q6" s="54"/>
      <c r="R6" s="54"/>
      <c r="S6" s="54"/>
      <c r="T6" s="54"/>
      <c r="U6" s="54"/>
      <c r="V6" s="54"/>
      <c r="W6" s="35"/>
    </row>
    <row r="7" spans="1:23" x14ac:dyDescent="0.35">
      <c r="A7" s="4"/>
      <c r="B7" s="4"/>
      <c r="C7" s="4"/>
      <c r="D7" s="4"/>
      <c r="E7" s="4"/>
      <c r="F7" s="4"/>
      <c r="G7" s="4"/>
      <c r="I7" s="71" t="s">
        <v>10</v>
      </c>
      <c r="J7" s="277"/>
      <c r="K7" s="278"/>
      <c r="L7" s="279"/>
      <c r="M7" s="72" t="s">
        <v>11</v>
      </c>
      <c r="O7" s="33"/>
      <c r="P7" s="54"/>
      <c r="Q7" s="54"/>
      <c r="R7" s="54"/>
      <c r="S7" s="54"/>
      <c r="T7" s="54"/>
      <c r="U7" s="54"/>
      <c r="V7" s="54"/>
      <c r="W7" s="35"/>
    </row>
    <row r="8" spans="1:23" x14ac:dyDescent="0.35">
      <c r="A8"/>
      <c r="B8"/>
      <c r="C8"/>
      <c r="D8"/>
      <c r="E8"/>
      <c r="F8"/>
      <c r="G8"/>
      <c r="I8" s="71" t="s">
        <v>6</v>
      </c>
      <c r="J8" s="77"/>
      <c r="K8" s="78"/>
      <c r="L8" s="79"/>
      <c r="M8" s="72" t="s">
        <v>7</v>
      </c>
      <c r="O8" s="33"/>
      <c r="P8" s="54"/>
      <c r="Q8" s="54"/>
      <c r="R8" s="54"/>
      <c r="S8" s="54"/>
      <c r="T8" s="54"/>
      <c r="U8" s="54"/>
      <c r="V8" s="54"/>
      <c r="W8" s="35"/>
    </row>
    <row r="9" spans="1:23" x14ac:dyDescent="0.35">
      <c r="A9"/>
      <c r="B9"/>
      <c r="C9"/>
      <c r="D9"/>
      <c r="E9"/>
      <c r="F9"/>
      <c r="G9"/>
      <c r="I9" s="71" t="s">
        <v>8</v>
      </c>
      <c r="J9" s="75"/>
      <c r="K9" s="69"/>
      <c r="L9" s="76"/>
      <c r="M9" s="72" t="s">
        <v>15</v>
      </c>
      <c r="O9" s="34"/>
      <c r="P9" s="4"/>
      <c r="Q9" s="4"/>
      <c r="R9" s="4"/>
      <c r="S9" s="4"/>
      <c r="T9" s="4"/>
      <c r="U9" s="4"/>
      <c r="V9" s="34"/>
      <c r="W9" s="4"/>
    </row>
    <row r="10" spans="1:23" x14ac:dyDescent="0.35">
      <c r="A10"/>
      <c r="B10"/>
      <c r="C10"/>
      <c r="D10"/>
      <c r="E10"/>
      <c r="F10"/>
      <c r="G10"/>
      <c r="I10" s="33"/>
      <c r="M10" s="33"/>
      <c r="O10" s="258"/>
      <c r="P10" s="258"/>
      <c r="Q10" s="258"/>
      <c r="R10" s="258"/>
      <c r="S10" s="258"/>
      <c r="T10" s="258"/>
      <c r="U10" s="258"/>
      <c r="V10" s="258"/>
      <c r="W10" s="258"/>
    </row>
    <row r="11" spans="1:23" x14ac:dyDescent="0.35">
      <c r="A11"/>
      <c r="B11"/>
      <c r="C11"/>
      <c r="D11"/>
      <c r="E11"/>
      <c r="F11"/>
      <c r="G11"/>
      <c r="I11" s="33"/>
      <c r="J11" s="269" t="s">
        <v>36</v>
      </c>
      <c r="K11" s="270"/>
      <c r="L11" s="271"/>
      <c r="M11" s="33"/>
      <c r="O11" s="258"/>
      <c r="P11" s="258"/>
      <c r="Q11" s="258"/>
      <c r="R11" s="258"/>
      <c r="S11" s="258"/>
      <c r="T11" s="258"/>
      <c r="U11" s="258"/>
      <c r="V11" s="258"/>
      <c r="W11" s="258"/>
    </row>
    <row r="12" spans="1:23" x14ac:dyDescent="0.35">
      <c r="A12"/>
      <c r="B12"/>
      <c r="C12"/>
      <c r="D12"/>
      <c r="E12"/>
      <c r="F12"/>
      <c r="G12"/>
      <c r="I12" s="71" t="s">
        <v>10</v>
      </c>
      <c r="J12" s="77"/>
      <c r="K12" s="78"/>
      <c r="L12" s="79"/>
      <c r="M12" s="72" t="s">
        <v>11</v>
      </c>
      <c r="O12" s="258"/>
      <c r="P12" s="258"/>
      <c r="Q12" s="258"/>
      <c r="R12" s="258"/>
      <c r="S12" s="258"/>
      <c r="T12" s="258"/>
      <c r="U12" s="258"/>
      <c r="V12" s="258"/>
      <c r="W12" s="258"/>
    </row>
    <row r="13" spans="1:23" x14ac:dyDescent="0.35">
      <c r="A13"/>
      <c r="B13"/>
      <c r="C13"/>
      <c r="D13"/>
      <c r="E13"/>
      <c r="F13"/>
      <c r="G13"/>
      <c r="I13" s="71" t="s">
        <v>6</v>
      </c>
      <c r="J13" s="77"/>
      <c r="K13" s="78"/>
      <c r="L13" s="79"/>
      <c r="M13" s="72" t="s">
        <v>7</v>
      </c>
      <c r="O13" s="258"/>
      <c r="P13" s="258"/>
      <c r="Q13" s="258"/>
      <c r="R13" s="258"/>
      <c r="S13" s="258"/>
      <c r="T13" s="258"/>
      <c r="U13" s="258"/>
      <c r="V13" s="258"/>
      <c r="W13" s="258"/>
    </row>
    <row r="14" spans="1:23" x14ac:dyDescent="0.35">
      <c r="A14"/>
      <c r="B14"/>
      <c r="C14"/>
      <c r="D14"/>
      <c r="E14"/>
      <c r="F14"/>
      <c r="G14"/>
      <c r="I14" s="71" t="s">
        <v>8</v>
      </c>
      <c r="J14" s="75"/>
      <c r="K14" s="69"/>
      <c r="L14" s="76"/>
      <c r="M14" s="72" t="s">
        <v>15</v>
      </c>
      <c r="O14" s="258"/>
      <c r="P14" s="258"/>
      <c r="Q14" s="258"/>
      <c r="R14" s="258"/>
      <c r="S14" s="258"/>
      <c r="T14" s="258"/>
      <c r="U14" s="258"/>
      <c r="V14" s="258"/>
      <c r="W14" s="258"/>
    </row>
    <row r="15" spans="1:23" x14ac:dyDescent="0.35">
      <c r="A15"/>
      <c r="B15"/>
      <c r="C15"/>
      <c r="D15"/>
      <c r="E15"/>
      <c r="F15"/>
      <c r="G15"/>
      <c r="I15" s="33"/>
      <c r="M15" s="33"/>
      <c r="O15" s="258"/>
      <c r="P15" s="258"/>
      <c r="Q15" s="258"/>
      <c r="R15" s="258"/>
      <c r="S15" s="258"/>
      <c r="T15" s="258"/>
      <c r="U15" s="258"/>
      <c r="V15" s="258"/>
      <c r="W15" s="258"/>
    </row>
    <row r="16" spans="1:23" x14ac:dyDescent="0.35">
      <c r="A16"/>
      <c r="B16"/>
      <c r="C16"/>
      <c r="D16"/>
      <c r="E16"/>
      <c r="F16"/>
      <c r="G16"/>
      <c r="I16" s="33"/>
      <c r="J16" s="274" t="s">
        <v>37</v>
      </c>
      <c r="K16" s="275"/>
      <c r="L16" s="276"/>
      <c r="M16" s="33"/>
      <c r="O16" s="258"/>
      <c r="P16" s="258"/>
      <c r="Q16" s="258"/>
      <c r="R16" s="258"/>
      <c r="S16" s="258"/>
      <c r="T16" s="258"/>
      <c r="U16" s="258"/>
      <c r="V16" s="258"/>
      <c r="W16" s="258"/>
    </row>
    <row r="17" spans="1:23" x14ac:dyDescent="0.35">
      <c r="A17"/>
      <c r="B17"/>
      <c r="C17"/>
      <c r="D17"/>
      <c r="E17"/>
      <c r="F17"/>
      <c r="G17"/>
      <c r="I17" s="71" t="s">
        <v>10</v>
      </c>
      <c r="J17" s="70"/>
      <c r="K17" s="70"/>
      <c r="L17" s="70"/>
      <c r="M17" s="72" t="s">
        <v>11</v>
      </c>
      <c r="O17" s="258"/>
      <c r="P17" s="258"/>
      <c r="Q17" s="258"/>
      <c r="R17" s="258"/>
      <c r="S17" s="258"/>
      <c r="T17" s="258"/>
      <c r="U17" s="258"/>
      <c r="V17" s="258"/>
      <c r="W17" s="258"/>
    </row>
    <row r="18" spans="1:23" x14ac:dyDescent="0.35">
      <c r="A18"/>
      <c r="B18"/>
      <c r="C18"/>
      <c r="D18"/>
      <c r="E18"/>
      <c r="F18"/>
      <c r="G18"/>
      <c r="I18" s="71" t="s">
        <v>6</v>
      </c>
      <c r="J18" s="77"/>
      <c r="K18" s="78"/>
      <c r="L18" s="79"/>
      <c r="M18" s="72" t="s">
        <v>7</v>
      </c>
      <c r="O18" s="258"/>
      <c r="P18" s="258"/>
      <c r="Q18" s="258"/>
      <c r="R18" s="258"/>
      <c r="S18" s="258"/>
      <c r="T18" s="258"/>
      <c r="U18" s="258"/>
      <c r="V18" s="258"/>
      <c r="W18" s="258"/>
    </row>
    <row r="19" spans="1:23" x14ac:dyDescent="0.35">
      <c r="A19"/>
      <c r="B19"/>
      <c r="C19"/>
      <c r="D19"/>
      <c r="E19"/>
      <c r="F19"/>
      <c r="G19"/>
      <c r="I19" s="71" t="s">
        <v>8</v>
      </c>
      <c r="J19" s="69"/>
      <c r="K19" s="69"/>
      <c r="L19" s="69"/>
      <c r="M19" s="72" t="s">
        <v>15</v>
      </c>
      <c r="O19" s="258"/>
      <c r="P19" s="258"/>
      <c r="Q19" s="258"/>
      <c r="R19" s="258"/>
      <c r="S19" s="258"/>
      <c r="T19" s="258"/>
      <c r="U19" s="258"/>
      <c r="V19" s="258"/>
      <c r="W19" s="258"/>
    </row>
    <row r="20" spans="1:23" x14ac:dyDescent="0.35">
      <c r="A20"/>
      <c r="B20"/>
      <c r="C20"/>
      <c r="D20"/>
      <c r="E20"/>
      <c r="F20"/>
      <c r="G20"/>
      <c r="I20" s="33"/>
      <c r="M20" s="33"/>
      <c r="O20" s="258"/>
      <c r="P20" s="258"/>
      <c r="Q20" s="258"/>
      <c r="R20" s="258"/>
      <c r="S20" s="258"/>
      <c r="T20" s="258"/>
      <c r="U20" s="258"/>
      <c r="V20" s="258"/>
      <c r="W20" s="258"/>
    </row>
    <row r="21" spans="1:23" x14ac:dyDescent="0.35">
      <c r="A21"/>
      <c r="B21"/>
      <c r="C21"/>
      <c r="D21"/>
      <c r="E21"/>
      <c r="F21"/>
      <c r="G21"/>
      <c r="J21" s="269" t="s">
        <v>12</v>
      </c>
      <c r="K21" s="270"/>
      <c r="L21" s="271"/>
      <c r="M21" s="55"/>
      <c r="O21" s="258"/>
      <c r="P21" s="258"/>
      <c r="Q21" s="258"/>
      <c r="R21" s="258"/>
      <c r="S21" s="258"/>
      <c r="T21" s="258"/>
      <c r="U21" s="258"/>
      <c r="V21" s="258"/>
      <c r="W21" s="258"/>
    </row>
    <row r="22" spans="1:23" x14ac:dyDescent="0.35">
      <c r="A22"/>
      <c r="B22"/>
      <c r="C22"/>
      <c r="D22"/>
      <c r="E22"/>
      <c r="F22"/>
      <c r="G22"/>
      <c r="I22" s="71" t="s">
        <v>10</v>
      </c>
      <c r="J22" s="33"/>
      <c r="K22" s="33"/>
      <c r="L22" s="33"/>
      <c r="M22" s="72" t="s">
        <v>11</v>
      </c>
      <c r="O22" s="258"/>
      <c r="P22" s="258"/>
      <c r="Q22" s="258"/>
      <c r="R22" s="258"/>
      <c r="S22" s="258"/>
      <c r="T22" s="258"/>
      <c r="U22" s="258"/>
      <c r="V22" s="258"/>
      <c r="W22" s="258"/>
    </row>
    <row r="23" spans="1:23" x14ac:dyDescent="0.35">
      <c r="A23"/>
      <c r="B23"/>
      <c r="C23"/>
      <c r="D23"/>
      <c r="E23"/>
      <c r="F23"/>
      <c r="G23"/>
      <c r="I23" s="71" t="s">
        <v>6</v>
      </c>
      <c r="J23" s="77"/>
      <c r="K23" s="78"/>
      <c r="L23" s="79"/>
      <c r="M23" s="72" t="s">
        <v>7</v>
      </c>
      <c r="O23" s="258"/>
      <c r="P23" s="258"/>
      <c r="Q23" s="258"/>
      <c r="R23" s="258"/>
      <c r="S23" s="258"/>
      <c r="T23" s="258"/>
      <c r="U23" s="258"/>
      <c r="V23" s="258"/>
      <c r="W23" s="258"/>
    </row>
    <row r="24" spans="1:23" x14ac:dyDescent="0.35">
      <c r="A24"/>
      <c r="B24"/>
      <c r="C24"/>
      <c r="D24"/>
      <c r="E24"/>
      <c r="F24"/>
      <c r="G24"/>
      <c r="I24" s="71" t="s">
        <v>8</v>
      </c>
      <c r="J24" s="69"/>
      <c r="K24" s="69"/>
      <c r="L24" s="69"/>
      <c r="M24" s="72" t="s">
        <v>15</v>
      </c>
      <c r="O24" s="258"/>
      <c r="P24" s="258"/>
      <c r="Q24" s="258"/>
      <c r="R24" s="258"/>
      <c r="S24" s="258"/>
      <c r="T24" s="258"/>
      <c r="U24" s="258"/>
      <c r="V24" s="258"/>
      <c r="W24" s="258"/>
    </row>
    <row r="25" spans="1:23" x14ac:dyDescent="0.35">
      <c r="A25"/>
      <c r="B25"/>
      <c r="C25"/>
      <c r="D25"/>
      <c r="E25"/>
      <c r="F25"/>
      <c r="G25"/>
      <c r="I25" s="33"/>
      <c r="M25" s="33"/>
      <c r="O25" s="258"/>
      <c r="P25" s="258"/>
      <c r="Q25" s="258"/>
      <c r="R25" s="258"/>
      <c r="S25" s="258"/>
      <c r="T25" s="258"/>
      <c r="U25" s="258"/>
      <c r="V25" s="258"/>
      <c r="W25" s="258"/>
    </row>
    <row r="26" spans="1:23" x14ac:dyDescent="0.35">
      <c r="A26"/>
      <c r="B26"/>
      <c r="C26"/>
      <c r="D26"/>
      <c r="E26"/>
      <c r="F26"/>
      <c r="G26"/>
      <c r="I26" s="33"/>
      <c r="J26" s="269" t="s">
        <v>38</v>
      </c>
      <c r="K26" s="270"/>
      <c r="L26" s="271"/>
      <c r="M26" s="33"/>
      <c r="O26" s="258"/>
      <c r="P26" s="258"/>
      <c r="Q26" s="258"/>
      <c r="R26" s="258"/>
      <c r="S26" s="258"/>
      <c r="T26" s="258"/>
      <c r="U26" s="258"/>
      <c r="V26" s="258"/>
      <c r="W26" s="258"/>
    </row>
    <row r="27" spans="1:23" x14ac:dyDescent="0.35">
      <c r="A27"/>
      <c r="B27"/>
      <c r="C27"/>
      <c r="D27"/>
      <c r="E27"/>
      <c r="F27"/>
      <c r="G27"/>
      <c r="I27" s="71" t="s">
        <v>10</v>
      </c>
      <c r="J27" s="73"/>
      <c r="K27" s="33"/>
      <c r="L27" s="74"/>
      <c r="M27" s="72" t="s">
        <v>11</v>
      </c>
      <c r="O27" s="258"/>
      <c r="P27" s="258"/>
      <c r="Q27" s="258"/>
      <c r="R27" s="258"/>
      <c r="S27" s="258"/>
      <c r="T27" s="258"/>
      <c r="U27" s="258"/>
      <c r="V27" s="258"/>
      <c r="W27" s="258"/>
    </row>
    <row r="28" spans="1:23" x14ac:dyDescent="0.35">
      <c r="A28" s="4"/>
      <c r="B28" s="4"/>
      <c r="C28" s="4"/>
      <c r="D28" s="4"/>
      <c r="E28" s="4"/>
      <c r="F28" s="4"/>
      <c r="G28" s="4"/>
      <c r="I28" s="71" t="s">
        <v>6</v>
      </c>
      <c r="J28" s="77"/>
      <c r="K28" s="78"/>
      <c r="L28" s="79"/>
      <c r="M28" s="72" t="s">
        <v>7</v>
      </c>
      <c r="O28" s="258"/>
      <c r="P28" s="258"/>
      <c r="Q28" s="258"/>
      <c r="R28" s="258"/>
      <c r="S28" s="258"/>
      <c r="T28" s="258"/>
      <c r="U28" s="258"/>
      <c r="V28" s="258"/>
      <c r="W28" s="258"/>
    </row>
    <row r="29" spans="1:23" x14ac:dyDescent="0.35">
      <c r="A29" s="17" t="s">
        <v>59</v>
      </c>
      <c r="B29" s="22" t="e">
        <f>Data!V8</f>
        <v>#DIV/0!</v>
      </c>
      <c r="C29" s="23" t="s">
        <v>58</v>
      </c>
      <c r="D29" s="18"/>
      <c r="E29" s="19" t="e">
        <f>Data!V5</f>
        <v>#DIV/0!</v>
      </c>
      <c r="F29" s="21" t="s">
        <v>43</v>
      </c>
      <c r="G29" s="20"/>
      <c r="I29" s="71" t="s">
        <v>8</v>
      </c>
      <c r="J29" s="75"/>
      <c r="K29" s="69"/>
      <c r="L29" s="76"/>
      <c r="M29" s="72" t="s">
        <v>15</v>
      </c>
      <c r="O29" s="258"/>
      <c r="P29" s="258"/>
      <c r="Q29" s="258"/>
      <c r="R29" s="258"/>
      <c r="S29" s="258"/>
      <c r="T29" s="258"/>
      <c r="U29" s="258"/>
      <c r="V29" s="258"/>
      <c r="W29" s="258"/>
    </row>
    <row r="30" spans="1:23" x14ac:dyDescent="0.35">
      <c r="A30" s="4"/>
      <c r="B30" s="4"/>
      <c r="C30" s="4"/>
      <c r="D30" s="4"/>
      <c r="E30" s="4"/>
      <c r="F30" s="4"/>
      <c r="G30" s="4"/>
      <c r="I30" s="33"/>
      <c r="M30" s="33"/>
      <c r="O30" s="4"/>
      <c r="P30" s="4"/>
      <c r="Q30" s="4"/>
      <c r="R30" s="4"/>
      <c r="S30" s="4"/>
      <c r="T30" s="4"/>
      <c r="U30" s="4"/>
      <c r="V30" s="4"/>
      <c r="W30" s="4"/>
    </row>
    <row r="31" spans="1:23" x14ac:dyDescent="0.35">
      <c r="A31" s="4"/>
      <c r="B31" s="4"/>
      <c r="C31" s="4"/>
      <c r="D31" s="4"/>
      <c r="E31" s="4"/>
      <c r="F31" s="4"/>
      <c r="G31" s="4"/>
      <c r="I31" s="33"/>
      <c r="J31" s="269" t="s">
        <v>65</v>
      </c>
      <c r="K31" s="270"/>
      <c r="L31" s="271"/>
      <c r="M31" s="33"/>
      <c r="O31" s="4"/>
      <c r="P31" s="4"/>
      <c r="Q31" s="4"/>
      <c r="R31" s="4"/>
      <c r="S31" s="4"/>
      <c r="T31" s="4"/>
      <c r="U31" s="4"/>
      <c r="V31" s="4"/>
      <c r="W31" s="4"/>
    </row>
    <row r="32" spans="1:23" x14ac:dyDescent="0.35">
      <c r="I32" s="71" t="s">
        <v>10</v>
      </c>
      <c r="J32" s="67"/>
      <c r="K32" s="70"/>
      <c r="L32" s="68"/>
      <c r="M32" s="72" t="s">
        <v>11</v>
      </c>
      <c r="O32" s="4"/>
      <c r="P32" s="4"/>
      <c r="Q32" s="4"/>
      <c r="R32" s="4"/>
      <c r="S32" s="4"/>
      <c r="T32" s="4"/>
      <c r="U32" s="4"/>
      <c r="V32" s="4"/>
      <c r="W32" s="4"/>
    </row>
    <row r="33" spans="9:23" x14ac:dyDescent="0.35">
      <c r="I33" s="71" t="s">
        <v>6</v>
      </c>
      <c r="J33" s="77"/>
      <c r="K33" s="78"/>
      <c r="L33" s="79"/>
      <c r="M33" s="72" t="s">
        <v>7</v>
      </c>
      <c r="O33" s="4"/>
      <c r="P33" s="4"/>
      <c r="Q33" s="4"/>
      <c r="R33" s="4"/>
      <c r="S33" s="4"/>
      <c r="T33" s="4"/>
      <c r="U33" s="4"/>
      <c r="V33" s="4"/>
      <c r="W33" s="4"/>
    </row>
    <row r="34" spans="9:23" x14ac:dyDescent="0.35">
      <c r="I34" s="71" t="s">
        <v>8</v>
      </c>
      <c r="J34" s="75"/>
      <c r="K34" s="69"/>
      <c r="L34" s="76"/>
      <c r="M34" s="72" t="s">
        <v>15</v>
      </c>
      <c r="O34" s="4"/>
      <c r="P34" s="4"/>
      <c r="Q34" s="4"/>
      <c r="R34" s="4"/>
      <c r="S34" s="4"/>
      <c r="T34" s="4"/>
      <c r="U34" s="4"/>
      <c r="V34" s="4"/>
      <c r="W34" s="4"/>
    </row>
    <row r="35" spans="9:23" x14ac:dyDescent="0.35">
      <c r="O35" s="4"/>
      <c r="P35" s="4"/>
      <c r="Q35" s="4"/>
      <c r="R35" s="4"/>
      <c r="S35" s="4"/>
      <c r="T35" s="4"/>
      <c r="U35" s="4"/>
      <c r="V35" s="4"/>
      <c r="W35" s="4"/>
    </row>
    <row r="36" spans="9:23" ht="15" hidden="1" customHeight="1" x14ac:dyDescent="0.35"/>
  </sheetData>
  <mergeCells count="20">
    <mergeCell ref="J1:L1"/>
    <mergeCell ref="J6:L6"/>
    <mergeCell ref="J11:L11"/>
    <mergeCell ref="J16:L16"/>
    <mergeCell ref="J2:L2"/>
    <mergeCell ref="J3:L3"/>
    <mergeCell ref="J4:L4"/>
    <mergeCell ref="J7:L7"/>
    <mergeCell ref="A32:G1048576"/>
    <mergeCell ref="O10:W29"/>
    <mergeCell ref="B2:G2"/>
    <mergeCell ref="B3:G3"/>
    <mergeCell ref="B4:G4"/>
    <mergeCell ref="O2:V5"/>
    <mergeCell ref="J31:L31"/>
    <mergeCell ref="J26:L26"/>
    <mergeCell ref="B5:G5"/>
    <mergeCell ref="F6:G6"/>
    <mergeCell ref="B6:D6"/>
    <mergeCell ref="J21:L21"/>
  </mergeCells>
  <pageMargins left="0.70866141732283472" right="0.70866141732283472" top="0.74803149606299213" bottom="0.74803149606299213" header="0.31496062992125984" footer="0.31496062992125984"/>
  <pageSetup paperSize="9" scale="87" fitToWidth="2" orientation="landscape" verticalDpi="0" r:id="rId1"/>
  <drawing r:id="rId2"/>
  <legacyDrawing r:id="rId3"/>
  <controls>
    <mc:AlternateContent xmlns:mc="http://schemas.openxmlformats.org/markup-compatibility/2006">
      <mc:Choice Requires="x14">
        <control shapeId="2117" r:id="rId4" name="ScrollBar21">
          <controlPr defaultSize="0" autoLine="0" autoPict="0" linkedCell="Data!N17" r:id="rId5">
            <anchor moveWithCells="1">
              <from>
                <xdr:col>9</xdr:col>
                <xdr:colOff>31750</xdr:colOff>
                <xdr:row>33</xdr:row>
                <xdr:rowOff>19050</xdr:rowOff>
              </from>
              <to>
                <xdr:col>11</xdr:col>
                <xdr:colOff>615950</xdr:colOff>
                <xdr:row>33</xdr:row>
                <xdr:rowOff>171450</xdr:rowOff>
              </to>
            </anchor>
          </controlPr>
        </control>
      </mc:Choice>
      <mc:Fallback>
        <control shapeId="2117" r:id="rId4" name="ScrollBar21"/>
      </mc:Fallback>
    </mc:AlternateContent>
    <mc:AlternateContent xmlns:mc="http://schemas.openxmlformats.org/markup-compatibility/2006">
      <mc:Choice Requires="x14">
        <control shapeId="2116" r:id="rId6" name="ScrollBar20">
          <controlPr defaultSize="0" autoLine="0" linkedCell="Data!N16" r:id="rId7">
            <anchor moveWithCells="1">
              <from>
                <xdr:col>9</xdr:col>
                <xdr:colOff>31750</xdr:colOff>
                <xdr:row>32</xdr:row>
                <xdr:rowOff>19050</xdr:rowOff>
              </from>
              <to>
                <xdr:col>11</xdr:col>
                <xdr:colOff>615950</xdr:colOff>
                <xdr:row>32</xdr:row>
                <xdr:rowOff>177800</xdr:rowOff>
              </to>
            </anchor>
          </controlPr>
        </control>
      </mc:Choice>
      <mc:Fallback>
        <control shapeId="2116" r:id="rId6" name="ScrollBar20"/>
      </mc:Fallback>
    </mc:AlternateContent>
    <mc:AlternateContent xmlns:mc="http://schemas.openxmlformats.org/markup-compatibility/2006">
      <mc:Choice Requires="x14">
        <control shapeId="2115" r:id="rId8" name="ScrollBar19">
          <controlPr defaultSize="0" autoLine="0" linkedCell="Data!N15" r:id="rId7">
            <anchor moveWithCells="1">
              <from>
                <xdr:col>9</xdr:col>
                <xdr:colOff>38100</xdr:colOff>
                <xdr:row>31</xdr:row>
                <xdr:rowOff>12700</xdr:rowOff>
              </from>
              <to>
                <xdr:col>11</xdr:col>
                <xdr:colOff>622300</xdr:colOff>
                <xdr:row>31</xdr:row>
                <xdr:rowOff>171450</xdr:rowOff>
              </to>
            </anchor>
          </controlPr>
        </control>
      </mc:Choice>
      <mc:Fallback>
        <control shapeId="2115" r:id="rId8" name="ScrollBar19"/>
      </mc:Fallback>
    </mc:AlternateContent>
    <mc:AlternateContent xmlns:mc="http://schemas.openxmlformats.org/markup-compatibility/2006">
      <mc:Choice Requires="x14">
        <control shapeId="2110" r:id="rId9" name="ScrollBar18">
          <controlPr defaultSize="0" autoLine="0" autoPict="0" linkedCell="Data!M17" r:id="rId5">
            <anchor moveWithCells="1">
              <from>
                <xdr:col>9</xdr:col>
                <xdr:colOff>31750</xdr:colOff>
                <xdr:row>28</xdr:row>
                <xdr:rowOff>19050</xdr:rowOff>
              </from>
              <to>
                <xdr:col>11</xdr:col>
                <xdr:colOff>615950</xdr:colOff>
                <xdr:row>28</xdr:row>
                <xdr:rowOff>171450</xdr:rowOff>
              </to>
            </anchor>
          </controlPr>
        </control>
      </mc:Choice>
      <mc:Fallback>
        <control shapeId="2110" r:id="rId9" name="ScrollBar18"/>
      </mc:Fallback>
    </mc:AlternateContent>
    <mc:AlternateContent xmlns:mc="http://schemas.openxmlformats.org/markup-compatibility/2006">
      <mc:Choice Requires="x14">
        <control shapeId="2109" r:id="rId10" name="ScrollBar17">
          <controlPr defaultSize="0" autoLine="0" autoPict="0" linkedCell="Data!M16" r:id="rId5">
            <anchor moveWithCells="1">
              <from>
                <xdr:col>9</xdr:col>
                <xdr:colOff>31750</xdr:colOff>
                <xdr:row>27</xdr:row>
                <xdr:rowOff>19050</xdr:rowOff>
              </from>
              <to>
                <xdr:col>11</xdr:col>
                <xdr:colOff>615950</xdr:colOff>
                <xdr:row>27</xdr:row>
                <xdr:rowOff>171450</xdr:rowOff>
              </to>
            </anchor>
          </controlPr>
        </control>
      </mc:Choice>
      <mc:Fallback>
        <control shapeId="2109" r:id="rId10" name="ScrollBar17"/>
      </mc:Fallback>
    </mc:AlternateContent>
    <mc:AlternateContent xmlns:mc="http://schemas.openxmlformats.org/markup-compatibility/2006">
      <mc:Choice Requires="x14">
        <control shapeId="2108" r:id="rId11" name="ScrollBar16">
          <controlPr defaultSize="0" autoLine="0" linkedCell="Data!M15" r:id="rId5">
            <anchor moveWithCells="1">
              <from>
                <xdr:col>9</xdr:col>
                <xdr:colOff>38100</xdr:colOff>
                <xdr:row>26</xdr:row>
                <xdr:rowOff>19050</xdr:rowOff>
              </from>
              <to>
                <xdr:col>11</xdr:col>
                <xdr:colOff>622300</xdr:colOff>
                <xdr:row>26</xdr:row>
                <xdr:rowOff>171450</xdr:rowOff>
              </to>
            </anchor>
          </controlPr>
        </control>
      </mc:Choice>
      <mc:Fallback>
        <control shapeId="2108" r:id="rId11" name="ScrollBar16"/>
      </mc:Fallback>
    </mc:AlternateContent>
    <mc:AlternateContent xmlns:mc="http://schemas.openxmlformats.org/markup-compatibility/2006">
      <mc:Choice Requires="x14">
        <control shapeId="2104" r:id="rId12" name="ScrollBar12">
          <controlPr defaultSize="0" autoLine="0" linkedCell="Data!K17" r:id="rId7">
            <anchor moveWithCells="1">
              <from>
                <xdr:col>9</xdr:col>
                <xdr:colOff>31750</xdr:colOff>
                <xdr:row>18</xdr:row>
                <xdr:rowOff>19050</xdr:rowOff>
              </from>
              <to>
                <xdr:col>11</xdr:col>
                <xdr:colOff>615950</xdr:colOff>
                <xdr:row>18</xdr:row>
                <xdr:rowOff>177800</xdr:rowOff>
              </to>
            </anchor>
          </controlPr>
        </control>
      </mc:Choice>
      <mc:Fallback>
        <control shapeId="2104" r:id="rId12" name="ScrollBar12"/>
      </mc:Fallback>
    </mc:AlternateContent>
    <mc:AlternateContent xmlns:mc="http://schemas.openxmlformats.org/markup-compatibility/2006">
      <mc:Choice Requires="x14">
        <control shapeId="2103" r:id="rId13" name="ScrollBar11">
          <controlPr defaultSize="0" autoLine="0" linkedCell="Data!K16" r:id="rId5">
            <anchor moveWithCells="1">
              <from>
                <xdr:col>9</xdr:col>
                <xdr:colOff>31750</xdr:colOff>
                <xdr:row>17</xdr:row>
                <xdr:rowOff>19050</xdr:rowOff>
              </from>
              <to>
                <xdr:col>11</xdr:col>
                <xdr:colOff>615950</xdr:colOff>
                <xdr:row>17</xdr:row>
                <xdr:rowOff>171450</xdr:rowOff>
              </to>
            </anchor>
          </controlPr>
        </control>
      </mc:Choice>
      <mc:Fallback>
        <control shapeId="2103" r:id="rId13" name="ScrollBar11"/>
      </mc:Fallback>
    </mc:AlternateContent>
    <mc:AlternateContent xmlns:mc="http://schemas.openxmlformats.org/markup-compatibility/2006">
      <mc:Choice Requires="x14">
        <control shapeId="2102" r:id="rId14" name="ScrollBar10">
          <controlPr defaultSize="0" autoLine="0" linkedCell="Data!K15" r:id="rId5">
            <anchor moveWithCells="1">
              <from>
                <xdr:col>9</xdr:col>
                <xdr:colOff>31750</xdr:colOff>
                <xdr:row>16</xdr:row>
                <xdr:rowOff>19050</xdr:rowOff>
              </from>
              <to>
                <xdr:col>11</xdr:col>
                <xdr:colOff>615950</xdr:colOff>
                <xdr:row>16</xdr:row>
                <xdr:rowOff>171450</xdr:rowOff>
              </to>
            </anchor>
          </controlPr>
        </control>
      </mc:Choice>
      <mc:Fallback>
        <control shapeId="2102" r:id="rId14" name="ScrollBar10"/>
      </mc:Fallback>
    </mc:AlternateContent>
    <mc:AlternateContent xmlns:mc="http://schemas.openxmlformats.org/markup-compatibility/2006">
      <mc:Choice Requires="x14">
        <control shapeId="2101" r:id="rId15" name="ScrollBar9">
          <controlPr defaultSize="0" autoLine="0" linkedCell="Data!J17" r:id="rId5">
            <anchor moveWithCells="1">
              <from>
                <xdr:col>9</xdr:col>
                <xdr:colOff>25400</xdr:colOff>
                <xdr:row>13</xdr:row>
                <xdr:rowOff>31750</xdr:rowOff>
              </from>
              <to>
                <xdr:col>11</xdr:col>
                <xdr:colOff>609600</xdr:colOff>
                <xdr:row>14</xdr:row>
                <xdr:rowOff>0</xdr:rowOff>
              </to>
            </anchor>
          </controlPr>
        </control>
      </mc:Choice>
      <mc:Fallback>
        <control shapeId="2101" r:id="rId15" name="ScrollBar9"/>
      </mc:Fallback>
    </mc:AlternateContent>
    <mc:AlternateContent xmlns:mc="http://schemas.openxmlformats.org/markup-compatibility/2006">
      <mc:Choice Requires="x14">
        <control shapeId="2100" r:id="rId16" name="ScrollBar8">
          <controlPr defaultSize="0" autoLine="0" linkedCell="Data!J16" r:id="rId5">
            <anchor moveWithCells="1">
              <from>
                <xdr:col>9</xdr:col>
                <xdr:colOff>31750</xdr:colOff>
                <xdr:row>12</xdr:row>
                <xdr:rowOff>31750</xdr:rowOff>
              </from>
              <to>
                <xdr:col>11</xdr:col>
                <xdr:colOff>615950</xdr:colOff>
                <xdr:row>13</xdr:row>
                <xdr:rowOff>0</xdr:rowOff>
              </to>
            </anchor>
          </controlPr>
        </control>
      </mc:Choice>
      <mc:Fallback>
        <control shapeId="2100" r:id="rId16" name="ScrollBar8"/>
      </mc:Fallback>
    </mc:AlternateContent>
    <mc:AlternateContent xmlns:mc="http://schemas.openxmlformats.org/markup-compatibility/2006">
      <mc:Choice Requires="x14">
        <control shapeId="2099" r:id="rId17" name="ScrollBar7">
          <controlPr defaultSize="0" autoLine="0" linkedCell="Data!J15" r:id="rId5">
            <anchor moveWithCells="1">
              <from>
                <xdr:col>9</xdr:col>
                <xdr:colOff>38100</xdr:colOff>
                <xdr:row>11</xdr:row>
                <xdr:rowOff>25400</xdr:rowOff>
              </from>
              <to>
                <xdr:col>11</xdr:col>
                <xdr:colOff>622300</xdr:colOff>
                <xdr:row>11</xdr:row>
                <xdr:rowOff>177800</xdr:rowOff>
              </to>
            </anchor>
          </controlPr>
        </control>
      </mc:Choice>
      <mc:Fallback>
        <control shapeId="2099" r:id="rId17" name="ScrollBar7"/>
      </mc:Fallback>
    </mc:AlternateContent>
    <mc:AlternateContent xmlns:mc="http://schemas.openxmlformats.org/markup-compatibility/2006">
      <mc:Choice Requires="x14">
        <control shapeId="2083" r:id="rId18" name="ScrollBar6">
          <controlPr defaultSize="0" autoLine="0" linkedCell="Data!I17" r:id="rId5">
            <anchor moveWithCells="1">
              <from>
                <xdr:col>9</xdr:col>
                <xdr:colOff>25400</xdr:colOff>
                <xdr:row>8</xdr:row>
                <xdr:rowOff>31750</xdr:rowOff>
              </from>
              <to>
                <xdr:col>11</xdr:col>
                <xdr:colOff>609600</xdr:colOff>
                <xdr:row>9</xdr:row>
                <xdr:rowOff>0</xdr:rowOff>
              </to>
            </anchor>
          </controlPr>
        </control>
      </mc:Choice>
      <mc:Fallback>
        <control shapeId="2083" r:id="rId18" name="ScrollBar6"/>
      </mc:Fallback>
    </mc:AlternateContent>
    <mc:AlternateContent xmlns:mc="http://schemas.openxmlformats.org/markup-compatibility/2006">
      <mc:Choice Requires="x14">
        <control shapeId="2082" r:id="rId19" name="ScrollBar5">
          <controlPr defaultSize="0" autoLine="0" linkedCell="Data!I16" r:id="rId5">
            <anchor moveWithCells="1">
              <from>
                <xdr:col>9</xdr:col>
                <xdr:colOff>31750</xdr:colOff>
                <xdr:row>7</xdr:row>
                <xdr:rowOff>31750</xdr:rowOff>
              </from>
              <to>
                <xdr:col>11</xdr:col>
                <xdr:colOff>615950</xdr:colOff>
                <xdr:row>8</xdr:row>
                <xdr:rowOff>0</xdr:rowOff>
              </to>
            </anchor>
          </controlPr>
        </control>
      </mc:Choice>
      <mc:Fallback>
        <control shapeId="2082" r:id="rId19" name="ScrollBar5"/>
      </mc:Fallback>
    </mc:AlternateContent>
    <mc:AlternateContent xmlns:mc="http://schemas.openxmlformats.org/markup-compatibility/2006">
      <mc:Choice Requires="x14">
        <control shapeId="2081" r:id="rId20" name="ScrollBar4">
          <controlPr defaultSize="0" autoLine="0" autoPict="0" linkedCell="Data!I15" r:id="rId5">
            <anchor moveWithCells="1">
              <from>
                <xdr:col>9</xdr:col>
                <xdr:colOff>31750</xdr:colOff>
                <xdr:row>6</xdr:row>
                <xdr:rowOff>31750</xdr:rowOff>
              </from>
              <to>
                <xdr:col>11</xdr:col>
                <xdr:colOff>615950</xdr:colOff>
                <xdr:row>7</xdr:row>
                <xdr:rowOff>0</xdr:rowOff>
              </to>
            </anchor>
          </controlPr>
        </control>
      </mc:Choice>
      <mc:Fallback>
        <control shapeId="2081" r:id="rId20" name="ScrollBar4"/>
      </mc:Fallback>
    </mc:AlternateContent>
    <mc:AlternateContent xmlns:mc="http://schemas.openxmlformats.org/markup-compatibility/2006">
      <mc:Choice Requires="x14">
        <control shapeId="2077" r:id="rId21" name="ScrollBar3">
          <controlPr defaultSize="0" autoFill="0" autoLine="0" autoPict="0" linkedCell="Data!H17" r:id="rId5">
            <anchor moveWithCells="1">
              <from>
                <xdr:col>9</xdr:col>
                <xdr:colOff>31750</xdr:colOff>
                <xdr:row>3</xdr:row>
                <xdr:rowOff>38100</xdr:rowOff>
              </from>
              <to>
                <xdr:col>11</xdr:col>
                <xdr:colOff>615950</xdr:colOff>
                <xdr:row>3</xdr:row>
                <xdr:rowOff>190500</xdr:rowOff>
              </to>
            </anchor>
          </controlPr>
        </control>
      </mc:Choice>
      <mc:Fallback>
        <control shapeId="2077" r:id="rId21" name="ScrollBar3"/>
      </mc:Fallback>
    </mc:AlternateContent>
    <mc:AlternateContent xmlns:mc="http://schemas.openxmlformats.org/markup-compatibility/2006">
      <mc:Choice Requires="x14">
        <control shapeId="2076" r:id="rId22" name="ScrollBar2">
          <controlPr defaultSize="0" autoLine="0" linkedCell="Data!H16" r:id="rId5">
            <anchor moveWithCells="1">
              <from>
                <xdr:col>9</xdr:col>
                <xdr:colOff>31750</xdr:colOff>
                <xdr:row>2</xdr:row>
                <xdr:rowOff>38100</xdr:rowOff>
              </from>
              <to>
                <xdr:col>11</xdr:col>
                <xdr:colOff>615950</xdr:colOff>
                <xdr:row>2</xdr:row>
                <xdr:rowOff>190500</xdr:rowOff>
              </to>
            </anchor>
          </controlPr>
        </control>
      </mc:Choice>
      <mc:Fallback>
        <control shapeId="2076" r:id="rId22" name="ScrollBar2"/>
      </mc:Fallback>
    </mc:AlternateContent>
    <mc:AlternateContent xmlns:mc="http://schemas.openxmlformats.org/markup-compatibility/2006">
      <mc:Choice Requires="x14">
        <control shapeId="2075" r:id="rId23" name="ScrollBar1">
          <controlPr defaultSize="0" autoFill="0" autoLine="0" autoPict="0" linkedCell="Data!H15" r:id="rId5">
            <anchor moveWithCells="1">
              <from>
                <xdr:col>9</xdr:col>
                <xdr:colOff>31750</xdr:colOff>
                <xdr:row>1</xdr:row>
                <xdr:rowOff>38100</xdr:rowOff>
              </from>
              <to>
                <xdr:col>11</xdr:col>
                <xdr:colOff>615950</xdr:colOff>
                <xdr:row>1</xdr:row>
                <xdr:rowOff>190500</xdr:rowOff>
              </to>
            </anchor>
          </controlPr>
        </control>
      </mc:Choice>
      <mc:Fallback>
        <control shapeId="2075" r:id="rId23" name="ScrollBar1"/>
      </mc:Fallback>
    </mc:AlternateContent>
    <mc:AlternateContent xmlns:mc="http://schemas.openxmlformats.org/markup-compatibility/2006">
      <mc:Choice Requires="x14">
        <control shapeId="2118" r:id="rId24" name="ScrollBar13">
          <controlPr defaultSize="0" autoLine="0" linkedCell="Data!L15" r:id="rId7">
            <anchor moveWithCells="1">
              <from>
                <xdr:col>9</xdr:col>
                <xdr:colOff>38100</xdr:colOff>
                <xdr:row>21</xdr:row>
                <xdr:rowOff>19050</xdr:rowOff>
              </from>
              <to>
                <xdr:col>11</xdr:col>
                <xdr:colOff>622300</xdr:colOff>
                <xdr:row>21</xdr:row>
                <xdr:rowOff>177800</xdr:rowOff>
              </to>
            </anchor>
          </controlPr>
        </control>
      </mc:Choice>
      <mc:Fallback>
        <control shapeId="2118" r:id="rId24" name="ScrollBar13"/>
      </mc:Fallback>
    </mc:AlternateContent>
    <mc:AlternateContent xmlns:mc="http://schemas.openxmlformats.org/markup-compatibility/2006">
      <mc:Choice Requires="x14">
        <control shapeId="2119" r:id="rId25" name="ScrollBar14">
          <controlPr defaultSize="0" autoLine="0" linkedCell="Data!L16" r:id="rId7">
            <anchor moveWithCells="1">
              <from>
                <xdr:col>9</xdr:col>
                <xdr:colOff>31750</xdr:colOff>
                <xdr:row>22</xdr:row>
                <xdr:rowOff>19050</xdr:rowOff>
              </from>
              <to>
                <xdr:col>11</xdr:col>
                <xdr:colOff>615950</xdr:colOff>
                <xdr:row>22</xdr:row>
                <xdr:rowOff>177800</xdr:rowOff>
              </to>
            </anchor>
          </controlPr>
        </control>
      </mc:Choice>
      <mc:Fallback>
        <control shapeId="2119" r:id="rId25" name="ScrollBar14"/>
      </mc:Fallback>
    </mc:AlternateContent>
    <mc:AlternateContent xmlns:mc="http://schemas.openxmlformats.org/markup-compatibility/2006">
      <mc:Choice Requires="x14">
        <control shapeId="2120" r:id="rId26" name="ScrollBar15">
          <controlPr defaultSize="0" autoLine="0" linkedCell="Data!L17" r:id="rId5">
            <anchor moveWithCells="1">
              <from>
                <xdr:col>9</xdr:col>
                <xdr:colOff>38100</xdr:colOff>
                <xdr:row>23</xdr:row>
                <xdr:rowOff>19050</xdr:rowOff>
              </from>
              <to>
                <xdr:col>11</xdr:col>
                <xdr:colOff>622300</xdr:colOff>
                <xdr:row>23</xdr:row>
                <xdr:rowOff>171450</xdr:rowOff>
              </to>
            </anchor>
          </controlPr>
        </control>
      </mc:Choice>
      <mc:Fallback>
        <control shapeId="2120" r:id="rId26" name="ScrollBar15"/>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V50"/>
  <sheetViews>
    <sheetView topLeftCell="A4" workbookViewId="0">
      <selection activeCell="I13" sqref="I13"/>
    </sheetView>
  </sheetViews>
  <sheetFormatPr defaultRowHeight="14.5" x14ac:dyDescent="0.35"/>
  <cols>
    <col min="1" max="1" width="12.26953125" customWidth="1"/>
    <col min="2" max="2" width="12" customWidth="1"/>
    <col min="3" max="3" width="13" customWidth="1"/>
    <col min="4" max="4" width="10.54296875" customWidth="1"/>
    <col min="5" max="5" width="13.26953125" customWidth="1"/>
    <col min="6" max="6" width="9.1796875" customWidth="1"/>
    <col min="7" max="7" width="13.54296875" customWidth="1"/>
    <col min="8" max="8" width="13" customWidth="1"/>
    <col min="9" max="10" width="13.1796875" customWidth="1"/>
    <col min="11" max="11" width="13.26953125" customWidth="1"/>
    <col min="12" max="12" width="8.7265625" customWidth="1"/>
    <col min="13" max="13" width="11.453125" customWidth="1"/>
    <col min="14" max="14" width="11.81640625" customWidth="1"/>
    <col min="15" max="15" width="11.26953125" customWidth="1"/>
    <col min="16" max="16" width="11.453125" customWidth="1"/>
    <col min="17" max="17" width="7.453125" customWidth="1"/>
  </cols>
  <sheetData>
    <row r="1" spans="1:22" x14ac:dyDescent="0.35">
      <c r="A1" s="280" t="s">
        <v>57</v>
      </c>
      <c r="B1" s="280"/>
      <c r="C1" s="280"/>
      <c r="D1" s="280"/>
      <c r="E1" s="280"/>
      <c r="F1" s="280"/>
      <c r="G1" s="280"/>
      <c r="H1" s="280"/>
      <c r="O1" s="51"/>
      <c r="R1" s="280" t="s">
        <v>60</v>
      </c>
      <c r="S1" s="280"/>
      <c r="T1" s="280"/>
      <c r="U1" s="280"/>
      <c r="V1" s="280"/>
    </row>
    <row r="2" spans="1:22" x14ac:dyDescent="0.35">
      <c r="A2" s="284" t="s">
        <v>20</v>
      </c>
      <c r="B2" s="284"/>
      <c r="D2" s="285" t="s">
        <v>33</v>
      </c>
      <c r="E2" s="285"/>
      <c r="G2" s="5" t="s">
        <v>42</v>
      </c>
      <c r="H2" s="5"/>
      <c r="O2" s="6"/>
      <c r="R2" s="13" t="s">
        <v>47</v>
      </c>
      <c r="S2" s="13"/>
      <c r="T2" s="14" t="s">
        <v>43</v>
      </c>
      <c r="U2" s="14"/>
      <c r="V2" s="12" t="s">
        <v>13</v>
      </c>
    </row>
    <row r="3" spans="1:22" x14ac:dyDescent="0.35">
      <c r="A3" s="4"/>
      <c r="B3" s="4"/>
      <c r="O3" s="6"/>
    </row>
    <row r="4" spans="1:22" x14ac:dyDescent="0.35">
      <c r="A4" s="5" t="s">
        <v>44</v>
      </c>
      <c r="B4" s="5"/>
      <c r="C4" s="6" t="s">
        <v>50</v>
      </c>
      <c r="D4" s="5" t="s">
        <v>44</v>
      </c>
      <c r="E4" s="5"/>
      <c r="F4" s="6" t="s">
        <v>50</v>
      </c>
      <c r="G4" s="5" t="s">
        <v>44</v>
      </c>
      <c r="H4" s="5"/>
      <c r="I4" s="6"/>
      <c r="O4" s="6"/>
      <c r="R4" s="13">
        <f>IF('Lesson Plan'!K7="Teacher led",1,0)</f>
        <v>0</v>
      </c>
      <c r="S4">
        <f>R4*('Lesson Plan'!I7)</f>
        <v>0</v>
      </c>
      <c r="T4" s="14">
        <f>IF('Lesson Plan'!K7="Student led",1,0)</f>
        <v>0</v>
      </c>
      <c r="U4">
        <f>T4*('Lesson Plan'!I7)</f>
        <v>0</v>
      </c>
      <c r="V4" s="14" t="s">
        <v>61</v>
      </c>
    </row>
    <row r="5" spans="1:22" x14ac:dyDescent="0.35">
      <c r="A5" s="5" t="s">
        <v>21</v>
      </c>
      <c r="B5" s="5"/>
      <c r="D5" s="5" t="s">
        <v>34</v>
      </c>
      <c r="E5" s="5"/>
      <c r="G5" s="5" t="s">
        <v>47</v>
      </c>
      <c r="H5" s="5"/>
      <c r="O5" s="52"/>
      <c r="R5" s="13">
        <f>IF('Lesson Plan'!K15="Teacher led",1,0)</f>
        <v>0</v>
      </c>
      <c r="S5">
        <f>R5*('Lesson Plan'!I15)</f>
        <v>0</v>
      </c>
      <c r="T5" s="14">
        <f>IF('Lesson Plan'!K15="Student led",1,0)</f>
        <v>0</v>
      </c>
      <c r="U5">
        <f>T5*('Lesson Plan'!I15)</f>
        <v>0</v>
      </c>
      <c r="V5" s="15" t="e">
        <f>SUM(U4:U28)/(SUM(U4:U28)+SUM(S4:S28))</f>
        <v>#DIV/0!</v>
      </c>
    </row>
    <row r="6" spans="1:22" x14ac:dyDescent="0.35">
      <c r="A6" s="5" t="s">
        <v>22</v>
      </c>
      <c r="B6" s="5"/>
      <c r="D6" s="5" t="s">
        <v>35</v>
      </c>
      <c r="E6" s="5"/>
      <c r="G6" s="5" t="s">
        <v>43</v>
      </c>
      <c r="H6" s="5"/>
      <c r="O6" s="6"/>
      <c r="R6" s="13">
        <f>IF('Lesson Plan'!K23="Teacher led",1,0)</f>
        <v>0</v>
      </c>
      <c r="S6">
        <f>R6*('Lesson Plan'!I23)</f>
        <v>0</v>
      </c>
      <c r="T6" s="14">
        <f>IF('Lesson Plan'!K23="Student led",1,0)</f>
        <v>0</v>
      </c>
      <c r="U6">
        <f>T6*('Lesson Plan'!I23)</f>
        <v>0</v>
      </c>
    </row>
    <row r="7" spans="1:22" x14ac:dyDescent="0.35">
      <c r="A7" s="5" t="s">
        <v>26</v>
      </c>
      <c r="B7" s="5"/>
      <c r="D7" s="5" t="s">
        <v>36</v>
      </c>
      <c r="E7" s="5"/>
      <c r="G7" s="5" t="s">
        <v>31</v>
      </c>
      <c r="O7" s="6"/>
      <c r="R7" s="13">
        <f>IF('Lesson Plan'!K31="Teacher led",1,0)</f>
        <v>0</v>
      </c>
      <c r="S7">
        <f>R7*('Lesson Plan'!I31)</f>
        <v>0</v>
      </c>
      <c r="T7" s="14">
        <f>IF('Lesson Plan'!K31="Student led",1,0)</f>
        <v>0</v>
      </c>
      <c r="U7">
        <f>T7*('Lesson Plan'!I31)</f>
        <v>0</v>
      </c>
      <c r="V7" s="13" t="s">
        <v>62</v>
      </c>
    </row>
    <row r="8" spans="1:22" x14ac:dyDescent="0.35">
      <c r="A8" s="5" t="s">
        <v>27</v>
      </c>
      <c r="B8" s="5"/>
      <c r="D8" s="5" t="s">
        <v>37</v>
      </c>
      <c r="E8" s="5"/>
      <c r="O8" s="52"/>
      <c r="R8" s="13">
        <f>IF('Lesson Plan'!K39="Teacher led",1,0)</f>
        <v>0</v>
      </c>
      <c r="S8">
        <f>R8*('Lesson Plan'!I39)</f>
        <v>0</v>
      </c>
      <c r="T8" s="14">
        <f>IF('Lesson Plan'!K39="Student led",1,0)</f>
        <v>0</v>
      </c>
      <c r="U8">
        <f>T8*('Lesson Plan'!I39)</f>
        <v>0</v>
      </c>
      <c r="V8" s="16" t="e">
        <f>SUM(S4:S28)/(SUM(S4:S28)+SUM(U4:U28))</f>
        <v>#DIV/0!</v>
      </c>
    </row>
    <row r="9" spans="1:22" x14ac:dyDescent="0.35">
      <c r="A9" s="5" t="s">
        <v>28</v>
      </c>
      <c r="B9" s="5"/>
      <c r="D9" s="5" t="s">
        <v>12</v>
      </c>
      <c r="E9" s="5"/>
      <c r="R9" s="13">
        <f>IF('Lesson Plan'!O7="Teacher led",1,0)</f>
        <v>0</v>
      </c>
      <c r="S9">
        <f>R9*('Lesson Plan'!M7)</f>
        <v>0</v>
      </c>
      <c r="T9" s="14">
        <f>IF('Lesson Plan'!O7="Student led",1,0)</f>
        <v>0</v>
      </c>
      <c r="U9">
        <f>T9*('Lesson Plan'!M7)</f>
        <v>0</v>
      </c>
    </row>
    <row r="10" spans="1:22" x14ac:dyDescent="0.35">
      <c r="A10" s="5" t="s">
        <v>29</v>
      </c>
      <c r="B10" s="5"/>
      <c r="D10" s="5" t="s">
        <v>38</v>
      </c>
      <c r="E10" s="5"/>
      <c r="H10" s="281" t="s">
        <v>51</v>
      </c>
      <c r="I10" s="282"/>
      <c r="J10" s="282"/>
      <c r="K10" s="282"/>
      <c r="L10" s="282"/>
      <c r="M10" s="282"/>
      <c r="N10" s="283"/>
      <c r="R10" s="13">
        <f>IF('Lesson Plan'!O15="Teacher led",1,0)</f>
        <v>0</v>
      </c>
      <c r="S10">
        <f>R10*('Lesson Plan'!M15)</f>
        <v>0</v>
      </c>
      <c r="T10" s="14">
        <f>IF('Lesson Plan'!O15="Student led",1,0)</f>
        <v>0</v>
      </c>
      <c r="U10">
        <f>T10*('Lesson Plan'!M15)</f>
        <v>0</v>
      </c>
    </row>
    <row r="11" spans="1:22" x14ac:dyDescent="0.35">
      <c r="A11" s="5" t="s">
        <v>30</v>
      </c>
      <c r="B11" s="5"/>
      <c r="D11" s="5" t="s">
        <v>65</v>
      </c>
      <c r="E11" s="5"/>
      <c r="G11" s="1" t="s">
        <v>14</v>
      </c>
      <c r="H11" s="24" t="s">
        <v>34</v>
      </c>
      <c r="I11" s="25" t="s">
        <v>35</v>
      </c>
      <c r="J11" s="25" t="s">
        <v>36</v>
      </c>
      <c r="K11" s="25" t="s">
        <v>37</v>
      </c>
      <c r="L11" s="25" t="s">
        <v>12</v>
      </c>
      <c r="M11" s="25" t="s">
        <v>38</v>
      </c>
      <c r="N11" s="26" t="s">
        <v>65</v>
      </c>
      <c r="O11" s="1" t="s">
        <v>13</v>
      </c>
      <c r="R11" s="13">
        <f>IF('Lesson Plan'!O23="Teacher led",1,0)</f>
        <v>0</v>
      </c>
      <c r="S11">
        <f>R11*('Lesson Plan'!M23)</f>
        <v>0</v>
      </c>
      <c r="T11" s="14">
        <f>IF('Lesson Plan'!O23="Student led",1,0)</f>
        <v>0</v>
      </c>
      <c r="U11">
        <f>T11*('Lesson Plan'!M23)</f>
        <v>0</v>
      </c>
    </row>
    <row r="12" spans="1:22" x14ac:dyDescent="0.35">
      <c r="A12" s="5" t="s">
        <v>31</v>
      </c>
      <c r="B12" s="5"/>
      <c r="D12" s="5" t="s">
        <v>46</v>
      </c>
      <c r="E12" s="5"/>
      <c r="G12" s="2" t="s">
        <v>10</v>
      </c>
      <c r="H12" s="35" t="e">
        <f>Data!D49-H15</f>
        <v>#DIV/0!</v>
      </c>
      <c r="I12" s="35" t="e">
        <f>Data!F49-I15</f>
        <v>#DIV/0!</v>
      </c>
      <c r="J12" s="35" t="e">
        <f>Data!H49-J15</f>
        <v>#DIV/0!</v>
      </c>
      <c r="K12" s="35" t="e">
        <f>Data!J49-K15</f>
        <v>#DIV/0!</v>
      </c>
      <c r="L12" s="35" t="e">
        <f>Data!L49-L15</f>
        <v>#DIV/0!</v>
      </c>
      <c r="M12" s="35" t="e">
        <f>Data!N49-M15</f>
        <v>#DIV/0!</v>
      </c>
      <c r="N12" s="35" t="e">
        <f>Data!P49-N15</f>
        <v>#DIV/0!</v>
      </c>
      <c r="O12" s="36" t="e">
        <f>SUM(H12:N12)</f>
        <v>#DIV/0!</v>
      </c>
      <c r="R12" s="13">
        <f>IF('Lesson Plan'!O31="Teacher led",1,0)</f>
        <v>0</v>
      </c>
      <c r="S12">
        <f>R12*('Lesson Plan'!M31)</f>
        <v>0</v>
      </c>
      <c r="T12" s="14">
        <f>IF('Lesson Plan'!O31="Student led",1,0)</f>
        <v>0</v>
      </c>
      <c r="U12">
        <f>T12*('Lesson Plan'!M31)</f>
        <v>0</v>
      </c>
    </row>
    <row r="13" spans="1:22" x14ac:dyDescent="0.35">
      <c r="A13" s="5"/>
      <c r="B13" s="5"/>
      <c r="G13" s="2" t="s">
        <v>6</v>
      </c>
      <c r="H13" s="35" t="e">
        <f>Data!D49-H16</f>
        <v>#DIV/0!</v>
      </c>
      <c r="I13" s="35" t="e">
        <f>Data!F49-I16</f>
        <v>#DIV/0!</v>
      </c>
      <c r="J13" s="35" t="e">
        <f>Data!H49-J16</f>
        <v>#DIV/0!</v>
      </c>
      <c r="K13" s="35" t="e">
        <f>Data!J49-K16</f>
        <v>#DIV/0!</v>
      </c>
      <c r="L13" s="35" t="e">
        <f>Data!L49-L16</f>
        <v>#DIV/0!</v>
      </c>
      <c r="M13" s="35" t="e">
        <f>Data!N49-M16</f>
        <v>#DIV/0!</v>
      </c>
      <c r="N13" s="35" t="e">
        <f>Data!P49-N16</f>
        <v>#DIV/0!</v>
      </c>
      <c r="O13" s="36" t="e">
        <f t="shared" ref="O13:O17" si="0">SUM(H13:N13)</f>
        <v>#DIV/0!</v>
      </c>
      <c r="R13" s="13">
        <f>IF('Lesson Plan'!O39="Teacher led",1,0)</f>
        <v>0</v>
      </c>
      <c r="S13">
        <f>R13*('Lesson Plan'!M39)</f>
        <v>0</v>
      </c>
      <c r="T13" s="14">
        <f>IF('Lesson Plan'!O39="Student led",1,0)</f>
        <v>0</v>
      </c>
      <c r="U13">
        <f>T13*('Lesson Plan'!M39)</f>
        <v>0</v>
      </c>
    </row>
    <row r="14" spans="1:22" x14ac:dyDescent="0.35">
      <c r="A14" s="5"/>
      <c r="B14" s="5"/>
      <c r="G14" s="2" t="s">
        <v>8</v>
      </c>
      <c r="H14" s="35" t="e">
        <f>Data!D49-H17</f>
        <v>#DIV/0!</v>
      </c>
      <c r="I14" s="35" t="e">
        <f>Data!F49-I17</f>
        <v>#DIV/0!</v>
      </c>
      <c r="J14" s="35" t="e">
        <f>Data!H49-J17</f>
        <v>#DIV/0!</v>
      </c>
      <c r="K14" s="35" t="e">
        <f>Data!J49-K17</f>
        <v>#DIV/0!</v>
      </c>
      <c r="L14" s="35" t="e">
        <f>Data!L49-L17</f>
        <v>#DIV/0!</v>
      </c>
      <c r="M14" s="35" t="e">
        <f>Data!N49-M17</f>
        <v>#DIV/0!</v>
      </c>
      <c r="N14" s="35" t="e">
        <f>Data!P49-N17</f>
        <v>#DIV/0!</v>
      </c>
      <c r="O14" s="36" t="e">
        <f t="shared" si="0"/>
        <v>#DIV/0!</v>
      </c>
      <c r="R14" s="13">
        <f>IF('Lesson Plan'!T7="Teacher led",1,0)</f>
        <v>0</v>
      </c>
      <c r="S14">
        <f>R14*('Lesson Plan'!R7)</f>
        <v>0</v>
      </c>
      <c r="T14" s="14">
        <f>IF('Lesson Plan'!T7="Student led",1,0)</f>
        <v>0</v>
      </c>
      <c r="U14">
        <f>T14*('Lesson Plan'!R7)</f>
        <v>0</v>
      </c>
    </row>
    <row r="15" spans="1:22" x14ac:dyDescent="0.35">
      <c r="A15" s="5"/>
      <c r="B15" s="5"/>
      <c r="G15" s="2" t="s">
        <v>11</v>
      </c>
      <c r="H15" s="50">
        <v>0</v>
      </c>
      <c r="I15" s="50">
        <v>0</v>
      </c>
      <c r="J15" s="50">
        <v>0</v>
      </c>
      <c r="K15" s="50">
        <v>0</v>
      </c>
      <c r="L15" s="50">
        <v>0</v>
      </c>
      <c r="M15" s="50">
        <v>0</v>
      </c>
      <c r="N15" s="50">
        <v>0</v>
      </c>
      <c r="O15" s="36">
        <f t="shared" si="0"/>
        <v>0</v>
      </c>
      <c r="R15" s="13">
        <f>IF('Lesson Plan'!T15="Teacher led",1,0)</f>
        <v>0</v>
      </c>
      <c r="S15">
        <f>R15*('Lesson Plan'!R15)</f>
        <v>0</v>
      </c>
      <c r="T15" s="14">
        <f>IF('Lesson Plan'!T15="Student led",1,0)</f>
        <v>0</v>
      </c>
      <c r="U15">
        <f>T15*('Lesson Plan'!R15)</f>
        <v>0</v>
      </c>
    </row>
    <row r="16" spans="1:22" x14ac:dyDescent="0.35">
      <c r="A16" s="5"/>
      <c r="B16" s="5"/>
      <c r="G16" s="2" t="s">
        <v>7</v>
      </c>
      <c r="H16" s="50">
        <v>0</v>
      </c>
      <c r="I16" s="50">
        <v>0</v>
      </c>
      <c r="J16" s="50">
        <v>0</v>
      </c>
      <c r="K16" s="50">
        <v>0</v>
      </c>
      <c r="L16" s="50">
        <v>0</v>
      </c>
      <c r="M16" s="50">
        <v>0</v>
      </c>
      <c r="N16" s="50">
        <v>0</v>
      </c>
      <c r="O16" s="36">
        <f t="shared" si="0"/>
        <v>0</v>
      </c>
      <c r="R16" s="13">
        <f>IF('Lesson Plan'!T23="Teacher led",1,0)</f>
        <v>0</v>
      </c>
      <c r="S16">
        <f>R16*('Lesson Plan'!R23)</f>
        <v>0</v>
      </c>
      <c r="T16" s="14">
        <f>IF('Lesson Plan'!T23="Student led",1,0)</f>
        <v>0</v>
      </c>
      <c r="U16">
        <f>T16*('Lesson Plan'!R23)</f>
        <v>0</v>
      </c>
    </row>
    <row r="17" spans="1:21" x14ac:dyDescent="0.35">
      <c r="A17" s="5"/>
      <c r="B17" s="5"/>
      <c r="G17" s="3" t="s">
        <v>9</v>
      </c>
      <c r="H17" s="30">
        <v>0</v>
      </c>
      <c r="I17" s="30">
        <v>0</v>
      </c>
      <c r="J17" s="30">
        <v>0</v>
      </c>
      <c r="K17" s="30">
        <v>0</v>
      </c>
      <c r="L17" s="30">
        <v>0</v>
      </c>
      <c r="M17" s="30">
        <v>0</v>
      </c>
      <c r="N17" s="30">
        <v>0</v>
      </c>
      <c r="O17" s="37">
        <f t="shared" si="0"/>
        <v>0</v>
      </c>
      <c r="R17" s="13">
        <f>IF('Lesson Plan'!T31="Teacher led",1,0)</f>
        <v>0</v>
      </c>
      <c r="S17">
        <f>R17*('Lesson Plan'!R31)</f>
        <v>0</v>
      </c>
      <c r="T17" s="14">
        <f>IF('Lesson Plan'!T31="Student led",1,0)</f>
        <v>0</v>
      </c>
      <c r="U17">
        <f>T17*('Lesson Plan'!R31)</f>
        <v>0</v>
      </c>
    </row>
    <row r="18" spans="1:21" x14ac:dyDescent="0.35">
      <c r="A18" s="5"/>
      <c r="B18" s="5"/>
      <c r="R18" s="13">
        <f>IF('Lesson Plan'!T39="Teacher led",1,0)</f>
        <v>0</v>
      </c>
      <c r="S18">
        <f>R18*('Lesson Plan'!R39)</f>
        <v>0</v>
      </c>
      <c r="T18" s="14">
        <f>IF('Lesson Plan'!T39="Student led",1,0)</f>
        <v>0</v>
      </c>
      <c r="U18">
        <f>T18*('Lesson Plan'!R39)</f>
        <v>0</v>
      </c>
    </row>
    <row r="19" spans="1:21" x14ac:dyDescent="0.35">
      <c r="R19" s="13">
        <f>IF('Lesson Plan'!Y7="Teacher led",1,0)</f>
        <v>0</v>
      </c>
      <c r="S19">
        <f>R19*('Lesson Plan'!W7)</f>
        <v>0</v>
      </c>
      <c r="T19" s="14">
        <f>IF('Lesson Plan'!Y7="Student led",1,0)</f>
        <v>0</v>
      </c>
      <c r="U19">
        <f>T19*('Lesson Plan'!W7)</f>
        <v>0</v>
      </c>
    </row>
    <row r="20" spans="1:21" x14ac:dyDescent="0.35">
      <c r="A20" s="280" t="s">
        <v>56</v>
      </c>
      <c r="B20" s="280"/>
      <c r="C20" s="280"/>
      <c r="D20" s="280"/>
      <c r="E20" s="280"/>
      <c r="F20" s="280"/>
      <c r="G20" s="280"/>
      <c r="H20" s="280"/>
      <c r="I20" s="280"/>
      <c r="J20" s="280"/>
      <c r="K20" s="280"/>
      <c r="L20" s="280"/>
      <c r="M20" s="280"/>
      <c r="N20" s="280"/>
      <c r="O20" s="280"/>
      <c r="P20" s="280"/>
      <c r="Q20" s="53"/>
      <c r="R20" s="13">
        <f>IF('Lesson Plan'!Y15="Teacher led",1,0)</f>
        <v>0</v>
      </c>
      <c r="S20">
        <f>R20*('Lesson Plan'!W15)</f>
        <v>0</v>
      </c>
      <c r="T20" s="14">
        <f>IF('Lesson Plan'!Y15="Student led",1,0)</f>
        <v>0</v>
      </c>
      <c r="U20">
        <f>T20*('Lesson Plan'!W15)</f>
        <v>0</v>
      </c>
    </row>
    <row r="21" spans="1:21" x14ac:dyDescent="0.35">
      <c r="A21" s="5"/>
      <c r="B21" s="5" t="s">
        <v>48</v>
      </c>
      <c r="C21" s="5" t="s">
        <v>34</v>
      </c>
      <c r="D21" s="5" t="s">
        <v>49</v>
      </c>
      <c r="E21" s="5" t="s">
        <v>35</v>
      </c>
      <c r="F21" s="5" t="s">
        <v>49</v>
      </c>
      <c r="G21" s="5" t="s">
        <v>36</v>
      </c>
      <c r="H21" s="5" t="s">
        <v>49</v>
      </c>
      <c r="I21" s="5" t="s">
        <v>37</v>
      </c>
      <c r="J21" s="5" t="s">
        <v>49</v>
      </c>
      <c r="K21" s="5" t="s">
        <v>12</v>
      </c>
      <c r="L21" s="5" t="s">
        <v>49</v>
      </c>
      <c r="M21" s="5" t="s">
        <v>38</v>
      </c>
      <c r="N21" s="5" t="s">
        <v>49</v>
      </c>
      <c r="O21" s="5" t="s">
        <v>65</v>
      </c>
      <c r="P21" s="5" t="s">
        <v>49</v>
      </c>
      <c r="R21" s="13">
        <f>IF('Lesson Plan'!Y23="Teacher led",1,0)</f>
        <v>0</v>
      </c>
      <c r="S21">
        <f>R21*('Lesson Plan'!W23)</f>
        <v>0</v>
      </c>
      <c r="T21" s="14">
        <f>IF('Lesson Plan'!Y23="Student led",1,0)</f>
        <v>0</v>
      </c>
      <c r="U21">
        <f>T21*('Lesson Plan'!W23)</f>
        <v>0</v>
      </c>
    </row>
    <row r="22" spans="1:21" x14ac:dyDescent="0.35">
      <c r="A22" s="8" t="s">
        <v>53</v>
      </c>
      <c r="B22" s="8">
        <f>'Lesson Plan'!I7</f>
        <v>0</v>
      </c>
      <c r="C22" s="8">
        <f>IF('Lesson Plan'!H7="Presentation",1,0)</f>
        <v>0</v>
      </c>
      <c r="D22" s="8">
        <f t="shared" ref="D22:D44" si="1">B22*C22</f>
        <v>0</v>
      </c>
      <c r="E22" s="8">
        <f>IF('Lesson Plan'!H7="Discussion",1,0)</f>
        <v>0</v>
      </c>
      <c r="F22" s="8">
        <f t="shared" ref="F22:F44" si="2">B22*E22</f>
        <v>0</v>
      </c>
      <c r="G22" s="8">
        <f>IF('Lesson Plan'!H7="Collaboration",1,0)</f>
        <v>0</v>
      </c>
      <c r="H22" s="8">
        <f>B22*G22</f>
        <v>0</v>
      </c>
      <c r="I22" s="8">
        <f>IF('Lesson Plan'!H7="Investigation",1,0)</f>
        <v>0</v>
      </c>
      <c r="J22" s="8">
        <f>B22*I22</f>
        <v>0</v>
      </c>
      <c r="K22" s="8">
        <f>IF('Lesson Plan'!H7="Practice",1,0)</f>
        <v>0</v>
      </c>
      <c r="L22" s="8">
        <f>B22*K22</f>
        <v>0</v>
      </c>
      <c r="M22" s="8">
        <f>IF('Lesson Plan'!H7="Production",1,0)</f>
        <v>0</v>
      </c>
      <c r="N22" s="8">
        <f t="shared" ref="N22:N46" si="3">B22*M22</f>
        <v>0</v>
      </c>
      <c r="O22" s="8">
        <f>IF('Lesson Plan'!H7="Assessment",1,0)</f>
        <v>0</v>
      </c>
      <c r="P22" s="8">
        <f t="shared" ref="P22:P46" si="4">B22*O22</f>
        <v>0</v>
      </c>
      <c r="R22" s="13">
        <f>IF('Lesson Plan'!Y31="Teacher led",1,0)</f>
        <v>0</v>
      </c>
      <c r="S22">
        <f>R22*('Lesson Plan'!W31)</f>
        <v>0</v>
      </c>
      <c r="T22" s="14">
        <f>IF('Lesson Plan'!Y31="Student led",1,0)</f>
        <v>0</v>
      </c>
      <c r="U22">
        <f>T22*('Lesson Plan'!W31)</f>
        <v>0</v>
      </c>
    </row>
    <row r="23" spans="1:21" x14ac:dyDescent="0.35">
      <c r="A23" s="8"/>
      <c r="B23" s="8">
        <f>'Lesson Plan'!I15</f>
        <v>0</v>
      </c>
      <c r="C23" s="8">
        <f>IF('Lesson Plan'!H15="Presentation",1,0)</f>
        <v>0</v>
      </c>
      <c r="D23" s="8">
        <f t="shared" si="1"/>
        <v>0</v>
      </c>
      <c r="E23" s="8">
        <f>IF('Lesson Plan'!H15="Discussion",1,0)</f>
        <v>0</v>
      </c>
      <c r="F23" s="8">
        <f t="shared" si="2"/>
        <v>0</v>
      </c>
      <c r="G23" s="8">
        <f>IF('Lesson Plan'!H15="Collaboration",1,0)</f>
        <v>0</v>
      </c>
      <c r="H23" s="8">
        <f t="shared" ref="H23:H44" si="5">B23*G23</f>
        <v>0</v>
      </c>
      <c r="I23" s="8">
        <f>IF('Lesson Plan'!H15="Investigation",1,0)</f>
        <v>0</v>
      </c>
      <c r="J23" s="8">
        <f t="shared" ref="J23:J44" si="6">B23*I23</f>
        <v>0</v>
      </c>
      <c r="K23" s="8">
        <f>IF('Lesson Plan'!H15="Practice",1,0)</f>
        <v>0</v>
      </c>
      <c r="L23" s="8">
        <f t="shared" ref="L23:L44" si="7">B23*K23</f>
        <v>0</v>
      </c>
      <c r="M23" s="8">
        <f>IF('Lesson Plan'!H15="Production",1,0)</f>
        <v>0</v>
      </c>
      <c r="N23" s="8">
        <f t="shared" si="3"/>
        <v>0</v>
      </c>
      <c r="O23" s="8">
        <f>IF('Lesson Plan'!H15="Assessment",1,0)</f>
        <v>0</v>
      </c>
      <c r="P23" s="8">
        <f t="shared" si="4"/>
        <v>0</v>
      </c>
      <c r="R23" s="13">
        <f>IF('Lesson Plan'!Y39="Teacher led",1,0)</f>
        <v>0</v>
      </c>
      <c r="S23">
        <f>R23*('Lesson Plan'!W39)</f>
        <v>0</v>
      </c>
      <c r="T23" s="14">
        <f>IF('Lesson Plan'!Y39="Student led",1,0)</f>
        <v>0</v>
      </c>
      <c r="U23">
        <f>T23*('Lesson Plan'!W39)</f>
        <v>0</v>
      </c>
    </row>
    <row r="24" spans="1:21" x14ac:dyDescent="0.35">
      <c r="A24" s="8"/>
      <c r="B24" s="8">
        <f>'Lesson Plan'!I23</f>
        <v>0</v>
      </c>
      <c r="C24" s="8">
        <f>IF('Lesson Plan'!H23="Presentation",1,0)</f>
        <v>0</v>
      </c>
      <c r="D24" s="8">
        <f t="shared" si="1"/>
        <v>0</v>
      </c>
      <c r="E24" s="8">
        <f>IF('Lesson Plan'!H23="Discussion",1,0)</f>
        <v>0</v>
      </c>
      <c r="F24" s="8">
        <f t="shared" si="2"/>
        <v>0</v>
      </c>
      <c r="G24" s="8">
        <f>IF('Lesson Plan'!H23="Collaboration",1,0)</f>
        <v>0</v>
      </c>
      <c r="H24" s="8">
        <f t="shared" si="5"/>
        <v>0</v>
      </c>
      <c r="I24" s="8">
        <f>IF('Lesson Plan'!H23="Investigation",1,0)</f>
        <v>0</v>
      </c>
      <c r="J24" s="8">
        <f t="shared" si="6"/>
        <v>0</v>
      </c>
      <c r="K24" s="8">
        <f>IF('Lesson Plan'!H23="Practice",1,0)</f>
        <v>0</v>
      </c>
      <c r="L24" s="8">
        <f t="shared" si="7"/>
        <v>0</v>
      </c>
      <c r="M24" s="8">
        <f>IF('Lesson Plan'!H23="Production",1,0)</f>
        <v>0</v>
      </c>
      <c r="N24" s="8">
        <f t="shared" si="3"/>
        <v>0</v>
      </c>
      <c r="O24" s="8">
        <f>IF('Lesson Plan'!H23="Assessment",1,0)</f>
        <v>0</v>
      </c>
      <c r="P24" s="8">
        <f t="shared" si="4"/>
        <v>0</v>
      </c>
      <c r="R24" s="13">
        <f>IF('Lesson Plan'!AD7="Teacher led",1,0)</f>
        <v>0</v>
      </c>
      <c r="S24">
        <f>R24*('Lesson Plan'!AB7)</f>
        <v>0</v>
      </c>
      <c r="T24" s="14">
        <f>IF('Lesson Plan'!AD7="Student led",1,0)</f>
        <v>0</v>
      </c>
      <c r="U24">
        <f>T24*('Lesson Plan'!AB7)</f>
        <v>0</v>
      </c>
    </row>
    <row r="25" spans="1:21" x14ac:dyDescent="0.35">
      <c r="A25" s="8"/>
      <c r="B25" s="8">
        <f>'Lesson Plan'!I31</f>
        <v>0</v>
      </c>
      <c r="C25" s="8">
        <f>IF('Lesson Plan'!H31="Presentation",1,0)</f>
        <v>0</v>
      </c>
      <c r="D25" s="8">
        <f t="shared" si="1"/>
        <v>0</v>
      </c>
      <c r="E25" s="8">
        <f>IF('Lesson Plan'!H31="Discussion",1,0)</f>
        <v>0</v>
      </c>
      <c r="F25" s="8">
        <f t="shared" ref="F25:F26" si="8">B25*E25</f>
        <v>0</v>
      </c>
      <c r="G25" s="8">
        <f>IF('Lesson Plan'!H31="Collaboration",1,0)</f>
        <v>0</v>
      </c>
      <c r="H25" s="8">
        <f t="shared" ref="H25:H26" si="9">B25*G25</f>
        <v>0</v>
      </c>
      <c r="I25" s="8">
        <f>IF('Lesson Plan'!H31="Investigation",1,0)</f>
        <v>0</v>
      </c>
      <c r="J25" s="8">
        <f t="shared" ref="J25:J26" si="10">B25*I25</f>
        <v>0</v>
      </c>
      <c r="K25" s="8">
        <f>IF('Lesson Plan'!H31="Practice",1,0)</f>
        <v>0</v>
      </c>
      <c r="L25" s="8">
        <f t="shared" ref="L25:L26" si="11">B25*K25</f>
        <v>0</v>
      </c>
      <c r="M25" s="8">
        <f>IF('Lesson Plan'!H31="Production",1,0)</f>
        <v>0</v>
      </c>
      <c r="N25" s="8">
        <f t="shared" si="3"/>
        <v>0</v>
      </c>
      <c r="O25" s="8">
        <f>IF('Lesson Plan'!H31="Assessment",1,0)</f>
        <v>0</v>
      </c>
      <c r="P25" s="8">
        <f t="shared" si="4"/>
        <v>0</v>
      </c>
      <c r="R25" s="13">
        <f>IF('Lesson Plan'!AD15="Teacher led",1,0)</f>
        <v>0</v>
      </c>
      <c r="S25">
        <f>R25*('Lesson Plan'!AB15)</f>
        <v>0</v>
      </c>
      <c r="T25" s="14">
        <f>IF('Lesson Plan'!AD15="Student led",1,0)</f>
        <v>0</v>
      </c>
      <c r="U25">
        <f>T25*('Lesson Plan'!AB7)</f>
        <v>0</v>
      </c>
    </row>
    <row r="26" spans="1:21" x14ac:dyDescent="0.35">
      <c r="A26" s="8"/>
      <c r="B26" s="8">
        <f>'Lesson Plan'!I39</f>
        <v>0</v>
      </c>
      <c r="C26" s="8">
        <f>IF('Lesson Plan'!H39="Presentation",1,0)</f>
        <v>0</v>
      </c>
      <c r="D26" s="8">
        <f t="shared" si="1"/>
        <v>0</v>
      </c>
      <c r="E26" s="8">
        <f>IF('Lesson Plan'!H39="Discussion",1,0)</f>
        <v>0</v>
      </c>
      <c r="F26" s="8">
        <f t="shared" si="8"/>
        <v>0</v>
      </c>
      <c r="G26" s="8">
        <f>IF('Lesson Plan'!H39="Collaboration",1,0)</f>
        <v>0</v>
      </c>
      <c r="H26" s="8">
        <f t="shared" si="9"/>
        <v>0</v>
      </c>
      <c r="I26" s="8">
        <f>IF('Lesson Plan'!H39="Investigation",1,0)</f>
        <v>0</v>
      </c>
      <c r="J26" s="8">
        <f t="shared" si="10"/>
        <v>0</v>
      </c>
      <c r="K26" s="8">
        <f>IF('Lesson Plan'!H39="Practice",1,0)</f>
        <v>0</v>
      </c>
      <c r="L26" s="8">
        <f t="shared" si="11"/>
        <v>0</v>
      </c>
      <c r="M26" s="8">
        <f>IF('Lesson Plan'!H39="Production",1,0)</f>
        <v>0</v>
      </c>
      <c r="N26" s="8">
        <f t="shared" si="3"/>
        <v>0</v>
      </c>
      <c r="O26" s="8">
        <f>IF('Lesson Plan'!H39="Assessment",1,0)</f>
        <v>0</v>
      </c>
      <c r="P26" s="8">
        <f t="shared" si="4"/>
        <v>0</v>
      </c>
      <c r="R26" s="13">
        <f>IF('Lesson Plan'!AD23="Teacher led",1,0)</f>
        <v>0</v>
      </c>
      <c r="S26">
        <f>R26*('Lesson Plan'!AB23)</f>
        <v>0</v>
      </c>
      <c r="T26" s="14">
        <f>IF('Lesson Plan'!AD23="Student led",1,0)</f>
        <v>0</v>
      </c>
      <c r="U26">
        <f>T26*('Lesson Plan'!AB23)</f>
        <v>0</v>
      </c>
    </row>
    <row r="27" spans="1:21" x14ac:dyDescent="0.35">
      <c r="A27" s="27" t="s">
        <v>54</v>
      </c>
      <c r="B27" s="27">
        <f>'Lesson Plan'!M7</f>
        <v>0</v>
      </c>
      <c r="C27" s="27">
        <f>IF('Lesson Plan'!L7="Presentation",1,0)</f>
        <v>0</v>
      </c>
      <c r="D27" s="27">
        <f t="shared" si="1"/>
        <v>0</v>
      </c>
      <c r="E27" s="27">
        <f>IF('Lesson Plan'!L7="Discussion",1,0)</f>
        <v>0</v>
      </c>
      <c r="F27" s="27">
        <f t="shared" si="2"/>
        <v>0</v>
      </c>
      <c r="G27" s="27">
        <f>IF('Lesson Plan'!L7="Collaboration",1,0)</f>
        <v>0</v>
      </c>
      <c r="H27" s="27">
        <f t="shared" si="5"/>
        <v>0</v>
      </c>
      <c r="I27" s="27">
        <f>IF('Lesson Plan'!L7="Investigation",1,0)</f>
        <v>0</v>
      </c>
      <c r="J27" s="27">
        <f t="shared" si="6"/>
        <v>0</v>
      </c>
      <c r="K27" s="27">
        <f>IF('Lesson Plan'!L7="Practice",1,0)</f>
        <v>0</v>
      </c>
      <c r="L27" s="27">
        <f t="shared" si="7"/>
        <v>0</v>
      </c>
      <c r="M27" s="27">
        <f>IF('Lesson Plan'!L7="Production",1,0)</f>
        <v>0</v>
      </c>
      <c r="N27" s="27">
        <f t="shared" si="3"/>
        <v>0</v>
      </c>
      <c r="O27" s="27">
        <f>IF('Lesson Plan'!L7="Assessment",1,0)</f>
        <v>0</v>
      </c>
      <c r="P27" s="27">
        <f t="shared" si="4"/>
        <v>0</v>
      </c>
      <c r="R27" s="13">
        <f>IF('Lesson Plan'!AD31="Teacher led",1,0)</f>
        <v>0</v>
      </c>
      <c r="S27">
        <f>R27*('Lesson Plan'!AB31)</f>
        <v>0</v>
      </c>
      <c r="T27" s="14">
        <f>IF('Lesson Plan'!AD31="Student led",1,0)</f>
        <v>0</v>
      </c>
      <c r="U27">
        <f>T27*('Lesson Plan'!AB31)</f>
        <v>0</v>
      </c>
    </row>
    <row r="28" spans="1:21" x14ac:dyDescent="0.35">
      <c r="A28" s="27"/>
      <c r="B28" s="27">
        <f>'Lesson Plan'!M15</f>
        <v>0</v>
      </c>
      <c r="C28" s="27">
        <f>IF('Lesson Plan'!L15="Presentation",1,0)</f>
        <v>0</v>
      </c>
      <c r="D28" s="27">
        <f t="shared" si="1"/>
        <v>0</v>
      </c>
      <c r="E28" s="27">
        <f>IF('Lesson Plan'!L15="Discussion",1,0)</f>
        <v>0</v>
      </c>
      <c r="F28" s="27">
        <f t="shared" si="2"/>
        <v>0</v>
      </c>
      <c r="G28" s="27">
        <f>IF('Lesson Plan'!L15="Collaboration",1,0)</f>
        <v>0</v>
      </c>
      <c r="H28" s="27">
        <f t="shared" si="5"/>
        <v>0</v>
      </c>
      <c r="I28" s="27">
        <f>IF('Lesson Plan'!L15="Investigation",1,0)</f>
        <v>0</v>
      </c>
      <c r="J28" s="27">
        <f t="shared" si="6"/>
        <v>0</v>
      </c>
      <c r="K28" s="27">
        <f>IF('Lesson Plan'!L15="Practice",1,0)</f>
        <v>0</v>
      </c>
      <c r="L28" s="27">
        <f t="shared" si="7"/>
        <v>0</v>
      </c>
      <c r="M28" s="27">
        <f>IF('Lesson Plan'!L15="Production",1,0)</f>
        <v>0</v>
      </c>
      <c r="N28" s="27">
        <f t="shared" si="3"/>
        <v>0</v>
      </c>
      <c r="O28" s="27">
        <f>IF('Lesson Plan'!L15="Assessment",1,0)</f>
        <v>0</v>
      </c>
      <c r="P28" s="27">
        <f t="shared" si="4"/>
        <v>0</v>
      </c>
      <c r="R28" s="13">
        <f>IF('Lesson Plan'!AD39="Teacher led",1,0)</f>
        <v>0</v>
      </c>
      <c r="S28">
        <f>R28*('Lesson Plan'!AB39)</f>
        <v>0</v>
      </c>
      <c r="T28" s="14">
        <f>IF('Lesson Plan'!AD39="Student led",1,0)</f>
        <v>0</v>
      </c>
      <c r="U28">
        <f>T28*('Lesson Plan'!AB39)</f>
        <v>0</v>
      </c>
    </row>
    <row r="29" spans="1:21" x14ac:dyDescent="0.35">
      <c r="A29" s="27"/>
      <c r="B29" s="27">
        <f>'Lesson Plan'!M23</f>
        <v>0</v>
      </c>
      <c r="C29" s="27">
        <f>IF('Lesson Plan'!L23="Presentation",1,0)</f>
        <v>0</v>
      </c>
      <c r="D29" s="27">
        <f t="shared" si="1"/>
        <v>0</v>
      </c>
      <c r="E29" s="27">
        <f>IF('Lesson Plan'!L23="Discussion",1,0)</f>
        <v>0</v>
      </c>
      <c r="F29" s="27">
        <f t="shared" si="2"/>
        <v>0</v>
      </c>
      <c r="G29" s="27">
        <f>IF('Lesson Plan'!L23="Collaboration",1,0)</f>
        <v>0</v>
      </c>
      <c r="H29" s="27">
        <f t="shared" si="5"/>
        <v>0</v>
      </c>
      <c r="I29" s="27">
        <f>IF('Lesson Plan'!L23="Investigation",1,0)</f>
        <v>0</v>
      </c>
      <c r="J29" s="27">
        <f t="shared" si="6"/>
        <v>0</v>
      </c>
      <c r="K29" s="27">
        <f>IF('Lesson Plan'!L23="Practice",1,0)</f>
        <v>0</v>
      </c>
      <c r="L29" s="27">
        <f t="shared" si="7"/>
        <v>0</v>
      </c>
      <c r="M29" s="27">
        <f>IF('Lesson Plan'!L23="Production",1,0)</f>
        <v>0</v>
      </c>
      <c r="N29" s="27">
        <f t="shared" si="3"/>
        <v>0</v>
      </c>
      <c r="O29" s="27">
        <f>IF('Lesson Plan'!L23="Assessment",1,0)</f>
        <v>0</v>
      </c>
      <c r="P29" s="27">
        <f t="shared" si="4"/>
        <v>0</v>
      </c>
    </row>
    <row r="30" spans="1:21" x14ac:dyDescent="0.35">
      <c r="A30" s="27"/>
      <c r="B30" s="27">
        <f>'Lesson Plan'!M31</f>
        <v>0</v>
      </c>
      <c r="C30" s="27">
        <f>IF('Lesson Plan'!L31="Presentation",1,0)</f>
        <v>0</v>
      </c>
      <c r="D30" s="27">
        <f t="shared" ref="D30:D31" si="12">B30*C30</f>
        <v>0</v>
      </c>
      <c r="E30" s="27">
        <f>IF('Lesson Plan'!L31="Discussion",1,0)</f>
        <v>0</v>
      </c>
      <c r="F30" s="27">
        <f t="shared" ref="F30:F31" si="13">B30*E30</f>
        <v>0</v>
      </c>
      <c r="G30" s="27">
        <f>IF('Lesson Plan'!L31="Collaboration",1,0)</f>
        <v>0</v>
      </c>
      <c r="H30" s="27">
        <f t="shared" ref="H30:H31" si="14">B30*G30</f>
        <v>0</v>
      </c>
      <c r="I30" s="27">
        <f>IF('Lesson Plan'!L31="Investigation",1,0)</f>
        <v>0</v>
      </c>
      <c r="J30" s="27">
        <f t="shared" ref="J30:J31" si="15">B30*I30</f>
        <v>0</v>
      </c>
      <c r="K30" s="27">
        <f>IF('Lesson Plan'!L31="Practice",1,0)</f>
        <v>0</v>
      </c>
      <c r="L30" s="27">
        <f t="shared" ref="L30:L31" si="16">B30*K30</f>
        <v>0</v>
      </c>
      <c r="M30" s="27">
        <f>IF('Lesson Plan'!L31="Production",1,0)</f>
        <v>0</v>
      </c>
      <c r="N30" s="27">
        <f t="shared" si="3"/>
        <v>0</v>
      </c>
      <c r="O30" s="27">
        <f>IF('Lesson Plan'!L31="Assessment",1,0)</f>
        <v>0</v>
      </c>
      <c r="P30" s="27">
        <f t="shared" si="4"/>
        <v>0</v>
      </c>
    </row>
    <row r="31" spans="1:21" x14ac:dyDescent="0.35">
      <c r="A31" s="27"/>
      <c r="B31" s="27">
        <f>'Lesson Plan'!M39</f>
        <v>0</v>
      </c>
      <c r="C31" s="27">
        <f>IF('Lesson Plan'!L39="Presentation",1,0)</f>
        <v>0</v>
      </c>
      <c r="D31" s="27">
        <f t="shared" si="12"/>
        <v>0</v>
      </c>
      <c r="E31" s="27">
        <f>IF('Lesson Plan'!L39="Discussion",1,0)</f>
        <v>0</v>
      </c>
      <c r="F31" s="27">
        <f t="shared" si="13"/>
        <v>0</v>
      </c>
      <c r="G31" s="27">
        <f>IF('Lesson Plan'!L39="Collaboration",1,0)</f>
        <v>0</v>
      </c>
      <c r="H31" s="27">
        <f t="shared" si="14"/>
        <v>0</v>
      </c>
      <c r="I31" s="27">
        <f>IF('Lesson Plan'!L39="Investigation",1,0)</f>
        <v>0</v>
      </c>
      <c r="J31" s="27">
        <f t="shared" si="15"/>
        <v>0</v>
      </c>
      <c r="K31" s="27">
        <f>IF('Lesson Plan'!L39="Practice",1,0)</f>
        <v>0</v>
      </c>
      <c r="L31" s="27">
        <f t="shared" si="16"/>
        <v>0</v>
      </c>
      <c r="M31" s="27">
        <f>IF('Lesson Plan'!L39="Production",1,0)</f>
        <v>0</v>
      </c>
      <c r="N31" s="27">
        <f t="shared" si="3"/>
        <v>0</v>
      </c>
      <c r="O31" s="27">
        <f>IF('Lesson Plan'!L39="Assessment",1,0)</f>
        <v>0</v>
      </c>
      <c r="P31" s="27">
        <f t="shared" si="4"/>
        <v>0</v>
      </c>
    </row>
    <row r="32" spans="1:21" x14ac:dyDescent="0.35">
      <c r="A32" s="8" t="s">
        <v>55</v>
      </c>
      <c r="B32" s="8">
        <f>'Lesson Plan'!R7</f>
        <v>0</v>
      </c>
      <c r="C32" s="8">
        <f>IF('Lesson Plan'!Q7="Presentation",1,0)</f>
        <v>0</v>
      </c>
      <c r="D32" s="8">
        <f t="shared" si="1"/>
        <v>0</v>
      </c>
      <c r="E32" s="8">
        <f>IF('Lesson Plan'!Q7="Discussion",1,0)</f>
        <v>0</v>
      </c>
      <c r="F32" s="8">
        <f t="shared" si="2"/>
        <v>0</v>
      </c>
      <c r="G32" s="8">
        <f>IF('Lesson Plan'!Q7="Collaboration",1,0)</f>
        <v>0</v>
      </c>
      <c r="H32" s="8">
        <f t="shared" si="5"/>
        <v>0</v>
      </c>
      <c r="I32" s="8">
        <f>IF('Lesson Plan'!Q7="Investigation",1,0)</f>
        <v>0</v>
      </c>
      <c r="J32" s="8">
        <f t="shared" si="6"/>
        <v>0</v>
      </c>
      <c r="K32" s="8">
        <f>IF('Lesson Plan'!Q7="Practice",1,0)</f>
        <v>0</v>
      </c>
      <c r="L32" s="8">
        <f t="shared" si="7"/>
        <v>0</v>
      </c>
      <c r="M32" s="8">
        <f>IF('Lesson Plan'!Q7="Production",1,0)</f>
        <v>0</v>
      </c>
      <c r="N32" s="8">
        <f t="shared" si="3"/>
        <v>0</v>
      </c>
      <c r="O32" s="8">
        <f>IF('Lesson Plan'!Q7="Assessment",1,0)</f>
        <v>0</v>
      </c>
      <c r="P32" s="8">
        <f t="shared" si="4"/>
        <v>0</v>
      </c>
    </row>
    <row r="33" spans="1:16" x14ac:dyDescent="0.35">
      <c r="A33" s="8"/>
      <c r="B33" s="8">
        <f>'Lesson Plan'!R15</f>
        <v>0</v>
      </c>
      <c r="C33" s="8">
        <f>IF('Lesson Plan'!Q15="Presentation",1,0)</f>
        <v>0</v>
      </c>
      <c r="D33" s="8">
        <f t="shared" si="1"/>
        <v>0</v>
      </c>
      <c r="E33" s="8">
        <f>IF('Lesson Plan'!Q15="Discussion",1,0)</f>
        <v>0</v>
      </c>
      <c r="F33" s="8">
        <f t="shared" si="2"/>
        <v>0</v>
      </c>
      <c r="G33" s="8">
        <f>IF('Lesson Plan'!Q15="Collaboration",1,0)</f>
        <v>0</v>
      </c>
      <c r="H33" s="8">
        <f t="shared" si="5"/>
        <v>0</v>
      </c>
      <c r="I33" s="8">
        <f>IF('Lesson Plan'!Q15="Investigation",1,0)</f>
        <v>0</v>
      </c>
      <c r="J33" s="8">
        <f t="shared" si="6"/>
        <v>0</v>
      </c>
      <c r="K33" s="8">
        <f>IF('Lesson Plan'!Q15="Practice",1,0)</f>
        <v>0</v>
      </c>
      <c r="L33" s="8">
        <f t="shared" si="7"/>
        <v>0</v>
      </c>
      <c r="M33" s="8">
        <f>IF('Lesson Plan'!Q15="Production",1,0)</f>
        <v>0</v>
      </c>
      <c r="N33" s="8">
        <f t="shared" si="3"/>
        <v>0</v>
      </c>
      <c r="O33" s="8">
        <f>IF('Lesson Plan'!Q15="Assessment",1,0)</f>
        <v>0</v>
      </c>
      <c r="P33" s="8">
        <f t="shared" si="4"/>
        <v>0</v>
      </c>
    </row>
    <row r="34" spans="1:16" x14ac:dyDescent="0.35">
      <c r="A34" s="8"/>
      <c r="B34" s="8">
        <f>'Lesson Plan'!R23</f>
        <v>0</v>
      </c>
      <c r="C34" s="8">
        <f>IF('Lesson Plan'!Q23="Presentation",1,0)</f>
        <v>0</v>
      </c>
      <c r="D34" s="8">
        <f t="shared" si="1"/>
        <v>0</v>
      </c>
      <c r="E34" s="8">
        <f>IF('Lesson Plan'!Q23="Discussion",1,0)</f>
        <v>0</v>
      </c>
      <c r="F34" s="8">
        <f t="shared" si="2"/>
        <v>0</v>
      </c>
      <c r="G34" s="8">
        <f>IF('Lesson Plan'!Q23="Collaboration",1,0)</f>
        <v>0</v>
      </c>
      <c r="H34" s="8">
        <f t="shared" si="5"/>
        <v>0</v>
      </c>
      <c r="I34" s="8">
        <f>IF('Lesson Plan'!Q23="Investigation",1,0)</f>
        <v>0</v>
      </c>
      <c r="J34" s="8">
        <f t="shared" si="6"/>
        <v>0</v>
      </c>
      <c r="K34" s="8">
        <f>IF('Lesson Plan'!Q23="Practice",1,0)</f>
        <v>0</v>
      </c>
      <c r="L34" s="8">
        <f t="shared" si="7"/>
        <v>0</v>
      </c>
      <c r="M34" s="8">
        <f>IF('Lesson Plan'!Q23="Production",1,0)</f>
        <v>0</v>
      </c>
      <c r="N34" s="8">
        <f t="shared" si="3"/>
        <v>0</v>
      </c>
      <c r="O34" s="8">
        <f>IF('Lesson Plan'!Q23="Assessment",1,0)</f>
        <v>0</v>
      </c>
      <c r="P34" s="8">
        <f t="shared" si="4"/>
        <v>0</v>
      </c>
    </row>
    <row r="35" spans="1:16" x14ac:dyDescent="0.35">
      <c r="A35" s="8"/>
      <c r="B35" s="8">
        <f>'Lesson Plan'!R31</f>
        <v>0</v>
      </c>
      <c r="C35" s="8">
        <f>IF('Lesson Plan'!Q31="Presentation",1,0)</f>
        <v>0</v>
      </c>
      <c r="D35" s="8">
        <f t="shared" ref="D35:D36" si="17">B35*C35</f>
        <v>0</v>
      </c>
      <c r="E35" s="8">
        <f>IF('Lesson Plan'!Q31="Discussion",1,0)</f>
        <v>0</v>
      </c>
      <c r="F35" s="8">
        <f t="shared" ref="F35:F36" si="18">B35*E35</f>
        <v>0</v>
      </c>
      <c r="G35" s="8">
        <f>IF('Lesson Plan'!Q31="Collaboration",1,0)</f>
        <v>0</v>
      </c>
      <c r="H35" s="8">
        <f t="shared" ref="H35:H36" si="19">B35*G35</f>
        <v>0</v>
      </c>
      <c r="I35" s="8">
        <f>IF('Lesson Plan'!Q31="Investigation",1,0)</f>
        <v>0</v>
      </c>
      <c r="J35" s="8">
        <f t="shared" ref="J35:J36" si="20">B35*I35</f>
        <v>0</v>
      </c>
      <c r="K35" s="8">
        <f>IF('Lesson Plan'!Q31="Practice",1,0)</f>
        <v>0</v>
      </c>
      <c r="L35" s="8">
        <f t="shared" ref="L35:L36" si="21">B35*K35</f>
        <v>0</v>
      </c>
      <c r="M35" s="8">
        <f>IF('Lesson Plan'!Q31="Production",1,0)</f>
        <v>0</v>
      </c>
      <c r="N35" s="8">
        <f t="shared" si="3"/>
        <v>0</v>
      </c>
      <c r="O35" s="8">
        <f>IF('Lesson Plan'!Q31="Assessment",1,0)</f>
        <v>0</v>
      </c>
      <c r="P35" s="8">
        <f t="shared" si="4"/>
        <v>0</v>
      </c>
    </row>
    <row r="36" spans="1:16" x14ac:dyDescent="0.35">
      <c r="A36" s="8"/>
      <c r="B36" s="8">
        <f>'Lesson Plan'!R39</f>
        <v>0</v>
      </c>
      <c r="C36" s="8">
        <f>IF('Lesson Plan'!Q39="Presentation",1,0)</f>
        <v>0</v>
      </c>
      <c r="D36" s="8">
        <f t="shared" si="17"/>
        <v>0</v>
      </c>
      <c r="E36" s="8">
        <f>IF('Lesson Plan'!Q39="Discussion",1,0)</f>
        <v>0</v>
      </c>
      <c r="F36" s="8">
        <f t="shared" si="18"/>
        <v>0</v>
      </c>
      <c r="G36" s="8">
        <f>IF('Lesson Plan'!Q39="Collaboration",1,0)</f>
        <v>0</v>
      </c>
      <c r="H36" s="8">
        <f t="shared" si="19"/>
        <v>0</v>
      </c>
      <c r="I36" s="8">
        <f>IF('Lesson Plan'!Q39="Investigation",1,0)</f>
        <v>0</v>
      </c>
      <c r="J36" s="8">
        <f t="shared" si="20"/>
        <v>0</v>
      </c>
      <c r="K36" s="8">
        <f>IF('Lesson Plan'!Q39="Practice",1,0)</f>
        <v>0</v>
      </c>
      <c r="L36" s="8">
        <f t="shared" si="21"/>
        <v>0</v>
      </c>
      <c r="M36" s="8">
        <f>IF('Lesson Plan'!Q39="Production",1,0)</f>
        <v>0</v>
      </c>
      <c r="N36" s="8">
        <f t="shared" si="3"/>
        <v>0</v>
      </c>
      <c r="O36" s="8">
        <f>IF('Lesson Plan'!Q39="Assessment",1,0)</f>
        <v>0</v>
      </c>
      <c r="P36" s="8">
        <f t="shared" si="4"/>
        <v>0</v>
      </c>
    </row>
    <row r="37" spans="1:16" x14ac:dyDescent="0.35">
      <c r="A37" s="27" t="s">
        <v>63</v>
      </c>
      <c r="B37" s="27">
        <f>'Lesson Plan'!W7</f>
        <v>0</v>
      </c>
      <c r="C37" s="27">
        <f>IF('Lesson Plan'!V7="Presentation",1,0)</f>
        <v>0</v>
      </c>
      <c r="D37" s="27">
        <f t="shared" si="1"/>
        <v>0</v>
      </c>
      <c r="E37" s="27">
        <f>IF('Lesson Plan'!V7="Discussion",1,0)</f>
        <v>0</v>
      </c>
      <c r="F37" s="27">
        <f t="shared" si="2"/>
        <v>0</v>
      </c>
      <c r="G37" s="27">
        <f>IF('Lesson Plan'!V7="Collaboration",1,0)</f>
        <v>0</v>
      </c>
      <c r="H37" s="27">
        <f t="shared" si="5"/>
        <v>0</v>
      </c>
      <c r="I37" s="27">
        <f>IF('Lesson Plan'!V7="Investigation",1,0)</f>
        <v>0</v>
      </c>
      <c r="J37" s="27">
        <f t="shared" si="6"/>
        <v>0</v>
      </c>
      <c r="K37" s="27">
        <f>IF('Lesson Plan'!V7="Practice",1,0)</f>
        <v>0</v>
      </c>
      <c r="L37" s="27">
        <f t="shared" si="7"/>
        <v>0</v>
      </c>
      <c r="M37" s="27">
        <f>IF('Lesson Plan'!V7="Production",1,0)</f>
        <v>0</v>
      </c>
      <c r="N37" s="27">
        <f t="shared" si="3"/>
        <v>0</v>
      </c>
      <c r="O37" s="27">
        <f>IF('Lesson Plan'!V7="Assessment",1,0)</f>
        <v>0</v>
      </c>
      <c r="P37" s="27">
        <f t="shared" si="4"/>
        <v>0</v>
      </c>
    </row>
    <row r="38" spans="1:16" x14ac:dyDescent="0.35">
      <c r="A38" s="27"/>
      <c r="B38" s="27">
        <f>'Lesson Plan'!W15</f>
        <v>0</v>
      </c>
      <c r="C38" s="27">
        <f>IF('Lesson Plan'!V15="Presentation",1,0)</f>
        <v>0</v>
      </c>
      <c r="D38" s="27">
        <f t="shared" si="1"/>
        <v>0</v>
      </c>
      <c r="E38" s="27">
        <f>IF('Lesson Plan'!V15="Discussion",1,0)</f>
        <v>0</v>
      </c>
      <c r="F38" s="27">
        <f t="shared" si="2"/>
        <v>0</v>
      </c>
      <c r="G38" s="27">
        <f>IF('Lesson Plan'!V15="Collaboration",1,0)</f>
        <v>0</v>
      </c>
      <c r="H38" s="27">
        <f t="shared" si="5"/>
        <v>0</v>
      </c>
      <c r="I38" s="27">
        <f>IF('Lesson Plan'!V15="Investigation",1,0)</f>
        <v>0</v>
      </c>
      <c r="J38" s="27">
        <f t="shared" si="6"/>
        <v>0</v>
      </c>
      <c r="K38" s="27">
        <f>IF('Lesson Plan'!V15="Practice",1,0)</f>
        <v>0</v>
      </c>
      <c r="L38" s="27">
        <f t="shared" si="7"/>
        <v>0</v>
      </c>
      <c r="M38" s="27">
        <f>IF('Lesson Plan'!V15="Production",1,0)</f>
        <v>0</v>
      </c>
      <c r="N38" s="27">
        <f t="shared" si="3"/>
        <v>0</v>
      </c>
      <c r="O38" s="27">
        <f>IF('Lesson Plan'!V15="Assessment",1,0)</f>
        <v>0</v>
      </c>
      <c r="P38" s="27">
        <f t="shared" si="4"/>
        <v>0</v>
      </c>
    </row>
    <row r="39" spans="1:16" x14ac:dyDescent="0.35">
      <c r="A39" s="27"/>
      <c r="B39" s="27">
        <f>'Lesson Plan'!W23</f>
        <v>0</v>
      </c>
      <c r="C39" s="27">
        <f>IF('Lesson Plan'!V23="Presentation",1,0)</f>
        <v>0</v>
      </c>
      <c r="D39" s="27">
        <f t="shared" si="1"/>
        <v>0</v>
      </c>
      <c r="E39" s="27">
        <f>IF('Lesson Plan'!V23="Discussion",1,0)</f>
        <v>0</v>
      </c>
      <c r="F39" s="27">
        <f t="shared" si="2"/>
        <v>0</v>
      </c>
      <c r="G39" s="27">
        <f>IF('Lesson Plan'!V23="Collaboration",1,0)</f>
        <v>0</v>
      </c>
      <c r="H39" s="27">
        <f t="shared" si="5"/>
        <v>0</v>
      </c>
      <c r="I39" s="27">
        <f>IF('Lesson Plan'!V23="Investigation",1,0)</f>
        <v>0</v>
      </c>
      <c r="J39" s="27">
        <f t="shared" si="6"/>
        <v>0</v>
      </c>
      <c r="K39" s="27">
        <f>IF('Lesson Plan'!V23="Practice",1,0)</f>
        <v>0</v>
      </c>
      <c r="L39" s="27">
        <f t="shared" si="7"/>
        <v>0</v>
      </c>
      <c r="M39" s="27">
        <f>IF('Lesson Plan'!V23="Production",1,0)</f>
        <v>0</v>
      </c>
      <c r="N39" s="27">
        <f t="shared" si="3"/>
        <v>0</v>
      </c>
      <c r="O39" s="27">
        <f>IF('Lesson Plan'!V23="Assessment",1,0)</f>
        <v>0</v>
      </c>
      <c r="P39" s="27">
        <f t="shared" si="4"/>
        <v>0</v>
      </c>
    </row>
    <row r="40" spans="1:16" x14ac:dyDescent="0.35">
      <c r="A40" s="27"/>
      <c r="B40" s="27">
        <f>'Lesson Plan'!W31</f>
        <v>0</v>
      </c>
      <c r="C40" s="27">
        <f>IF('Lesson Plan'!V31="Presentation",1,0)</f>
        <v>0</v>
      </c>
      <c r="D40" s="27">
        <f t="shared" ref="D40:D41" si="22">B40*C40</f>
        <v>0</v>
      </c>
      <c r="E40" s="27">
        <f>IF('Lesson Plan'!V31="Discussion",1,0)</f>
        <v>0</v>
      </c>
      <c r="F40" s="27">
        <f t="shared" ref="F40:F41" si="23">B40*E40</f>
        <v>0</v>
      </c>
      <c r="G40" s="27">
        <f>IF('Lesson Plan'!V31="Collaboration",1,0)</f>
        <v>0</v>
      </c>
      <c r="H40" s="27">
        <f t="shared" ref="H40:H41" si="24">B40*G40</f>
        <v>0</v>
      </c>
      <c r="I40" s="27">
        <f>IF('Lesson Plan'!V31="Investigation",1,0)</f>
        <v>0</v>
      </c>
      <c r="J40" s="27">
        <f t="shared" ref="J40:J41" si="25">B40*I40</f>
        <v>0</v>
      </c>
      <c r="K40" s="27">
        <f>IF('Lesson Plan'!V31="Practice",1,0)</f>
        <v>0</v>
      </c>
      <c r="L40" s="27">
        <f t="shared" ref="L40:L41" si="26">B40*K40</f>
        <v>0</v>
      </c>
      <c r="M40" s="27">
        <f>IF('Lesson Plan'!V31="Production",1,0)</f>
        <v>0</v>
      </c>
      <c r="N40" s="27">
        <f t="shared" si="3"/>
        <v>0</v>
      </c>
      <c r="O40" s="27">
        <f>IF('Lesson Plan'!V31="Assessment",1,0)</f>
        <v>0</v>
      </c>
      <c r="P40" s="27">
        <f t="shared" si="4"/>
        <v>0</v>
      </c>
    </row>
    <row r="41" spans="1:16" x14ac:dyDescent="0.35">
      <c r="A41" s="27"/>
      <c r="B41" s="27">
        <f>'Lesson Plan'!W39</f>
        <v>0</v>
      </c>
      <c r="C41" s="27">
        <f>IF('Lesson Plan'!V39="Presentation",1,0)</f>
        <v>0</v>
      </c>
      <c r="D41" s="27">
        <f t="shared" si="22"/>
        <v>0</v>
      </c>
      <c r="E41" s="27">
        <f>IF('Lesson Plan'!V39="Discussion",1,0)</f>
        <v>0</v>
      </c>
      <c r="F41" s="27">
        <f t="shared" si="23"/>
        <v>0</v>
      </c>
      <c r="G41" s="27">
        <f>IF('Lesson Plan'!V39="Collaboration",1,0)</f>
        <v>0</v>
      </c>
      <c r="H41" s="27">
        <f t="shared" si="24"/>
        <v>0</v>
      </c>
      <c r="I41" s="27">
        <f>IF('Lesson Plan'!V39="Investigation",1,0)</f>
        <v>0</v>
      </c>
      <c r="J41" s="27">
        <f t="shared" si="25"/>
        <v>0</v>
      </c>
      <c r="K41" s="27">
        <f>IF('Lesson Plan'!V39="Practice",1,0)</f>
        <v>0</v>
      </c>
      <c r="L41" s="27">
        <f t="shared" si="26"/>
        <v>0</v>
      </c>
      <c r="M41" s="27">
        <f>IF('Lesson Plan'!V39="Production",1,0)</f>
        <v>0</v>
      </c>
      <c r="N41" s="27">
        <f t="shared" si="3"/>
        <v>0</v>
      </c>
      <c r="O41" s="27">
        <f>IF('Lesson Plan'!V39="Assessment",1,0)</f>
        <v>0</v>
      </c>
      <c r="P41" s="27">
        <f t="shared" si="4"/>
        <v>0</v>
      </c>
    </row>
    <row r="42" spans="1:16" x14ac:dyDescent="0.35">
      <c r="A42" s="8" t="s">
        <v>64</v>
      </c>
      <c r="B42" s="8">
        <f>'Lesson Plan'!AB7</f>
        <v>0</v>
      </c>
      <c r="C42" s="8">
        <f>IF('Lesson Plan'!AA7="Presentation",1,0)</f>
        <v>0</v>
      </c>
      <c r="D42" s="8">
        <f t="shared" si="1"/>
        <v>0</v>
      </c>
      <c r="E42" s="8">
        <f>IF('Lesson Plan'!AA7="Discussion",1,0)</f>
        <v>0</v>
      </c>
      <c r="F42" s="8">
        <f t="shared" si="2"/>
        <v>0</v>
      </c>
      <c r="G42" s="8">
        <f>IF('Lesson Plan'!AA7="Collaboration",1,0)</f>
        <v>0</v>
      </c>
      <c r="H42" s="8">
        <f t="shared" si="5"/>
        <v>0</v>
      </c>
      <c r="I42" s="8">
        <f>IF('Lesson Plan'!AA7="Investigation",1,0)</f>
        <v>0</v>
      </c>
      <c r="J42" s="8">
        <f t="shared" si="6"/>
        <v>0</v>
      </c>
      <c r="K42" s="8">
        <f>IF('Lesson Plan'!AA7="Practice",1,0)</f>
        <v>0</v>
      </c>
      <c r="L42" s="8">
        <f t="shared" si="7"/>
        <v>0</v>
      </c>
      <c r="M42" s="8">
        <f>IF('Lesson Plan'!AA7="Production",1,0)</f>
        <v>0</v>
      </c>
      <c r="N42" s="8">
        <f t="shared" si="3"/>
        <v>0</v>
      </c>
      <c r="O42" s="8">
        <f>IF('Lesson Plan'!AA7="Assessment",1,0)</f>
        <v>0</v>
      </c>
      <c r="P42" s="8">
        <f t="shared" si="4"/>
        <v>0</v>
      </c>
    </row>
    <row r="43" spans="1:16" x14ac:dyDescent="0.35">
      <c r="A43" s="8"/>
      <c r="B43" s="8">
        <f>'Lesson Plan'!AB15</f>
        <v>0</v>
      </c>
      <c r="C43" s="8">
        <f>IF('Lesson Plan'!AA15="Presentation",1,0)</f>
        <v>0</v>
      </c>
      <c r="D43" s="8">
        <f t="shared" si="1"/>
        <v>0</v>
      </c>
      <c r="E43" s="8">
        <f>IF('Lesson Plan'!AA15="Discussion",1,0)</f>
        <v>0</v>
      </c>
      <c r="F43" s="8">
        <f t="shared" si="2"/>
        <v>0</v>
      </c>
      <c r="G43" s="8">
        <f>IF('Lesson Plan'!AA15="Collaboration",1,0)</f>
        <v>0</v>
      </c>
      <c r="H43" s="8">
        <f t="shared" si="5"/>
        <v>0</v>
      </c>
      <c r="I43" s="8">
        <f>IF('Lesson Plan'!AA15="Investigation",1,0)</f>
        <v>0</v>
      </c>
      <c r="J43" s="8">
        <f t="shared" si="6"/>
        <v>0</v>
      </c>
      <c r="K43" s="8">
        <f>IF('Lesson Plan'!AA15="Practice",1,0)</f>
        <v>0</v>
      </c>
      <c r="L43" s="8">
        <f t="shared" si="7"/>
        <v>0</v>
      </c>
      <c r="M43" s="8">
        <f>IF('Lesson Plan'!AA15="Production",1,0)</f>
        <v>0</v>
      </c>
      <c r="N43" s="8">
        <f t="shared" si="3"/>
        <v>0</v>
      </c>
      <c r="O43" s="8">
        <f>IF('Lesson Plan'!AA15="Assessment",1,0)</f>
        <v>0</v>
      </c>
      <c r="P43" s="8">
        <f t="shared" si="4"/>
        <v>0</v>
      </c>
    </row>
    <row r="44" spans="1:16" x14ac:dyDescent="0.35">
      <c r="A44" s="8"/>
      <c r="B44" s="8">
        <f>'Lesson Plan'!AB23</f>
        <v>0</v>
      </c>
      <c r="C44" s="8">
        <f>IF('Lesson Plan'!AA23="Presentation",1,0)</f>
        <v>0</v>
      </c>
      <c r="D44" s="8">
        <f t="shared" si="1"/>
        <v>0</v>
      </c>
      <c r="E44" s="8">
        <f>IF('Lesson Plan'!AA23="Discussion",1,0)</f>
        <v>0</v>
      </c>
      <c r="F44" s="8">
        <f t="shared" si="2"/>
        <v>0</v>
      </c>
      <c r="G44" s="8">
        <f>IF('Lesson Plan'!AA23="Collaboration",1,0)</f>
        <v>0</v>
      </c>
      <c r="H44" s="8">
        <f t="shared" si="5"/>
        <v>0</v>
      </c>
      <c r="I44" s="8">
        <f>IF('Lesson Plan'!AA23="Investigation",1,0)</f>
        <v>0</v>
      </c>
      <c r="J44" s="8">
        <f t="shared" si="6"/>
        <v>0</v>
      </c>
      <c r="K44" s="8">
        <f>IF('Lesson Plan'!AA23="Practice",1,0)</f>
        <v>0</v>
      </c>
      <c r="L44" s="8">
        <f t="shared" si="7"/>
        <v>0</v>
      </c>
      <c r="M44" s="8">
        <f>IF('Lesson Plan'!AA23="Production",1,0)</f>
        <v>0</v>
      </c>
      <c r="N44" s="8">
        <f t="shared" si="3"/>
        <v>0</v>
      </c>
      <c r="O44" s="8">
        <f>IF('Lesson Plan'!AA23="Assessment",1,0)</f>
        <v>0</v>
      </c>
      <c r="P44" s="8">
        <f t="shared" si="4"/>
        <v>0</v>
      </c>
    </row>
    <row r="45" spans="1:16" x14ac:dyDescent="0.35">
      <c r="A45" s="8"/>
      <c r="B45" s="8">
        <f>'Lesson Plan'!AB31</f>
        <v>0</v>
      </c>
      <c r="C45" s="8">
        <f>IF('Lesson Plan'!AA31="Presentation",1,0)</f>
        <v>0</v>
      </c>
      <c r="D45" s="8">
        <f t="shared" ref="D45:D46" si="27">B45*C45</f>
        <v>0</v>
      </c>
      <c r="E45" s="8">
        <f>IF('Lesson Plan'!AA31="Discussion",1,0)</f>
        <v>0</v>
      </c>
      <c r="F45" s="8">
        <f t="shared" ref="F45:F46" si="28">B45*E45</f>
        <v>0</v>
      </c>
      <c r="G45" s="8">
        <f>IF('Lesson Plan'!AA31="Collaboration",1,0)</f>
        <v>0</v>
      </c>
      <c r="H45" s="8">
        <f t="shared" ref="H45:H46" si="29">B45*G45</f>
        <v>0</v>
      </c>
      <c r="I45" s="8">
        <f>IF('Lesson Plan'!AA31="Investigation",1,0)</f>
        <v>0</v>
      </c>
      <c r="J45" s="8">
        <f t="shared" ref="J45:J46" si="30">B45*I45</f>
        <v>0</v>
      </c>
      <c r="K45" s="8">
        <f>IF('Lesson Plan'!AA31="Practice",1,0)</f>
        <v>0</v>
      </c>
      <c r="L45" s="8">
        <f t="shared" ref="L45:L46" si="31">B45*K45</f>
        <v>0</v>
      </c>
      <c r="M45" s="8">
        <f>IF('Lesson Plan'!AA31="Production",1,0)</f>
        <v>0</v>
      </c>
      <c r="N45" s="8">
        <f t="shared" si="3"/>
        <v>0</v>
      </c>
      <c r="O45" s="8">
        <f>IF('Lesson Plan'!AA31="Assessment",1,0)</f>
        <v>0</v>
      </c>
      <c r="P45" s="8">
        <f t="shared" si="4"/>
        <v>0</v>
      </c>
    </row>
    <row r="46" spans="1:16" x14ac:dyDescent="0.35">
      <c r="A46" s="8"/>
      <c r="B46" s="8">
        <f>'Lesson Plan'!AB39</f>
        <v>0</v>
      </c>
      <c r="C46" s="8">
        <f>IF('Lesson Plan'!AA39="Presentation",1,0)</f>
        <v>0</v>
      </c>
      <c r="D46" s="8">
        <f t="shared" si="27"/>
        <v>0</v>
      </c>
      <c r="E46" s="8">
        <f>IF('Lesson Plan'!AA39="Discussion",1,0)</f>
        <v>0</v>
      </c>
      <c r="F46" s="8">
        <f t="shared" si="28"/>
        <v>0</v>
      </c>
      <c r="G46" s="8">
        <f>IF('Lesson Plan'!AA39="Collaboration",1,0)</f>
        <v>0</v>
      </c>
      <c r="H46" s="8">
        <f t="shared" si="29"/>
        <v>0</v>
      </c>
      <c r="I46" s="8">
        <f>IF('Lesson Plan'!AA39="Investigation",1,0)</f>
        <v>0</v>
      </c>
      <c r="J46" s="8">
        <f t="shared" si="30"/>
        <v>0</v>
      </c>
      <c r="K46" s="8">
        <f>IF('Lesson Plan'!AA39="Practice",1,0)</f>
        <v>0</v>
      </c>
      <c r="L46" s="8">
        <f t="shared" si="31"/>
        <v>0</v>
      </c>
      <c r="M46" s="8">
        <f>IF('Lesson Plan'!AA39="Production",1,0)</f>
        <v>0</v>
      </c>
      <c r="N46" s="8">
        <f t="shared" si="3"/>
        <v>0</v>
      </c>
      <c r="O46" s="8">
        <f>IF('Lesson Plan'!AA39="Assessment",1,0)</f>
        <v>0</v>
      </c>
      <c r="P46" s="8">
        <f t="shared" si="4"/>
        <v>0</v>
      </c>
    </row>
    <row r="47" spans="1:16" x14ac:dyDescent="0.35">
      <c r="A47" s="5" t="s">
        <v>13</v>
      </c>
      <c r="B47" s="5">
        <f>SUM(B22:B44)</f>
        <v>0</v>
      </c>
      <c r="C47" s="5"/>
      <c r="D47" s="5">
        <f>SUM(D22:D44)</f>
        <v>0</v>
      </c>
      <c r="E47" s="5"/>
      <c r="F47" s="5">
        <f>SUM(F22:F44)</f>
        <v>0</v>
      </c>
      <c r="G47" s="5"/>
      <c r="H47" s="5">
        <f>SUM(H22:H44)</f>
        <v>0</v>
      </c>
      <c r="I47" s="5"/>
      <c r="J47" s="5">
        <f>SUM(J22:J44)</f>
        <v>0</v>
      </c>
      <c r="K47" s="5"/>
      <c r="L47" s="5">
        <f>SUM(L22:L44)</f>
        <v>0</v>
      </c>
      <c r="M47" s="5"/>
      <c r="N47" s="5">
        <f>SUM(N22:N44)</f>
        <v>0</v>
      </c>
      <c r="O47" s="5"/>
      <c r="P47" s="5">
        <f>SUM(P22:P44)</f>
        <v>0</v>
      </c>
    </row>
    <row r="48" spans="1:16" x14ac:dyDescent="0.35">
      <c r="A48" s="5"/>
      <c r="B48" s="5"/>
      <c r="C48" s="5"/>
      <c r="D48" s="9" t="e">
        <f>D47/B47</f>
        <v>#DIV/0!</v>
      </c>
      <c r="E48" s="5"/>
      <c r="F48" s="9" t="e">
        <f>F47/B47</f>
        <v>#DIV/0!</v>
      </c>
      <c r="G48" s="5"/>
      <c r="H48" s="9" t="e">
        <f>H47/B47</f>
        <v>#DIV/0!</v>
      </c>
      <c r="I48" s="5"/>
      <c r="J48" s="9" t="e">
        <f>J47/B47</f>
        <v>#DIV/0!</v>
      </c>
      <c r="K48" s="5"/>
      <c r="L48" s="9" t="e">
        <f>L47/B47</f>
        <v>#DIV/0!</v>
      </c>
      <c r="M48" s="5"/>
      <c r="N48" s="9" t="e">
        <f>N47/B47</f>
        <v>#DIV/0!</v>
      </c>
      <c r="O48" s="5"/>
      <c r="P48" s="9" t="e">
        <f>P47/B47</f>
        <v>#DIV/0!</v>
      </c>
    </row>
    <row r="49" spans="1:16" x14ac:dyDescent="0.35">
      <c r="A49" s="28" t="s">
        <v>66</v>
      </c>
      <c r="B49" s="28"/>
      <c r="C49" s="28"/>
      <c r="D49" s="29" t="e">
        <f>D48*100</f>
        <v>#DIV/0!</v>
      </c>
      <c r="E49" s="28"/>
      <c r="F49" s="29" t="e">
        <f>F48*100</f>
        <v>#DIV/0!</v>
      </c>
      <c r="G49" s="28"/>
      <c r="H49" s="29" t="e">
        <f>H48*100</f>
        <v>#DIV/0!</v>
      </c>
      <c r="I49" s="28"/>
      <c r="J49" s="29" t="e">
        <f>J48*100</f>
        <v>#DIV/0!</v>
      </c>
      <c r="K49" s="28"/>
      <c r="L49" s="29" t="e">
        <f>L48*100</f>
        <v>#DIV/0!</v>
      </c>
      <c r="M49" s="28"/>
      <c r="N49" s="29" t="e">
        <f>N48*100</f>
        <v>#DIV/0!</v>
      </c>
      <c r="O49" s="28"/>
      <c r="P49" s="29" t="e">
        <f>P48*100</f>
        <v>#DIV/0!</v>
      </c>
    </row>
    <row r="50" spans="1:16" x14ac:dyDescent="0.35">
      <c r="A50" s="28" t="s">
        <v>67</v>
      </c>
      <c r="B50" s="28"/>
      <c r="C50" s="28"/>
      <c r="D50" s="28" t="e">
        <f>INT(D49*0.2)</f>
        <v>#DIV/0!</v>
      </c>
      <c r="E50" s="28"/>
      <c r="F50" s="28" t="e">
        <f>INT(F49*0.8)</f>
        <v>#DIV/0!</v>
      </c>
      <c r="G50" s="28"/>
      <c r="H50" s="28" t="e">
        <f>INT(H49*0.8)</f>
        <v>#DIV/0!</v>
      </c>
      <c r="I50" s="28"/>
      <c r="J50" s="28" t="e">
        <f>INT(J49*0.4)</f>
        <v>#DIV/0!</v>
      </c>
      <c r="K50" s="28"/>
      <c r="L50" s="28" t="e">
        <f>INT(L49*0.4)</f>
        <v>#DIV/0!</v>
      </c>
      <c r="M50" s="28"/>
      <c r="N50" s="28" t="e">
        <f>INT(N49*0.4)</f>
        <v>#DIV/0!</v>
      </c>
      <c r="O50" s="28"/>
      <c r="P50" s="28" t="e">
        <f>INT(P49*0.2)</f>
        <v>#DIV/0!</v>
      </c>
    </row>
  </sheetData>
  <mergeCells count="6">
    <mergeCell ref="R1:V1"/>
    <mergeCell ref="H10:N10"/>
    <mergeCell ref="A20:P20"/>
    <mergeCell ref="A1:H1"/>
    <mergeCell ref="A2:B2"/>
    <mergeCell ref="D2:E2"/>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7</vt:i4>
      </vt:variant>
    </vt:vector>
  </HeadingPairs>
  <TitlesOfParts>
    <vt:vector size="11" baseType="lpstr">
      <vt:lpstr>Introduction</vt:lpstr>
      <vt:lpstr>Lesson Plan</vt:lpstr>
      <vt:lpstr>Pedagogic Analysis</vt:lpstr>
      <vt:lpstr>Data</vt:lpstr>
      <vt:lpstr>CurrentPageIndex</vt:lpstr>
      <vt:lpstr>TotalPages</vt:lpstr>
      <vt:lpstr>Wizard.View1</vt:lpstr>
      <vt:lpstr>Wizard.View2</vt:lpstr>
      <vt:lpstr>Wizard.View3</vt:lpstr>
      <vt:lpstr>Wizard.View4</vt:lpstr>
      <vt:lpstr>Wizard.View5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Tony</cp:lastModifiedBy>
  <cp:lastPrinted>2015-11-12T17:40:11Z</cp:lastPrinted>
  <dcterms:created xsi:type="dcterms:W3CDTF">2015-10-01T07:21:27Z</dcterms:created>
  <dcterms:modified xsi:type="dcterms:W3CDTF">2018-02-24T09:51:24Z</dcterms:modified>
</cp:coreProperties>
</file>