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ats assignment\Assignment 1 Data Analysis - Catherine Wilkes\"/>
    </mc:Choice>
  </mc:AlternateContent>
  <xr:revisionPtr revIDLastSave="0" documentId="8_{5F0D8F79-2397-45CF-9172-BC35519D3CA5}" xr6:coauthVersionLast="47" xr6:coauthVersionMax="47" xr10:uidLastSave="{00000000-0000-0000-0000-000000000000}"/>
  <bookViews>
    <workbookView xWindow="28680" yWindow="-120" windowWidth="29040" windowHeight="15720" xr2:uid="{6E59C099-C3C1-4CE5-B2F7-BA47C6D16D15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6" i="1" l="1"/>
  <c r="O24" i="1"/>
  <c r="P24" i="1"/>
  <c r="O16" i="1"/>
  <c r="O12" i="1"/>
  <c r="O13" i="1"/>
  <c r="O14" i="1"/>
  <c r="O15" i="1"/>
  <c r="N15" i="1"/>
  <c r="N14" i="1"/>
  <c r="N13" i="1"/>
  <c r="N12" i="1"/>
  <c r="O11" i="1"/>
  <c r="N11" i="1"/>
  <c r="O3" i="1"/>
  <c r="O7" i="1"/>
  <c r="O6" i="1"/>
  <c r="O5" i="1"/>
  <c r="O4" i="1"/>
  <c r="R3" i="1"/>
  <c r="R4" i="1"/>
  <c r="R5" i="1"/>
  <c r="R6" i="1"/>
  <c r="K7" i="1"/>
  <c r="L7" i="1"/>
  <c r="P7" i="1"/>
  <c r="S7" i="1"/>
  <c r="T7" i="1"/>
  <c r="N7" i="1" s="1"/>
  <c r="Q7" i="1"/>
  <c r="R7" i="1"/>
  <c r="Q6" i="1" l="1"/>
  <c r="P6" i="1"/>
  <c r="Q5" i="1"/>
  <c r="Q3" i="1"/>
  <c r="Q4" i="1"/>
  <c r="T6" i="1" l="1"/>
  <c r="T5" i="1"/>
  <c r="T4" i="1"/>
  <c r="T3" i="1"/>
  <c r="S6" i="1"/>
  <c r="S5" i="1"/>
  <c r="S4" i="1"/>
  <c r="S3" i="1"/>
  <c r="P5" i="1"/>
  <c r="P4" i="1"/>
  <c r="P3" i="1"/>
  <c r="L5" i="1"/>
  <c r="M3" i="1"/>
  <c r="L6" i="1"/>
  <c r="L4" i="1"/>
  <c r="L3" i="1"/>
  <c r="K6" i="1"/>
  <c r="K5" i="1"/>
  <c r="K4" i="1"/>
  <c r="K3" i="1"/>
  <c r="N3" i="1" l="1"/>
  <c r="N4" i="1"/>
  <c r="N5" i="1"/>
  <c r="N6" i="1"/>
</calcChain>
</file>

<file path=xl/sharedStrings.xml><?xml version="1.0" encoding="utf-8"?>
<sst xmlns="http://schemas.openxmlformats.org/spreadsheetml/2006/main" count="244" uniqueCount="31">
  <si>
    <t>Store</t>
  </si>
  <si>
    <t>Product Category</t>
  </si>
  <si>
    <t>Daily Sales (in thousands of pounds)</t>
  </si>
  <si>
    <t>Average Customer Rating (on a scale of 1 to 5)</t>
  </si>
  <si>
    <t>Location</t>
  </si>
  <si>
    <t>Electronics</t>
  </si>
  <si>
    <t>Urban</t>
  </si>
  <si>
    <t>Apparel</t>
  </si>
  <si>
    <t>Home goods</t>
  </si>
  <si>
    <t>Rural</t>
  </si>
  <si>
    <t>Mean for daily sales (in 1000s of pounds)</t>
  </si>
  <si>
    <t>Median for daily sales (in 1000s of pounds)</t>
  </si>
  <si>
    <t>Mode for daily sales (in 1000s of pounds)</t>
  </si>
  <si>
    <t>Range for daily sales (in 1000s of pounds)</t>
  </si>
  <si>
    <t>Variance</t>
  </si>
  <si>
    <t>Standard Deviation</t>
  </si>
  <si>
    <t>1st quartile</t>
  </si>
  <si>
    <t>3rd quartile</t>
  </si>
  <si>
    <t>Minimum for daily sales (in 1000s of pounds)</t>
  </si>
  <si>
    <t>Maximum for daily sales (in 1000s of pounds)</t>
  </si>
  <si>
    <t>None</t>
  </si>
  <si>
    <t>Home Goods</t>
  </si>
  <si>
    <t>t.test</t>
  </si>
  <si>
    <t>sorted by store location</t>
  </si>
  <si>
    <t>sorted by store number</t>
  </si>
  <si>
    <t>sorted by store type</t>
  </si>
  <si>
    <t>Correlation</t>
  </si>
  <si>
    <t>Mean for average rating</t>
  </si>
  <si>
    <t>Store names</t>
  </si>
  <si>
    <t>Electronic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</si>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</sst>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21252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vertical="center"/>
    </xf>
    <xf numFmtId="0" fontId="0" fillId="0" borderId="0" xfId="0" applyBorder="1"/>
    <xf numFmtId="0" fontId="0" fillId="0" borderId="0" xfId="0" applyFill="1" applyBorder="1" applyAlignment="1">
      <alignment wrapText="1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Scatter graph to show average customer rating compared to daily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Home Goods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Sheet1!$D$70:$D$81</c:f>
              <c:numCache>
                <c:formatCode>General</c:formatCode>
                <c:ptCount val="12"/>
                <c:pt idx="0">
                  <c:v>4.0999999999999996</c:v>
                </c:pt>
                <c:pt idx="1">
                  <c:v>4.0999999999999996</c:v>
                </c:pt>
                <c:pt idx="2">
                  <c:v>4.0999999999999996</c:v>
                </c:pt>
                <c:pt idx="3">
                  <c:v>4.0999999999999996</c:v>
                </c:pt>
                <c:pt idx="4">
                  <c:v>4.0999999999999996</c:v>
                </c:pt>
                <c:pt idx="5">
                  <c:v>4.0999999999999996</c:v>
                </c:pt>
                <c:pt idx="6">
                  <c:v>4.5</c:v>
                </c:pt>
                <c:pt idx="7">
                  <c:v>4.5</c:v>
                </c:pt>
                <c:pt idx="8">
                  <c:v>4.5</c:v>
                </c:pt>
                <c:pt idx="9">
                  <c:v>4.5</c:v>
                </c:pt>
                <c:pt idx="10">
                  <c:v>4.5</c:v>
                </c:pt>
                <c:pt idx="11">
                  <c:v>4.5</c:v>
                </c:pt>
              </c:numCache>
            </c:numRef>
          </c:xVal>
          <c:yVal>
            <c:numRef>
              <c:f>Sheet1!$E$70:$E$82</c:f>
              <c:numCache>
                <c:formatCode>General</c:formatCode>
                <c:ptCount val="13"/>
                <c:pt idx="0">
                  <c:v>8</c:v>
                </c:pt>
                <c:pt idx="1">
                  <c:v>10</c:v>
                </c:pt>
                <c:pt idx="2">
                  <c:v>12</c:v>
                </c:pt>
                <c:pt idx="3">
                  <c:v>14</c:v>
                </c:pt>
                <c:pt idx="4">
                  <c:v>16</c:v>
                </c:pt>
                <c:pt idx="5">
                  <c:v>18</c:v>
                </c:pt>
                <c:pt idx="6">
                  <c:v>18</c:v>
                </c:pt>
                <c:pt idx="7">
                  <c:v>20</c:v>
                </c:pt>
                <c:pt idx="8">
                  <c:v>22</c:v>
                </c:pt>
                <c:pt idx="9">
                  <c:v>25</c:v>
                </c:pt>
                <c:pt idx="10">
                  <c:v>28</c:v>
                </c:pt>
                <c:pt idx="11">
                  <c:v>30</c:v>
                </c:pt>
                <c:pt idx="12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CC-4B63-9E48-1D86068178DB}"/>
            </c:ext>
          </c:extLst>
        </c:ser>
        <c:ser>
          <c:idx val="1"/>
          <c:order val="1"/>
          <c:tx>
            <c:v>Apparel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Sheet1!$D$82:$D$86</c:f>
              <c:numCache>
                <c:formatCode>General</c:formatCode>
                <c:ptCount val="5"/>
                <c:pt idx="0">
                  <c:v>3.8</c:v>
                </c:pt>
                <c:pt idx="1">
                  <c:v>3.8</c:v>
                </c:pt>
                <c:pt idx="2">
                  <c:v>3.8</c:v>
                </c:pt>
                <c:pt idx="3">
                  <c:v>3.8</c:v>
                </c:pt>
                <c:pt idx="4">
                  <c:v>3.8</c:v>
                </c:pt>
              </c:numCache>
            </c:numRef>
          </c:xVal>
          <c:yVal>
            <c:numRef>
              <c:f>Sheet1!$E$82:$E$86</c:f>
              <c:numCache>
                <c:formatCode>General</c:formatCode>
                <c:ptCount val="5"/>
                <c:pt idx="0">
                  <c:v>10</c:v>
                </c:pt>
                <c:pt idx="1">
                  <c:v>12</c:v>
                </c:pt>
                <c:pt idx="2">
                  <c:v>15</c:v>
                </c:pt>
                <c:pt idx="3">
                  <c:v>18</c:v>
                </c:pt>
                <c:pt idx="4">
                  <c:v>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4CC-4B63-9E48-1D86068178DB}"/>
            </c:ext>
          </c:extLst>
        </c:ser>
        <c:ser>
          <c:idx val="2"/>
          <c:order val="2"/>
          <c:tx>
            <c:v>Electronics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Sheet1!$D$87:$D$100</c:f>
              <c:numCache>
                <c:formatCode>General</c:formatCode>
                <c:ptCount val="14"/>
                <c:pt idx="0">
                  <c:v>4.2</c:v>
                </c:pt>
                <c:pt idx="1">
                  <c:v>4.2</c:v>
                </c:pt>
                <c:pt idx="2">
                  <c:v>4.2</c:v>
                </c:pt>
                <c:pt idx="3">
                  <c:v>4.2</c:v>
                </c:pt>
                <c:pt idx="4">
                  <c:v>4.2</c:v>
                </c:pt>
                <c:pt idx="5">
                  <c:v>4.2</c:v>
                </c:pt>
                <c:pt idx="6">
                  <c:v>4.2</c:v>
                </c:pt>
                <c:pt idx="7">
                  <c:v>3.6</c:v>
                </c:pt>
                <c:pt idx="8">
                  <c:v>3.6</c:v>
                </c:pt>
                <c:pt idx="9">
                  <c:v>3.6</c:v>
                </c:pt>
                <c:pt idx="10">
                  <c:v>3.6</c:v>
                </c:pt>
                <c:pt idx="11">
                  <c:v>3.6</c:v>
                </c:pt>
                <c:pt idx="12">
                  <c:v>3.6</c:v>
                </c:pt>
                <c:pt idx="13">
                  <c:v>3.6</c:v>
                </c:pt>
              </c:numCache>
            </c:numRef>
          </c:xVal>
          <c:yVal>
            <c:numRef>
              <c:f>Sheet1!$E$87:$E$100</c:f>
              <c:numCache>
                <c:formatCode>General</c:formatCode>
                <c:ptCount val="14"/>
                <c:pt idx="0">
                  <c:v>12</c:v>
                </c:pt>
                <c:pt idx="1">
                  <c:v>15</c:v>
                </c:pt>
                <c:pt idx="2">
                  <c:v>18</c:v>
                </c:pt>
                <c:pt idx="3">
                  <c:v>20</c:v>
                </c:pt>
                <c:pt idx="4">
                  <c:v>20</c:v>
                </c:pt>
                <c:pt idx="5">
                  <c:v>25</c:v>
                </c:pt>
                <c:pt idx="6">
                  <c:v>28</c:v>
                </c:pt>
                <c:pt idx="7">
                  <c:v>5</c:v>
                </c:pt>
                <c:pt idx="8">
                  <c:v>8</c:v>
                </c:pt>
                <c:pt idx="9">
                  <c:v>10</c:v>
                </c:pt>
                <c:pt idx="10">
                  <c:v>12</c:v>
                </c:pt>
                <c:pt idx="11">
                  <c:v>15</c:v>
                </c:pt>
                <c:pt idx="12">
                  <c:v>20</c:v>
                </c:pt>
                <c:pt idx="13">
                  <c:v>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4CC-4B63-9E48-1D86068178DB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520926591"/>
        <c:axId val="720051647"/>
      </c:scatterChart>
      <c:valAx>
        <c:axId val="5209265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Average Customer Rating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051647"/>
        <c:crosses val="autoZero"/>
        <c:crossBetween val="midCat"/>
      </c:valAx>
      <c:valAx>
        <c:axId val="720051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Daily Sales (in thousands of pounds)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9265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Correlation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Sheet1!$O$11:$O$15</c:f>
              <c:numCache>
                <c:formatCode>General</c:formatCode>
                <c:ptCount val="5"/>
                <c:pt idx="0">
                  <c:v>4.2</c:v>
                </c:pt>
                <c:pt idx="1">
                  <c:v>3.8</c:v>
                </c:pt>
                <c:pt idx="2">
                  <c:v>4.1000000000000005</c:v>
                </c:pt>
                <c:pt idx="3">
                  <c:v>3.6000000000000005</c:v>
                </c:pt>
                <c:pt idx="4">
                  <c:v>4.5</c:v>
                </c:pt>
              </c:numCache>
            </c:numRef>
          </c:xVal>
          <c:yVal>
            <c:numRef>
              <c:f>Sheet1!$N$11:$N$15</c:f>
              <c:numCache>
                <c:formatCode>General</c:formatCode>
                <c:ptCount val="5"/>
                <c:pt idx="0">
                  <c:v>19.714285714285715</c:v>
                </c:pt>
                <c:pt idx="1">
                  <c:v>15</c:v>
                </c:pt>
                <c:pt idx="2">
                  <c:v>13</c:v>
                </c:pt>
                <c:pt idx="3">
                  <c:v>13.142857142857142</c:v>
                </c:pt>
                <c:pt idx="4">
                  <c:v>23.833333333333332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A2D-4725-8DA1-3E1694992B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0410703"/>
        <c:axId val="640921679"/>
      </c:scatterChart>
      <c:valAx>
        <c:axId val="6404107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Average customer rating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921679"/>
        <c:crosses val="autoZero"/>
        <c:crossBetween val="midCat"/>
      </c:valAx>
      <c:valAx>
        <c:axId val="640921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 daily sales (in</a:t>
                </a:r>
                <a:r>
                  <a:rPr lang="en-GB" baseline="0"/>
                  <a:t> thousands of pounds)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4107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Amount of stores Urban</a:t>
            </a:r>
            <a:r>
              <a:rPr lang="en-GB" baseline="0"/>
              <a:t>/Rural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Sheet1!$O$18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Sheet1!$N$19:$N$21</c:f>
              <c:strCache>
                <c:ptCount val="3"/>
                <c:pt idx="0">
                  <c:v>Home goods</c:v>
                </c:pt>
                <c:pt idx="1">
                  <c:v>Electronic</c:v>
                </c:pt>
                <c:pt idx="2">
                  <c:v>Apparel</c:v>
                </c:pt>
              </c:strCache>
            </c:strRef>
          </c:cat>
          <c:val>
            <c:numRef>
              <c:f>Sheet1!$O$19:$O$21</c:f>
              <c:numCache>
                <c:formatCode>General</c:formatCode>
                <c:ptCount val="3"/>
                <c:pt idx="0">
                  <c:v>6</c:v>
                </c:pt>
                <c:pt idx="1">
                  <c:v>7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A1-4AF4-9630-5E35357AB139}"/>
            </c:ext>
          </c:extLst>
        </c:ser>
        <c:ser>
          <c:idx val="1"/>
          <c:order val="1"/>
          <c:tx>
            <c:strRef>
              <c:f>Sheet1!$P$18</c:f>
              <c:strCache>
                <c:ptCount val="1"/>
                <c:pt idx="0">
                  <c:v>Rural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Sheet1!$N$19:$N$21</c:f>
              <c:strCache>
                <c:ptCount val="3"/>
                <c:pt idx="0">
                  <c:v>Home goods</c:v>
                </c:pt>
                <c:pt idx="1">
                  <c:v>Electronic</c:v>
                </c:pt>
                <c:pt idx="2">
                  <c:v>Apparel</c:v>
                </c:pt>
              </c:strCache>
            </c:strRef>
          </c:cat>
          <c:val>
            <c:numRef>
              <c:f>Sheet1!$P$19:$P$21</c:f>
              <c:numCache>
                <c:formatCode>General</c:formatCode>
                <c:ptCount val="3"/>
                <c:pt idx="0">
                  <c:v>6</c:v>
                </c:pt>
                <c:pt idx="1">
                  <c:v>7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EA1-4AF4-9630-5E35357AB1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2993503"/>
        <c:axId val="640915727"/>
      </c:barChart>
      <c:catAx>
        <c:axId val="5129935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Store type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915727"/>
        <c:crosses val="autoZero"/>
        <c:auto val="1"/>
        <c:lblAlgn val="ctr"/>
        <c:lblOffset val="100"/>
        <c:noMultiLvlLbl val="0"/>
      </c:catAx>
      <c:valAx>
        <c:axId val="640915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Amount of stores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9935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13607</xdr:colOff>
      <xdr:row>46</xdr:row>
      <xdr:rowOff>163718</xdr:rowOff>
    </xdr:from>
    <xdr:to>
      <xdr:col>12</xdr:col>
      <xdr:colOff>13607</xdr:colOff>
      <xdr:row>62</xdr:row>
      <xdr:rowOff>163286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E33B23F-6212-2298-8FB0-7845BAC771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27894</xdr:colOff>
      <xdr:row>10</xdr:row>
      <xdr:rowOff>14287</xdr:rowOff>
    </xdr:from>
    <xdr:to>
      <xdr:col>11</xdr:col>
      <xdr:colOff>1261382</xdr:colOff>
      <xdr:row>24</xdr:row>
      <xdr:rowOff>180975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3A44D088-5863-9235-ACD3-236A10458C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593951</xdr:colOff>
      <xdr:row>32</xdr:row>
      <xdr:rowOff>188458</xdr:rowOff>
    </xdr:from>
    <xdr:to>
      <xdr:col>11</xdr:col>
      <xdr:colOff>746351</xdr:colOff>
      <xdr:row>45</xdr:row>
      <xdr:rowOff>74158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F027CFC3-209B-243A-B709-713DB774AC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EFDF7-FB26-4F1C-9B21-0233D479C9D7}">
  <dimension ref="B1:V100"/>
  <sheetViews>
    <sheetView tabSelected="1" topLeftCell="E1" zoomScale="115" zoomScaleNormal="115" workbookViewId="0">
      <selection activeCell="P3" sqref="P3"/>
    </sheetView>
  </sheetViews>
  <sheetFormatPr defaultRowHeight="15" x14ac:dyDescent="0.25"/>
  <cols>
    <col min="2" max="2" width="6.7109375" bestFit="1" customWidth="1"/>
    <col min="3" max="3" width="19" bestFit="1" customWidth="1"/>
    <col min="4" max="4" width="26.85546875" customWidth="1"/>
    <col min="5" max="5" width="27.140625" customWidth="1"/>
    <col min="6" max="6" width="10.85546875" customWidth="1"/>
    <col min="8" max="8" width="12" customWidth="1"/>
    <col min="9" max="9" width="19.42578125" customWidth="1"/>
    <col min="10" max="10" width="10.85546875" bestFit="1" customWidth="1"/>
    <col min="11" max="11" width="14.85546875" customWidth="1"/>
    <col min="12" max="12" width="19" bestFit="1" customWidth="1"/>
    <col min="13" max="13" width="17" customWidth="1"/>
    <col min="14" max="14" width="22.5703125" bestFit="1" customWidth="1"/>
    <col min="15" max="15" width="22.85546875" bestFit="1" customWidth="1"/>
    <col min="16" max="16" width="19.28515625" bestFit="1" customWidth="1"/>
    <col min="21" max="21" width="13.7109375" bestFit="1" customWidth="1"/>
  </cols>
  <sheetData>
    <row r="1" spans="2:22" x14ac:dyDescent="0.25">
      <c r="B1" t="s">
        <v>24</v>
      </c>
    </row>
    <row r="2" spans="2:22" ht="30" customHeight="1" x14ac:dyDescent="0.25">
      <c r="B2" s="1" t="s">
        <v>0</v>
      </c>
      <c r="C2" s="1" t="s">
        <v>1</v>
      </c>
      <c r="D2" s="2" t="s">
        <v>2</v>
      </c>
      <c r="E2" s="2" t="s">
        <v>3</v>
      </c>
      <c r="F2" s="1" t="s">
        <v>4</v>
      </c>
      <c r="H2" s="3" t="s">
        <v>0</v>
      </c>
      <c r="I2" s="3" t="s">
        <v>1</v>
      </c>
      <c r="J2" s="3" t="s">
        <v>4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7"/>
      <c r="V2" s="8"/>
    </row>
    <row r="3" spans="2:22" x14ac:dyDescent="0.25">
      <c r="B3" s="1">
        <v>1</v>
      </c>
      <c r="C3" s="1" t="s">
        <v>5</v>
      </c>
      <c r="D3" s="6">
        <v>12</v>
      </c>
      <c r="E3" s="1">
        <v>4.2</v>
      </c>
      <c r="F3" s="1" t="s">
        <v>6</v>
      </c>
      <c r="H3" s="3">
        <v>1</v>
      </c>
      <c r="I3" s="3" t="s">
        <v>5</v>
      </c>
      <c r="J3" s="3" t="s">
        <v>6</v>
      </c>
      <c r="K3" s="3">
        <f>AVERAGE(D3:D9)</f>
        <v>19.714285714285715</v>
      </c>
      <c r="L3" s="3">
        <f>MEDIAN(D3:D9)</f>
        <v>20</v>
      </c>
      <c r="M3" s="3">
        <f>MODE(D3:D9)</f>
        <v>20</v>
      </c>
      <c r="N3" s="3">
        <f>T3-S3</f>
        <v>16</v>
      </c>
      <c r="O3" s="3">
        <f>_xlfn.VAR.P(D3:D9)</f>
        <v>25.918367346938776</v>
      </c>
      <c r="P3" s="3">
        <f>_xlfn.STDEV.P(D3:D9)</f>
        <v>5.091008480344418</v>
      </c>
      <c r="Q3" s="3">
        <f>QUARTILE(D3:D9,1)</f>
        <v>16.5</v>
      </c>
      <c r="R3" s="3">
        <f>QUARTILE(D3:D9,3)</f>
        <v>22.5</v>
      </c>
      <c r="S3" s="3">
        <f>MIN(D3:D9)</f>
        <v>12</v>
      </c>
      <c r="T3" s="3">
        <f>MAX(D3:D9)</f>
        <v>28</v>
      </c>
    </row>
    <row r="4" spans="2:22" x14ac:dyDescent="0.25">
      <c r="B4" s="1">
        <v>1</v>
      </c>
      <c r="C4" s="1" t="s">
        <v>5</v>
      </c>
      <c r="D4" s="6">
        <v>15</v>
      </c>
      <c r="E4" s="1">
        <v>4.2</v>
      </c>
      <c r="F4" s="1" t="s">
        <v>6</v>
      </c>
      <c r="H4" s="3">
        <v>2</v>
      </c>
      <c r="I4" s="3" t="s">
        <v>7</v>
      </c>
      <c r="J4" s="3" t="s">
        <v>6</v>
      </c>
      <c r="K4" s="3">
        <f>AVERAGE(D10:D14)</f>
        <v>15</v>
      </c>
      <c r="L4" s="3">
        <f>MEDIAN(D10:D14)</f>
        <v>15</v>
      </c>
      <c r="M4" s="3" t="s">
        <v>20</v>
      </c>
      <c r="N4" s="3">
        <f>T4-S4</f>
        <v>10</v>
      </c>
      <c r="O4" s="3">
        <f>_xlfn.VAR.P(D10:D14)</f>
        <v>13.6</v>
      </c>
      <c r="P4" s="3">
        <f>_xlfn.STDEV.P(D10:D14)</f>
        <v>3.687817782917155</v>
      </c>
      <c r="Q4" s="3">
        <f>QUARTILE(D10:D14,1)</f>
        <v>12</v>
      </c>
      <c r="R4" s="3">
        <f>QUARTILE(D10:D14,3)</f>
        <v>18</v>
      </c>
      <c r="S4" s="3">
        <f>MIN(D10:D14)</f>
        <v>10</v>
      </c>
      <c r="T4" s="3">
        <f>MAX(D10:D14)</f>
        <v>20</v>
      </c>
    </row>
    <row r="5" spans="2:22" x14ac:dyDescent="0.25">
      <c r="B5" s="1">
        <v>1</v>
      </c>
      <c r="C5" s="1" t="s">
        <v>5</v>
      </c>
      <c r="D5" s="1">
        <v>18</v>
      </c>
      <c r="E5" s="1">
        <v>4.2</v>
      </c>
      <c r="F5" s="1" t="s">
        <v>6</v>
      </c>
      <c r="H5" s="3">
        <v>3</v>
      </c>
      <c r="I5" s="3" t="s">
        <v>8</v>
      </c>
      <c r="J5" s="3" t="s">
        <v>9</v>
      </c>
      <c r="K5" s="3">
        <f>AVERAGE(D15:D20)</f>
        <v>13</v>
      </c>
      <c r="L5" s="3">
        <f>MEDIAN(D15:D20)</f>
        <v>13</v>
      </c>
      <c r="M5" s="3" t="s">
        <v>20</v>
      </c>
      <c r="N5" s="3">
        <f>T5-S5</f>
        <v>10</v>
      </c>
      <c r="O5" s="3">
        <f>_xlfn.VAR.P(D15:D20)</f>
        <v>11.666666666666666</v>
      </c>
      <c r="P5" s="3">
        <f>_xlfn.STDEV.P(D15:D20)</f>
        <v>3.415650255319866</v>
      </c>
      <c r="Q5" s="3">
        <f>QUARTILE(D15:D20,1)</f>
        <v>10.5</v>
      </c>
      <c r="R5" s="3">
        <f>QUARTILE(D15:D20,3)</f>
        <v>15.5</v>
      </c>
      <c r="S5" s="3">
        <f>MIN(D15:D20)</f>
        <v>8</v>
      </c>
      <c r="T5" s="3">
        <f>MAX(D15:D20)</f>
        <v>18</v>
      </c>
    </row>
    <row r="6" spans="2:22" x14ac:dyDescent="0.25">
      <c r="B6" s="1">
        <v>1</v>
      </c>
      <c r="C6" s="1" t="s">
        <v>5</v>
      </c>
      <c r="D6" s="1">
        <v>20</v>
      </c>
      <c r="E6" s="1">
        <v>4.2</v>
      </c>
      <c r="F6" s="1" t="s">
        <v>6</v>
      </c>
      <c r="H6" s="3">
        <v>4</v>
      </c>
      <c r="I6" s="3" t="s">
        <v>5</v>
      </c>
      <c r="J6" s="3" t="s">
        <v>9</v>
      </c>
      <c r="K6" s="3">
        <f>AVERAGE(D21:D27)</f>
        <v>13.142857142857142</v>
      </c>
      <c r="L6" s="3">
        <f>MEDIAN(D21:D27)</f>
        <v>12</v>
      </c>
      <c r="M6" s="3" t="s">
        <v>20</v>
      </c>
      <c r="N6" s="3">
        <f>T6-S6</f>
        <v>17</v>
      </c>
      <c r="O6" s="3">
        <f>_xlfn.VAR.P(D21:D27)</f>
        <v>33.265306122448976</v>
      </c>
      <c r="P6" s="3">
        <f>_xlfn.STDEV.P(D21:D27)</f>
        <v>5.7676083537675282</v>
      </c>
      <c r="Q6" s="3">
        <f>QUARTILE(D21:D27,1)</f>
        <v>9</v>
      </c>
      <c r="R6" s="3">
        <f>QUARTILE(D21:D27,3)</f>
        <v>17.5</v>
      </c>
      <c r="S6" s="3">
        <f>MIN(D21:D27)</f>
        <v>5</v>
      </c>
      <c r="T6" s="3">
        <f>MAX(D21:D27)</f>
        <v>22</v>
      </c>
    </row>
    <row r="7" spans="2:22" x14ac:dyDescent="0.25">
      <c r="B7" s="1">
        <v>1</v>
      </c>
      <c r="C7" s="1" t="s">
        <v>5</v>
      </c>
      <c r="D7" s="1">
        <v>20</v>
      </c>
      <c r="E7" s="1">
        <v>4.2</v>
      </c>
      <c r="F7" s="1" t="s">
        <v>6</v>
      </c>
      <c r="H7" s="3">
        <v>5</v>
      </c>
      <c r="I7" s="3" t="s">
        <v>8</v>
      </c>
      <c r="J7" s="3" t="s">
        <v>6</v>
      </c>
      <c r="K7" s="3">
        <f>AVERAGE(D28:D33)</f>
        <v>23.833333333333332</v>
      </c>
      <c r="L7" s="3">
        <f>MEDIAN(D28:D33)</f>
        <v>23.5</v>
      </c>
      <c r="M7" s="3" t="s">
        <v>20</v>
      </c>
      <c r="N7" s="3">
        <f>T7-S7</f>
        <v>12</v>
      </c>
      <c r="O7" s="3">
        <f>_xlfn.VAR.P(D28:D33)</f>
        <v>18.138888888888889</v>
      </c>
      <c r="P7" s="3">
        <f>_xlfn.STDEV.P(D28:D33)</f>
        <v>4.2589774463935459</v>
      </c>
      <c r="Q7" s="3">
        <f>QUARTILE(D28:D33,1)</f>
        <v>20.5</v>
      </c>
      <c r="R7" s="3">
        <f>QUARTILE(D28:D33,3)</f>
        <v>27.25</v>
      </c>
      <c r="S7" s="3">
        <f>MIN(D28:D33)</f>
        <v>18</v>
      </c>
      <c r="T7" s="3">
        <f>MAX(D28:D33)</f>
        <v>30</v>
      </c>
    </row>
    <row r="8" spans="2:22" x14ac:dyDescent="0.25">
      <c r="B8" s="1">
        <v>1</v>
      </c>
      <c r="C8" s="1" t="s">
        <v>5</v>
      </c>
      <c r="D8" s="6">
        <v>25</v>
      </c>
      <c r="E8" s="1">
        <v>4.2</v>
      </c>
      <c r="F8" s="1" t="s">
        <v>6</v>
      </c>
    </row>
    <row r="9" spans="2:22" x14ac:dyDescent="0.25">
      <c r="B9" s="1">
        <v>1</v>
      </c>
      <c r="C9" s="1" t="s">
        <v>5</v>
      </c>
      <c r="D9" s="6">
        <v>28</v>
      </c>
      <c r="E9" s="1">
        <v>4.2</v>
      </c>
      <c r="F9" s="1" t="s">
        <v>6</v>
      </c>
      <c r="Q9" s="5"/>
    </row>
    <row r="10" spans="2:22" ht="30" x14ac:dyDescent="0.25">
      <c r="B10" s="1">
        <v>2</v>
      </c>
      <c r="C10" s="1" t="s">
        <v>7</v>
      </c>
      <c r="D10" s="6">
        <v>10</v>
      </c>
      <c r="E10" s="1">
        <v>3.8</v>
      </c>
      <c r="F10" s="1" t="s">
        <v>6</v>
      </c>
      <c r="N10" s="4" t="s">
        <v>10</v>
      </c>
      <c r="O10" s="9" t="s">
        <v>27</v>
      </c>
    </row>
    <row r="11" spans="2:22" x14ac:dyDescent="0.25">
      <c r="B11" s="1">
        <v>2</v>
      </c>
      <c r="C11" s="1" t="s">
        <v>7</v>
      </c>
      <c r="D11" s="1">
        <v>12</v>
      </c>
      <c r="E11" s="1">
        <v>3.8</v>
      </c>
      <c r="F11" s="1" t="s">
        <v>6</v>
      </c>
      <c r="N11" s="3">
        <f>AVERAGE(D3:D9)</f>
        <v>19.714285714285715</v>
      </c>
      <c r="O11" s="3">
        <f>AVERAGE(E3:E9)</f>
        <v>4.2</v>
      </c>
    </row>
    <row r="12" spans="2:22" x14ac:dyDescent="0.25">
      <c r="B12" s="1">
        <v>2</v>
      </c>
      <c r="C12" s="1" t="s">
        <v>7</v>
      </c>
      <c r="D12" s="1">
        <v>15</v>
      </c>
      <c r="E12" s="1">
        <v>3.8</v>
      </c>
      <c r="F12" s="1" t="s">
        <v>6</v>
      </c>
      <c r="N12" s="3">
        <f>AVERAGE(D10:D14)</f>
        <v>15</v>
      </c>
      <c r="O12" s="3">
        <f>AVERAGE(E10:E14)</f>
        <v>3.8</v>
      </c>
    </row>
    <row r="13" spans="2:22" x14ac:dyDescent="0.25">
      <c r="B13" s="1">
        <v>2</v>
      </c>
      <c r="C13" s="1" t="s">
        <v>7</v>
      </c>
      <c r="D13" s="1">
        <v>18</v>
      </c>
      <c r="E13" s="1">
        <v>3.8</v>
      </c>
      <c r="F13" s="1" t="s">
        <v>6</v>
      </c>
      <c r="N13" s="3">
        <f>AVERAGE(D15:D20)</f>
        <v>13</v>
      </c>
      <c r="O13" s="3">
        <f>AVERAGE(E15:E20)</f>
        <v>4.1000000000000005</v>
      </c>
    </row>
    <row r="14" spans="2:22" x14ac:dyDescent="0.25">
      <c r="B14" s="1">
        <v>2</v>
      </c>
      <c r="C14" s="1" t="s">
        <v>7</v>
      </c>
      <c r="D14" s="6">
        <v>20</v>
      </c>
      <c r="E14" s="1">
        <v>3.8</v>
      </c>
      <c r="F14" s="1" t="s">
        <v>6</v>
      </c>
      <c r="N14" s="3">
        <f>AVERAGE(D21:D27)</f>
        <v>13.142857142857142</v>
      </c>
      <c r="O14" s="3">
        <f>AVERAGE(E21:E27)</f>
        <v>3.6000000000000005</v>
      </c>
    </row>
    <row r="15" spans="2:22" x14ac:dyDescent="0.25">
      <c r="B15" s="1">
        <v>3</v>
      </c>
      <c r="C15" s="1" t="s">
        <v>21</v>
      </c>
      <c r="D15" s="6">
        <v>8</v>
      </c>
      <c r="E15" s="1">
        <v>4.0999999999999996</v>
      </c>
      <c r="F15" s="1" t="s">
        <v>9</v>
      </c>
      <c r="N15" s="3">
        <f>AVERAGE(D28:D33)</f>
        <v>23.833333333333332</v>
      </c>
      <c r="O15" s="3">
        <f>AVERAGE(E28:E33)</f>
        <v>4.5</v>
      </c>
    </row>
    <row r="16" spans="2:22" x14ac:dyDescent="0.25">
      <c r="B16" s="1">
        <v>3</v>
      </c>
      <c r="C16" s="1" t="s">
        <v>21</v>
      </c>
      <c r="D16" s="6">
        <v>10</v>
      </c>
      <c r="E16" s="1">
        <v>4.0999999999999996</v>
      </c>
      <c r="F16" s="1" t="s">
        <v>9</v>
      </c>
      <c r="N16" s="3" t="s">
        <v>26</v>
      </c>
      <c r="O16" s="3">
        <f>CORREL(N11:N15,O11:O15)</f>
        <v>0.8337657395743262</v>
      </c>
    </row>
    <row r="17" spans="2:16" x14ac:dyDescent="0.25">
      <c r="B17" s="1">
        <v>3</v>
      </c>
      <c r="C17" s="1" t="s">
        <v>21</v>
      </c>
      <c r="D17" s="1">
        <v>12</v>
      </c>
      <c r="E17" s="1">
        <v>4.0999999999999996</v>
      </c>
      <c r="F17" s="1" t="s">
        <v>9</v>
      </c>
    </row>
    <row r="18" spans="2:16" x14ac:dyDescent="0.25">
      <c r="B18" s="1">
        <v>3</v>
      </c>
      <c r="C18" s="1" t="s">
        <v>21</v>
      </c>
      <c r="D18" s="1">
        <v>14</v>
      </c>
      <c r="E18" s="1">
        <v>4.0999999999999996</v>
      </c>
      <c r="F18" s="1" t="s">
        <v>9</v>
      </c>
      <c r="N18" s="3" t="s">
        <v>28</v>
      </c>
      <c r="O18" s="3" t="s">
        <v>6</v>
      </c>
      <c r="P18" s="3" t="s">
        <v>9</v>
      </c>
    </row>
    <row r="19" spans="2:16" x14ac:dyDescent="0.25">
      <c r="B19" s="1">
        <v>3</v>
      </c>
      <c r="C19" s="1" t="s">
        <v>21</v>
      </c>
      <c r="D19" s="6">
        <v>16</v>
      </c>
      <c r="E19" s="1">
        <v>4.0999999999999996</v>
      </c>
      <c r="F19" s="1" t="s">
        <v>9</v>
      </c>
      <c r="N19" s="3" t="s">
        <v>8</v>
      </c>
      <c r="O19" s="3">
        <v>6</v>
      </c>
      <c r="P19" s="3">
        <v>6</v>
      </c>
    </row>
    <row r="20" spans="2:16" x14ac:dyDescent="0.25">
      <c r="B20" s="1">
        <v>3</v>
      </c>
      <c r="C20" s="1" t="s">
        <v>21</v>
      </c>
      <c r="D20" s="6">
        <v>18</v>
      </c>
      <c r="E20" s="1">
        <v>4.0999999999999996</v>
      </c>
      <c r="F20" s="1" t="s">
        <v>9</v>
      </c>
      <c r="N20" s="3" t="s">
        <v>29</v>
      </c>
      <c r="O20" s="3">
        <v>7</v>
      </c>
      <c r="P20" s="3">
        <v>7</v>
      </c>
    </row>
    <row r="21" spans="2:16" x14ac:dyDescent="0.25">
      <c r="B21" s="1">
        <v>4</v>
      </c>
      <c r="C21" s="1" t="s">
        <v>5</v>
      </c>
      <c r="D21" s="6">
        <v>5</v>
      </c>
      <c r="E21" s="1">
        <v>3.6</v>
      </c>
      <c r="F21" s="1" t="s">
        <v>9</v>
      </c>
      <c r="N21" s="3" t="s">
        <v>7</v>
      </c>
      <c r="O21" s="3">
        <v>5</v>
      </c>
      <c r="P21" s="3">
        <v>0</v>
      </c>
    </row>
    <row r="22" spans="2:16" x14ac:dyDescent="0.25">
      <c r="B22" s="1">
        <v>4</v>
      </c>
      <c r="C22" s="1" t="s">
        <v>5</v>
      </c>
      <c r="D22" s="6">
        <v>8</v>
      </c>
      <c r="E22" s="1">
        <v>3.6</v>
      </c>
      <c r="F22" s="1" t="s">
        <v>9</v>
      </c>
    </row>
    <row r="23" spans="2:16" x14ac:dyDescent="0.25">
      <c r="B23" s="1">
        <v>4</v>
      </c>
      <c r="C23" s="1" t="s">
        <v>5</v>
      </c>
      <c r="D23" s="1">
        <v>10</v>
      </c>
      <c r="E23" s="1">
        <v>3.6</v>
      </c>
      <c r="F23" s="1" t="s">
        <v>9</v>
      </c>
      <c r="O23" s="3" t="s">
        <v>6</v>
      </c>
      <c r="P23" s="3" t="s">
        <v>9</v>
      </c>
    </row>
    <row r="24" spans="2:16" x14ac:dyDescent="0.25">
      <c r="B24" s="1">
        <v>4</v>
      </c>
      <c r="C24" s="1" t="s">
        <v>5</v>
      </c>
      <c r="D24" s="1">
        <v>12</v>
      </c>
      <c r="E24" s="1">
        <v>3.6</v>
      </c>
      <c r="F24" s="1" t="s">
        <v>9</v>
      </c>
      <c r="N24" s="3" t="s">
        <v>30</v>
      </c>
      <c r="O24" s="3">
        <f>AVERAGE(D50:D67)</f>
        <v>19.777777777777779</v>
      </c>
      <c r="P24" s="3">
        <f>AVERAGE(D37:D49)</f>
        <v>13.076923076923077</v>
      </c>
    </row>
    <row r="25" spans="2:16" x14ac:dyDescent="0.25">
      <c r="B25" s="1">
        <v>4</v>
      </c>
      <c r="C25" s="1" t="s">
        <v>5</v>
      </c>
      <c r="D25" s="1">
        <v>15</v>
      </c>
      <c r="E25" s="1">
        <v>3.6</v>
      </c>
      <c r="F25" s="1" t="s">
        <v>9</v>
      </c>
    </row>
    <row r="26" spans="2:16" x14ac:dyDescent="0.25">
      <c r="B26" s="1">
        <v>4</v>
      </c>
      <c r="C26" s="1" t="s">
        <v>5</v>
      </c>
      <c r="D26" s="6">
        <v>20</v>
      </c>
      <c r="E26" s="1">
        <v>3.6</v>
      </c>
      <c r="F26" s="1" t="s">
        <v>9</v>
      </c>
      <c r="N26" s="3" t="s">
        <v>22</v>
      </c>
      <c r="O26" s="3">
        <f>_xlfn.T.TEST(D37:D49,D50:D67,2,2)</f>
        <v>2.2353152014302001E-3</v>
      </c>
    </row>
    <row r="27" spans="2:16" x14ac:dyDescent="0.25">
      <c r="B27" s="1">
        <v>4</v>
      </c>
      <c r="C27" s="1" t="s">
        <v>5</v>
      </c>
      <c r="D27" s="6">
        <v>22</v>
      </c>
      <c r="E27" s="1">
        <v>3.6</v>
      </c>
      <c r="F27" s="1" t="s">
        <v>9</v>
      </c>
    </row>
    <row r="28" spans="2:16" x14ac:dyDescent="0.25">
      <c r="B28" s="1">
        <v>5</v>
      </c>
      <c r="C28" s="1" t="s">
        <v>21</v>
      </c>
      <c r="D28" s="6">
        <v>18</v>
      </c>
      <c r="E28" s="1">
        <v>4.5</v>
      </c>
      <c r="F28" s="1" t="s">
        <v>6</v>
      </c>
    </row>
    <row r="29" spans="2:16" x14ac:dyDescent="0.25">
      <c r="B29" s="1">
        <v>5</v>
      </c>
      <c r="C29" s="1" t="s">
        <v>21</v>
      </c>
      <c r="D29" s="6">
        <v>20</v>
      </c>
      <c r="E29" s="1">
        <v>4.5</v>
      </c>
      <c r="F29" s="1" t="s">
        <v>6</v>
      </c>
    </row>
    <row r="30" spans="2:16" x14ac:dyDescent="0.25">
      <c r="B30" s="1">
        <v>5</v>
      </c>
      <c r="C30" s="1" t="s">
        <v>21</v>
      </c>
      <c r="D30" s="1">
        <v>22</v>
      </c>
      <c r="E30" s="1">
        <v>4.5</v>
      </c>
      <c r="F30" s="1" t="s">
        <v>6</v>
      </c>
    </row>
    <row r="31" spans="2:16" x14ac:dyDescent="0.25">
      <c r="B31" s="1">
        <v>5</v>
      </c>
      <c r="C31" s="1" t="s">
        <v>21</v>
      </c>
      <c r="D31" s="1">
        <v>25</v>
      </c>
      <c r="E31" s="1">
        <v>4.5</v>
      </c>
      <c r="F31" s="1" t="s">
        <v>6</v>
      </c>
    </row>
    <row r="32" spans="2:16" x14ac:dyDescent="0.25">
      <c r="B32" s="1">
        <v>5</v>
      </c>
      <c r="C32" s="1" t="s">
        <v>21</v>
      </c>
      <c r="D32" s="6">
        <v>28</v>
      </c>
      <c r="E32" s="1">
        <v>4.5</v>
      </c>
      <c r="F32" s="1" t="s">
        <v>6</v>
      </c>
    </row>
    <row r="33" spans="2:6" x14ac:dyDescent="0.25">
      <c r="B33" s="1">
        <v>5</v>
      </c>
      <c r="C33" s="1" t="s">
        <v>21</v>
      </c>
      <c r="D33" s="6">
        <v>30</v>
      </c>
      <c r="E33" s="1">
        <v>4.5</v>
      </c>
      <c r="F33" s="1" t="s">
        <v>6</v>
      </c>
    </row>
    <row r="35" spans="2:6" x14ac:dyDescent="0.25">
      <c r="B35" t="s">
        <v>23</v>
      </c>
    </row>
    <row r="36" spans="2:6" ht="45" x14ac:dyDescent="0.25">
      <c r="B36" s="1" t="s">
        <v>0</v>
      </c>
      <c r="C36" s="1" t="s">
        <v>1</v>
      </c>
      <c r="D36" s="2" t="s">
        <v>2</v>
      </c>
      <c r="E36" s="2" t="s">
        <v>3</v>
      </c>
      <c r="F36" s="1" t="s">
        <v>4</v>
      </c>
    </row>
    <row r="37" spans="2:6" x14ac:dyDescent="0.25">
      <c r="B37" s="1">
        <v>3</v>
      </c>
      <c r="C37" s="1" t="s">
        <v>21</v>
      </c>
      <c r="D37" s="6">
        <v>8</v>
      </c>
      <c r="E37" s="1">
        <v>4.0999999999999996</v>
      </c>
      <c r="F37" s="1" t="s">
        <v>9</v>
      </c>
    </row>
    <row r="38" spans="2:6" x14ac:dyDescent="0.25">
      <c r="B38" s="1">
        <v>3</v>
      </c>
      <c r="C38" s="1" t="s">
        <v>21</v>
      </c>
      <c r="D38" s="6">
        <v>10</v>
      </c>
      <c r="E38" s="1">
        <v>4.0999999999999996</v>
      </c>
      <c r="F38" s="1" t="s">
        <v>9</v>
      </c>
    </row>
    <row r="39" spans="2:6" x14ac:dyDescent="0.25">
      <c r="B39" s="1">
        <v>3</v>
      </c>
      <c r="C39" s="1" t="s">
        <v>21</v>
      </c>
      <c r="D39" s="1">
        <v>12</v>
      </c>
      <c r="E39" s="1">
        <v>4.0999999999999996</v>
      </c>
      <c r="F39" s="1" t="s">
        <v>9</v>
      </c>
    </row>
    <row r="40" spans="2:6" x14ac:dyDescent="0.25">
      <c r="B40" s="1">
        <v>3</v>
      </c>
      <c r="C40" s="1" t="s">
        <v>21</v>
      </c>
      <c r="D40" s="1">
        <v>14</v>
      </c>
      <c r="E40" s="1">
        <v>4.0999999999999996</v>
      </c>
      <c r="F40" s="1" t="s">
        <v>9</v>
      </c>
    </row>
    <row r="41" spans="2:6" x14ac:dyDescent="0.25">
      <c r="B41" s="1">
        <v>3</v>
      </c>
      <c r="C41" s="1" t="s">
        <v>21</v>
      </c>
      <c r="D41" s="6">
        <v>16</v>
      </c>
      <c r="E41" s="1">
        <v>4.0999999999999996</v>
      </c>
      <c r="F41" s="1" t="s">
        <v>9</v>
      </c>
    </row>
    <row r="42" spans="2:6" x14ac:dyDescent="0.25">
      <c r="B42" s="1">
        <v>3</v>
      </c>
      <c r="C42" s="1" t="s">
        <v>21</v>
      </c>
      <c r="D42" s="6">
        <v>18</v>
      </c>
      <c r="E42" s="1">
        <v>4.0999999999999996</v>
      </c>
      <c r="F42" s="1" t="s">
        <v>9</v>
      </c>
    </row>
    <row r="43" spans="2:6" x14ac:dyDescent="0.25">
      <c r="B43" s="1">
        <v>4</v>
      </c>
      <c r="C43" s="1" t="s">
        <v>5</v>
      </c>
      <c r="D43" s="6">
        <v>5</v>
      </c>
      <c r="E43" s="1">
        <v>3.6</v>
      </c>
      <c r="F43" s="1" t="s">
        <v>9</v>
      </c>
    </row>
    <row r="44" spans="2:6" x14ac:dyDescent="0.25">
      <c r="B44" s="1">
        <v>4</v>
      </c>
      <c r="C44" s="1" t="s">
        <v>5</v>
      </c>
      <c r="D44" s="6">
        <v>8</v>
      </c>
      <c r="E44" s="1">
        <v>3.6</v>
      </c>
      <c r="F44" s="1" t="s">
        <v>9</v>
      </c>
    </row>
    <row r="45" spans="2:6" x14ac:dyDescent="0.25">
      <c r="B45" s="1">
        <v>4</v>
      </c>
      <c r="C45" s="1" t="s">
        <v>5</v>
      </c>
      <c r="D45" s="1">
        <v>10</v>
      </c>
      <c r="E45" s="1">
        <v>3.6</v>
      </c>
      <c r="F45" s="1" t="s">
        <v>9</v>
      </c>
    </row>
    <row r="46" spans="2:6" x14ac:dyDescent="0.25">
      <c r="B46" s="1">
        <v>4</v>
      </c>
      <c r="C46" s="1" t="s">
        <v>5</v>
      </c>
      <c r="D46" s="1">
        <v>12</v>
      </c>
      <c r="E46" s="1">
        <v>3.6</v>
      </c>
      <c r="F46" s="1" t="s">
        <v>9</v>
      </c>
    </row>
    <row r="47" spans="2:6" x14ac:dyDescent="0.25">
      <c r="B47" s="1">
        <v>4</v>
      </c>
      <c r="C47" s="1" t="s">
        <v>5</v>
      </c>
      <c r="D47" s="1">
        <v>15</v>
      </c>
      <c r="E47" s="1">
        <v>3.6</v>
      </c>
      <c r="F47" s="1" t="s">
        <v>9</v>
      </c>
    </row>
    <row r="48" spans="2:6" x14ac:dyDescent="0.25">
      <c r="B48" s="1">
        <v>4</v>
      </c>
      <c r="C48" s="1" t="s">
        <v>5</v>
      </c>
      <c r="D48" s="6">
        <v>20</v>
      </c>
      <c r="E48" s="1">
        <v>3.6</v>
      </c>
      <c r="F48" s="1" t="s">
        <v>9</v>
      </c>
    </row>
    <row r="49" spans="2:6" x14ac:dyDescent="0.25">
      <c r="B49" s="1">
        <v>4</v>
      </c>
      <c r="C49" s="1" t="s">
        <v>5</v>
      </c>
      <c r="D49" s="6">
        <v>22</v>
      </c>
      <c r="E49" s="1">
        <v>3.6</v>
      </c>
      <c r="F49" s="1" t="s">
        <v>9</v>
      </c>
    </row>
    <row r="50" spans="2:6" x14ac:dyDescent="0.25">
      <c r="B50" s="1">
        <v>1</v>
      </c>
      <c r="C50" s="1" t="s">
        <v>5</v>
      </c>
      <c r="D50" s="6">
        <v>12</v>
      </c>
      <c r="E50" s="1">
        <v>4.2</v>
      </c>
      <c r="F50" s="1" t="s">
        <v>6</v>
      </c>
    </row>
    <row r="51" spans="2:6" x14ac:dyDescent="0.25">
      <c r="B51" s="1">
        <v>1</v>
      </c>
      <c r="C51" s="1" t="s">
        <v>5</v>
      </c>
      <c r="D51" s="6">
        <v>15</v>
      </c>
      <c r="E51" s="1">
        <v>4.2</v>
      </c>
      <c r="F51" s="1" t="s">
        <v>6</v>
      </c>
    </row>
    <row r="52" spans="2:6" x14ac:dyDescent="0.25">
      <c r="B52" s="1">
        <v>1</v>
      </c>
      <c r="C52" s="1" t="s">
        <v>5</v>
      </c>
      <c r="D52" s="1">
        <v>18</v>
      </c>
      <c r="E52" s="1">
        <v>4.2</v>
      </c>
      <c r="F52" s="1" t="s">
        <v>6</v>
      </c>
    </row>
    <row r="53" spans="2:6" x14ac:dyDescent="0.25">
      <c r="B53" s="1">
        <v>1</v>
      </c>
      <c r="C53" s="1" t="s">
        <v>5</v>
      </c>
      <c r="D53" s="1">
        <v>20</v>
      </c>
      <c r="E53" s="1">
        <v>4.2</v>
      </c>
      <c r="F53" s="1" t="s">
        <v>6</v>
      </c>
    </row>
    <row r="54" spans="2:6" x14ac:dyDescent="0.25">
      <c r="B54" s="1">
        <v>1</v>
      </c>
      <c r="C54" s="1" t="s">
        <v>5</v>
      </c>
      <c r="D54" s="1">
        <v>20</v>
      </c>
      <c r="E54" s="1">
        <v>4.2</v>
      </c>
      <c r="F54" s="1" t="s">
        <v>6</v>
      </c>
    </row>
    <row r="55" spans="2:6" x14ac:dyDescent="0.25">
      <c r="B55" s="1">
        <v>1</v>
      </c>
      <c r="C55" s="1" t="s">
        <v>5</v>
      </c>
      <c r="D55" s="6">
        <v>25</v>
      </c>
      <c r="E55" s="1">
        <v>4.2</v>
      </c>
      <c r="F55" s="1" t="s">
        <v>6</v>
      </c>
    </row>
    <row r="56" spans="2:6" x14ac:dyDescent="0.25">
      <c r="B56" s="1">
        <v>1</v>
      </c>
      <c r="C56" s="1" t="s">
        <v>5</v>
      </c>
      <c r="D56" s="6">
        <v>28</v>
      </c>
      <c r="E56" s="1">
        <v>4.2</v>
      </c>
      <c r="F56" s="1" t="s">
        <v>6</v>
      </c>
    </row>
    <row r="57" spans="2:6" x14ac:dyDescent="0.25">
      <c r="B57" s="1">
        <v>2</v>
      </c>
      <c r="C57" s="1" t="s">
        <v>7</v>
      </c>
      <c r="D57" s="6">
        <v>10</v>
      </c>
      <c r="E57" s="1">
        <v>3.8</v>
      </c>
      <c r="F57" s="1" t="s">
        <v>6</v>
      </c>
    </row>
    <row r="58" spans="2:6" x14ac:dyDescent="0.25">
      <c r="B58" s="1">
        <v>2</v>
      </c>
      <c r="C58" s="1" t="s">
        <v>7</v>
      </c>
      <c r="D58" s="1">
        <v>12</v>
      </c>
      <c r="E58" s="1">
        <v>3.8</v>
      </c>
      <c r="F58" s="1" t="s">
        <v>6</v>
      </c>
    </row>
    <row r="59" spans="2:6" x14ac:dyDescent="0.25">
      <c r="B59" s="1">
        <v>2</v>
      </c>
      <c r="C59" s="1" t="s">
        <v>7</v>
      </c>
      <c r="D59" s="1">
        <v>15</v>
      </c>
      <c r="E59" s="1">
        <v>3.8</v>
      </c>
      <c r="F59" s="1" t="s">
        <v>6</v>
      </c>
    </row>
    <row r="60" spans="2:6" x14ac:dyDescent="0.25">
      <c r="B60" s="1">
        <v>2</v>
      </c>
      <c r="C60" s="1" t="s">
        <v>7</v>
      </c>
      <c r="D60" s="1">
        <v>18</v>
      </c>
      <c r="E60" s="1">
        <v>3.8</v>
      </c>
      <c r="F60" s="1" t="s">
        <v>6</v>
      </c>
    </row>
    <row r="61" spans="2:6" x14ac:dyDescent="0.25">
      <c r="B61" s="1">
        <v>2</v>
      </c>
      <c r="C61" s="1" t="s">
        <v>7</v>
      </c>
      <c r="D61" s="6">
        <v>20</v>
      </c>
      <c r="E61" s="1">
        <v>3.8</v>
      </c>
      <c r="F61" s="1" t="s">
        <v>6</v>
      </c>
    </row>
    <row r="62" spans="2:6" x14ac:dyDescent="0.25">
      <c r="B62" s="1">
        <v>5</v>
      </c>
      <c r="C62" s="1" t="s">
        <v>21</v>
      </c>
      <c r="D62" s="6">
        <v>18</v>
      </c>
      <c r="E62" s="1">
        <v>4.5</v>
      </c>
      <c r="F62" s="1" t="s">
        <v>6</v>
      </c>
    </row>
    <row r="63" spans="2:6" x14ac:dyDescent="0.25">
      <c r="B63" s="1">
        <v>5</v>
      </c>
      <c r="C63" s="1" t="s">
        <v>21</v>
      </c>
      <c r="D63" s="6">
        <v>20</v>
      </c>
      <c r="E63" s="1">
        <v>4.5</v>
      </c>
      <c r="F63" s="1" t="s">
        <v>6</v>
      </c>
    </row>
    <row r="64" spans="2:6" x14ac:dyDescent="0.25">
      <c r="B64" s="1">
        <v>5</v>
      </c>
      <c r="C64" s="1" t="s">
        <v>21</v>
      </c>
      <c r="D64" s="1">
        <v>22</v>
      </c>
      <c r="E64" s="1">
        <v>4.5</v>
      </c>
      <c r="F64" s="1" t="s">
        <v>6</v>
      </c>
    </row>
    <row r="65" spans="2:6" x14ac:dyDescent="0.25">
      <c r="B65" s="1">
        <v>5</v>
      </c>
      <c r="C65" s="1" t="s">
        <v>21</v>
      </c>
      <c r="D65" s="1">
        <v>25</v>
      </c>
      <c r="E65" s="1">
        <v>4.5</v>
      </c>
      <c r="F65" s="1" t="s">
        <v>6</v>
      </c>
    </row>
    <row r="66" spans="2:6" x14ac:dyDescent="0.25">
      <c r="B66" s="1">
        <v>5</v>
      </c>
      <c r="C66" s="1" t="s">
        <v>21</v>
      </c>
      <c r="D66" s="6">
        <v>28</v>
      </c>
      <c r="E66" s="1">
        <v>4.5</v>
      </c>
      <c r="F66" s="1" t="s">
        <v>6</v>
      </c>
    </row>
    <row r="67" spans="2:6" x14ac:dyDescent="0.25">
      <c r="B67" s="1">
        <v>5</v>
      </c>
      <c r="C67" s="1" t="s">
        <v>21</v>
      </c>
      <c r="D67" s="6">
        <v>30</v>
      </c>
      <c r="E67" s="1">
        <v>4.5</v>
      </c>
      <c r="F67" s="1" t="s">
        <v>6</v>
      </c>
    </row>
    <row r="68" spans="2:6" x14ac:dyDescent="0.25">
      <c r="B68" t="s">
        <v>25</v>
      </c>
    </row>
    <row r="69" spans="2:6" ht="45" x14ac:dyDescent="0.25">
      <c r="B69" s="1" t="s">
        <v>0</v>
      </c>
      <c r="C69" s="1" t="s">
        <v>1</v>
      </c>
      <c r="D69" s="2" t="s">
        <v>3</v>
      </c>
      <c r="E69" s="2" t="s">
        <v>2</v>
      </c>
      <c r="F69" s="1" t="s">
        <v>4</v>
      </c>
    </row>
    <row r="70" spans="2:6" x14ac:dyDescent="0.25">
      <c r="B70" s="1">
        <v>3</v>
      </c>
      <c r="C70" s="1" t="s">
        <v>21</v>
      </c>
      <c r="D70" s="1">
        <v>4.0999999999999996</v>
      </c>
      <c r="E70" s="6">
        <v>8</v>
      </c>
      <c r="F70" s="1" t="s">
        <v>9</v>
      </c>
    </row>
    <row r="71" spans="2:6" x14ac:dyDescent="0.25">
      <c r="B71" s="1">
        <v>3</v>
      </c>
      <c r="C71" s="1" t="s">
        <v>21</v>
      </c>
      <c r="D71" s="1">
        <v>4.0999999999999996</v>
      </c>
      <c r="E71" s="6">
        <v>10</v>
      </c>
      <c r="F71" s="1" t="s">
        <v>9</v>
      </c>
    </row>
    <row r="72" spans="2:6" x14ac:dyDescent="0.25">
      <c r="B72" s="1">
        <v>3</v>
      </c>
      <c r="C72" s="1" t="s">
        <v>21</v>
      </c>
      <c r="D72" s="1">
        <v>4.0999999999999996</v>
      </c>
      <c r="E72" s="1">
        <v>12</v>
      </c>
      <c r="F72" s="1" t="s">
        <v>9</v>
      </c>
    </row>
    <row r="73" spans="2:6" x14ac:dyDescent="0.25">
      <c r="B73" s="1">
        <v>3</v>
      </c>
      <c r="C73" s="1" t="s">
        <v>21</v>
      </c>
      <c r="D73" s="1">
        <v>4.0999999999999996</v>
      </c>
      <c r="E73" s="1">
        <v>14</v>
      </c>
      <c r="F73" s="1" t="s">
        <v>9</v>
      </c>
    </row>
    <row r="74" spans="2:6" x14ac:dyDescent="0.25">
      <c r="B74" s="1">
        <v>3</v>
      </c>
      <c r="C74" s="1" t="s">
        <v>21</v>
      </c>
      <c r="D74" s="1">
        <v>4.0999999999999996</v>
      </c>
      <c r="E74" s="6">
        <v>16</v>
      </c>
      <c r="F74" s="1" t="s">
        <v>9</v>
      </c>
    </row>
    <row r="75" spans="2:6" x14ac:dyDescent="0.25">
      <c r="B75" s="1">
        <v>3</v>
      </c>
      <c r="C75" s="1" t="s">
        <v>21</v>
      </c>
      <c r="D75" s="1">
        <v>4.0999999999999996</v>
      </c>
      <c r="E75" s="6">
        <v>18</v>
      </c>
      <c r="F75" s="1" t="s">
        <v>9</v>
      </c>
    </row>
    <row r="76" spans="2:6" x14ac:dyDescent="0.25">
      <c r="B76" s="1">
        <v>5</v>
      </c>
      <c r="C76" s="1" t="s">
        <v>21</v>
      </c>
      <c r="D76" s="1">
        <v>4.5</v>
      </c>
      <c r="E76" s="6">
        <v>18</v>
      </c>
      <c r="F76" s="1" t="s">
        <v>6</v>
      </c>
    </row>
    <row r="77" spans="2:6" x14ac:dyDescent="0.25">
      <c r="B77" s="1">
        <v>5</v>
      </c>
      <c r="C77" s="1" t="s">
        <v>21</v>
      </c>
      <c r="D77" s="1">
        <v>4.5</v>
      </c>
      <c r="E77" s="6">
        <v>20</v>
      </c>
      <c r="F77" s="1" t="s">
        <v>6</v>
      </c>
    </row>
    <row r="78" spans="2:6" x14ac:dyDescent="0.25">
      <c r="B78" s="1">
        <v>5</v>
      </c>
      <c r="C78" s="1" t="s">
        <v>21</v>
      </c>
      <c r="D78" s="1">
        <v>4.5</v>
      </c>
      <c r="E78" s="1">
        <v>22</v>
      </c>
      <c r="F78" s="1" t="s">
        <v>6</v>
      </c>
    </row>
    <row r="79" spans="2:6" x14ac:dyDescent="0.25">
      <c r="B79" s="1">
        <v>5</v>
      </c>
      <c r="C79" s="1" t="s">
        <v>21</v>
      </c>
      <c r="D79" s="1">
        <v>4.5</v>
      </c>
      <c r="E79" s="1">
        <v>25</v>
      </c>
      <c r="F79" s="1" t="s">
        <v>6</v>
      </c>
    </row>
    <row r="80" spans="2:6" x14ac:dyDescent="0.25">
      <c r="B80" s="1">
        <v>5</v>
      </c>
      <c r="C80" s="1" t="s">
        <v>21</v>
      </c>
      <c r="D80" s="1">
        <v>4.5</v>
      </c>
      <c r="E80" s="6">
        <v>28</v>
      </c>
      <c r="F80" s="1" t="s">
        <v>6</v>
      </c>
    </row>
    <row r="81" spans="2:6" x14ac:dyDescent="0.25">
      <c r="B81" s="1">
        <v>5</v>
      </c>
      <c r="C81" s="1" t="s">
        <v>21</v>
      </c>
      <c r="D81" s="1">
        <v>4.5</v>
      </c>
      <c r="E81" s="6">
        <v>30</v>
      </c>
      <c r="F81" s="1" t="s">
        <v>6</v>
      </c>
    </row>
    <row r="82" spans="2:6" x14ac:dyDescent="0.25">
      <c r="B82" s="1">
        <v>2</v>
      </c>
      <c r="C82" s="1" t="s">
        <v>7</v>
      </c>
      <c r="D82" s="1">
        <v>3.8</v>
      </c>
      <c r="E82" s="6">
        <v>10</v>
      </c>
      <c r="F82" s="1" t="s">
        <v>6</v>
      </c>
    </row>
    <row r="83" spans="2:6" x14ac:dyDescent="0.25">
      <c r="B83" s="1">
        <v>2</v>
      </c>
      <c r="C83" s="1" t="s">
        <v>7</v>
      </c>
      <c r="D83" s="1">
        <v>3.8</v>
      </c>
      <c r="E83" s="1">
        <v>12</v>
      </c>
      <c r="F83" s="1" t="s">
        <v>6</v>
      </c>
    </row>
    <row r="84" spans="2:6" x14ac:dyDescent="0.25">
      <c r="B84" s="1">
        <v>2</v>
      </c>
      <c r="C84" s="1" t="s">
        <v>7</v>
      </c>
      <c r="D84" s="1">
        <v>3.8</v>
      </c>
      <c r="E84" s="1">
        <v>15</v>
      </c>
      <c r="F84" s="1" t="s">
        <v>6</v>
      </c>
    </row>
    <row r="85" spans="2:6" x14ac:dyDescent="0.25">
      <c r="B85" s="1">
        <v>2</v>
      </c>
      <c r="C85" s="1" t="s">
        <v>7</v>
      </c>
      <c r="D85" s="1">
        <v>3.8</v>
      </c>
      <c r="E85" s="1">
        <v>18</v>
      </c>
      <c r="F85" s="1" t="s">
        <v>6</v>
      </c>
    </row>
    <row r="86" spans="2:6" x14ac:dyDescent="0.25">
      <c r="B86" s="1">
        <v>2</v>
      </c>
      <c r="C86" s="1" t="s">
        <v>7</v>
      </c>
      <c r="D86" s="1">
        <v>3.8</v>
      </c>
      <c r="E86" s="6">
        <v>20</v>
      </c>
      <c r="F86" s="1" t="s">
        <v>6</v>
      </c>
    </row>
    <row r="87" spans="2:6" x14ac:dyDescent="0.25">
      <c r="B87" s="1">
        <v>1</v>
      </c>
      <c r="C87" s="1" t="s">
        <v>5</v>
      </c>
      <c r="D87" s="1">
        <v>4.2</v>
      </c>
      <c r="E87" s="6">
        <v>12</v>
      </c>
      <c r="F87" s="1" t="s">
        <v>6</v>
      </c>
    </row>
    <row r="88" spans="2:6" x14ac:dyDescent="0.25">
      <c r="B88" s="1">
        <v>1</v>
      </c>
      <c r="C88" s="1" t="s">
        <v>5</v>
      </c>
      <c r="D88" s="1">
        <v>4.2</v>
      </c>
      <c r="E88" s="6">
        <v>15</v>
      </c>
      <c r="F88" s="1" t="s">
        <v>6</v>
      </c>
    </row>
    <row r="89" spans="2:6" x14ac:dyDescent="0.25">
      <c r="B89" s="1">
        <v>1</v>
      </c>
      <c r="C89" s="1" t="s">
        <v>5</v>
      </c>
      <c r="D89" s="1">
        <v>4.2</v>
      </c>
      <c r="E89" s="1">
        <v>18</v>
      </c>
      <c r="F89" s="1" t="s">
        <v>6</v>
      </c>
    </row>
    <row r="90" spans="2:6" x14ac:dyDescent="0.25">
      <c r="B90" s="1">
        <v>1</v>
      </c>
      <c r="C90" s="1" t="s">
        <v>5</v>
      </c>
      <c r="D90" s="1">
        <v>4.2</v>
      </c>
      <c r="E90" s="1">
        <v>20</v>
      </c>
      <c r="F90" s="1" t="s">
        <v>6</v>
      </c>
    </row>
    <row r="91" spans="2:6" x14ac:dyDescent="0.25">
      <c r="B91" s="1">
        <v>1</v>
      </c>
      <c r="C91" s="1" t="s">
        <v>5</v>
      </c>
      <c r="D91" s="1">
        <v>4.2</v>
      </c>
      <c r="E91" s="1">
        <v>20</v>
      </c>
      <c r="F91" s="1" t="s">
        <v>6</v>
      </c>
    </row>
    <row r="92" spans="2:6" x14ac:dyDescent="0.25">
      <c r="B92" s="1">
        <v>1</v>
      </c>
      <c r="C92" s="1" t="s">
        <v>5</v>
      </c>
      <c r="D92" s="1">
        <v>4.2</v>
      </c>
      <c r="E92" s="6">
        <v>25</v>
      </c>
      <c r="F92" s="1" t="s">
        <v>6</v>
      </c>
    </row>
    <row r="93" spans="2:6" x14ac:dyDescent="0.25">
      <c r="B93" s="1">
        <v>1</v>
      </c>
      <c r="C93" s="1" t="s">
        <v>5</v>
      </c>
      <c r="D93" s="1">
        <v>4.2</v>
      </c>
      <c r="E93" s="6">
        <v>28</v>
      </c>
      <c r="F93" s="1" t="s">
        <v>6</v>
      </c>
    </row>
    <row r="94" spans="2:6" x14ac:dyDescent="0.25">
      <c r="B94" s="1">
        <v>4</v>
      </c>
      <c r="C94" s="1" t="s">
        <v>5</v>
      </c>
      <c r="D94" s="1">
        <v>3.6</v>
      </c>
      <c r="E94" s="6">
        <v>5</v>
      </c>
      <c r="F94" s="1" t="s">
        <v>9</v>
      </c>
    </row>
    <row r="95" spans="2:6" x14ac:dyDescent="0.25">
      <c r="B95" s="1">
        <v>4</v>
      </c>
      <c r="C95" s="1" t="s">
        <v>5</v>
      </c>
      <c r="D95" s="1">
        <v>3.6</v>
      </c>
      <c r="E95" s="6">
        <v>8</v>
      </c>
      <c r="F95" s="1" t="s">
        <v>9</v>
      </c>
    </row>
    <row r="96" spans="2:6" x14ac:dyDescent="0.25">
      <c r="B96" s="1">
        <v>4</v>
      </c>
      <c r="C96" s="1" t="s">
        <v>5</v>
      </c>
      <c r="D96" s="1">
        <v>3.6</v>
      </c>
      <c r="E96" s="1">
        <v>10</v>
      </c>
      <c r="F96" s="1" t="s">
        <v>9</v>
      </c>
    </row>
    <row r="97" spans="2:6" x14ac:dyDescent="0.25">
      <c r="B97" s="1">
        <v>4</v>
      </c>
      <c r="C97" s="1" t="s">
        <v>5</v>
      </c>
      <c r="D97" s="1">
        <v>3.6</v>
      </c>
      <c r="E97" s="1">
        <v>12</v>
      </c>
      <c r="F97" s="1" t="s">
        <v>9</v>
      </c>
    </row>
    <row r="98" spans="2:6" x14ac:dyDescent="0.25">
      <c r="B98" s="1">
        <v>4</v>
      </c>
      <c r="C98" s="1" t="s">
        <v>5</v>
      </c>
      <c r="D98" s="1">
        <v>3.6</v>
      </c>
      <c r="E98" s="1">
        <v>15</v>
      </c>
      <c r="F98" s="1" t="s">
        <v>9</v>
      </c>
    </row>
    <row r="99" spans="2:6" x14ac:dyDescent="0.25">
      <c r="B99" s="1">
        <v>4</v>
      </c>
      <c r="C99" s="1" t="s">
        <v>5</v>
      </c>
      <c r="D99" s="1">
        <v>3.6</v>
      </c>
      <c r="E99" s="6">
        <v>20</v>
      </c>
      <c r="F99" s="1" t="s">
        <v>9</v>
      </c>
    </row>
    <row r="100" spans="2:6" x14ac:dyDescent="0.25">
      <c r="B100" s="1">
        <v>4</v>
      </c>
      <c r="C100" s="1" t="s">
        <v>5</v>
      </c>
      <c r="D100" s="1">
        <v>3.6</v>
      </c>
      <c r="E100" s="6">
        <v>22</v>
      </c>
      <c r="F100" s="1" t="s">
        <v>9</v>
      </c>
    </row>
  </sheetData>
  <sortState xmlns:xlrd2="http://schemas.microsoft.com/office/spreadsheetml/2017/richdata2" ref="B37:F67">
    <sortCondition ref="F37:F67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DAV20857032 (Dafydd Davies)</dc:creator>
  <cp:keywords/>
  <dc:description/>
  <cp:lastModifiedBy>DAV20857032 (Dafydd Davies)</cp:lastModifiedBy>
  <cp:revision/>
  <dcterms:created xsi:type="dcterms:W3CDTF">2023-11-15T12:08:15Z</dcterms:created>
  <dcterms:modified xsi:type="dcterms:W3CDTF">2024-01-19T20:17:00Z</dcterms:modified>
  <cp:category/>
  <cp:contentStatus/>
</cp:coreProperties>
</file>