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nw\Dropbox\2018-2019\End Of Year\M6X01088 - BIS\"/>
    </mc:Choice>
  </mc:AlternateContent>
  <bookViews>
    <workbookView xWindow="0" yWindow="0" windowWidth="16770" windowHeight="7560"/>
  </bookViews>
  <sheets>
    <sheet name="BIS 2018-19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 l="1"/>
  <c r="I6" i="1"/>
  <c r="I7" i="1"/>
  <c r="I4" i="1"/>
  <c r="I3" i="1"/>
  <c r="I2" i="1"/>
</calcChain>
</file>

<file path=xl/sharedStrings.xml><?xml version="1.0" encoding="utf-8"?>
<sst xmlns="http://schemas.openxmlformats.org/spreadsheetml/2006/main" count="33" uniqueCount="31">
  <si>
    <t>Assignment 1</t>
  </si>
  <si>
    <t>Assignment 2</t>
  </si>
  <si>
    <t>TOTAL</t>
  </si>
  <si>
    <t>Attendance</t>
  </si>
  <si>
    <t>Final Mark</t>
  </si>
  <si>
    <t>Abdul Malek</t>
  </si>
  <si>
    <t>Sabrina</t>
  </si>
  <si>
    <t>Evans</t>
  </si>
  <si>
    <t>Luke</t>
  </si>
  <si>
    <t>Gore</t>
  </si>
  <si>
    <t>Rutendo</t>
  </si>
  <si>
    <t>Partridge</t>
  </si>
  <si>
    <t>Lisa</t>
  </si>
  <si>
    <t>Pennington</t>
  </si>
  <si>
    <t>Lloyd</t>
  </si>
  <si>
    <t>Steel</t>
  </si>
  <si>
    <t>Ashleigh</t>
  </si>
  <si>
    <t>Zhang</t>
  </si>
  <si>
    <t>Wenshuo</t>
  </si>
  <si>
    <t>MEAN</t>
  </si>
  <si>
    <t>SD</t>
  </si>
  <si>
    <t>NB: Lloyd Pennington had EC for Assignment 1 so the 57 represents the resit mark.</t>
  </si>
  <si>
    <t>First</t>
  </si>
  <si>
    <t>Upper Second</t>
  </si>
  <si>
    <t>Lower Second</t>
  </si>
  <si>
    <t>Third</t>
  </si>
  <si>
    <t>Condonable Fail</t>
  </si>
  <si>
    <t>Fail</t>
  </si>
  <si>
    <t>Overall</t>
  </si>
  <si>
    <t>Mean</t>
  </si>
  <si>
    <t>St. Dev.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</si>
</sst>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1" fontId="0" fillId="2" borderId="0" xfId="0" applyNumberFormat="1" applyFill="1" applyAlignment="1">
      <alignment horizontal="center"/>
    </xf>
    <xf numFmtId="16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left" vertical="center"/>
    </xf>
    <xf numFmtId="9" fontId="0" fillId="0" borderId="0" xfId="1" applyNumberFormat="1" applyFont="1" applyAlignment="1">
      <alignment vertical="center"/>
    </xf>
    <xf numFmtId="9" fontId="0" fillId="0" borderId="0" xfId="0" applyNumberFormat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4" fontId="2" fillId="0" borderId="3" xfId="0" applyNumberFormat="1" applyFon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164" fontId="2" fillId="0" borderId="6" xfId="0" applyNumberFormat="1" applyFont="1" applyBorder="1" applyAlignment="1">
      <alignment horizontal="center"/>
    </xf>
    <xf numFmtId="0" fontId="0" fillId="0" borderId="7" xfId="0" applyBorder="1" applyAlignment="1">
      <alignment horizontal="center"/>
    </xf>
    <xf numFmtId="1" fontId="2" fillId="0" borderId="8" xfId="0" applyNumberFormat="1" applyFon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</cellXfs>
  <cellStyles count="2">
    <cellStyle name="Normal" xfId="0" builtinId="0"/>
    <cellStyle name="Percent" xfId="1" builtinId="5"/>
  </cellStyles>
  <dxfs count="6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c-nw/Dropbox/2018-2019/Marking/BIS/BIS%20Marking%202018-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ignment1"/>
      <sheetName val="Assignment2"/>
      <sheetName val="Overall"/>
      <sheetName val="Sheet1"/>
    </sheetNames>
    <sheetDataSet>
      <sheetData sheetId="0"/>
      <sheetData sheetId="1"/>
      <sheetData sheetId="2">
        <row r="1">
          <cell r="T1" t="str">
            <v>Final Mark</v>
          </cell>
        </row>
        <row r="2">
          <cell r="S2">
            <v>90.85</v>
          </cell>
          <cell r="T2">
            <v>74.024999999999991</v>
          </cell>
        </row>
        <row r="3">
          <cell r="S3">
            <v>50</v>
          </cell>
          <cell r="T3">
            <v>44.875</v>
          </cell>
        </row>
        <row r="4">
          <cell r="S4">
            <v>61.8</v>
          </cell>
          <cell r="T4">
            <v>39.5</v>
          </cell>
        </row>
        <row r="5">
          <cell r="S5">
            <v>90.85</v>
          </cell>
          <cell r="T5">
            <v>78.800000000000011</v>
          </cell>
        </row>
        <row r="6">
          <cell r="S6">
            <v>50</v>
          </cell>
          <cell r="T6">
            <v>46.099999999999987</v>
          </cell>
        </row>
        <row r="7">
          <cell r="S7">
            <v>50.85</v>
          </cell>
          <cell r="T7">
            <v>40.799999999999997</v>
          </cell>
        </row>
        <row r="8">
          <cell r="S8">
            <v>90.85</v>
          </cell>
          <cell r="T8">
            <v>71.25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"/>
  <sheetViews>
    <sheetView tabSelected="1" workbookViewId="0">
      <selection activeCell="F19" sqref="F19"/>
    </sheetView>
  </sheetViews>
  <sheetFormatPr defaultRowHeight="15" x14ac:dyDescent="0.25"/>
  <cols>
    <col min="1" max="1" width="13.5703125" customWidth="1"/>
    <col min="3" max="3" width="12.85546875" style="1" customWidth="1"/>
    <col min="4" max="5" width="14.42578125" style="1" bestFit="1" customWidth="1"/>
    <col min="6" max="6" width="13.7109375" bestFit="1" customWidth="1"/>
    <col min="8" max="8" width="15.42578125" bestFit="1" customWidth="1"/>
    <col min="9" max="10" width="12.85546875" bestFit="1" customWidth="1"/>
    <col min="11" max="11" width="7.42578125" bestFit="1" customWidth="1"/>
    <col min="18" max="18" width="11.28515625" bestFit="1" customWidth="1"/>
    <col min="19" max="19" width="10.140625" bestFit="1" customWidth="1"/>
  </cols>
  <sheetData>
    <row r="1" spans="1:19" x14ac:dyDescent="0.25">
      <c r="C1" s="1" t="s">
        <v>0</v>
      </c>
      <c r="D1" s="1" t="s">
        <v>1</v>
      </c>
      <c r="E1" s="15" t="s">
        <v>2</v>
      </c>
      <c r="F1" s="1"/>
      <c r="R1" s="1" t="s">
        <v>3</v>
      </c>
      <c r="S1" s="1" t="s">
        <v>4</v>
      </c>
    </row>
    <row r="2" spans="1:19" ht="15.75" x14ac:dyDescent="0.25">
      <c r="A2" t="s">
        <v>5</v>
      </c>
      <c r="B2" t="s">
        <v>6</v>
      </c>
      <c r="C2" s="2">
        <v>84</v>
      </c>
      <c r="D2" s="2">
        <v>69.75</v>
      </c>
      <c r="E2" s="16">
        <v>74.024999999999991</v>
      </c>
      <c r="F2" s="2"/>
      <c r="H2" s="6" t="s">
        <v>22</v>
      </c>
      <c r="I2" s="7">
        <f>COUNTIF(E$2:E$8,"&gt;=70")/COUNTIF(E$2:E$8,"&gt;0")</f>
        <v>0.42857142857142855</v>
      </c>
      <c r="R2" s="2">
        <v>90.85</v>
      </c>
      <c r="S2" s="3">
        <v>74.024999999999991</v>
      </c>
    </row>
    <row r="3" spans="1:19" ht="15.75" x14ac:dyDescent="0.25">
      <c r="A3" t="s">
        <v>7</v>
      </c>
      <c r="B3" t="s">
        <v>8</v>
      </c>
      <c r="C3" s="2">
        <v>33.5</v>
      </c>
      <c r="D3" s="2">
        <v>49.750000000000007</v>
      </c>
      <c r="E3" s="16">
        <v>44.875</v>
      </c>
      <c r="F3" s="2"/>
      <c r="H3" s="6" t="s">
        <v>23</v>
      </c>
      <c r="I3" s="7">
        <f>COUNTIFS(E$2:E$8,"&gt;=60",E$2:E$8,"&lt;70")/COUNTIF(E$2:E$8,"&gt;0")</f>
        <v>0</v>
      </c>
      <c r="R3" s="2">
        <v>50</v>
      </c>
      <c r="S3" s="3">
        <v>44.875</v>
      </c>
    </row>
    <row r="4" spans="1:19" ht="15.75" x14ac:dyDescent="0.25">
      <c r="A4" t="s">
        <v>9</v>
      </c>
      <c r="B4" t="s">
        <v>10</v>
      </c>
      <c r="C4" s="2">
        <v>39.499999999999993</v>
      </c>
      <c r="D4" s="2">
        <v>39.5</v>
      </c>
      <c r="E4" s="16">
        <v>39.5</v>
      </c>
      <c r="F4" s="2"/>
      <c r="H4" s="6" t="s">
        <v>24</v>
      </c>
      <c r="I4" s="7">
        <f>COUNTIFS(E$2:E$8,"&gt;=50",E$2:E$8,"&lt;60")/COUNTIF(E$2:E$8,"&gt;0")</f>
        <v>0.14285714285714285</v>
      </c>
      <c r="R4" s="2">
        <v>61.8</v>
      </c>
      <c r="S4" s="3">
        <v>39.5</v>
      </c>
    </row>
    <row r="5" spans="1:19" ht="15.75" x14ac:dyDescent="0.25">
      <c r="A5" t="s">
        <v>11</v>
      </c>
      <c r="B5" t="s">
        <v>12</v>
      </c>
      <c r="C5" s="2">
        <v>65.5</v>
      </c>
      <c r="D5" s="2">
        <v>84.500000000000014</v>
      </c>
      <c r="E5" s="16">
        <v>78.800000000000011</v>
      </c>
      <c r="F5" s="2"/>
      <c r="H5" s="6" t="s">
        <v>25</v>
      </c>
      <c r="I5" s="7">
        <f>COUNTIFS(E$2:E$8,"&gt;=39.5",E$2:E$8,"&lt;50")/COUNTIF(E$2:E$8,"&gt;0")</f>
        <v>0.42857142857142855</v>
      </c>
      <c r="R5" s="2">
        <v>90.85</v>
      </c>
      <c r="S5" s="3">
        <v>78.800000000000011</v>
      </c>
    </row>
    <row r="6" spans="1:19" ht="15.75" x14ac:dyDescent="0.25">
      <c r="A6" t="s">
        <v>13</v>
      </c>
      <c r="B6" t="s">
        <v>14</v>
      </c>
      <c r="C6" s="2">
        <v>57</v>
      </c>
      <c r="D6" s="2">
        <v>51.499999999999993</v>
      </c>
      <c r="E6" s="16">
        <v>53.149999999999991</v>
      </c>
      <c r="F6" s="2"/>
      <c r="H6" s="6" t="s">
        <v>26</v>
      </c>
      <c r="I6" s="7">
        <f>COUNTIFS(E$2:E$8,"&gt;=30",E$2:E$8,"&lt;39.5")/COUNTIF(E$2:E$8,"&gt;0")</f>
        <v>0</v>
      </c>
      <c r="R6" s="2">
        <v>50</v>
      </c>
      <c r="S6" s="3">
        <v>46.099999999999987</v>
      </c>
    </row>
    <row r="7" spans="1:19" ht="15.75" x14ac:dyDescent="0.25">
      <c r="A7" t="s">
        <v>15</v>
      </c>
      <c r="B7" t="s">
        <v>16</v>
      </c>
      <c r="C7" s="2">
        <v>34.499999999999993</v>
      </c>
      <c r="D7" s="2">
        <v>43.500000000000007</v>
      </c>
      <c r="E7" s="16">
        <v>40.799999999999997</v>
      </c>
      <c r="F7" s="2"/>
      <c r="H7" s="6" t="s">
        <v>27</v>
      </c>
      <c r="I7" s="7">
        <f>COUNTIFS(E$2:E$8,"&gt;=0",E$2:E$8,"&lt;30")/COUNTIF(E$2:E$8,"&gt;0")</f>
        <v>0</v>
      </c>
      <c r="R7" s="2">
        <v>50.85</v>
      </c>
      <c r="S7" s="3">
        <v>40.799999999999997</v>
      </c>
    </row>
    <row r="8" spans="1:19" ht="15.75" x14ac:dyDescent="0.25">
      <c r="A8" t="s">
        <v>17</v>
      </c>
      <c r="B8" t="s">
        <v>18</v>
      </c>
      <c r="C8" s="2">
        <v>79.999999999999986</v>
      </c>
      <c r="D8" s="2">
        <v>67.5</v>
      </c>
      <c r="E8" s="16">
        <v>71.25</v>
      </c>
      <c r="F8" s="2"/>
      <c r="R8" s="2">
        <v>90.85</v>
      </c>
      <c r="S8" s="3">
        <v>71.25</v>
      </c>
    </row>
    <row r="9" spans="1:19" ht="15.75" thickBot="1" x14ac:dyDescent="0.3">
      <c r="B9" t="s">
        <v>19</v>
      </c>
      <c r="C9" s="4">
        <v>56.285714285714285</v>
      </c>
      <c r="D9" s="4">
        <v>58</v>
      </c>
      <c r="E9" s="17">
        <v>57.48571428571428</v>
      </c>
      <c r="H9" s="6"/>
      <c r="I9" s="8" t="s">
        <v>0</v>
      </c>
      <c r="J9" s="1" t="s">
        <v>1</v>
      </c>
      <c r="K9" s="1" t="s">
        <v>28</v>
      </c>
    </row>
    <row r="10" spans="1:19" ht="16.5" thickBot="1" x14ac:dyDescent="0.3">
      <c r="B10" t="s">
        <v>20</v>
      </c>
      <c r="C10" s="4">
        <v>19.608411356312601</v>
      </c>
      <c r="D10" s="4">
        <v>15.087246269614599</v>
      </c>
      <c r="E10" s="18">
        <v>15.5702547067366</v>
      </c>
      <c r="H10" s="6" t="s">
        <v>29</v>
      </c>
      <c r="I10" s="9">
        <v>56.285714285714285</v>
      </c>
      <c r="J10" s="10">
        <v>58</v>
      </c>
      <c r="K10" s="11">
        <v>57.48571428571428</v>
      </c>
    </row>
    <row r="11" spans="1:19" ht="16.5" thickBot="1" x14ac:dyDescent="0.3">
      <c r="F11" s="5"/>
      <c r="H11" s="6" t="s">
        <v>30</v>
      </c>
      <c r="I11" s="12">
        <v>19.608411356312601</v>
      </c>
      <c r="J11" s="13">
        <v>15.087246269614599</v>
      </c>
      <c r="K11" s="14">
        <v>15.5702547067366</v>
      </c>
    </row>
    <row r="13" spans="1:19" x14ac:dyDescent="0.25">
      <c r="A13" t="s">
        <v>21</v>
      </c>
    </row>
  </sheetData>
  <conditionalFormatting sqref="C2:E8">
    <cfRule type="cellIs" dxfId="5" priority="4" operator="lessThan">
      <formula>29.5</formula>
    </cfRule>
    <cfRule type="cellIs" dxfId="4" priority="5" operator="between">
      <formula>29.5</formula>
      <formula>39.49</formula>
    </cfRule>
    <cfRule type="cellIs" dxfId="3" priority="6" operator="greaterThan">
      <formula>39.49</formula>
    </cfRule>
  </conditionalFormatting>
  <conditionalFormatting sqref="S2:S8">
    <cfRule type="cellIs" dxfId="2" priority="1" operator="lessThan">
      <formula>29.5</formula>
    </cfRule>
    <cfRule type="cellIs" dxfId="1" priority="2" operator="between">
      <formula>29.5</formula>
      <formula>39.49</formula>
    </cfRule>
    <cfRule type="cellIs" dxfId="0" priority="3" operator="greaterThan">
      <formula>39.49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BIS 2018-19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 Whitehead</dc:creator>
  <cp:lastModifiedBy>Nik Whitehead</cp:lastModifiedBy>
  <dcterms:created xsi:type="dcterms:W3CDTF">2019-05-29T13:00:28Z</dcterms:created>
  <dcterms:modified xsi:type="dcterms:W3CDTF">2019-05-29T13:37:35Z</dcterms:modified>
</cp:coreProperties>
</file>