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SM/Year 3/"/>
    </mc:Choice>
  </mc:AlternateContent>
  <xr:revisionPtr revIDLastSave="0" documentId="13_ncr:1_{2320701F-1CAE-1C4E-86EE-1FE278EDD5FB}" xr6:coauthVersionLast="36" xr6:coauthVersionMax="41" xr10:uidLastSave="{00000000-0000-0000-0000-000000000000}"/>
  <bookViews>
    <workbookView xWindow="0" yWindow="460" windowWidth="27320" windowHeight="13780" tabRatio="793" activeTab="2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Used'!$A$1:$L$37</definedName>
    <definedName name="_xlnm.Print_Area" localSheetId="3">'NRM1 CP template '!$A$1:$J$197</definedName>
    <definedName name="_xlnm.Print_Area" localSheetId="2">'Summary Original'!$A$1:$F$39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7" l="1"/>
  <c r="E35" i="7"/>
  <c r="E28" i="7"/>
  <c r="E22" i="7"/>
  <c r="G196" i="9"/>
  <c r="G191" i="9"/>
  <c r="H167" i="9"/>
  <c r="H98" i="9"/>
  <c r="F35" i="7"/>
  <c r="F28" i="7"/>
  <c r="F37" i="7" s="1"/>
  <c r="H14" i="9"/>
  <c r="H141" i="9" l="1"/>
  <c r="H126" i="9"/>
  <c r="H121" i="9"/>
  <c r="H107" i="9"/>
  <c r="H89" i="9"/>
  <c r="H48" i="9"/>
  <c r="H40" i="9"/>
  <c r="H36" i="9"/>
  <c r="H31" i="9"/>
  <c r="H26" i="9"/>
  <c r="H21" i="9"/>
  <c r="H149" i="9"/>
  <c r="H132" i="9"/>
  <c r="H10" i="9"/>
  <c r="H152" i="9"/>
  <c r="H137" i="9"/>
  <c r="H158" i="9" l="1"/>
  <c r="D17" i="7"/>
  <c r="D18" i="7"/>
  <c r="D16" i="7"/>
  <c r="D15" i="7"/>
  <c r="D14" i="7"/>
</calcChain>
</file>

<file path=xl/sharedStrings.xml><?xml version="1.0" encoding="utf-8"?>
<sst xmlns="http://schemas.openxmlformats.org/spreadsheetml/2006/main" count="292" uniqueCount="245">
  <si>
    <t>£</t>
  </si>
  <si>
    <t>Element</t>
  </si>
  <si>
    <t>Information Used &amp; Assumptions</t>
  </si>
  <si>
    <t>Risks associated with BREXIT are not considered.</t>
  </si>
  <si>
    <t>VAT is excluded from the estimate.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</si>
  <si>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</si>
  <si>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</si>
  <si>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</si>
  <si>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</si>
  <si>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</si>
  <si>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</si>
  <si>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</si>
  <si>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</si>
  <si>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</si>
  <si>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</si>
  <si>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</si>
  <si>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</si>
  <si>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</si>
  <si>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</si>
  <si>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</si>
  <si>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</si>
  <si>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INTERNAL FINISHES</t>
  </si>
  <si>
    <t>Wall finishes</t>
  </si>
  <si>
    <t>Floor finishes</t>
  </si>
  <si>
    <t>Ceiling finishes</t>
  </si>
  <si>
    <t>FITTINGS AND FURNISHINGS</t>
  </si>
  <si>
    <t>SECTION SUB-TOTAL</t>
  </si>
  <si>
    <t>Elemental Cost Plan</t>
  </si>
  <si>
    <t>General fittings, furnishings and equipment</t>
  </si>
  <si>
    <t>m2</t>
  </si>
  <si>
    <t>Group element 2</t>
  </si>
  <si>
    <t>Group element 3</t>
  </si>
  <si>
    <t>Group element 4</t>
  </si>
  <si>
    <t>Group element 5</t>
  </si>
  <si>
    <t>Group element 9</t>
  </si>
  <si>
    <t>SERVICES</t>
  </si>
  <si>
    <t>Works will be undertaken in a single phase.</t>
  </si>
  <si>
    <t>All included costs are subject to variation following design development.</t>
  </si>
  <si>
    <t>General notes and exclusions;</t>
  </si>
  <si>
    <t>Internal doors &amp; screens</t>
  </si>
  <si>
    <t>Information Used</t>
  </si>
  <si>
    <t>m</t>
  </si>
  <si>
    <t>Base cost estimate A + B (sub total C)</t>
  </si>
  <si>
    <t>Group element 13</t>
  </si>
  <si>
    <t>Total Risk allowances (sub total D)</t>
  </si>
  <si>
    <t>Total Construction Cost (C + D)</t>
  </si>
  <si>
    <t>Group element 0</t>
  </si>
  <si>
    <t>Group element 1</t>
  </si>
  <si>
    <t xml:space="preserve">item </t>
  </si>
  <si>
    <t>SUBSTRUCTURE</t>
  </si>
  <si>
    <t xml:space="preserve">Frame </t>
  </si>
  <si>
    <t>Upper Floors</t>
  </si>
  <si>
    <t xml:space="preserve">Stairs &amp; Ramps </t>
  </si>
  <si>
    <t>External Walls</t>
  </si>
  <si>
    <t xml:space="preserve">Foundations </t>
  </si>
  <si>
    <t xml:space="preserve">External doors </t>
  </si>
  <si>
    <t xml:space="preserve">Projection for windows </t>
  </si>
  <si>
    <t>Proposed Ground Floor Plan</t>
  </si>
  <si>
    <t>Proposed First Floor Plan</t>
  </si>
  <si>
    <t>Proposed Second Floor Plan</t>
  </si>
  <si>
    <t>Multi-Utility Infrastructure Feasibility Study</t>
  </si>
  <si>
    <t>Group element 8</t>
  </si>
  <si>
    <t xml:space="preserve">Contaminated land </t>
  </si>
  <si>
    <t>NRM 1 phaseologies</t>
  </si>
  <si>
    <t>MAIN CONTRACTOR'S PRELIMINARIES</t>
  </si>
  <si>
    <t>Type 2a  2400 x 1360 mm</t>
  </si>
  <si>
    <t>Type 2    2400 x 1360 mm</t>
  </si>
  <si>
    <t>Type 1    2400 x 460 mm</t>
  </si>
  <si>
    <t>Type 3    2400 x 1360 mm</t>
  </si>
  <si>
    <t>Type 3a  2400 x 1360 mm</t>
  </si>
  <si>
    <t>Type 4    2400 x 1360 mm</t>
  </si>
  <si>
    <t>Type 6    3225 x 1360 mm</t>
  </si>
  <si>
    <t>Type 5    3225 x 1360 mm</t>
  </si>
  <si>
    <t>Type 7    3265 x 3450 mm</t>
  </si>
  <si>
    <t>CW Type 5   7060 x 7200 mm</t>
  </si>
  <si>
    <t>CW Type 6   7060 x 7200 mm</t>
  </si>
  <si>
    <t>CW Type 7   1469 x 7200 mm</t>
  </si>
  <si>
    <t xml:space="preserve">CW Type 8   1469 x 7200 mm </t>
  </si>
  <si>
    <t>CW Type 9a, 9b  5290 x 7200 mm</t>
  </si>
  <si>
    <t>CW Type 10  5290 x 7200 mm</t>
  </si>
  <si>
    <t>CW Type 11  3055 x 1875 mm</t>
  </si>
  <si>
    <t>CW Type 12  5410 x 1875 mm</t>
  </si>
  <si>
    <t>CW Type 13a, 13b, 13c, 13c  5410 x 1875 mm</t>
  </si>
  <si>
    <t>CW Type 14, 14a 4923 x 1875 mm</t>
  </si>
  <si>
    <t>CW Type 15  3055 x 3225 mm</t>
  </si>
  <si>
    <t>CW Type 16  5410 x 3225 mm</t>
  </si>
  <si>
    <t>CW Type 17  5410 x 3225 mm</t>
  </si>
  <si>
    <t>CW Type 18  5410 x 3225 mm</t>
  </si>
  <si>
    <t>CW Type 19  4923 x 3225 mm</t>
  </si>
  <si>
    <t>CW Type 20  1360 x 3225 mm</t>
  </si>
  <si>
    <t>CW Type 24  5410 x 3225 mm</t>
  </si>
  <si>
    <t>Aluminium rainscreen cladding</t>
  </si>
  <si>
    <t xml:space="preserve">Roof </t>
  </si>
  <si>
    <t>Type 2   2110 x 810 mm</t>
  </si>
  <si>
    <t>Type 4   2110 x 1010 mm</t>
  </si>
  <si>
    <t>Type 5   2110 x 1910 mm</t>
  </si>
  <si>
    <t>Type 5b 2110 x 2050 mm</t>
  </si>
  <si>
    <t>Type 5c 2110 x 1810 mm</t>
  </si>
  <si>
    <t>Revolving doors</t>
  </si>
  <si>
    <t>Aluminium double glazing windows (All elevations)</t>
  </si>
  <si>
    <t>£249,550.00</t>
  </si>
  <si>
    <t>£53,940.00</t>
  </si>
  <si>
    <t>Ground floor internal wall area</t>
  </si>
  <si>
    <t xml:space="preserve">1st floor internal wall area </t>
  </si>
  <si>
    <t xml:space="preserve">Type 6   2110 x 1510 mm </t>
  </si>
  <si>
    <t xml:space="preserve">Type 1   2110 x 1010 mm </t>
  </si>
  <si>
    <t>£45.00</t>
  </si>
  <si>
    <t>£2,770.00</t>
  </si>
  <si>
    <t>£19,390.00</t>
  </si>
  <si>
    <t xml:space="preserve">Single leaf internal fire resisting doors; standard fire doors; cellular core; hardwood lining; hardwood architrave;
aluminuim ironmongery (lockable, self-closure); painting or polishing; vision panel; classroom door; lockable; fire-rated </t>
  </si>
  <si>
    <t xml:space="preserve">£98,310.00 </t>
  </si>
  <si>
    <t>£40,860.00</t>
  </si>
  <si>
    <t xml:space="preserve">Extra for plaster and emulsion </t>
  </si>
  <si>
    <t xml:space="preserve">Double leaf internal fire resisting doors; standard fire doors; cellular core; hardwood lining; hardwood architrave; aluminuim ironmongery (lockable, self-closure); painting or polishing; classroom door; lockable; fire-rated </t>
  </si>
  <si>
    <t xml:space="preserve">Ground floor construction; 200mm thick reinforced concrete </t>
  </si>
  <si>
    <t xml:space="preserve">150mm thick floor insulation to ground floor slab </t>
  </si>
  <si>
    <t xml:space="preserve">Insulation to upper floors </t>
  </si>
  <si>
    <t>200mm thick precast concrete suspended floors; no finishes</t>
  </si>
  <si>
    <t xml:space="preserve">PC aluminium rooflight; rectangular; eletric opening </t>
  </si>
  <si>
    <t>£1200.00</t>
  </si>
  <si>
    <t>£40,800.00</t>
  </si>
  <si>
    <t xml:space="preserve">Rainwater goods; gutters; downpipes; fixed to backgrounds </t>
  </si>
  <si>
    <t>£15,264.00</t>
  </si>
  <si>
    <t>£94,202.00</t>
  </si>
  <si>
    <t>Metal standing seam roof; 0.9 mm thick; 180 mm glassfibre
insulation; vapour control layer; liner sheets</t>
  </si>
  <si>
    <t>£106.00</t>
  </si>
  <si>
    <t>£170.00</t>
  </si>
  <si>
    <t>£310.00</t>
  </si>
  <si>
    <t>£74.00</t>
  </si>
  <si>
    <t>PPC shading lourves</t>
  </si>
  <si>
    <t xml:space="preserve">m2 </t>
  </si>
  <si>
    <t>Supply extract louvre</t>
  </si>
  <si>
    <t xml:space="preserve">Supply extract lourves to 2nd floor </t>
  </si>
  <si>
    <t>£26.50</t>
  </si>
  <si>
    <t>£503.50</t>
  </si>
  <si>
    <t>£291.50</t>
  </si>
  <si>
    <t xml:space="preserve">Type 1   2110 x 2050 mm; single leaf doors; 60 min fire doors; fire exist </t>
  </si>
  <si>
    <t>£3,750.00</t>
  </si>
  <si>
    <t>140mm lift shaft block wall</t>
  </si>
  <si>
    <r>
      <rPr>
        <sz val="10"/>
        <color theme="1"/>
        <rFont val="Arial"/>
        <family val="2"/>
      </rPr>
      <t xml:space="preserve">All FF&amp;E included </t>
    </r>
  </si>
  <si>
    <t>WC Installation including taps</t>
  </si>
  <si>
    <t>WC Installation disabled access including taps</t>
  </si>
  <si>
    <t>WC Sink installation including taps</t>
  </si>
  <si>
    <t>Sink to cleaners store including taps</t>
  </si>
  <si>
    <t xml:space="preserve">Exposed concrete ceilling - no finishes </t>
  </si>
  <si>
    <t>Paint finish; two coats of lightweight plaster with emulsion finish</t>
  </si>
  <si>
    <t>Vinyl to floors; 2.00–2.50 mm thick</t>
  </si>
  <si>
    <t>£55.00</t>
  </si>
  <si>
    <t>Carpet to library floors; teaching spaces; heavy domestic duty; to floors</t>
  </si>
  <si>
    <t>£68.00</t>
  </si>
  <si>
    <t>PPC metal ventilation lourves</t>
  </si>
  <si>
    <t>£45,000.00</t>
  </si>
  <si>
    <t>£24.00</t>
  </si>
  <si>
    <t>£840.00</t>
  </si>
  <si>
    <t xml:space="preserve">Wooden flooring </t>
  </si>
  <si>
    <t>Facing brickwork (Masonry)</t>
  </si>
  <si>
    <t xml:space="preserve">Insulation; Kingspan Kooltherm K8 (Thermal conductivity 0.022 W/mK) z; 75 mm thick </t>
  </si>
  <si>
    <t>£21.00</t>
  </si>
  <si>
    <t>£14,700.00</t>
  </si>
  <si>
    <t>Pad frame</t>
  </si>
  <si>
    <t xml:space="preserve">Single and double leaf external doors; vision panels; standard fire doors; aluminium ironmongery </t>
  </si>
  <si>
    <t xml:space="preserve">Steel doors to plant; double leaf; ironmongrey </t>
  </si>
  <si>
    <t>£3,830.00</t>
  </si>
  <si>
    <t xml:space="preserve">ironmongrey  </t>
  </si>
  <si>
    <t>Balustrades and handrail</t>
  </si>
  <si>
    <t xml:space="preserve">Design and development contingency </t>
  </si>
  <si>
    <t xml:space="preserve">Contractors contingency </t>
  </si>
  <si>
    <t>FACILITATING WORKS</t>
  </si>
  <si>
    <t>Reinforced pile caps</t>
  </si>
  <si>
    <t xml:space="preserve">CW Type 4   5290 x 5130 mm </t>
  </si>
  <si>
    <t xml:space="preserve">CW Type 3   5290 x 5130 mm </t>
  </si>
  <si>
    <t xml:space="preserve">CW Type 2   6610 x 5591 mm </t>
  </si>
  <si>
    <t xml:space="preserve">CW Type 1   6100 x 5544 mm </t>
  </si>
  <si>
    <t>£140.00</t>
  </si>
  <si>
    <t>£254,240.00</t>
  </si>
  <si>
    <t xml:space="preserve">Aluminium double glazing curtain walling (All elevations) </t>
  </si>
  <si>
    <t xml:space="preserve">2nd floor internal wall area </t>
  </si>
  <si>
    <t xml:space="preserve">Metal stud and board partitions; height range from 2.40 m to 3.30 m; 130 mm thick partition; 70 mm steel studs at 600 mm centres generally; 2 layers 15 mm Soundbloc board each side; joints filled with joint filler and joint tape; emulsion paint finish; softwood skirtings with gloss finish
</t>
  </si>
  <si>
    <t>£86.00</t>
  </si>
  <si>
    <t>£12,384.00</t>
  </si>
  <si>
    <t>£11,266.00</t>
  </si>
  <si>
    <t>£70.00</t>
  </si>
  <si>
    <t>£1,400.00</t>
  </si>
  <si>
    <t xml:space="preserve">Toxic/hazardous material </t>
  </si>
  <si>
    <t>Sanitary installations &amp; Disposal installations</t>
  </si>
  <si>
    <t xml:space="preserve">All elements and installation included </t>
  </si>
  <si>
    <t>Total of building work</t>
  </si>
  <si>
    <t>External works (under another works contract)</t>
  </si>
  <si>
    <t>Entrace mats</t>
  </si>
  <si>
    <t xml:space="preserve">Mechanical &amp; Electrical </t>
  </si>
  <si>
    <t>£6,000.00</t>
  </si>
  <si>
    <t>Ventilation</t>
  </si>
  <si>
    <t>Structural steel frame; fire protection to steel</t>
  </si>
  <si>
    <t>£8,256</t>
  </si>
  <si>
    <t xml:space="preserve">Reinforced concrete staircase; granolithic finish; 3.00 m rise; dogleg; over three storeys </t>
  </si>
  <si>
    <t>£7,800.00</t>
  </si>
  <si>
    <t xml:space="preserve">EXTERNAL WOKS - excluded from scope </t>
  </si>
  <si>
    <t xml:space="preserve">MAIN CONTRACTORS PREMILINARIES </t>
  </si>
  <si>
    <t xml:space="preserve">Project details: Educational Facility </t>
  </si>
  <si>
    <t>Description: New University Library</t>
  </si>
  <si>
    <t>New university library</t>
  </si>
  <si>
    <t>Gross Internal Floor Area (GIFA) = 908 m2</t>
  </si>
  <si>
    <t xml:space="preserve">Location: Wales = 0.85 </t>
  </si>
  <si>
    <t>From Building Prices per Square Metre</t>
  </si>
  <si>
    <t>Based on GIA of: 2724 m2</t>
  </si>
  <si>
    <t xml:space="preserve">£/m2 </t>
  </si>
  <si>
    <t xml:space="preserve">Group Element </t>
  </si>
  <si>
    <t xml:space="preserve">Element Type </t>
  </si>
  <si>
    <t>Risk allowance @ 10%</t>
  </si>
  <si>
    <t>Cost plan prepared with TPI = 122</t>
  </si>
  <si>
    <t>Other Mis. Risk</t>
  </si>
  <si>
    <t>Risk allowance @ 0%</t>
  </si>
  <si>
    <t>Start on site Q1 2021 TPI = 124.3</t>
  </si>
  <si>
    <t>University rates, say</t>
  </si>
  <si>
    <t xml:space="preserve">Adjust for inflation to start date </t>
  </si>
  <si>
    <t xml:space="preserve">Adjust for location </t>
  </si>
  <si>
    <t xml:space="preserve">Allowance for contingencies </t>
  </si>
  <si>
    <t xml:space="preserve">Total Order of Cost Estimate </t>
  </si>
  <si>
    <t>Cost (£)</t>
  </si>
  <si>
    <t>-15%, say</t>
  </si>
  <si>
    <t>Subtotal</t>
  </si>
  <si>
    <t xml:space="preserve">Subtotal </t>
  </si>
  <si>
    <t>25%, say</t>
  </si>
  <si>
    <t>A risk allowance of 25% is included for this estimate.</t>
  </si>
  <si>
    <t>General assumptions:</t>
  </si>
  <si>
    <t xml:space="preserve">£350/m2 of GIFA for the provision of mechanical and eletrical </t>
  </si>
  <si>
    <t xml:space="preserve">£150/m2 based on footprint area to cover new substructure installation </t>
  </si>
  <si>
    <t xml:space="preserve">£150,000.00 Provisional sum for removal of contaminated waste </t>
  </si>
  <si>
    <t>Provisional sum of £135,000.00 to cover FF&amp;E and installation</t>
  </si>
  <si>
    <t>Anticipated commencement of the project 1Q21</t>
  </si>
  <si>
    <t>No abnormal ground condition</t>
  </si>
  <si>
    <t xml:space="preserve">Provisional sum of £70,000.00 for two revolving doors </t>
  </si>
  <si>
    <t>Provisional sum of £45/m2 of the GIFA to cover structural work</t>
  </si>
  <si>
    <t xml:space="preserve">External works not included </t>
  </si>
  <si>
    <t>Preliminaries 15%</t>
  </si>
  <si>
    <t>Design contingency 10%</t>
  </si>
  <si>
    <t xml:space="preserve">Information as provided by Swansea metropolitan university </t>
  </si>
  <si>
    <t>Technical Elevations sheet 1 (External)</t>
  </si>
  <si>
    <t>Technical Elevations sheet 2 (External)</t>
  </si>
  <si>
    <t xml:space="preserve">Cost Plan for Swansea Metropolitan University Library </t>
  </si>
  <si>
    <t>Assume rate of say £1,112.77 per m2</t>
  </si>
  <si>
    <t>Design  &amp; Development Contingency</t>
  </si>
  <si>
    <t xml:space="preserve">             (122/124.3) say +1.8%</t>
  </si>
  <si>
    <t>£80,410.00</t>
  </si>
  <si>
    <t xml:space="preserve">     £1,115.65 /m2 × 2,724 m2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</si>
</sst>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£&quot;#,##0.00_);[Red]\(&quot;£&quot;#,##0.00\)"/>
    <numFmt numFmtId="44" formatCode="_(&quot;£&quot;* #,##0.00_);_(&quot;£&quot;* \(#,##0.00\);_(&quot;£&quot;* &quot;-&quot;??_);_(@_)"/>
    <numFmt numFmtId="164" formatCode="_-&quot;£&quot;* #,##0.00_-;\-&quot;£&quot;* #,##0.00_-;_-&quot;£&quot;* &quot;-&quot;??_-;_-@_-"/>
    <numFmt numFmtId="165" formatCode="0.0"/>
    <numFmt numFmtId="166" formatCode="&quot;£&quot;#,##0"/>
    <numFmt numFmtId="167" formatCode="#,##0_);[Red]\(#,##0_);"/>
    <numFmt numFmtId="168" formatCode="&quot;£&quot;#,##0.00"/>
    <numFmt numFmtId="169" formatCode="_-&quot;£&quot;* #,##0.000000_-;\-&quot;£&quot;* #,##0.000000_-;_-&quot;£&quot;* &quot;-&quot;??_-;_-@_-"/>
  </numFmts>
  <fonts count="32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336">
    <xf numFmtId="0" fontId="0" fillId="0" borderId="0" xfId="0"/>
    <xf numFmtId="0" fontId="5" fillId="0" borderId="0" xfId="3">
      <alignment vertical="top" wrapText="1"/>
    </xf>
    <xf numFmtId="0" fontId="2" fillId="0" borderId="0" xfId="4" applyFont="1" applyBorder="1"/>
    <xf numFmtId="0" fontId="9" fillId="0" borderId="0" xfId="3" applyFont="1">
      <alignment vertical="top" wrapText="1"/>
    </xf>
    <xf numFmtId="0" fontId="9" fillId="0" borderId="0" xfId="3" applyFont="1" applyAlignment="1">
      <alignment vertical="top" wrapText="1"/>
    </xf>
    <xf numFmtId="0" fontId="10" fillId="0" borderId="0" xfId="7" applyFont="1" applyAlignment="1">
      <alignment vertical="top" wrapText="1"/>
    </xf>
    <xf numFmtId="0" fontId="5" fillId="0" borderId="0" xfId="3" applyAlignment="1">
      <alignment vertical="top" wrapText="1"/>
    </xf>
    <xf numFmtId="0" fontId="11" fillId="0" borderId="0" xfId="7" applyFont="1" applyAlignment="1">
      <alignment vertical="top" wrapText="1"/>
    </xf>
    <xf numFmtId="0" fontId="10" fillId="0" borderId="0" xfId="7" applyFont="1" applyAlignment="1">
      <alignment horizontal="left" wrapText="1" indent="1"/>
    </xf>
    <xf numFmtId="0" fontId="10" fillId="0" borderId="0" xfId="7" applyFont="1" applyAlignment="1">
      <alignment horizontal="left" vertical="top" wrapText="1"/>
    </xf>
    <xf numFmtId="0" fontId="10" fillId="0" borderId="0" xfId="7" applyFont="1" applyAlignment="1">
      <alignment horizontal="left" vertical="top" wrapText="1"/>
    </xf>
    <xf numFmtId="0" fontId="9" fillId="0" borderId="0" xfId="3" applyFont="1" applyAlignment="1">
      <alignment horizontal="left" vertical="top" wrapText="1" indent="1"/>
    </xf>
    <xf numFmtId="49" fontId="2" fillId="0" borderId="0" xfId="5" applyNumberFormat="1" applyFont="1" applyAlignment="1">
      <alignment horizontal="left" vertical="top"/>
    </xf>
    <xf numFmtId="0" fontId="2" fillId="0" borderId="0" xfId="5" applyFont="1" applyBorder="1" applyAlignment="1">
      <alignment horizontal="center" vertical="top"/>
    </xf>
    <xf numFmtId="0" fontId="2" fillId="0" borderId="0" xfId="5" applyFont="1" applyAlignment="1">
      <alignment vertical="top"/>
    </xf>
    <xf numFmtId="165" fontId="7" fillId="0" borderId="0" xfId="5" applyNumberFormat="1" applyFont="1" applyBorder="1" applyAlignment="1">
      <alignment horizontal="left" vertical="top"/>
    </xf>
    <xf numFmtId="0" fontId="13" fillId="0" borderId="0" xfId="5" applyFont="1" applyBorder="1" applyAlignment="1">
      <alignment horizontal="center" vertical="top"/>
    </xf>
    <xf numFmtId="0" fontId="14" fillId="0" borderId="0" xfId="5" applyFont="1" applyAlignment="1">
      <alignment vertical="top"/>
    </xf>
    <xf numFmtId="49" fontId="2" fillId="0" borderId="0" xfId="5" applyNumberFormat="1" applyFont="1" applyBorder="1" applyAlignment="1">
      <alignment horizontal="left" vertical="top"/>
    </xf>
    <xf numFmtId="1" fontId="15" fillId="0" borderId="0" xfId="10" applyNumberFormat="1" applyFont="1" applyAlignment="1">
      <alignment horizontal="left" vertical="center"/>
    </xf>
    <xf numFmtId="49" fontId="2" fillId="0" borderId="0" xfId="5" applyNumberFormat="1" applyFont="1" applyAlignment="1">
      <alignment horizontal="center" vertical="top"/>
    </xf>
    <xf numFmtId="49" fontId="3" fillId="0" borderId="0" xfId="5" applyNumberFormat="1" applyFont="1" applyAlignment="1">
      <alignment vertical="top"/>
    </xf>
    <xf numFmtId="49" fontId="2" fillId="0" borderId="0" xfId="5" applyNumberFormat="1" applyFont="1" applyBorder="1" applyAlignment="1">
      <alignment horizontal="center" vertical="top"/>
    </xf>
    <xf numFmtId="1" fontId="16" fillId="0" borderId="9" xfId="10" quotePrefix="1" applyNumberFormat="1" applyFont="1" applyBorder="1" applyAlignment="1">
      <alignment horizontal="left" vertical="center"/>
    </xf>
    <xf numFmtId="1" fontId="15" fillId="0" borderId="9" xfId="10" quotePrefix="1" applyNumberFormat="1" applyFont="1" applyBorder="1" applyAlignment="1">
      <alignment horizontal="left" vertical="center"/>
    </xf>
    <xf numFmtId="1" fontId="16" fillId="0" borderId="10" xfId="10" quotePrefix="1" applyNumberFormat="1" applyFont="1" applyBorder="1" applyAlignment="1">
      <alignment horizontal="left" vertical="center" wrapText="1"/>
    </xf>
    <xf numFmtId="165" fontId="15" fillId="0" borderId="9" xfId="10" quotePrefix="1" applyNumberFormat="1" applyFont="1" applyBorder="1" applyAlignment="1">
      <alignment horizontal="left" vertical="center"/>
    </xf>
    <xf numFmtId="1" fontId="15" fillId="0" borderId="10" xfId="10" quotePrefix="1" applyNumberFormat="1" applyFont="1" applyBorder="1" applyAlignment="1">
      <alignment horizontal="left" vertical="center" wrapText="1"/>
    </xf>
    <xf numFmtId="49" fontId="3" fillId="0" borderId="0" xfId="5" applyNumberFormat="1" applyFont="1" applyAlignment="1">
      <alignment horizontal="center" vertical="top"/>
    </xf>
    <xf numFmtId="0" fontId="3" fillId="0" borderId="0" xfId="5" applyFont="1" applyAlignment="1">
      <alignment vertical="top"/>
    </xf>
    <xf numFmtId="0" fontId="2" fillId="0" borderId="0" xfId="5" applyFont="1" applyAlignment="1">
      <alignment horizontal="center" vertical="top"/>
    </xf>
    <xf numFmtId="164" fontId="2" fillId="0" borderId="0" xfId="2" applyFont="1" applyAlignment="1">
      <alignment horizontal="left" vertical="top"/>
    </xf>
    <xf numFmtId="164" fontId="2" fillId="0" borderId="0" xfId="2" applyFont="1" applyBorder="1"/>
    <xf numFmtId="164" fontId="2" fillId="0" borderId="0" xfId="2" applyFont="1" applyBorder="1" applyAlignment="1">
      <alignment horizontal="left" vertical="top"/>
    </xf>
    <xf numFmtId="164" fontId="7" fillId="0" borderId="0" xfId="2" applyFont="1" applyBorder="1" applyAlignment="1">
      <alignment horizontal="left" vertical="top"/>
    </xf>
    <xf numFmtId="0" fontId="10" fillId="0" borderId="0" xfId="7" applyFont="1" applyAlignment="1">
      <alignment horizontal="left" vertical="top" wrapText="1"/>
    </xf>
    <xf numFmtId="1" fontId="16" fillId="0" borderId="10" xfId="10" quotePrefix="1" applyNumberFormat="1" applyFont="1" applyFill="1" applyBorder="1" applyAlignment="1">
      <alignment horizontal="left" vertical="center" wrapText="1"/>
    </xf>
    <xf numFmtId="1" fontId="16" fillId="0" borderId="9" xfId="10" quotePrefix="1" applyNumberFormat="1" applyFont="1" applyFill="1" applyBorder="1" applyAlignment="1">
      <alignment horizontal="left" vertical="center"/>
    </xf>
    <xf numFmtId="49" fontId="2" fillId="0" borderId="0" xfId="5" applyNumberFormat="1" applyFont="1" applyFill="1" applyAlignment="1">
      <alignment horizontal="center" vertical="top"/>
    </xf>
    <xf numFmtId="0" fontId="2" fillId="0" borderId="0" xfId="5" applyFont="1" applyAlignment="1">
      <alignment vertical="top" wrapText="1"/>
    </xf>
    <xf numFmtId="0" fontId="5" fillId="0" borderId="0" xfId="3" applyFont="1">
      <alignment vertical="top" wrapText="1"/>
    </xf>
    <xf numFmtId="166" fontId="5" fillId="0" borderId="0" xfId="3" applyNumberFormat="1" applyFont="1">
      <alignment vertical="top" wrapText="1"/>
    </xf>
    <xf numFmtId="164" fontId="17" fillId="0" borderId="0" xfId="8" applyFont="1" applyAlignment="1">
      <alignment vertical="top" wrapText="1"/>
    </xf>
    <xf numFmtId="0" fontId="18" fillId="0" borderId="2" xfId="3" applyFont="1" applyBorder="1">
      <alignment vertical="top" wrapText="1"/>
    </xf>
    <xf numFmtId="0" fontId="18" fillId="0" borderId="0" xfId="3" applyFont="1" applyBorder="1">
      <alignment vertical="top" wrapText="1"/>
    </xf>
    <xf numFmtId="166" fontId="18" fillId="0" borderId="3" xfId="3" applyNumberFormat="1" applyFont="1" applyBorder="1">
      <alignment vertical="top" wrapText="1"/>
    </xf>
    <xf numFmtId="0" fontId="18" fillId="2" borderId="2" xfId="3" applyFont="1" applyFill="1" applyBorder="1" applyAlignment="1">
      <alignment horizontal="left" vertical="top"/>
    </xf>
    <xf numFmtId="0" fontId="18" fillId="2" borderId="0" xfId="3" applyFont="1" applyFill="1" applyBorder="1" applyAlignment="1">
      <alignment horizontal="left" vertical="top"/>
    </xf>
    <xf numFmtId="0" fontId="12" fillId="2" borderId="2" xfId="3" applyFont="1" applyFill="1" applyBorder="1" applyAlignment="1">
      <alignment horizontal="left" vertical="top"/>
    </xf>
    <xf numFmtId="0" fontId="12" fillId="0" borderId="0" xfId="3" applyFont="1" applyBorder="1">
      <alignment vertical="top" wrapText="1"/>
    </xf>
    <xf numFmtId="0" fontId="18" fillId="2" borderId="4" xfId="3" applyFont="1" applyFill="1" applyBorder="1" applyAlignment="1">
      <alignment horizontal="left" vertical="top"/>
    </xf>
    <xf numFmtId="0" fontId="18" fillId="0" borderId="5" xfId="3" applyFont="1" applyBorder="1">
      <alignment vertical="top" wrapText="1"/>
    </xf>
    <xf numFmtId="0" fontId="18" fillId="0" borderId="0" xfId="3" applyFont="1">
      <alignment vertical="top" wrapText="1"/>
    </xf>
    <xf numFmtId="9" fontId="5" fillId="0" borderId="0" xfId="11" applyFont="1" applyAlignment="1">
      <alignment vertical="top" wrapText="1"/>
    </xf>
    <xf numFmtId="4" fontId="5" fillId="0" borderId="0" xfId="3" applyNumberFormat="1" applyFont="1">
      <alignment vertical="top" wrapText="1"/>
    </xf>
    <xf numFmtId="0" fontId="5" fillId="0" borderId="0" xfId="3" applyFont="1" applyAlignment="1">
      <alignment horizontal="left" vertical="top" wrapText="1"/>
    </xf>
    <xf numFmtId="166" fontId="5" fillId="0" borderId="0" xfId="3" applyNumberFormat="1" applyFont="1" applyAlignment="1">
      <alignment horizontal="left" vertical="top" wrapText="1"/>
    </xf>
    <xf numFmtId="4" fontId="5" fillId="0" borderId="0" xfId="3" applyNumberFormat="1" applyFont="1" applyAlignment="1">
      <alignment horizontal="left" vertical="top" wrapText="1"/>
    </xf>
    <xf numFmtId="1" fontId="5" fillId="0" borderId="0" xfId="3" applyNumberFormat="1" applyFont="1">
      <alignment vertical="top" wrapText="1"/>
    </xf>
    <xf numFmtId="0" fontId="19" fillId="2" borderId="2" xfId="3" applyFont="1" applyFill="1" applyBorder="1" applyAlignment="1">
      <alignment horizontal="left" vertical="top"/>
    </xf>
    <xf numFmtId="0" fontId="19" fillId="0" borderId="0" xfId="3" applyFont="1" applyBorder="1">
      <alignment vertical="top" wrapText="1"/>
    </xf>
    <xf numFmtId="165" fontId="15" fillId="0" borderId="8" xfId="10" applyNumberFormat="1" applyFont="1" applyBorder="1" applyAlignment="1">
      <alignment horizontal="center" vertical="center" wrapText="1"/>
    </xf>
    <xf numFmtId="49" fontId="2" fillId="0" borderId="0" xfId="5" applyNumberFormat="1" applyFont="1" applyBorder="1" applyAlignment="1">
      <alignment horizontal="center" vertical="top" wrapText="1"/>
    </xf>
    <xf numFmtId="49" fontId="3" fillId="0" borderId="0" xfId="5" applyNumberFormat="1" applyFont="1" applyAlignment="1">
      <alignment vertical="top" wrapText="1"/>
    </xf>
    <xf numFmtId="0" fontId="10" fillId="0" borderId="0" xfId="7" applyFont="1" applyAlignment="1">
      <alignment horizontal="left" wrapText="1" indent="1"/>
    </xf>
    <xf numFmtId="1" fontId="15" fillId="0" borderId="9" xfId="10" quotePrefix="1" applyNumberFormat="1" applyFont="1" applyFill="1" applyBorder="1" applyAlignment="1">
      <alignment horizontal="left" vertical="center"/>
    </xf>
    <xf numFmtId="1" fontId="15" fillId="0" borderId="10" xfId="10" quotePrefix="1" applyNumberFormat="1" applyFont="1" applyFill="1" applyBorder="1" applyAlignment="1">
      <alignment horizontal="left" vertical="center" wrapText="1"/>
    </xf>
    <xf numFmtId="0" fontId="10" fillId="0" borderId="0" xfId="7" applyFont="1" applyAlignment="1">
      <alignment horizontal="left" vertical="top" wrapText="1"/>
    </xf>
    <xf numFmtId="0" fontId="10" fillId="0" borderId="0" xfId="7" applyFont="1" applyFill="1" applyAlignment="1">
      <alignment horizontal="left" wrapText="1" indent="1"/>
    </xf>
    <xf numFmtId="49" fontId="3" fillId="0" borderId="0" xfId="5" applyNumberFormat="1" applyFont="1" applyFill="1" applyAlignment="1">
      <alignment horizontal="center" vertical="top"/>
    </xf>
    <xf numFmtId="1" fontId="15" fillId="0" borderId="0" xfId="10" quotePrefix="1" applyNumberFormat="1" applyFont="1" applyFill="1" applyBorder="1" applyAlignment="1">
      <alignment horizontal="center" vertical="center"/>
    </xf>
    <xf numFmtId="165" fontId="15" fillId="0" borderId="0" xfId="10" quotePrefix="1" applyNumberFormat="1" applyFont="1" applyFill="1" applyBorder="1" applyAlignment="1">
      <alignment horizontal="center" vertical="center"/>
    </xf>
    <xf numFmtId="164" fontId="16" fillId="0" borderId="10" xfId="2" quotePrefix="1" applyFont="1" applyFill="1" applyBorder="1" applyAlignment="1">
      <alignment horizontal="right" wrapText="1"/>
    </xf>
    <xf numFmtId="165" fontId="15" fillId="0" borderId="10" xfId="10" quotePrefix="1" applyNumberFormat="1" applyFont="1" applyFill="1" applyBorder="1" applyAlignment="1">
      <alignment horizontal="left" vertical="top" wrapText="1"/>
    </xf>
    <xf numFmtId="0" fontId="10" fillId="0" borderId="0" xfId="7" applyFont="1" applyAlignment="1">
      <alignment horizontal="left" wrapText="1" indent="1"/>
    </xf>
    <xf numFmtId="0" fontId="10" fillId="0" borderId="0" xfId="7" applyFont="1" applyAlignment="1">
      <alignment horizontal="left" vertical="top" wrapText="1"/>
    </xf>
    <xf numFmtId="164" fontId="2" fillId="0" borderId="0" xfId="2" applyFont="1" applyAlignment="1">
      <alignment vertical="top" wrapText="1"/>
    </xf>
    <xf numFmtId="164" fontId="2" fillId="0" borderId="0" xfId="2" applyFont="1" applyFill="1" applyAlignment="1">
      <alignment wrapText="1"/>
    </xf>
    <xf numFmtId="164" fontId="20" fillId="0" borderId="0" xfId="2" applyFont="1" applyBorder="1" applyAlignment="1">
      <alignment vertical="top" wrapText="1"/>
    </xf>
    <xf numFmtId="164" fontId="16" fillId="0" borderId="0" xfId="2" applyFont="1" applyFill="1" applyAlignment="1">
      <alignment horizontal="left" vertical="top" wrapText="1"/>
    </xf>
    <xf numFmtId="164" fontId="15" fillId="0" borderId="10" xfId="2" quotePrefix="1" applyFont="1" applyFill="1" applyBorder="1" applyAlignment="1">
      <alignment horizontal="right" wrapText="1"/>
    </xf>
    <xf numFmtId="0" fontId="10" fillId="0" borderId="0" xfId="7" applyFont="1" applyAlignment="1">
      <alignment horizontal="left" vertical="top" wrapText="1"/>
    </xf>
    <xf numFmtId="49" fontId="2" fillId="0" borderId="0" xfId="5" applyNumberFormat="1" applyFont="1" applyAlignment="1">
      <alignment vertical="top"/>
    </xf>
    <xf numFmtId="49" fontId="3" fillId="0" borderId="0" xfId="5" applyNumberFormat="1" applyFont="1" applyFill="1" applyAlignment="1">
      <alignment vertical="top"/>
    </xf>
    <xf numFmtId="0" fontId="2" fillId="0" borderId="0" xfId="5" applyFont="1" applyFill="1" applyAlignment="1">
      <alignment vertical="top"/>
    </xf>
    <xf numFmtId="0" fontId="21" fillId="2" borderId="2" xfId="3" applyFont="1" applyFill="1" applyBorder="1" applyAlignment="1">
      <alignment horizontal="left" vertical="top"/>
    </xf>
    <xf numFmtId="0" fontId="21" fillId="0" borderId="0" xfId="3" applyFont="1" applyBorder="1">
      <alignment vertical="top" wrapText="1"/>
    </xf>
    <xf numFmtId="165" fontId="15" fillId="0" borderId="9" xfId="10" applyNumberFormat="1" applyFont="1" applyBorder="1" applyAlignment="1">
      <alignment horizontal="center" vertical="center" wrapText="1"/>
    </xf>
    <xf numFmtId="165" fontId="15" fillId="0" borderId="10" xfId="10" applyNumberFormat="1" applyFont="1" applyBorder="1" applyAlignment="1">
      <alignment horizontal="center" vertical="center" wrapText="1"/>
    </xf>
    <xf numFmtId="164" fontId="2" fillId="0" borderId="0" xfId="2" applyFont="1" applyBorder="1" applyAlignment="1">
      <alignment horizontal="center" vertical="top" wrapText="1"/>
    </xf>
    <xf numFmtId="1" fontId="15" fillId="0" borderId="0" xfId="10" applyNumberFormat="1" applyFont="1" applyBorder="1" applyAlignment="1">
      <alignment horizontal="center" vertical="center" wrapText="1"/>
    </xf>
    <xf numFmtId="165" fontId="15" fillId="0" borderId="9" xfId="10" applyNumberFormat="1" applyFont="1" applyBorder="1" applyAlignment="1">
      <alignment horizontal="center" vertical="center"/>
    </xf>
    <xf numFmtId="1" fontId="15" fillId="0" borderId="0" xfId="10" applyNumberFormat="1" applyFont="1" applyBorder="1" applyAlignment="1">
      <alignment horizontal="left" vertical="center"/>
    </xf>
    <xf numFmtId="165" fontId="15" fillId="0" borderId="0" xfId="10" applyNumberFormat="1" applyFont="1" applyBorder="1" applyAlignment="1">
      <alignment horizontal="center" vertical="center" wrapText="1"/>
    </xf>
    <xf numFmtId="164" fontId="15" fillId="0" borderId="10" xfId="2" applyFont="1" applyBorder="1" applyAlignment="1">
      <alignment horizontal="center" vertical="center" wrapText="1"/>
    </xf>
    <xf numFmtId="1" fontId="24" fillId="0" borderId="10" xfId="10" quotePrefix="1" applyNumberFormat="1" applyFont="1" applyFill="1" applyBorder="1" applyAlignment="1">
      <alignment horizontal="left" vertical="center" wrapText="1"/>
    </xf>
    <xf numFmtId="164" fontId="2" fillId="0" borderId="0" xfId="2" quotePrefix="1" applyFont="1" applyAlignment="1">
      <alignment horizontal="left" vertical="center" wrapText="1"/>
    </xf>
    <xf numFmtId="164" fontId="2" fillId="0" borderId="0" xfId="2" quotePrefix="1" applyFont="1" applyAlignment="1">
      <alignment horizontal="center" vertical="center" wrapText="1"/>
    </xf>
    <xf numFmtId="1" fontId="2" fillId="0" borderId="10" xfId="10" quotePrefix="1" applyNumberFormat="1" applyFont="1" applyBorder="1" applyAlignment="1">
      <alignment horizontal="center" vertical="center" wrapText="1"/>
    </xf>
    <xf numFmtId="164" fontId="2" fillId="0" borderId="0" xfId="2" applyFont="1" applyAlignment="1">
      <alignment horizontal="center" vertical="top" wrapText="1"/>
    </xf>
    <xf numFmtId="164" fontId="2" fillId="0" borderId="0" xfId="2" quotePrefix="1" applyFont="1" applyFill="1" applyAlignment="1">
      <alignment horizontal="center" vertical="center" wrapText="1"/>
    </xf>
    <xf numFmtId="0" fontId="3" fillId="0" borderId="0" xfId="5" applyFont="1" applyAlignment="1">
      <alignment horizontal="center" vertical="top"/>
    </xf>
    <xf numFmtId="164" fontId="2" fillId="0" borderId="0" xfId="2" applyFont="1" applyFill="1" applyAlignment="1">
      <alignment horizontal="center" vertical="top" wrapText="1"/>
    </xf>
    <xf numFmtId="0" fontId="16" fillId="0" borderId="0" xfId="3" applyFont="1" applyBorder="1">
      <alignment vertical="top" wrapText="1"/>
    </xf>
    <xf numFmtId="0" fontId="26" fillId="0" borderId="0" xfId="3" applyFont="1" applyBorder="1">
      <alignment vertical="top" wrapText="1"/>
    </xf>
    <xf numFmtId="0" fontId="2" fillId="0" borderId="0" xfId="3" applyFont="1" applyBorder="1">
      <alignment vertical="top" wrapText="1"/>
    </xf>
    <xf numFmtId="0" fontId="2" fillId="0" borderId="0" xfId="3" applyFont="1" applyFill="1" applyBorder="1">
      <alignment vertical="top" wrapText="1"/>
    </xf>
    <xf numFmtId="165" fontId="16" fillId="0" borderId="12" xfId="10" applyNumberFormat="1" applyFont="1" applyBorder="1" applyAlignment="1">
      <alignment horizontal="left" vertical="center" wrapText="1"/>
    </xf>
    <xf numFmtId="1" fontId="15" fillId="0" borderId="12" xfId="10" quotePrefix="1" applyNumberFormat="1" applyFont="1" applyBorder="1" applyAlignment="1">
      <alignment horizontal="left" vertical="center" wrapText="1"/>
    </xf>
    <xf numFmtId="165" fontId="15" fillId="0" borderId="12" xfId="10" applyNumberFormat="1" applyFont="1" applyBorder="1" applyAlignment="1">
      <alignment horizontal="left" vertical="center"/>
    </xf>
    <xf numFmtId="1" fontId="16" fillId="0" borderId="12" xfId="10" quotePrefix="1" applyNumberFormat="1" applyFont="1" applyBorder="1" applyAlignment="1">
      <alignment horizontal="left" vertical="center" wrapText="1"/>
    </xf>
    <xf numFmtId="0" fontId="5" fillId="0" borderId="0" xfId="3" applyFont="1" applyBorder="1">
      <alignment vertical="top" wrapText="1"/>
    </xf>
    <xf numFmtId="164" fontId="17" fillId="0" borderId="0" xfId="8" applyFont="1" applyBorder="1" applyAlignment="1">
      <alignment vertical="top" wrapText="1"/>
    </xf>
    <xf numFmtId="165" fontId="15" fillId="0" borderId="12" xfId="10" applyNumberFormat="1" applyFont="1" applyBorder="1" applyAlignment="1">
      <alignment horizontal="center" vertical="center" wrapText="1"/>
    </xf>
    <xf numFmtId="165" fontId="16" fillId="0" borderId="10" xfId="10" applyNumberFormat="1" applyFont="1" applyBorder="1" applyAlignment="1">
      <alignment horizontal="center" vertical="center" wrapText="1"/>
    </xf>
    <xf numFmtId="165" fontId="16" fillId="0" borderId="10" xfId="10" applyNumberFormat="1" applyFont="1" applyBorder="1" applyAlignment="1">
      <alignment horizontal="center" vertical="center"/>
    </xf>
    <xf numFmtId="0" fontId="5" fillId="0" borderId="10" xfId="3" applyFont="1" applyBorder="1">
      <alignment vertical="top" wrapText="1"/>
    </xf>
    <xf numFmtId="164" fontId="5" fillId="0" borderId="10" xfId="3" applyNumberFormat="1" applyFont="1" applyBorder="1">
      <alignment vertical="top" wrapText="1"/>
    </xf>
    <xf numFmtId="166" fontId="5" fillId="0" borderId="10" xfId="3" applyNumberFormat="1" applyFont="1" applyBorder="1" applyAlignment="1">
      <alignment horizontal="left" vertical="top" wrapText="1"/>
    </xf>
    <xf numFmtId="9" fontId="5" fillId="0" borderId="10" xfId="11" applyFont="1" applyBorder="1" applyAlignment="1">
      <alignment vertical="top" wrapText="1"/>
    </xf>
    <xf numFmtId="165" fontId="15" fillId="0" borderId="13" xfId="10" applyNumberFormat="1" applyFont="1" applyBorder="1" applyAlignment="1">
      <alignment horizontal="center" vertical="center" wrapText="1"/>
    </xf>
    <xf numFmtId="164" fontId="15" fillId="0" borderId="13" xfId="2" applyFont="1" applyBorder="1" applyAlignment="1">
      <alignment horizontal="center" vertical="center"/>
    </xf>
    <xf numFmtId="164" fontId="2" fillId="0" borderId="14" xfId="2" applyFont="1" applyBorder="1" applyAlignment="1">
      <alignment horizontal="center" vertical="top" wrapText="1"/>
    </xf>
    <xf numFmtId="0" fontId="5" fillId="0" borderId="13" xfId="3" applyFont="1" applyBorder="1">
      <alignment vertical="top" wrapText="1"/>
    </xf>
    <xf numFmtId="4" fontId="5" fillId="0" borderId="14" xfId="3" applyNumberFormat="1" applyFont="1" applyBorder="1">
      <alignment vertical="top" wrapText="1"/>
    </xf>
    <xf numFmtId="4" fontId="5" fillId="0" borderId="0" xfId="3" applyNumberFormat="1" applyFont="1" applyBorder="1">
      <alignment vertical="top" wrapText="1"/>
    </xf>
    <xf numFmtId="164" fontId="15" fillId="0" borderId="0" xfId="2" applyFont="1" applyBorder="1" applyAlignment="1">
      <alignment horizontal="left" vertical="center"/>
    </xf>
    <xf numFmtId="164" fontId="16" fillId="0" borderId="0" xfId="2" applyFont="1" applyBorder="1" applyAlignment="1">
      <alignment horizontal="center" wrapText="1"/>
    </xf>
    <xf numFmtId="166" fontId="5" fillId="0" borderId="0" xfId="3" applyNumberFormat="1" applyFont="1" applyBorder="1">
      <alignment vertical="top" wrapText="1"/>
    </xf>
    <xf numFmtId="164" fontId="2" fillId="0" borderId="0" xfId="2" applyFont="1" applyBorder="1" applyAlignment="1">
      <alignment vertical="top" wrapText="1"/>
    </xf>
    <xf numFmtId="0" fontId="18" fillId="0" borderId="9" xfId="3" applyFont="1" applyBorder="1">
      <alignment vertical="top" wrapText="1"/>
    </xf>
    <xf numFmtId="166" fontId="18" fillId="0" borderId="12" xfId="3" applyNumberFormat="1" applyFont="1" applyBorder="1">
      <alignment vertical="top" wrapText="1"/>
    </xf>
    <xf numFmtId="0" fontId="5" fillId="0" borderId="9" xfId="3" applyFont="1" applyBorder="1">
      <alignment vertical="top" wrapText="1"/>
    </xf>
    <xf numFmtId="166" fontId="5" fillId="0" borderId="12" xfId="3" applyNumberFormat="1" applyFont="1" applyBorder="1">
      <alignment vertical="top" wrapText="1"/>
    </xf>
    <xf numFmtId="165" fontId="16" fillId="0" borderId="10" xfId="10" quotePrefix="1" applyNumberFormat="1" applyFont="1" applyBorder="1" applyAlignment="1">
      <alignment horizontal="left" vertical="center" wrapText="1"/>
    </xf>
    <xf numFmtId="165" fontId="16" fillId="0" borderId="12" xfId="10" applyNumberFormat="1" applyFont="1" applyBorder="1" applyAlignment="1">
      <alignment horizontal="left" vertical="center"/>
    </xf>
    <xf numFmtId="0" fontId="16" fillId="0" borderId="10" xfId="10" quotePrefix="1" applyNumberFormat="1" applyFont="1" applyFill="1" applyBorder="1" applyAlignment="1">
      <alignment horizontal="left" vertical="center" wrapText="1"/>
    </xf>
    <xf numFmtId="0" fontId="2" fillId="0" borderId="0" xfId="5" applyFont="1" applyAlignment="1">
      <alignment vertical="center"/>
    </xf>
    <xf numFmtId="165" fontId="15" fillId="0" borderId="12" xfId="10" applyNumberFormat="1" applyFont="1" applyBorder="1" applyAlignment="1">
      <alignment horizontal="left" vertical="center" wrapText="1"/>
    </xf>
    <xf numFmtId="0" fontId="2" fillId="0" borderId="10" xfId="5" applyFont="1" applyBorder="1" applyAlignment="1">
      <alignment vertical="center" wrapText="1"/>
    </xf>
    <xf numFmtId="2" fontId="16" fillId="0" borderId="0" xfId="2" quotePrefix="1" applyNumberFormat="1" applyFont="1" applyAlignment="1">
      <alignment horizontal="left" vertical="center" wrapText="1"/>
    </xf>
    <xf numFmtId="165" fontId="25" fillId="0" borderId="12" xfId="10" applyNumberFormat="1" applyFont="1" applyBorder="1" applyAlignment="1">
      <alignment horizontal="right" vertical="center" wrapText="1"/>
    </xf>
    <xf numFmtId="1" fontId="16" fillId="0" borderId="12" xfId="10" applyNumberFormat="1" applyFont="1" applyBorder="1" applyAlignment="1">
      <alignment horizontal="right" vertical="center" wrapText="1"/>
    </xf>
    <xf numFmtId="1" fontId="15" fillId="0" borderId="12" xfId="10" quotePrefix="1" applyNumberFormat="1" applyFont="1" applyBorder="1" applyAlignment="1">
      <alignment horizontal="right" vertical="center" wrapText="1"/>
    </xf>
    <xf numFmtId="165" fontId="15" fillId="0" borderId="12" xfId="10" applyNumberFormat="1" applyFont="1" applyBorder="1" applyAlignment="1">
      <alignment horizontal="right" vertical="center"/>
    </xf>
    <xf numFmtId="1" fontId="16" fillId="0" borderId="12" xfId="10" applyNumberFormat="1" applyFont="1" applyBorder="1" applyAlignment="1">
      <alignment horizontal="right" vertical="center"/>
    </xf>
    <xf numFmtId="1" fontId="16" fillId="0" borderId="12" xfId="10" quotePrefix="1" applyNumberFormat="1" applyFont="1" applyBorder="1" applyAlignment="1">
      <alignment horizontal="right" vertical="center" wrapText="1"/>
    </xf>
    <xf numFmtId="1" fontId="15" fillId="0" borderId="9" xfId="10" quotePrefix="1" applyNumberFormat="1" applyFont="1" applyBorder="1" applyAlignment="1">
      <alignment horizontal="right" vertical="center" wrapText="1"/>
    </xf>
    <xf numFmtId="1" fontId="24" fillId="0" borderId="9" xfId="10" quotePrefix="1" applyNumberFormat="1" applyFont="1" applyBorder="1" applyAlignment="1">
      <alignment horizontal="right" vertical="center" wrapText="1"/>
    </xf>
    <xf numFmtId="1" fontId="16" fillId="0" borderId="9" xfId="10" quotePrefix="1" applyNumberFormat="1" applyFont="1" applyBorder="1" applyAlignment="1">
      <alignment horizontal="right" vertical="center" wrapText="1"/>
    </xf>
    <xf numFmtId="1" fontId="16" fillId="0" borderId="9" xfId="10" quotePrefix="1" applyNumberFormat="1" applyFont="1" applyFill="1" applyBorder="1" applyAlignment="1">
      <alignment horizontal="right" vertical="center" wrapText="1"/>
    </xf>
    <xf numFmtId="1" fontId="16" fillId="0" borderId="0" xfId="2" quotePrefix="1" applyNumberFormat="1" applyFont="1" applyAlignment="1">
      <alignment horizontal="right" vertical="center" wrapText="1"/>
    </xf>
    <xf numFmtId="1" fontId="23" fillId="0" borderId="9" xfId="10" quotePrefix="1" applyNumberFormat="1" applyFont="1" applyBorder="1" applyAlignment="1">
      <alignment horizontal="right" vertical="center" wrapText="1"/>
    </xf>
    <xf numFmtId="165" fontId="16" fillId="0" borderId="9" xfId="10" quotePrefix="1" applyNumberFormat="1" applyFont="1" applyFill="1" applyBorder="1" applyAlignment="1">
      <alignment horizontal="right" vertical="center" wrapText="1"/>
    </xf>
    <xf numFmtId="1" fontId="24" fillId="0" borderId="9" xfId="10" quotePrefix="1" applyNumberFormat="1" applyFont="1" applyFill="1" applyBorder="1" applyAlignment="1">
      <alignment horizontal="right" vertical="center" wrapText="1"/>
    </xf>
    <xf numFmtId="0" fontId="2" fillId="0" borderId="0" xfId="5" applyFont="1" applyAlignment="1">
      <alignment horizontal="right" vertical="center"/>
    </xf>
    <xf numFmtId="1" fontId="15" fillId="0" borderId="9" xfId="10" quotePrefix="1" applyNumberFormat="1" applyFont="1" applyFill="1" applyBorder="1" applyAlignment="1">
      <alignment horizontal="right" vertical="center" wrapText="1"/>
    </xf>
    <xf numFmtId="1" fontId="16" fillId="0" borderId="9" xfId="10" quotePrefix="1" applyNumberFormat="1" applyFont="1" applyFill="1" applyBorder="1" applyAlignment="1">
      <alignment horizontal="right" vertical="top" wrapText="1"/>
    </xf>
    <xf numFmtId="0" fontId="2" fillId="0" borderId="10" xfId="5" applyFont="1" applyBorder="1" applyAlignment="1">
      <alignment horizontal="center" vertical="center" wrapText="1"/>
    </xf>
    <xf numFmtId="49" fontId="2" fillId="0" borderId="10" xfId="5" applyNumberFormat="1" applyFont="1" applyBorder="1" applyAlignment="1">
      <alignment horizontal="center" vertical="center"/>
    </xf>
    <xf numFmtId="1" fontId="16" fillId="0" borderId="10" xfId="10" quotePrefix="1" applyNumberFormat="1" applyFont="1" applyBorder="1" applyAlignment="1">
      <alignment horizontal="center" vertical="center" wrapText="1"/>
    </xf>
    <xf numFmtId="1" fontId="16" fillId="0" borderId="12" xfId="10" quotePrefix="1" applyNumberFormat="1" applyFont="1" applyBorder="1" applyAlignment="1">
      <alignment horizontal="center" vertical="center" wrapText="1"/>
    </xf>
    <xf numFmtId="1" fontId="16" fillId="0" borderId="12" xfId="10" quotePrefix="1" applyNumberFormat="1" applyFont="1" applyFill="1" applyBorder="1" applyAlignment="1">
      <alignment horizontal="center" vertical="center" wrapText="1"/>
    </xf>
    <xf numFmtId="1" fontId="15" fillId="0" borderId="12" xfId="10" quotePrefix="1" applyNumberFormat="1" applyFont="1" applyBorder="1" applyAlignment="1">
      <alignment horizontal="center" vertical="center" wrapText="1"/>
    </xf>
    <xf numFmtId="1" fontId="15" fillId="0" borderId="12" xfId="10" quotePrefix="1" applyNumberFormat="1" applyFont="1" applyBorder="1" applyAlignment="1">
      <alignment horizontal="center" wrapText="1"/>
    </xf>
    <xf numFmtId="1" fontId="16" fillId="0" borderId="12" xfId="10" quotePrefix="1" applyNumberFormat="1" applyFont="1" applyFill="1" applyBorder="1" applyAlignment="1">
      <alignment horizontal="center" wrapText="1"/>
    </xf>
    <xf numFmtId="1" fontId="15" fillId="0" borderId="12" xfId="10" quotePrefix="1" applyNumberFormat="1" applyFont="1" applyFill="1" applyBorder="1" applyAlignment="1">
      <alignment horizontal="center" wrapText="1"/>
    </xf>
    <xf numFmtId="1" fontId="15" fillId="0" borderId="12" xfId="10" quotePrefix="1" applyNumberFormat="1" applyFont="1" applyFill="1" applyBorder="1" applyAlignment="1">
      <alignment horizontal="center" vertical="center" wrapText="1"/>
    </xf>
    <xf numFmtId="1" fontId="16" fillId="0" borderId="12" xfId="10" quotePrefix="1" applyNumberFormat="1" applyFont="1" applyBorder="1" applyAlignment="1">
      <alignment horizontal="center" wrapText="1"/>
    </xf>
    <xf numFmtId="167" fontId="2" fillId="0" borderId="12" xfId="0" applyNumberFormat="1" applyFont="1" applyFill="1" applyBorder="1" applyAlignment="1" applyProtection="1">
      <alignment horizontal="center" wrapText="1"/>
      <protection locked="0"/>
    </xf>
    <xf numFmtId="0" fontId="2" fillId="0" borderId="10" xfId="5" applyFont="1" applyBorder="1" applyAlignment="1">
      <alignment horizontal="right" vertical="center" wrapText="1"/>
    </xf>
    <xf numFmtId="8" fontId="16" fillId="0" borderId="10" xfId="2" applyNumberFormat="1" applyFont="1" applyBorder="1" applyAlignment="1">
      <alignment horizontal="right" vertical="center" wrapText="1"/>
    </xf>
    <xf numFmtId="164" fontId="15" fillId="0" borderId="10" xfId="2" applyFont="1" applyBorder="1" applyAlignment="1">
      <alignment horizontal="right" vertical="center" wrapText="1"/>
    </xf>
    <xf numFmtId="0" fontId="2" fillId="0" borderId="10" xfId="5" applyFont="1" applyBorder="1" applyAlignment="1">
      <alignment horizontal="right" vertical="center"/>
    </xf>
    <xf numFmtId="164" fontId="15" fillId="0" borderId="10" xfId="2" applyFont="1" applyBorder="1" applyAlignment="1">
      <alignment horizontal="right" vertical="center"/>
    </xf>
    <xf numFmtId="164" fontId="16" fillId="0" borderId="10" xfId="2" quotePrefix="1" applyFont="1" applyBorder="1" applyAlignment="1">
      <alignment horizontal="right" vertical="center" wrapText="1"/>
    </xf>
    <xf numFmtId="164" fontId="16" fillId="0" borderId="10" xfId="2" quotePrefix="1" applyFont="1" applyFill="1" applyBorder="1" applyAlignment="1">
      <alignment horizontal="right" vertical="center" wrapText="1"/>
    </xf>
    <xf numFmtId="164" fontId="15" fillId="0" borderId="10" xfId="2" quotePrefix="1" applyFont="1" applyBorder="1" applyAlignment="1">
      <alignment horizontal="right" vertical="center" wrapText="1"/>
    </xf>
    <xf numFmtId="164" fontId="15" fillId="0" borderId="10" xfId="2" quotePrefix="1" applyFont="1" applyBorder="1" applyAlignment="1">
      <alignment horizontal="right" wrapText="1"/>
    </xf>
    <xf numFmtId="164" fontId="16" fillId="0" borderId="10" xfId="2" quotePrefix="1" applyFont="1" applyBorder="1" applyAlignment="1">
      <alignment horizontal="right" wrapText="1"/>
    </xf>
    <xf numFmtId="164" fontId="15" fillId="0" borderId="10" xfId="2" quotePrefix="1" applyFont="1" applyFill="1" applyBorder="1" applyAlignment="1">
      <alignment horizontal="right" vertical="center" wrapText="1"/>
    </xf>
    <xf numFmtId="8" fontId="16" fillId="0" borderId="10" xfId="2" quotePrefix="1" applyNumberFormat="1" applyFont="1" applyFill="1" applyBorder="1" applyAlignment="1">
      <alignment horizontal="right" vertical="center" wrapText="1"/>
    </xf>
    <xf numFmtId="8" fontId="16" fillId="0" borderId="10" xfId="2" quotePrefix="1" applyNumberFormat="1" applyFont="1" applyBorder="1" applyAlignment="1">
      <alignment horizontal="right" vertical="center" wrapText="1"/>
    </xf>
    <xf numFmtId="164" fontId="16" fillId="0" borderId="10" xfId="2" quotePrefix="1" applyFont="1" applyFill="1" applyBorder="1" applyAlignment="1">
      <alignment horizontal="right"/>
    </xf>
    <xf numFmtId="164" fontId="2" fillId="0" borderId="10" xfId="2" applyFont="1" applyBorder="1" applyAlignment="1">
      <alignment horizontal="right" vertical="center"/>
    </xf>
    <xf numFmtId="164" fontId="16" fillId="0" borderId="10" xfId="2" quotePrefix="1" applyFont="1" applyBorder="1" applyAlignment="1">
      <alignment horizontal="right" vertical="center"/>
    </xf>
    <xf numFmtId="164" fontId="16" fillId="0" borderId="10" xfId="2" quotePrefix="1" applyFont="1" applyFill="1" applyBorder="1" applyAlignment="1">
      <alignment horizontal="right" vertical="center"/>
    </xf>
    <xf numFmtId="164" fontId="16" fillId="0" borderId="10" xfId="2" quotePrefix="1" applyFont="1" applyBorder="1" applyAlignment="1">
      <alignment horizontal="right"/>
    </xf>
    <xf numFmtId="164" fontId="16" fillId="0" borderId="0" xfId="2" quotePrefix="1" applyFont="1" applyBorder="1" applyAlignment="1">
      <alignment horizontal="right" vertical="center"/>
    </xf>
    <xf numFmtId="8" fontId="16" fillId="0" borderId="10" xfId="2" quotePrefix="1" applyNumberFormat="1" applyFont="1" applyBorder="1" applyAlignment="1">
      <alignment horizontal="right" vertical="center"/>
    </xf>
    <xf numFmtId="164" fontId="15" fillId="0" borderId="10" xfId="2" quotePrefix="1" applyFont="1" applyFill="1" applyBorder="1" applyAlignment="1">
      <alignment horizontal="right"/>
    </xf>
    <xf numFmtId="164" fontId="2" fillId="0" borderId="10" xfId="2" applyFont="1" applyBorder="1" applyAlignment="1">
      <alignment horizontal="right" vertical="top"/>
    </xf>
    <xf numFmtId="164" fontId="15" fillId="0" borderId="10" xfId="2" quotePrefix="1" applyFont="1" applyBorder="1" applyAlignment="1">
      <alignment horizontal="right"/>
    </xf>
    <xf numFmtId="164" fontId="15" fillId="0" borderId="11" xfId="2" quotePrefix="1" applyFont="1" applyBorder="1" applyAlignment="1">
      <alignment horizontal="right"/>
    </xf>
    <xf numFmtId="8" fontId="2" fillId="0" borderId="10" xfId="5" applyNumberFormat="1" applyFont="1" applyBorder="1" applyAlignment="1">
      <alignment horizontal="right" vertical="center"/>
    </xf>
    <xf numFmtId="8" fontId="2" fillId="0" borderId="10" xfId="2" applyNumberFormat="1" applyFont="1" applyBorder="1" applyAlignment="1">
      <alignment horizontal="right" vertical="center"/>
    </xf>
    <xf numFmtId="8" fontId="2" fillId="0" borderId="0" xfId="5" applyNumberFormat="1" applyFont="1" applyAlignment="1">
      <alignment horizontal="right" vertical="center"/>
    </xf>
    <xf numFmtId="0" fontId="2" fillId="0" borderId="0" xfId="5" applyFont="1" applyAlignment="1">
      <alignment horizontal="center" vertical="center"/>
    </xf>
    <xf numFmtId="8" fontId="16" fillId="0" borderId="10" xfId="2" applyNumberFormat="1" applyFont="1" applyBorder="1" applyAlignment="1">
      <alignment horizontal="right" vertical="center"/>
    </xf>
    <xf numFmtId="164" fontId="15" fillId="0" borderId="10" xfId="2" quotePrefix="1" applyFont="1" applyBorder="1" applyAlignment="1">
      <alignment horizontal="right" vertical="center"/>
    </xf>
    <xf numFmtId="44" fontId="15" fillId="0" borderId="10" xfId="2" quotePrefix="1" applyNumberFormat="1" applyFont="1" applyBorder="1" applyAlignment="1">
      <alignment horizontal="right"/>
    </xf>
    <xf numFmtId="169" fontId="16" fillId="0" borderId="10" xfId="2" quotePrefix="1" applyNumberFormat="1" applyFont="1" applyBorder="1" applyAlignment="1">
      <alignment horizontal="right" vertical="center" wrapText="1"/>
    </xf>
    <xf numFmtId="164" fontId="15" fillId="0" borderId="13" xfId="2" applyFont="1" applyBorder="1" applyAlignment="1">
      <alignment horizontal="left" vertical="center"/>
    </xf>
    <xf numFmtId="164" fontId="15" fillId="0" borderId="10" xfId="2" quotePrefix="1" applyNumberFormat="1" applyFont="1" applyBorder="1" applyAlignment="1">
      <alignment horizontal="right" vertical="center" wrapText="1"/>
    </xf>
    <xf numFmtId="1" fontId="27" fillId="0" borderId="10" xfId="10" quotePrefix="1" applyNumberFormat="1" applyFont="1" applyBorder="1" applyAlignment="1">
      <alignment horizontal="left" vertical="center" wrapText="1"/>
    </xf>
    <xf numFmtId="0" fontId="22" fillId="0" borderId="9" xfId="0" applyFont="1" applyBorder="1" applyAlignment="1">
      <alignment horizontal="right" vertical="center"/>
    </xf>
    <xf numFmtId="0" fontId="16" fillId="0" borderId="10" xfId="2" quotePrefix="1" applyNumberFormat="1" applyFont="1" applyBorder="1" applyAlignment="1">
      <alignment horizontal="right" vertical="center"/>
    </xf>
    <xf numFmtId="8" fontId="16" fillId="0" borderId="10" xfId="2" quotePrefix="1" applyNumberFormat="1" applyFont="1" applyFill="1" applyBorder="1" applyAlignment="1">
      <alignment horizontal="right" vertical="center"/>
    </xf>
    <xf numFmtId="8" fontId="16" fillId="0" borderId="10" xfId="2" quotePrefix="1" applyNumberFormat="1" applyFont="1" applyFill="1" applyBorder="1" applyAlignment="1">
      <alignment horizontal="right"/>
    </xf>
    <xf numFmtId="8" fontId="16" fillId="0" borderId="10" xfId="2" quotePrefix="1" applyNumberFormat="1" applyFont="1" applyFill="1" applyBorder="1" applyAlignment="1">
      <alignment horizontal="right" wrapText="1"/>
    </xf>
    <xf numFmtId="8" fontId="16" fillId="0" borderId="10" xfId="2" quotePrefix="1" applyNumberFormat="1" applyFont="1" applyBorder="1" applyAlignment="1">
      <alignment horizontal="right"/>
    </xf>
    <xf numFmtId="0" fontId="16" fillId="0" borderId="10" xfId="2" quotePrefix="1" applyNumberFormat="1" applyFont="1" applyFill="1" applyBorder="1" applyAlignment="1">
      <alignment horizontal="right" wrapText="1"/>
    </xf>
    <xf numFmtId="0" fontId="16" fillId="0" borderId="10" xfId="2" quotePrefix="1" applyNumberFormat="1" applyFont="1" applyBorder="1" applyAlignment="1">
      <alignment horizontal="right" vertical="center" wrapText="1"/>
    </xf>
    <xf numFmtId="8" fontId="16" fillId="0" borderId="10" xfId="2" quotePrefix="1" applyNumberFormat="1" applyFont="1" applyBorder="1" applyAlignment="1">
      <alignment horizontal="right" wrapText="1"/>
    </xf>
    <xf numFmtId="9" fontId="2" fillId="0" borderId="12" xfId="0" applyNumberFormat="1" applyFont="1" applyFill="1" applyBorder="1" applyAlignment="1" applyProtection="1">
      <alignment horizontal="center" wrapText="1"/>
      <protection locked="0"/>
    </xf>
    <xf numFmtId="0" fontId="10" fillId="0" borderId="0" xfId="7" applyFont="1" applyAlignment="1">
      <alignment horizontal="left" vertical="top" wrapText="1"/>
    </xf>
    <xf numFmtId="0" fontId="10" fillId="0" borderId="0" xfId="7" applyFont="1" applyFill="1" applyAlignment="1">
      <alignment horizontal="left" vertical="top" wrapText="1"/>
    </xf>
    <xf numFmtId="1" fontId="2" fillId="0" borderId="0" xfId="10" quotePrefix="1" applyNumberFormat="1" applyFont="1" applyBorder="1" applyAlignment="1">
      <alignment horizontal="center" vertical="center" wrapText="1"/>
    </xf>
    <xf numFmtId="0" fontId="16" fillId="0" borderId="10" xfId="2" quotePrefix="1" applyNumberFormat="1" applyFont="1" applyFill="1" applyBorder="1" applyAlignment="1">
      <alignment horizontal="right" vertical="center"/>
    </xf>
    <xf numFmtId="165" fontId="15" fillId="0" borderId="12" xfId="10" applyNumberFormat="1" applyFont="1" applyBorder="1" applyAlignment="1">
      <alignment horizontal="left" wrapText="1"/>
    </xf>
    <xf numFmtId="165" fontId="15" fillId="0" borderId="0" xfId="10" applyNumberFormat="1" applyFont="1" applyBorder="1" applyAlignment="1">
      <alignment horizontal="center" vertical="center"/>
    </xf>
    <xf numFmtId="1" fontId="15" fillId="0" borderId="0" xfId="10" quotePrefix="1" applyNumberFormat="1" applyFont="1" applyBorder="1" applyAlignment="1">
      <alignment horizontal="center" vertical="center"/>
    </xf>
    <xf numFmtId="165" fontId="15" fillId="0" borderId="0" xfId="10" quotePrefix="1" applyNumberFormat="1" applyFont="1" applyBorder="1" applyAlignment="1">
      <alignment horizontal="center" vertical="center"/>
    </xf>
    <xf numFmtId="1" fontId="16" fillId="0" borderId="0" xfId="10" quotePrefix="1" applyNumberFormat="1" applyFont="1" applyBorder="1" applyAlignment="1">
      <alignment horizontal="center" vertical="center"/>
    </xf>
    <xf numFmtId="1" fontId="16" fillId="0" borderId="0" xfId="10" quotePrefix="1" applyNumberFormat="1" applyFont="1" applyFill="1" applyBorder="1" applyAlignment="1">
      <alignment horizontal="center" vertical="center"/>
    </xf>
    <xf numFmtId="165" fontId="16" fillId="0" borderId="0" xfId="10" quotePrefix="1" applyNumberFormat="1" applyFont="1" applyFill="1" applyBorder="1" applyAlignment="1">
      <alignment horizontal="center" vertical="center"/>
    </xf>
    <xf numFmtId="165" fontId="16" fillId="0" borderId="0" xfId="10" quotePrefix="1" applyNumberFormat="1" applyFont="1" applyBorder="1" applyAlignment="1">
      <alignment horizontal="center" vertical="center"/>
    </xf>
    <xf numFmtId="0" fontId="16" fillId="0" borderId="0" xfId="10" quotePrefix="1" applyFont="1" applyFill="1" applyBorder="1" applyAlignment="1">
      <alignment horizontal="center" vertical="center"/>
    </xf>
    <xf numFmtId="1" fontId="28" fillId="0" borderId="10" xfId="0" applyNumberFormat="1" applyFont="1" applyBorder="1" applyAlignment="1">
      <alignment horizontal="left" vertical="center" wrapText="1"/>
    </xf>
    <xf numFmtId="2" fontId="15" fillId="0" borderId="10" xfId="2" quotePrefix="1" applyNumberFormat="1" applyFont="1" applyFill="1" applyBorder="1" applyAlignment="1">
      <alignment horizontal="right"/>
    </xf>
    <xf numFmtId="0" fontId="29" fillId="2" borderId="0" xfId="3" applyFont="1" applyFill="1" applyAlignment="1">
      <alignment horizontal="left" vertical="top"/>
    </xf>
    <xf numFmtId="0" fontId="30" fillId="0" borderId="0" xfId="3" applyFont="1">
      <alignment vertical="top" wrapText="1"/>
    </xf>
    <xf numFmtId="0" fontId="11" fillId="0" borderId="0" xfId="7" applyFont="1" applyAlignment="1">
      <alignment horizontal="left" vertical="top" wrapText="1"/>
    </xf>
    <xf numFmtId="0" fontId="10" fillId="0" borderId="0" xfId="7" applyFont="1" applyAlignment="1">
      <alignment horizontal="left" vertical="top" wrapText="1"/>
    </xf>
    <xf numFmtId="0" fontId="10" fillId="0" borderId="0" xfId="7" applyFont="1" applyFill="1" applyAlignment="1">
      <alignment horizontal="left" vertical="top" wrapText="1" indent="1"/>
    </xf>
    <xf numFmtId="0" fontId="10" fillId="0" borderId="0" xfId="7" applyFont="1" applyFill="1" applyAlignment="1">
      <alignment horizontal="left" vertical="top" wrapText="1"/>
    </xf>
    <xf numFmtId="0" fontId="10" fillId="0" borderId="0" xfId="7" applyFont="1" applyAlignment="1">
      <alignment vertical="top" wrapText="1"/>
    </xf>
    <xf numFmtId="0" fontId="10" fillId="0" borderId="0" xfId="7" applyFont="1" applyAlignment="1">
      <alignment horizontal="left" vertical="top" wrapText="1" indent="1"/>
    </xf>
    <xf numFmtId="0" fontId="10" fillId="0" borderId="0" xfId="7" applyFont="1" applyAlignment="1">
      <alignment horizontal="left" wrapText="1" indent="1"/>
    </xf>
    <xf numFmtId="0" fontId="10" fillId="3" borderId="0" xfId="7" applyFont="1" applyFill="1" applyAlignment="1">
      <alignment horizontal="left" wrapText="1" indent="1"/>
    </xf>
    <xf numFmtId="0" fontId="10" fillId="0" borderId="0" xfId="7" applyFont="1" applyFill="1" applyAlignment="1">
      <alignment horizontal="left" wrapText="1" indent="1"/>
    </xf>
    <xf numFmtId="0" fontId="29" fillId="2" borderId="0" xfId="3" applyFont="1" applyFill="1" applyAlignment="1">
      <alignment horizontal="left" vertical="top"/>
    </xf>
    <xf numFmtId="0" fontId="5" fillId="0" borderId="0" xfId="3" applyFont="1" applyAlignment="1">
      <alignment horizontal="justify" vertical="top" wrapText="1"/>
    </xf>
    <xf numFmtId="165" fontId="15" fillId="0" borderId="6" xfId="10" applyNumberFormat="1" applyFont="1" applyBorder="1" applyAlignment="1">
      <alignment horizontal="center" vertical="center" wrapText="1"/>
    </xf>
    <xf numFmtId="165" fontId="15" fillId="0" borderId="7" xfId="10" applyNumberFormat="1" applyFont="1" applyBorder="1" applyAlignment="1">
      <alignment horizontal="center" vertical="center" wrapText="1"/>
    </xf>
    <xf numFmtId="165" fontId="15" fillId="0" borderId="16" xfId="1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6" fontId="5" fillId="0" borderId="5" xfId="3" applyNumberFormat="1" applyFont="1" applyBorder="1">
      <alignment vertical="top" wrapText="1"/>
    </xf>
    <xf numFmtId="0" fontId="18" fillId="0" borderId="19" xfId="3" applyFont="1" applyBorder="1">
      <alignment vertical="top" wrapText="1"/>
    </xf>
    <xf numFmtId="1" fontId="18" fillId="0" borderId="12" xfId="3" applyNumberFormat="1" applyFont="1" applyBorder="1">
      <alignment vertical="top" wrapText="1"/>
    </xf>
    <xf numFmtId="1" fontId="18" fillId="0" borderId="12" xfId="3" applyNumberFormat="1" applyFont="1" applyFill="1" applyBorder="1">
      <alignment vertical="top" wrapText="1"/>
    </xf>
    <xf numFmtId="0" fontId="18" fillId="0" borderId="12" xfId="3" applyFont="1" applyBorder="1">
      <alignment vertical="top" wrapText="1"/>
    </xf>
    <xf numFmtId="0" fontId="12" fillId="0" borderId="12" xfId="3" applyFont="1" applyBorder="1">
      <alignment vertical="top" wrapText="1"/>
    </xf>
    <xf numFmtId="0" fontId="18" fillId="0" borderId="12" xfId="3" applyFont="1" applyBorder="1" applyAlignment="1">
      <alignment horizontal="left" vertical="top" wrapText="1" indent="1"/>
    </xf>
    <xf numFmtId="166" fontId="18" fillId="0" borderId="21" xfId="3" applyNumberFormat="1" applyFont="1" applyBorder="1">
      <alignment vertical="top" wrapText="1"/>
    </xf>
    <xf numFmtId="166" fontId="12" fillId="0" borderId="21" xfId="3" applyNumberFormat="1" applyFont="1" applyBorder="1">
      <alignment vertical="top" wrapText="1"/>
    </xf>
    <xf numFmtId="168" fontId="12" fillId="0" borderId="21" xfId="3" applyNumberFormat="1" applyFont="1" applyBorder="1">
      <alignment vertical="top" wrapText="1"/>
    </xf>
    <xf numFmtId="166" fontId="18" fillId="0" borderId="23" xfId="3" applyNumberFormat="1" applyFont="1" applyBorder="1">
      <alignment vertical="top" wrapText="1"/>
    </xf>
    <xf numFmtId="166" fontId="18" fillId="0" borderId="20" xfId="3" applyNumberFormat="1" applyFont="1" applyBorder="1">
      <alignment vertical="top" wrapText="1"/>
    </xf>
    <xf numFmtId="164" fontId="17" fillId="0" borderId="17" xfId="8" applyFont="1" applyBorder="1" applyAlignment="1">
      <alignment vertical="top" wrapText="1"/>
    </xf>
    <xf numFmtId="164" fontId="17" fillId="0" borderId="9" xfId="8" applyFont="1" applyBorder="1" applyAlignment="1">
      <alignment vertical="top" wrapText="1"/>
    </xf>
    <xf numFmtId="0" fontId="5" fillId="0" borderId="21" xfId="3" applyFont="1" applyBorder="1">
      <alignment vertical="top" wrapText="1"/>
    </xf>
    <xf numFmtId="0" fontId="5" fillId="0" borderId="23" xfId="3" applyFont="1" applyBorder="1">
      <alignment vertical="top" wrapText="1"/>
    </xf>
    <xf numFmtId="0" fontId="12" fillId="0" borderId="18" xfId="3" applyFont="1" applyBorder="1" applyAlignment="1">
      <alignment horizontal="center" vertical="top" wrapText="1"/>
    </xf>
    <xf numFmtId="166" fontId="12" fillId="0" borderId="20" xfId="3" applyNumberFormat="1" applyFont="1" applyBorder="1" applyAlignment="1">
      <alignment horizontal="center" vertical="top" wrapText="1"/>
    </xf>
    <xf numFmtId="0" fontId="18" fillId="0" borderId="24" xfId="3" applyFont="1" applyBorder="1">
      <alignment vertical="top" wrapText="1"/>
    </xf>
    <xf numFmtId="0" fontId="12" fillId="0" borderId="25" xfId="3" applyFont="1" applyBorder="1">
      <alignment vertical="top" wrapText="1"/>
    </xf>
    <xf numFmtId="166" fontId="12" fillId="0" borderId="23" xfId="3" applyNumberFormat="1" applyFont="1" applyBorder="1">
      <alignment vertical="top" wrapText="1"/>
    </xf>
    <xf numFmtId="0" fontId="18" fillId="0" borderId="3" xfId="3" applyFont="1" applyBorder="1" applyAlignment="1">
      <alignment horizontal="left" vertical="top" wrapText="1" indent="1"/>
    </xf>
    <xf numFmtId="0" fontId="18" fillId="0" borderId="3" xfId="3" applyFont="1" applyBorder="1">
      <alignment vertical="top" wrapText="1"/>
    </xf>
    <xf numFmtId="0" fontId="12" fillId="0" borderId="15" xfId="3" applyFont="1" applyBorder="1">
      <alignment vertical="top" wrapText="1"/>
    </xf>
    <xf numFmtId="0" fontId="21" fillId="0" borderId="15" xfId="3" applyFont="1" applyBorder="1">
      <alignment vertical="top" wrapText="1"/>
    </xf>
    <xf numFmtId="0" fontId="18" fillId="0" borderId="15" xfId="3" applyFont="1" applyBorder="1">
      <alignment vertical="top" wrapText="1"/>
    </xf>
    <xf numFmtId="0" fontId="5" fillId="0" borderId="28" xfId="3" applyFont="1" applyBorder="1">
      <alignment vertical="top" wrapText="1"/>
    </xf>
    <xf numFmtId="1" fontId="18" fillId="0" borderId="15" xfId="3" applyNumberFormat="1" applyFont="1" applyBorder="1">
      <alignment vertical="top" wrapText="1"/>
    </xf>
    <xf numFmtId="8" fontId="18" fillId="0" borderId="22" xfId="3" applyNumberFormat="1" applyFont="1" applyBorder="1">
      <alignment vertical="top" wrapText="1"/>
    </xf>
    <xf numFmtId="8" fontId="18" fillId="0" borderId="21" xfId="3" applyNumberFormat="1" applyFont="1" applyBorder="1">
      <alignment vertical="top" wrapText="1"/>
    </xf>
    <xf numFmtId="8" fontId="31" fillId="0" borderId="9" xfId="2" applyNumberFormat="1" applyFont="1" applyBorder="1" applyAlignment="1">
      <alignment horizontal="right" vertical="center" wrapText="1"/>
    </xf>
    <xf numFmtId="0" fontId="18" fillId="0" borderId="23" xfId="3" applyNumberFormat="1" applyFont="1" applyBorder="1">
      <alignment vertical="top" wrapText="1"/>
    </xf>
    <xf numFmtId="0" fontId="5" fillId="0" borderId="21" xfId="3" applyNumberFormat="1" applyFont="1" applyBorder="1">
      <alignment vertical="top" wrapText="1"/>
    </xf>
    <xf numFmtId="0" fontId="5" fillId="0" borderId="28" xfId="3" applyNumberFormat="1" applyFont="1" applyBorder="1">
      <alignment vertical="top" wrapText="1"/>
    </xf>
    <xf numFmtId="8" fontId="18" fillId="0" borderId="21" xfId="3" applyNumberFormat="1" applyFont="1" applyFill="1" applyBorder="1">
      <alignment vertical="top" wrapText="1"/>
    </xf>
    <xf numFmtId="8" fontId="5" fillId="0" borderId="21" xfId="3" applyNumberFormat="1" applyFont="1" applyBorder="1">
      <alignment vertical="top" wrapText="1"/>
    </xf>
    <xf numFmtId="0" fontId="16" fillId="0" borderId="0" xfId="10" quotePrefix="1" applyFont="1" applyFill="1" applyBorder="1" applyAlignment="1">
      <alignment vertical="top"/>
    </xf>
    <xf numFmtId="0" fontId="16" fillId="0" borderId="0" xfId="10" quotePrefix="1" applyFont="1" applyFill="1" applyBorder="1" applyAlignment="1">
      <alignment horizontal="right" vertical="top"/>
    </xf>
    <xf numFmtId="164" fontId="16" fillId="0" borderId="3" xfId="2" quotePrefix="1" applyFont="1" applyFill="1" applyBorder="1" applyAlignment="1">
      <alignment horizontal="right"/>
    </xf>
    <xf numFmtId="164" fontId="16" fillId="0" borderId="0" xfId="2" quotePrefix="1" applyFont="1" applyFill="1" applyBorder="1" applyAlignment="1">
      <alignment horizontal="right"/>
    </xf>
    <xf numFmtId="0" fontId="15" fillId="0" borderId="0" xfId="10" quotePrefix="1" applyFont="1" applyBorder="1" applyAlignment="1">
      <alignment horizontal="left" vertical="top"/>
    </xf>
    <xf numFmtId="167" fontId="2" fillId="0" borderId="0" xfId="0" applyNumberFormat="1" applyFont="1" applyFill="1" applyBorder="1" applyAlignment="1" applyProtection="1">
      <alignment horizontal="center"/>
      <protection locked="0"/>
    </xf>
    <xf numFmtId="0" fontId="16" fillId="0" borderId="3" xfId="10" quotePrefix="1" applyFont="1" applyFill="1" applyBorder="1" applyAlignment="1">
      <alignment vertical="top"/>
    </xf>
    <xf numFmtId="164" fontId="16" fillId="0" borderId="5" xfId="2" quotePrefix="1" applyFont="1" applyFill="1" applyBorder="1" applyAlignment="1">
      <alignment horizontal="right"/>
    </xf>
    <xf numFmtId="164" fontId="15" fillId="0" borderId="0" xfId="2" quotePrefix="1" applyFont="1" applyFill="1" applyBorder="1" applyAlignment="1">
      <alignment horizontal="right"/>
    </xf>
    <xf numFmtId="0" fontId="15" fillId="0" borderId="0" xfId="10" quotePrefix="1" applyFont="1" applyBorder="1" applyAlignment="1">
      <alignment horizontal="right" vertical="top"/>
    </xf>
    <xf numFmtId="0" fontId="15" fillId="0" borderId="1" xfId="10" quotePrefix="1" applyFont="1" applyBorder="1" applyAlignment="1">
      <alignment horizontal="center" vertical="center"/>
    </xf>
    <xf numFmtId="0" fontId="15" fillId="0" borderId="4" xfId="10" quotePrefix="1" applyFont="1" applyBorder="1" applyAlignment="1">
      <alignment horizontal="center" vertical="center"/>
    </xf>
    <xf numFmtId="0" fontId="15" fillId="0" borderId="5" xfId="10" quotePrefix="1" applyFont="1" applyBorder="1" applyAlignment="1">
      <alignment horizontal="center" vertical="center"/>
    </xf>
    <xf numFmtId="0" fontId="15" fillId="0" borderId="2" xfId="10" quotePrefix="1" applyFont="1" applyBorder="1" applyAlignment="1">
      <alignment horizontal="left" vertical="top"/>
    </xf>
    <xf numFmtId="0" fontId="15" fillId="0" borderId="4" xfId="10" quotePrefix="1" applyFont="1" applyBorder="1" applyAlignment="1">
      <alignment horizontal="left" vertical="top"/>
    </xf>
    <xf numFmtId="0" fontId="15" fillId="0" borderId="5" xfId="10" quotePrefix="1" applyFont="1" applyBorder="1" applyAlignment="1">
      <alignment horizontal="left" vertical="top"/>
    </xf>
    <xf numFmtId="0" fontId="16" fillId="0" borderId="0" xfId="10" quotePrefix="1" applyFont="1" applyFill="1" applyBorder="1" applyAlignment="1">
      <alignment horizontal="center" vertical="top"/>
    </xf>
    <xf numFmtId="164" fontId="15" fillId="0" borderId="3" xfId="2" quotePrefix="1" applyFont="1" applyFill="1" applyBorder="1" applyAlignment="1">
      <alignment horizontal="right"/>
    </xf>
    <xf numFmtId="0" fontId="16" fillId="0" borderId="0" xfId="10" quotePrefix="1" applyFont="1" applyFill="1" applyBorder="1" applyAlignment="1">
      <alignment horizontal="center" vertical="top"/>
    </xf>
    <xf numFmtId="8" fontId="16" fillId="0" borderId="3" xfId="10" quotePrefix="1" applyNumberFormat="1" applyFont="1" applyFill="1" applyBorder="1" applyAlignment="1">
      <alignment horizontal="right" vertical="top"/>
    </xf>
    <xf numFmtId="0" fontId="16" fillId="0" borderId="5" xfId="10" quotePrefix="1" applyFont="1" applyFill="1" applyBorder="1" applyAlignment="1">
      <alignment horizontal="center" vertical="top"/>
    </xf>
    <xf numFmtId="8" fontId="16" fillId="0" borderId="28" xfId="2" quotePrefix="1" applyNumberFormat="1" applyFont="1" applyFill="1" applyBorder="1" applyAlignment="1">
      <alignment horizontal="right"/>
    </xf>
    <xf numFmtId="8" fontId="16" fillId="0" borderId="5" xfId="10" quotePrefix="1" applyNumberFormat="1" applyFont="1" applyFill="1" applyBorder="1" applyAlignment="1">
      <alignment horizontal="right" vertical="top"/>
    </xf>
    <xf numFmtId="0" fontId="16" fillId="0" borderId="5" xfId="10" quotePrefix="1" applyFont="1" applyFill="1" applyBorder="1" applyAlignment="1">
      <alignment horizontal="right" vertical="top"/>
    </xf>
    <xf numFmtId="164" fontId="16" fillId="0" borderId="0" xfId="2" quotePrefix="1" applyFont="1" applyFill="1" applyBorder="1" applyAlignment="1">
      <alignment horizontal="center" vertical="center"/>
    </xf>
    <xf numFmtId="0" fontId="16" fillId="0" borderId="5" xfId="10" quotePrefix="1" applyFont="1" applyFill="1" applyBorder="1" applyAlignment="1">
      <alignment horizontal="center" vertical="center"/>
    </xf>
    <xf numFmtId="0" fontId="15" fillId="0" borderId="0" xfId="10" quotePrefix="1" applyFont="1" applyBorder="1" applyAlignment="1">
      <alignment horizontal="center" vertical="center"/>
    </xf>
    <xf numFmtId="167" fontId="2" fillId="0" borderId="5" xfId="0" applyNumberFormat="1" applyFont="1" applyFill="1" applyBorder="1" applyAlignment="1" applyProtection="1">
      <alignment horizontal="center"/>
      <protection locked="0"/>
    </xf>
    <xf numFmtId="164" fontId="16" fillId="0" borderId="5" xfId="2" quotePrefix="1" applyFont="1" applyFill="1" applyBorder="1" applyAlignment="1">
      <alignment horizontal="center"/>
    </xf>
    <xf numFmtId="8" fontId="15" fillId="0" borderId="26" xfId="10" quotePrefix="1" applyNumberFormat="1" applyFont="1" applyBorder="1" applyAlignment="1">
      <alignment horizontal="right" vertical="center"/>
    </xf>
    <xf numFmtId="0" fontId="15" fillId="0" borderId="28" xfId="10" quotePrefix="1" applyFont="1" applyBorder="1" applyAlignment="1">
      <alignment horizontal="right" vertical="center"/>
    </xf>
    <xf numFmtId="8" fontId="16" fillId="0" borderId="3" xfId="2" quotePrefix="1" applyNumberFormat="1" applyFont="1" applyFill="1" applyBorder="1" applyAlignment="1">
      <alignment horizontal="right"/>
    </xf>
    <xf numFmtId="8" fontId="5" fillId="0" borderId="22" xfId="3" applyNumberFormat="1" applyFont="1" applyBorder="1">
      <alignment vertical="top" wrapText="1"/>
    </xf>
    <xf numFmtId="8" fontId="12" fillId="0" borderId="21" xfId="3" applyNumberFormat="1" applyFont="1" applyBorder="1">
      <alignment vertical="top" wrapText="1"/>
    </xf>
    <xf numFmtId="8" fontId="18" fillId="0" borderId="3" xfId="3" applyNumberFormat="1" applyFont="1" applyBorder="1">
      <alignment vertical="top" wrapText="1"/>
    </xf>
    <xf numFmtId="0" fontId="15" fillId="0" borderId="0" xfId="10" quotePrefix="1" applyFont="1" applyBorder="1" applyAlignment="1">
      <alignment horizontal="left" vertical="center"/>
    </xf>
    <xf numFmtId="0" fontId="15" fillId="0" borderId="27" xfId="10" quotePrefix="1" applyFont="1" applyBorder="1" applyAlignment="1">
      <alignment horizontal="right" vertical="top"/>
    </xf>
    <xf numFmtId="0" fontId="16" fillId="0" borderId="29" xfId="10" quotePrefix="1" applyFont="1" applyFill="1" applyBorder="1" applyAlignment="1">
      <alignment horizontal="right" vertical="top"/>
    </xf>
    <xf numFmtId="167" fontId="2" fillId="0" borderId="30" xfId="0" applyNumberFormat="1" applyFont="1" applyFill="1" applyBorder="1" applyAlignment="1" applyProtection="1">
      <alignment horizontal="center"/>
      <protection locked="0"/>
    </xf>
    <xf numFmtId="164" fontId="16" fillId="0" borderId="27" xfId="2" quotePrefix="1" applyFont="1" applyFill="1" applyBorder="1" applyAlignment="1">
      <alignment horizontal="right"/>
    </xf>
    <xf numFmtId="164" fontId="15" fillId="0" borderId="27" xfId="2" quotePrefix="1" applyFont="1" applyFill="1" applyBorder="1" applyAlignment="1">
      <alignment horizontal="right"/>
    </xf>
    <xf numFmtId="164" fontId="16" fillId="0" borderId="0" xfId="2" applyFont="1" applyFill="1" applyBorder="1" applyAlignment="1">
      <alignment horizontal="left" vertical="top" wrapText="1"/>
    </xf>
    <xf numFmtId="0" fontId="16" fillId="0" borderId="6" xfId="10" quotePrefix="1" applyFont="1" applyFill="1" applyBorder="1" applyAlignment="1">
      <alignment horizontal="center" vertical="center"/>
    </xf>
    <xf numFmtId="0" fontId="16" fillId="0" borderId="7" xfId="10" quotePrefix="1" applyFont="1" applyFill="1" applyBorder="1" applyAlignment="1">
      <alignment vertical="top"/>
    </xf>
    <xf numFmtId="1" fontId="15" fillId="0" borderId="6" xfId="10" applyNumberFormat="1" applyFont="1" applyBorder="1" applyAlignment="1">
      <alignment horizontal="left" vertical="center"/>
    </xf>
    <xf numFmtId="164" fontId="15" fillId="0" borderId="6" xfId="2" applyFont="1" applyBorder="1" applyAlignment="1">
      <alignment horizontal="left" vertical="center"/>
    </xf>
    <xf numFmtId="164" fontId="16" fillId="0" borderId="6" xfId="2" applyFont="1" applyBorder="1" applyAlignment="1">
      <alignment horizontal="center" wrapText="1"/>
    </xf>
    <xf numFmtId="164" fontId="2" fillId="0" borderId="30" xfId="2" applyFont="1" applyBorder="1" applyAlignment="1">
      <alignment horizontal="center" vertical="top" wrapText="1"/>
    </xf>
    <xf numFmtId="8" fontId="5" fillId="0" borderId="21" xfId="3" applyNumberFormat="1" applyFont="1" applyFill="1" applyBorder="1">
      <alignment vertical="top" wrapText="1"/>
    </xf>
    <xf numFmtId="168" fontId="5" fillId="0" borderId="21" xfId="3" applyNumberFormat="1" applyFont="1" applyBorder="1">
      <alignment vertical="top" wrapText="1"/>
    </xf>
    <xf numFmtId="168" fontId="12" fillId="0" borderId="3" xfId="3" applyNumberFormat="1" applyFont="1" applyBorder="1">
      <alignment vertical="top" wrapText="1"/>
    </xf>
    <xf numFmtId="168" fontId="12" fillId="0" borderId="26" xfId="3" applyNumberFormat="1" applyFont="1" applyBorder="1">
      <alignment vertical="top" wrapText="1"/>
    </xf>
    <xf numFmtId="168" fontId="18" fillId="0" borderId="21" xfId="3" applyNumberFormat="1" applyFont="1" applyBorder="1">
      <alignment vertical="top" wrapText="1"/>
    </xf>
  </cellXfs>
  <cellStyles count="12">
    <cellStyle name="Currency" xfId="2" builtinId="4"/>
    <cellStyle name="Currency 2" xfId="8" xr:uid="{76E2F666-5792-4B9F-80E7-A571CF5388BF}"/>
    <cellStyle name="Normal" xfId="0" builtinId="0"/>
    <cellStyle name="Normal 2" xfId="1" xr:uid="{00000000-0005-0000-0000-000001000000}"/>
    <cellStyle name="Normal 2 2" xfId="7" xr:uid="{E37C3646-1083-48D7-B4F4-BC524A08638D}"/>
    <cellStyle name="Normal 2 3" xfId="10" xr:uid="{320E4BC2-3BD2-402D-B223-080E629A308D}"/>
    <cellStyle name="Normal 3" xfId="3" xr:uid="{53664349-6597-46FA-B8BB-3E9E45362315}"/>
    <cellStyle name="Normal 3 2" xfId="6" xr:uid="{4D9FF880-B9B2-4BA9-9026-87B000279DAB}"/>
    <cellStyle name="Normal_Glasgow Teachers Building LCC Model 15-03-06" xfId="5" xr:uid="{5D68323B-834D-425C-B060-A97AB82B293D}"/>
    <cellStyle name="Normal_Whole Life Report Summary 31-03-06" xfId="4" xr:uid="{632861A6-1325-4AD7-8882-BECD53F541D9}"/>
    <cellStyle name="Percent" xfId="11" builtinId="5"/>
    <cellStyle name="Percent 2" xfId="9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7337425" cy="92710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27/03/2020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197</xdr:row>
          <xdr:rowOff>0</xdr:rowOff>
        </xdr:from>
        <xdr:to>
          <xdr:col>23</xdr:col>
          <xdr:colOff>38100</xdr:colOff>
          <xdr:row>261</xdr:row>
          <xdr:rowOff>139700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243353</xdr:colOff>
      <xdr:row>0</xdr:row>
      <xdr:rowOff>66356</xdr:rowOff>
    </xdr:from>
    <xdr:to>
      <xdr:col>7</xdr:col>
      <xdr:colOff>1065803</xdr:colOff>
      <xdr:row>6</xdr:row>
      <xdr:rowOff>23654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410%20BUILDING%20SURVEYING/PGB/My%20Documents/The%20Knowledge/Travel%20Inn/Ops%20Book/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PROJECTS/20049/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Z007-Others/Craven/Brighton%20Crest%20BioRegional/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SPILLJ/Local%20Settings/Temporary%20Internet%20Files/OLKA/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D%20-%20Post%20Contract/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GlynL/My%20Documents/zzz%20-%20Systems%20in%20Development/Cost%20Plan/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Standard%20Documents/SCraven%20Development%20Cost%20Plans/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Richard/Desktop/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entral%20Files/1000019259/3.%20SOLUS%20SITES/Archway,%20Hill%20House/Scheme%201/A177-2/Ops%20Lists/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35%20Basinghall%20Street%20EC2/Cost%20Plan%20Feb03/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%20Templates/B%20-%20Cost%20Planning/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7080-%2030GreshamSt/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KHK%20Documents/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Cost%20Plan/Condor%20House/Benchmarking%20Nov02/WSP%20Cost%20Plan/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y%20Documents/Analysis/16820-%20280Bishopgate/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0506/InvestmentMgmt/PARs/MASTER/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OND01%20-%20QS/GrahamS/Working%20Documents/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Standard%20Doc's/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398-5/Feasibility%20Work%20-%20Other/South%20Mimms%20Innovation%20Centre/Budgets/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scraven/Local%20Settings/Temporary%20Internet%20Files/OLK23/A356-3/Cost%20Plan/New%20Build%20Scheme%203/Cost%20Plans/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6" zoomScaleNormal="100" zoomScaleSheetLayoutView="100" workbookViewId="0">
      <selection activeCell="M2" sqref="M2"/>
    </sheetView>
  </sheetViews>
  <sheetFormatPr baseColWidth="10" defaultColWidth="9.1640625" defaultRowHeight="13"/>
  <cols>
    <col min="1" max="10" width="9.1640625" style="1"/>
    <col min="11" max="11" width="7" style="1" customWidth="1"/>
    <col min="12" max="12" width="10.5" style="1" customWidth="1"/>
    <col min="13" max="16384" width="9.16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2"/>
  <sheetViews>
    <sheetView zoomScale="162" zoomScaleNormal="100" zoomScaleSheetLayoutView="163" workbookViewId="0">
      <selection activeCell="C35" sqref="C35:L35"/>
    </sheetView>
  </sheetViews>
  <sheetFormatPr baseColWidth="10" defaultColWidth="9.1640625" defaultRowHeight="13"/>
  <cols>
    <col min="1" max="1" width="2.5" style="1" customWidth="1"/>
    <col min="2" max="2" width="3.6640625" style="1" customWidth="1"/>
    <col min="3" max="10" width="9.1640625" style="1"/>
    <col min="11" max="11" width="16" style="1" customWidth="1"/>
    <col min="12" max="12" width="3.1640625" style="1" customWidth="1"/>
    <col min="13" max="16384" width="9.1640625" style="1"/>
  </cols>
  <sheetData>
    <row r="1" spans="1:11" ht="14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6" customFormat="1" ht="15">
      <c r="A6" s="4"/>
      <c r="B6" s="232" t="s">
        <v>2</v>
      </c>
      <c r="C6" s="232"/>
      <c r="D6" s="232"/>
      <c r="E6" s="232"/>
      <c r="F6" s="232"/>
      <c r="G6" s="232"/>
      <c r="H6" s="232"/>
      <c r="I6" s="232"/>
      <c r="J6" s="232"/>
      <c r="K6" s="5"/>
    </row>
    <row r="7" spans="1:11" s="6" customFormat="1" ht="11.25" customHeight="1">
      <c r="A7" s="4"/>
      <c r="B7" s="7"/>
      <c r="C7" s="5"/>
      <c r="D7" s="5"/>
      <c r="E7" s="5"/>
      <c r="F7" s="5"/>
      <c r="G7" s="5"/>
      <c r="H7" s="5"/>
      <c r="I7" s="5"/>
      <c r="J7" s="5"/>
      <c r="K7" s="5"/>
    </row>
    <row r="8" spans="1:11" s="6" customFormat="1" ht="15">
      <c r="A8" s="4"/>
      <c r="B8" s="9">
        <v>1</v>
      </c>
      <c r="C8" s="233" t="s">
        <v>40</v>
      </c>
      <c r="D8" s="233"/>
      <c r="E8" s="233"/>
      <c r="F8" s="233"/>
      <c r="G8" s="233"/>
      <c r="H8" s="233"/>
      <c r="I8" s="233"/>
      <c r="J8" s="233"/>
      <c r="K8" s="233"/>
    </row>
    <row r="9" spans="1:11" s="6" customFormat="1" ht="7.5" customHeight="1">
      <c r="A9" s="4"/>
      <c r="B9" s="35"/>
      <c r="C9" s="35"/>
      <c r="D9" s="35"/>
      <c r="E9" s="35"/>
      <c r="F9" s="35"/>
      <c r="G9" s="35"/>
      <c r="H9" s="35"/>
      <c r="I9" s="35"/>
      <c r="J9" s="35"/>
      <c r="K9" s="35"/>
    </row>
    <row r="10" spans="1:11" s="6" customFormat="1" ht="15">
      <c r="A10" s="4"/>
      <c r="B10" s="10"/>
      <c r="C10" s="235" t="s">
        <v>237</v>
      </c>
      <c r="D10" s="235"/>
      <c r="E10" s="235"/>
      <c r="F10" s="235"/>
      <c r="G10" s="235"/>
      <c r="H10" s="235"/>
      <c r="I10" s="235"/>
      <c r="J10" s="235"/>
      <c r="K10" s="235"/>
    </row>
    <row r="11" spans="1:11" s="6" customFormat="1" ht="15">
      <c r="A11" s="4"/>
      <c r="B11" s="215"/>
      <c r="C11" s="235" t="s">
        <v>238</v>
      </c>
      <c r="D11" s="235"/>
      <c r="E11" s="235"/>
      <c r="F11" s="235"/>
      <c r="G11" s="216"/>
      <c r="H11" s="216"/>
      <c r="I11" s="216"/>
      <c r="J11" s="216"/>
      <c r="K11" s="216"/>
    </row>
    <row r="12" spans="1:11" s="6" customFormat="1" ht="15" customHeight="1">
      <c r="A12" s="4"/>
      <c r="B12" s="10"/>
      <c r="C12" s="234" t="s">
        <v>57</v>
      </c>
      <c r="D12" s="234"/>
      <c r="E12" s="234"/>
      <c r="F12" s="234"/>
      <c r="G12" s="234"/>
      <c r="H12" s="234"/>
      <c r="I12" s="234"/>
      <c r="J12" s="234"/>
      <c r="K12" s="234"/>
    </row>
    <row r="13" spans="1:11" s="6" customFormat="1" ht="15">
      <c r="A13" s="4"/>
      <c r="B13" s="10"/>
      <c r="C13" s="234" t="s">
        <v>58</v>
      </c>
      <c r="D13" s="234"/>
      <c r="E13" s="234"/>
      <c r="F13" s="234"/>
      <c r="G13" s="234"/>
      <c r="H13" s="234"/>
      <c r="I13" s="234"/>
      <c r="J13" s="234"/>
      <c r="K13" s="234"/>
    </row>
    <row r="14" spans="1:11" s="6" customFormat="1" ht="15">
      <c r="A14" s="4"/>
      <c r="B14" s="81"/>
      <c r="C14" s="234" t="s">
        <v>59</v>
      </c>
      <c r="D14" s="234"/>
      <c r="E14" s="234"/>
      <c r="F14" s="234"/>
      <c r="G14" s="234"/>
      <c r="H14" s="234"/>
      <c r="I14" s="234"/>
      <c r="J14" s="234"/>
      <c r="K14" s="234"/>
    </row>
    <row r="15" spans="1:11" s="6" customFormat="1" ht="15">
      <c r="A15" s="4"/>
      <c r="B15" s="81"/>
      <c r="C15" s="234"/>
      <c r="D15" s="234"/>
      <c r="E15" s="234"/>
      <c r="F15" s="234"/>
      <c r="G15" s="234"/>
      <c r="H15" s="234"/>
      <c r="I15" s="234"/>
      <c r="J15" s="234"/>
      <c r="K15" s="234"/>
    </row>
    <row r="16" spans="1:11" s="6" customFormat="1" ht="15">
      <c r="A16" s="4"/>
      <c r="B16" s="81"/>
      <c r="C16" s="235" t="s">
        <v>236</v>
      </c>
      <c r="D16" s="235"/>
      <c r="E16" s="235"/>
      <c r="F16" s="235"/>
      <c r="G16" s="235"/>
      <c r="H16" s="235"/>
      <c r="I16" s="235"/>
      <c r="J16" s="235"/>
      <c r="K16" s="235"/>
    </row>
    <row r="17" spans="1:11" s="6" customFormat="1" ht="15">
      <c r="A17" s="4"/>
      <c r="B17" s="81"/>
      <c r="C17" s="234" t="s">
        <v>60</v>
      </c>
      <c r="D17" s="234"/>
      <c r="E17" s="234"/>
      <c r="F17" s="234"/>
      <c r="G17" s="234"/>
      <c r="H17" s="234"/>
      <c r="I17" s="234"/>
      <c r="J17" s="234"/>
      <c r="K17" s="234"/>
    </row>
    <row r="18" spans="1:11" s="6" customFormat="1" ht="15">
      <c r="A18" s="4"/>
      <c r="B18" s="81"/>
      <c r="C18" s="234"/>
      <c r="D18" s="234"/>
      <c r="E18" s="234"/>
      <c r="F18" s="234"/>
      <c r="G18" s="234"/>
      <c r="H18" s="234"/>
      <c r="I18" s="234"/>
      <c r="J18" s="234"/>
      <c r="K18" s="234"/>
    </row>
    <row r="19" spans="1:11" s="6" customFormat="1" ht="15">
      <c r="A19" s="4"/>
      <c r="B19" s="67">
        <v>2</v>
      </c>
      <c r="C19" s="234" t="s">
        <v>224</v>
      </c>
      <c r="D19" s="234"/>
      <c r="E19" s="234"/>
      <c r="F19" s="234"/>
      <c r="G19" s="234"/>
      <c r="H19" s="234"/>
      <c r="I19" s="234"/>
      <c r="J19" s="234"/>
      <c r="K19" s="234"/>
    </row>
    <row r="20" spans="1:11" s="6" customFormat="1" ht="15" customHeight="1">
      <c r="B20" s="9"/>
      <c r="C20" s="236" t="s">
        <v>225</v>
      </c>
      <c r="D20" s="236"/>
      <c r="E20" s="236"/>
      <c r="F20" s="236"/>
      <c r="G20" s="236"/>
      <c r="H20" s="236"/>
      <c r="I20" s="236"/>
      <c r="J20" s="236"/>
      <c r="K20" s="236"/>
    </row>
    <row r="21" spans="1:11" s="6" customFormat="1" ht="15" customHeight="1">
      <c r="B21" s="215"/>
      <c r="C21" s="236" t="s">
        <v>226</v>
      </c>
      <c r="D21" s="236"/>
      <c r="E21" s="236"/>
      <c r="F21" s="236"/>
      <c r="G21" s="236"/>
      <c r="H21" s="236"/>
      <c r="I21" s="236"/>
      <c r="J21" s="236"/>
      <c r="K21" s="236"/>
    </row>
    <row r="22" spans="1:11" s="6" customFormat="1" ht="15" customHeight="1">
      <c r="B22" s="215"/>
      <c r="C22" s="236" t="s">
        <v>227</v>
      </c>
      <c r="D22" s="236"/>
      <c r="E22" s="236"/>
      <c r="F22" s="236"/>
      <c r="G22" s="236"/>
      <c r="H22" s="236"/>
      <c r="I22" s="236"/>
      <c r="J22" s="236"/>
      <c r="K22" s="236"/>
    </row>
    <row r="23" spans="1:11" s="6" customFormat="1" ht="15" customHeight="1">
      <c r="B23" s="75"/>
      <c r="C23" s="237" t="s">
        <v>228</v>
      </c>
      <c r="D23" s="237"/>
      <c r="E23" s="237"/>
      <c r="F23" s="237"/>
      <c r="G23" s="237"/>
      <c r="H23" s="237"/>
      <c r="I23" s="237"/>
      <c r="J23" s="237"/>
      <c r="K23" s="237"/>
    </row>
    <row r="24" spans="1:11" s="6" customFormat="1" ht="15" customHeight="1">
      <c r="B24" s="215"/>
      <c r="C24" s="237" t="s">
        <v>229</v>
      </c>
      <c r="D24" s="237"/>
      <c r="E24" s="237"/>
      <c r="F24" s="237"/>
      <c r="G24" s="237"/>
      <c r="H24" s="237"/>
      <c r="I24" s="237"/>
      <c r="J24" s="237"/>
      <c r="K24" s="237"/>
    </row>
    <row r="25" spans="1:11" s="6" customFormat="1" ht="15" customHeight="1">
      <c r="B25" s="215"/>
      <c r="C25" s="237" t="s">
        <v>230</v>
      </c>
      <c r="D25" s="237"/>
      <c r="E25" s="237"/>
      <c r="F25" s="237"/>
      <c r="G25" s="237"/>
      <c r="H25" s="237"/>
      <c r="I25" s="237"/>
      <c r="J25" s="237"/>
      <c r="K25" s="237"/>
    </row>
    <row r="26" spans="1:11" s="6" customFormat="1" ht="15" customHeight="1">
      <c r="B26" s="215"/>
      <c r="C26" s="237" t="s">
        <v>231</v>
      </c>
      <c r="D26" s="237"/>
      <c r="E26" s="237"/>
      <c r="F26" s="237"/>
      <c r="G26" s="237"/>
      <c r="H26" s="237"/>
      <c r="I26" s="237"/>
      <c r="J26" s="237"/>
      <c r="K26" s="237"/>
    </row>
    <row r="27" spans="1:11" s="6" customFormat="1" ht="15" customHeight="1">
      <c r="B27" s="215"/>
      <c r="C27" s="237" t="s">
        <v>232</v>
      </c>
      <c r="D27" s="237"/>
      <c r="E27" s="237"/>
      <c r="F27" s="237"/>
      <c r="G27" s="237"/>
      <c r="H27" s="237"/>
      <c r="I27" s="237"/>
      <c r="J27" s="237"/>
      <c r="K27" s="237"/>
    </row>
    <row r="28" spans="1:11" s="6" customFormat="1" ht="15" customHeight="1">
      <c r="B28" s="215"/>
      <c r="C28" s="237" t="s">
        <v>233</v>
      </c>
      <c r="D28" s="237"/>
      <c r="E28" s="237"/>
      <c r="F28" s="237"/>
      <c r="G28" s="237"/>
      <c r="H28" s="237"/>
      <c r="I28" s="237"/>
      <c r="J28" s="237"/>
      <c r="K28" s="237"/>
    </row>
    <row r="29" spans="1:11" s="6" customFormat="1" ht="15" customHeight="1">
      <c r="B29" s="215"/>
      <c r="C29" s="237" t="s">
        <v>234</v>
      </c>
      <c r="D29" s="237"/>
      <c r="E29" s="237"/>
      <c r="F29" s="237"/>
      <c r="G29" s="237"/>
      <c r="H29" s="237"/>
      <c r="I29" s="237"/>
      <c r="J29" s="237"/>
      <c r="K29" s="237"/>
    </row>
    <row r="30" spans="1:11" s="6" customFormat="1" ht="15" customHeight="1">
      <c r="B30" s="215"/>
      <c r="C30" s="237" t="s">
        <v>235</v>
      </c>
      <c r="D30" s="237"/>
      <c r="E30" s="237"/>
      <c r="F30" s="237"/>
      <c r="G30" s="237"/>
      <c r="H30" s="237"/>
      <c r="I30" s="237"/>
      <c r="J30" s="237"/>
      <c r="K30" s="237"/>
    </row>
    <row r="31" spans="1:11" s="6" customFormat="1" ht="15" customHeight="1">
      <c r="B31" s="75"/>
      <c r="C31" s="237"/>
      <c r="D31" s="237"/>
      <c r="E31" s="237"/>
      <c r="F31" s="237"/>
      <c r="G31" s="237"/>
      <c r="H31" s="237"/>
      <c r="I31" s="237"/>
      <c r="J31" s="237"/>
      <c r="K31" s="237"/>
    </row>
    <row r="32" spans="1:11" s="6" customFormat="1" ht="15">
      <c r="B32" s="9">
        <v>3</v>
      </c>
      <c r="C32" s="233" t="s">
        <v>38</v>
      </c>
      <c r="D32" s="233"/>
      <c r="E32" s="233"/>
      <c r="F32" s="233"/>
      <c r="G32" s="233"/>
      <c r="H32" s="233"/>
      <c r="I32" s="233"/>
      <c r="J32" s="233"/>
      <c r="K32" s="233"/>
    </row>
    <row r="33" spans="2:12" s="6" customFormat="1" ht="15">
      <c r="B33" s="10"/>
      <c r="C33" s="240" t="s">
        <v>37</v>
      </c>
      <c r="D33" s="240"/>
      <c r="E33" s="240"/>
      <c r="F33" s="240"/>
      <c r="G33" s="240"/>
      <c r="H33" s="240"/>
      <c r="I33" s="240"/>
      <c r="J33" s="240"/>
      <c r="K33" s="240"/>
    </row>
    <row r="34" spans="2:12" s="6" customFormat="1" ht="15">
      <c r="C34" s="238" t="s">
        <v>3</v>
      </c>
      <c r="D34" s="238"/>
      <c r="E34" s="238"/>
      <c r="F34" s="238"/>
      <c r="G34" s="238"/>
      <c r="H34" s="238"/>
      <c r="I34" s="238"/>
      <c r="J34" s="238"/>
      <c r="K34" s="238"/>
      <c r="L34" s="11"/>
    </row>
    <row r="35" spans="2:12" ht="15" customHeight="1">
      <c r="C35" s="239" t="s">
        <v>223</v>
      </c>
      <c r="D35" s="239"/>
      <c r="E35" s="239"/>
      <c r="F35" s="239"/>
      <c r="G35" s="239"/>
      <c r="H35" s="239"/>
      <c r="I35" s="239"/>
      <c r="J35" s="239"/>
      <c r="K35" s="239"/>
      <c r="L35" s="239"/>
    </row>
    <row r="36" spans="2:12" ht="15" customHeight="1">
      <c r="C36" s="238" t="s">
        <v>4</v>
      </c>
      <c r="D36" s="238"/>
      <c r="E36" s="238"/>
      <c r="F36" s="238"/>
      <c r="G36" s="238"/>
      <c r="H36" s="238"/>
      <c r="I36" s="238"/>
      <c r="J36" s="238"/>
      <c r="K36" s="238"/>
      <c r="L36" s="238"/>
    </row>
    <row r="37" spans="2:12" ht="15" customHeight="1">
      <c r="C37" s="238" t="s">
        <v>36</v>
      </c>
      <c r="D37" s="238"/>
      <c r="E37" s="238"/>
      <c r="F37" s="238"/>
      <c r="G37" s="238"/>
      <c r="H37" s="238"/>
      <c r="I37" s="238"/>
      <c r="J37" s="238"/>
      <c r="K37" s="238"/>
      <c r="L37" s="238"/>
    </row>
    <row r="38" spans="2:12" ht="15">
      <c r="C38" s="238"/>
      <c r="D38" s="238"/>
      <c r="E38" s="238"/>
      <c r="F38" s="238"/>
      <c r="G38" s="238"/>
      <c r="H38" s="238"/>
      <c r="I38" s="238"/>
      <c r="J38" s="238"/>
      <c r="K38" s="238"/>
      <c r="L38" s="238"/>
    </row>
    <row r="39" spans="2:12" ht="15">
      <c r="C39" s="238"/>
      <c r="D39" s="238"/>
      <c r="E39" s="238"/>
      <c r="F39" s="238"/>
      <c r="G39" s="238"/>
      <c r="H39" s="238"/>
      <c r="I39" s="238"/>
      <c r="J39" s="238"/>
      <c r="K39" s="238"/>
      <c r="L39" s="238"/>
    </row>
    <row r="40" spans="2:12" ht="15">
      <c r="C40" s="238"/>
      <c r="D40" s="238"/>
      <c r="E40" s="238"/>
      <c r="F40" s="238"/>
      <c r="G40" s="238"/>
      <c r="H40" s="238"/>
      <c r="I40" s="238"/>
      <c r="J40" s="238"/>
      <c r="K40" s="238"/>
      <c r="L40" s="8"/>
    </row>
    <row r="41" spans="2:12" ht="15">
      <c r="C41" s="240"/>
      <c r="D41" s="240"/>
      <c r="E41" s="240"/>
      <c r="F41" s="240"/>
      <c r="G41" s="240"/>
      <c r="H41" s="240"/>
      <c r="I41" s="240"/>
      <c r="J41" s="240"/>
      <c r="K41" s="240"/>
      <c r="L41" s="68"/>
    </row>
    <row r="42" spans="2:12" ht="15">
      <c r="C42" s="240"/>
      <c r="D42" s="240"/>
      <c r="E42" s="240"/>
      <c r="F42" s="240"/>
      <c r="G42" s="240"/>
      <c r="H42" s="240"/>
      <c r="I42" s="240"/>
      <c r="J42" s="240"/>
      <c r="K42" s="240"/>
      <c r="L42" s="68"/>
    </row>
    <row r="43" spans="2:12" ht="15" customHeight="1">
      <c r="C43" s="240"/>
      <c r="D43" s="240"/>
      <c r="E43" s="240"/>
      <c r="F43" s="240"/>
      <c r="G43" s="240"/>
      <c r="H43" s="240"/>
      <c r="I43" s="240"/>
      <c r="J43" s="240"/>
      <c r="K43" s="240"/>
      <c r="L43" s="64"/>
    </row>
    <row r="44" spans="2:12" ht="15">
      <c r="C44" s="240"/>
      <c r="D44" s="240"/>
      <c r="E44" s="240"/>
      <c r="F44" s="240"/>
      <c r="G44" s="240"/>
      <c r="H44" s="240"/>
      <c r="I44" s="240"/>
      <c r="J44" s="240"/>
      <c r="K44" s="240"/>
      <c r="L44" s="64"/>
    </row>
    <row r="45" spans="2:12" ht="15">
      <c r="C45" s="240"/>
      <c r="D45" s="240"/>
      <c r="E45" s="240"/>
      <c r="F45" s="240"/>
      <c r="G45" s="240"/>
      <c r="H45" s="240"/>
      <c r="I45" s="240"/>
      <c r="J45" s="240"/>
      <c r="K45" s="240"/>
      <c r="L45" s="74"/>
    </row>
    <row r="46" spans="2:12" ht="15">
      <c r="C46" s="240"/>
      <c r="D46" s="240"/>
      <c r="E46" s="240"/>
      <c r="F46" s="240"/>
      <c r="G46" s="240"/>
      <c r="H46" s="240"/>
      <c r="I46" s="240"/>
      <c r="J46" s="240"/>
      <c r="K46" s="240"/>
      <c r="L46" s="74"/>
    </row>
    <row r="47" spans="2:12" ht="15">
      <c r="C47" s="64"/>
      <c r="D47" s="64"/>
      <c r="E47" s="64"/>
      <c r="F47" s="64"/>
      <c r="G47" s="64"/>
      <c r="H47" s="64"/>
      <c r="I47" s="64"/>
      <c r="J47" s="64"/>
      <c r="K47" s="64"/>
      <c r="L47" s="64"/>
    </row>
    <row r="48" spans="2:12" ht="15">
      <c r="C48" s="238"/>
      <c r="D48" s="238"/>
      <c r="E48" s="238"/>
      <c r="F48" s="238"/>
      <c r="G48" s="238"/>
      <c r="H48" s="238"/>
      <c r="I48" s="238"/>
      <c r="J48" s="238"/>
      <c r="K48" s="238"/>
    </row>
    <row r="49" spans="3:11" ht="15">
      <c r="C49" s="238"/>
      <c r="D49" s="238"/>
      <c r="E49" s="238"/>
      <c r="F49" s="238"/>
      <c r="G49" s="238"/>
      <c r="H49" s="238"/>
      <c r="I49" s="238"/>
      <c r="J49" s="238"/>
      <c r="K49" s="238"/>
    </row>
    <row r="50" spans="3:11" ht="15">
      <c r="C50" s="238"/>
      <c r="D50" s="238"/>
      <c r="E50" s="238"/>
      <c r="F50" s="238"/>
      <c r="G50" s="238"/>
      <c r="H50" s="238"/>
      <c r="I50" s="238"/>
      <c r="J50" s="238"/>
      <c r="K50" s="238"/>
    </row>
    <row r="51" spans="3:11" ht="15">
      <c r="C51" s="238"/>
      <c r="D51" s="238"/>
      <c r="E51" s="238"/>
      <c r="F51" s="238"/>
      <c r="G51" s="238"/>
      <c r="H51" s="238"/>
      <c r="I51" s="238"/>
      <c r="J51" s="238"/>
      <c r="K51" s="238"/>
    </row>
    <row r="52" spans="3:11" ht="15">
      <c r="C52" s="238"/>
      <c r="D52" s="238"/>
      <c r="E52" s="238"/>
      <c r="F52" s="238"/>
      <c r="G52" s="238"/>
      <c r="H52" s="238"/>
      <c r="I52" s="238"/>
      <c r="J52" s="238"/>
      <c r="K52" s="238"/>
    </row>
  </sheetData>
  <mergeCells count="43">
    <mergeCell ref="C11:F11"/>
    <mergeCell ref="C26:K26"/>
    <mergeCell ref="C27:K27"/>
    <mergeCell ref="C28:K28"/>
    <mergeCell ref="C29:K29"/>
    <mergeCell ref="C30:K30"/>
    <mergeCell ref="C39:L39"/>
    <mergeCell ref="C38:L38"/>
    <mergeCell ref="C21:K21"/>
    <mergeCell ref="C22:K22"/>
    <mergeCell ref="C24:K24"/>
    <mergeCell ref="C25:K25"/>
    <mergeCell ref="C52:K52"/>
    <mergeCell ref="C41:K41"/>
    <mergeCell ref="C42:K42"/>
    <mergeCell ref="C48:K48"/>
    <mergeCell ref="C49:K49"/>
    <mergeCell ref="C50:K50"/>
    <mergeCell ref="C40:K40"/>
    <mergeCell ref="C43:K44"/>
    <mergeCell ref="C45:K45"/>
    <mergeCell ref="C46:K46"/>
    <mergeCell ref="C23:K23"/>
    <mergeCell ref="C15:K15"/>
    <mergeCell ref="C31:K31"/>
    <mergeCell ref="C51:K51"/>
    <mergeCell ref="C37:L37"/>
    <mergeCell ref="C32:K32"/>
    <mergeCell ref="C34:K34"/>
    <mergeCell ref="C35:L35"/>
    <mergeCell ref="C36:L36"/>
    <mergeCell ref="C33:K33"/>
    <mergeCell ref="C18:K18"/>
    <mergeCell ref="B6:J6"/>
    <mergeCell ref="C8:K8"/>
    <mergeCell ref="C12:K12"/>
    <mergeCell ref="C10:K10"/>
    <mergeCell ref="C20:K20"/>
    <mergeCell ref="C13:K13"/>
    <mergeCell ref="C19:K19"/>
    <mergeCell ref="C14:K14"/>
    <mergeCell ref="C16:K16"/>
    <mergeCell ref="C17:K1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201"/>
  <sheetViews>
    <sheetView tabSelected="1" topLeftCell="A10" zoomScale="131" zoomScaleNormal="100" zoomScaleSheetLayoutView="125" workbookViewId="0">
      <selection activeCell="D46" sqref="D46"/>
    </sheetView>
  </sheetViews>
  <sheetFormatPr baseColWidth="10" defaultColWidth="9.1640625" defaultRowHeight="14"/>
  <cols>
    <col min="1" max="1" width="1.83203125" style="40" customWidth="1"/>
    <col min="2" max="2" width="9.1640625" style="40"/>
    <col min="3" max="3" width="37.33203125" style="40" customWidth="1"/>
    <col min="4" max="4" width="39.1640625" style="40" customWidth="1"/>
    <col min="5" max="5" width="16.6640625" style="41" customWidth="1"/>
    <col min="6" max="6" width="9.5" style="40" customWidth="1"/>
    <col min="7" max="7" width="17.1640625" style="42" customWidth="1"/>
    <col min="8" max="8" width="13.5" style="40" bestFit="1" customWidth="1"/>
    <col min="9" max="9" width="18.83203125" style="54" customWidth="1"/>
    <col min="10" max="10" width="11.33203125" style="54" bestFit="1" customWidth="1"/>
    <col min="11" max="11" width="11" style="54" bestFit="1" customWidth="1"/>
    <col min="12" max="13" width="10.33203125" style="40" customWidth="1"/>
    <col min="14" max="14" width="12" style="40" customWidth="1"/>
    <col min="15" max="16384" width="9.1640625" style="40"/>
  </cols>
  <sheetData>
    <row r="2" spans="1:15">
      <c r="B2" s="230" t="s">
        <v>198</v>
      </c>
      <c r="C2" s="231"/>
      <c r="D2" s="55"/>
    </row>
    <row r="3" spans="1:15">
      <c r="B3" s="230"/>
      <c r="C3" s="231"/>
      <c r="D3" s="55"/>
    </row>
    <row r="4" spans="1:15">
      <c r="B4" s="230"/>
      <c r="C4" s="231"/>
      <c r="D4" s="55"/>
      <c r="E4" s="128"/>
      <c r="F4" s="111"/>
      <c r="G4" s="112"/>
      <c r="H4" s="111"/>
      <c r="I4" s="125"/>
    </row>
    <row r="5" spans="1:15" s="54" customFormat="1">
      <c r="A5" s="40"/>
      <c r="B5" s="241" t="s">
        <v>199</v>
      </c>
      <c r="C5" s="241"/>
      <c r="D5" s="242"/>
      <c r="E5" s="128"/>
      <c r="F5" s="111"/>
      <c r="G5" s="112"/>
      <c r="H5" s="111"/>
      <c r="I5" s="125"/>
      <c r="L5" s="40"/>
      <c r="M5" s="40"/>
      <c r="N5" s="40"/>
      <c r="O5" s="40"/>
    </row>
    <row r="6" spans="1:15" s="54" customFormat="1">
      <c r="A6" s="40"/>
      <c r="B6" s="230"/>
      <c r="C6" s="231"/>
      <c r="D6" s="242"/>
      <c r="E6" s="128"/>
      <c r="F6" s="111"/>
      <c r="G6" s="112"/>
      <c r="H6" s="111"/>
      <c r="I6" s="125"/>
      <c r="L6" s="40"/>
      <c r="M6" s="40"/>
      <c r="N6" s="40"/>
      <c r="O6" s="40"/>
    </row>
    <row r="7" spans="1:15">
      <c r="B7" s="230" t="s">
        <v>5</v>
      </c>
      <c r="C7" s="231"/>
      <c r="E7" s="128"/>
      <c r="F7" s="111"/>
      <c r="G7" s="112"/>
      <c r="H7" s="111"/>
      <c r="I7" s="125"/>
    </row>
    <row r="8" spans="1:15">
      <c r="B8" s="230"/>
      <c r="C8" s="231"/>
      <c r="E8" s="128"/>
      <c r="F8" s="111"/>
      <c r="G8" s="112"/>
      <c r="H8" s="111"/>
      <c r="I8" s="125"/>
    </row>
    <row r="9" spans="1:15">
      <c r="B9" s="230" t="s">
        <v>204</v>
      </c>
      <c r="C9" s="231"/>
      <c r="E9" s="128"/>
      <c r="F9" s="111"/>
      <c r="G9" s="112"/>
      <c r="H9" s="111"/>
      <c r="I9" s="125"/>
    </row>
    <row r="10" spans="1:15" ht="15" thickBot="1">
      <c r="B10" s="231"/>
      <c r="C10" s="231"/>
      <c r="E10" s="247"/>
      <c r="F10" s="111"/>
      <c r="G10" s="112"/>
      <c r="H10" s="111"/>
      <c r="I10" s="125"/>
    </row>
    <row r="11" spans="1:15" ht="15" thickBot="1">
      <c r="B11" s="265"/>
      <c r="C11" s="266" t="s">
        <v>206</v>
      </c>
      <c r="D11" s="266" t="s">
        <v>207</v>
      </c>
      <c r="E11" s="264" t="s">
        <v>7</v>
      </c>
      <c r="F11" s="263" t="s">
        <v>205</v>
      </c>
      <c r="G11" s="112"/>
      <c r="H11" s="111"/>
      <c r="I11" s="125"/>
    </row>
    <row r="12" spans="1:15">
      <c r="B12" s="48" t="s">
        <v>8</v>
      </c>
      <c r="C12" s="44"/>
      <c r="D12" s="44"/>
      <c r="E12" s="258"/>
      <c r="F12" s="279"/>
      <c r="N12" s="41"/>
    </row>
    <row r="13" spans="1:15">
      <c r="B13" s="48"/>
      <c r="C13" s="105" t="s">
        <v>46</v>
      </c>
      <c r="D13" s="248" t="s">
        <v>167</v>
      </c>
      <c r="E13" s="275">
        <v>150000</v>
      </c>
      <c r="F13" s="315">
        <v>55.06</v>
      </c>
      <c r="G13" s="259"/>
      <c r="H13" s="123"/>
      <c r="I13" s="124"/>
      <c r="N13" s="41"/>
    </row>
    <row r="14" spans="1:15">
      <c r="B14" s="48"/>
      <c r="C14" s="105" t="s">
        <v>47</v>
      </c>
      <c r="D14" s="274" t="str">
        <f>'NRM1 CP template '!C14</f>
        <v>SUBSTRUCTURE</v>
      </c>
      <c r="E14" s="277">
        <v>164846</v>
      </c>
      <c r="F14" s="282">
        <v>60.52</v>
      </c>
      <c r="G14" s="260"/>
      <c r="H14" s="116"/>
      <c r="I14" s="125"/>
      <c r="N14" s="41"/>
    </row>
    <row r="15" spans="1:15">
      <c r="B15" s="46"/>
      <c r="C15" s="103" t="s">
        <v>30</v>
      </c>
      <c r="D15" s="249" t="str">
        <f>'NRM1 CP template '!C21</f>
        <v>SUPERSTRUCTURE</v>
      </c>
      <c r="E15" s="276">
        <v>1444216</v>
      </c>
      <c r="F15" s="282">
        <v>530.17999999999995</v>
      </c>
      <c r="G15" s="260"/>
      <c r="H15" s="116"/>
      <c r="I15" s="125"/>
      <c r="N15" s="41"/>
    </row>
    <row r="16" spans="1:15">
      <c r="B16" s="46"/>
      <c r="C16" s="105" t="s">
        <v>31</v>
      </c>
      <c r="D16" s="249" t="str">
        <f>'NRM1 CP template '!C121</f>
        <v>INTERNAL FINISHES</v>
      </c>
      <c r="E16" s="276">
        <v>177087</v>
      </c>
      <c r="F16" s="282">
        <v>65</v>
      </c>
      <c r="G16" s="260"/>
      <c r="H16" s="116"/>
      <c r="N16" s="41"/>
    </row>
    <row r="17" spans="2:14">
      <c r="B17" s="46"/>
      <c r="C17" s="104" t="s">
        <v>32</v>
      </c>
      <c r="D17" s="249" t="str">
        <f>'NRM1 CP template '!C137</f>
        <v>FITTINGS AND FURNISHINGS</v>
      </c>
      <c r="E17" s="276">
        <v>135000</v>
      </c>
      <c r="F17" s="282">
        <v>49.56</v>
      </c>
      <c r="G17" s="260"/>
      <c r="H17" s="116"/>
      <c r="N17" s="41"/>
    </row>
    <row r="18" spans="2:14" ht="13.5" customHeight="1">
      <c r="B18" s="46"/>
      <c r="C18" s="106" t="s">
        <v>33</v>
      </c>
      <c r="D18" s="250" t="str">
        <f>'NRM1 CP template '!C141</f>
        <v>SERVICES</v>
      </c>
      <c r="E18" s="281">
        <v>967905</v>
      </c>
      <c r="F18" s="331">
        <v>355.32</v>
      </c>
      <c r="G18" s="260"/>
      <c r="H18" s="117"/>
      <c r="N18" s="41"/>
    </row>
    <row r="19" spans="2:14">
      <c r="B19" s="46"/>
      <c r="C19" s="105" t="s">
        <v>61</v>
      </c>
      <c r="D19" s="249" t="s">
        <v>196</v>
      </c>
      <c r="E19" s="335">
        <v>0</v>
      </c>
      <c r="F19" s="282">
        <v>0</v>
      </c>
      <c r="G19" s="260"/>
      <c r="H19" s="117"/>
      <c r="N19" s="41"/>
    </row>
    <row r="20" spans="2:14">
      <c r="B20" s="46"/>
      <c r="C20" s="105" t="s">
        <v>34</v>
      </c>
      <c r="D20" s="251" t="s">
        <v>197</v>
      </c>
      <c r="E20" s="276">
        <v>454681</v>
      </c>
      <c r="F20" s="282">
        <v>166.92</v>
      </c>
      <c r="G20" s="260"/>
      <c r="H20" s="116"/>
      <c r="N20" s="41"/>
    </row>
    <row r="21" spans="2:14" ht="15" thickBot="1">
      <c r="B21" s="43"/>
      <c r="C21" s="47"/>
      <c r="D21" s="272"/>
      <c r="E21" s="278"/>
      <c r="F21" s="280"/>
      <c r="G21" s="260"/>
      <c r="H21" s="118"/>
      <c r="I21" s="57"/>
      <c r="J21" s="57"/>
      <c r="K21" s="56"/>
      <c r="L21" s="56"/>
      <c r="M21" s="56"/>
      <c r="N21" s="41"/>
    </row>
    <row r="22" spans="2:14" ht="14" customHeight="1">
      <c r="B22" s="48" t="s">
        <v>9</v>
      </c>
      <c r="C22" s="49"/>
      <c r="D22" s="270"/>
      <c r="E22" s="316">
        <f>E13+E14+E15+E16+E17+E18+E20</f>
        <v>3493735</v>
      </c>
      <c r="F22" s="334">
        <v>1282.56</v>
      </c>
      <c r="G22" s="260"/>
      <c r="H22" s="116"/>
      <c r="N22" s="41"/>
    </row>
    <row r="23" spans="2:14" ht="11.5" customHeight="1">
      <c r="B23" s="48"/>
      <c r="C23" s="49"/>
      <c r="D23" s="252"/>
      <c r="E23" s="255"/>
      <c r="F23" s="261"/>
      <c r="G23" s="260"/>
      <c r="H23" s="116"/>
      <c r="N23" s="41"/>
    </row>
    <row r="24" spans="2:14">
      <c r="B24" s="46"/>
      <c r="C24" s="44"/>
      <c r="D24" s="253"/>
      <c r="E24" s="254"/>
      <c r="F24" s="261"/>
      <c r="G24" s="260"/>
      <c r="H24" s="119"/>
      <c r="K24" s="58"/>
      <c r="L24" s="58"/>
      <c r="M24" s="58"/>
      <c r="N24" s="41"/>
    </row>
    <row r="25" spans="2:14">
      <c r="B25" s="48" t="s">
        <v>10</v>
      </c>
      <c r="C25" s="49"/>
      <c r="D25" s="252"/>
      <c r="E25" s="255"/>
      <c r="F25" s="261"/>
      <c r="G25" s="260"/>
      <c r="H25" s="119"/>
      <c r="K25" s="58"/>
      <c r="L25" s="58"/>
      <c r="M25" s="58"/>
      <c r="N25" s="41"/>
    </row>
    <row r="26" spans="2:14">
      <c r="B26" s="48"/>
      <c r="C26" s="49"/>
      <c r="D26" s="252"/>
      <c r="E26" s="256"/>
      <c r="F26" s="261"/>
      <c r="G26" s="260"/>
      <c r="H26" s="119"/>
      <c r="K26" s="58"/>
      <c r="L26" s="58"/>
      <c r="M26" s="58"/>
      <c r="N26" s="41"/>
    </row>
    <row r="27" spans="2:14" ht="15" thickBot="1">
      <c r="B27" s="48"/>
      <c r="C27" s="49"/>
      <c r="D27" s="270"/>
      <c r="E27" s="267"/>
      <c r="F27" s="273"/>
      <c r="G27" s="260"/>
      <c r="H27" s="119"/>
      <c r="K27" s="58"/>
      <c r="L27" s="58"/>
      <c r="M27" s="58"/>
      <c r="N27" s="41"/>
    </row>
    <row r="28" spans="2:14">
      <c r="B28" s="85" t="s">
        <v>42</v>
      </c>
      <c r="C28" s="86"/>
      <c r="D28" s="271"/>
      <c r="E28" s="316">
        <f>E22</f>
        <v>3493735</v>
      </c>
      <c r="F28" s="333">
        <f>F22</f>
        <v>1282.56</v>
      </c>
      <c r="G28" s="260"/>
      <c r="H28" s="119"/>
      <c r="K28" s="58"/>
      <c r="L28" s="58"/>
      <c r="M28" s="58"/>
      <c r="N28" s="41"/>
    </row>
    <row r="29" spans="2:14" ht="15" thickBot="1">
      <c r="B29" s="46"/>
      <c r="C29" s="44"/>
      <c r="D29" s="253"/>
      <c r="E29" s="257"/>
      <c r="F29" s="262"/>
      <c r="G29" s="260"/>
      <c r="H29" s="119"/>
      <c r="K29" s="58"/>
      <c r="L29" s="58"/>
      <c r="M29" s="58"/>
      <c r="N29" s="41"/>
    </row>
    <row r="30" spans="2:14">
      <c r="B30" s="46"/>
      <c r="C30" s="44" t="s">
        <v>43</v>
      </c>
      <c r="D30" s="44"/>
      <c r="E30" s="254"/>
      <c r="F30" s="261"/>
      <c r="H30" s="53"/>
      <c r="K30" s="58"/>
      <c r="L30" s="58"/>
      <c r="M30" s="58"/>
      <c r="N30" s="41"/>
    </row>
    <row r="31" spans="2:14">
      <c r="B31" s="46"/>
      <c r="C31" s="44"/>
      <c r="D31" s="269"/>
      <c r="E31" s="45"/>
      <c r="F31" s="261"/>
      <c r="H31" s="53"/>
      <c r="K31" s="58"/>
      <c r="L31" s="58"/>
      <c r="M31" s="58"/>
      <c r="N31" s="41"/>
    </row>
    <row r="32" spans="2:14">
      <c r="B32" s="46"/>
      <c r="C32" s="44" t="s">
        <v>241</v>
      </c>
      <c r="D32" s="269" t="s">
        <v>208</v>
      </c>
      <c r="E32" s="208">
        <v>349373.5</v>
      </c>
      <c r="F32" s="332">
        <v>128.25</v>
      </c>
      <c r="H32" s="53"/>
      <c r="K32" s="58"/>
      <c r="L32" s="58"/>
      <c r="M32" s="58"/>
      <c r="N32" s="41"/>
    </row>
    <row r="33" spans="2:14">
      <c r="B33" s="46"/>
      <c r="C33" s="44" t="s">
        <v>210</v>
      </c>
      <c r="D33" s="269" t="s">
        <v>211</v>
      </c>
      <c r="E33" s="317">
        <v>0</v>
      </c>
      <c r="F33" s="282">
        <v>0</v>
      </c>
      <c r="H33" s="53"/>
      <c r="K33" s="58"/>
      <c r="L33" s="58"/>
      <c r="M33" s="58"/>
      <c r="N33" s="41"/>
    </row>
    <row r="34" spans="2:14" ht="15" thickBot="1">
      <c r="B34" s="46"/>
      <c r="C34" s="44"/>
      <c r="D34" s="268"/>
      <c r="E34" s="257"/>
      <c r="F34" s="262"/>
      <c r="H34" s="53"/>
      <c r="K34" s="58"/>
      <c r="L34" s="58"/>
      <c r="M34" s="58"/>
      <c r="N34" s="41"/>
    </row>
    <row r="35" spans="2:14">
      <c r="B35" s="46" t="s">
        <v>44</v>
      </c>
      <c r="C35" s="44"/>
      <c r="D35" s="269"/>
      <c r="E35" s="316">
        <f>E32</f>
        <v>349373.5</v>
      </c>
      <c r="F35" s="256">
        <f>F32</f>
        <v>128.25</v>
      </c>
      <c r="H35" s="53"/>
      <c r="K35" s="58"/>
      <c r="L35" s="58"/>
      <c r="M35" s="58"/>
      <c r="N35" s="41"/>
    </row>
    <row r="36" spans="2:14" ht="15" thickBot="1">
      <c r="B36" s="48"/>
      <c r="C36" s="49"/>
      <c r="D36" s="49"/>
      <c r="E36" s="267"/>
      <c r="F36" s="262"/>
      <c r="N36" s="41"/>
    </row>
    <row r="37" spans="2:14" s="54" customFormat="1" ht="16">
      <c r="B37" s="59" t="s">
        <v>45</v>
      </c>
      <c r="C37" s="60"/>
      <c r="D37" s="60"/>
      <c r="E37" s="256">
        <f>E22+E35</f>
        <v>3843108.5</v>
      </c>
      <c r="F37" s="316">
        <f>F28+F32</f>
        <v>1410.81</v>
      </c>
      <c r="G37" s="42"/>
      <c r="H37" s="42"/>
      <c r="I37" s="40"/>
      <c r="L37" s="40"/>
      <c r="M37" s="40"/>
      <c r="N37" s="41"/>
    </row>
    <row r="38" spans="2:14" s="54" customFormat="1" ht="15" thickBot="1">
      <c r="B38" s="50"/>
      <c r="C38" s="51"/>
      <c r="D38" s="51"/>
      <c r="E38" s="257"/>
      <c r="F38" s="262"/>
      <c r="G38" s="42"/>
      <c r="H38" s="40"/>
      <c r="L38" s="40"/>
      <c r="M38" s="40"/>
      <c r="N38" s="40"/>
    </row>
    <row r="39" spans="2:14">
      <c r="B39" s="52"/>
      <c r="C39" s="52"/>
      <c r="D39" s="130"/>
      <c r="E39" s="131"/>
    </row>
    <row r="40" spans="2:14">
      <c r="D40" s="132"/>
      <c r="E40" s="133"/>
    </row>
    <row r="41" spans="2:14">
      <c r="D41" s="132"/>
      <c r="E41" s="133"/>
    </row>
    <row r="42" spans="2:14">
      <c r="D42" s="132"/>
      <c r="E42" s="133"/>
    </row>
    <row r="43" spans="2:14">
      <c r="D43" s="132"/>
      <c r="E43" s="133"/>
    </row>
    <row r="44" spans="2:14">
      <c r="D44" s="132"/>
      <c r="E44" s="133"/>
    </row>
    <row r="45" spans="2:14">
      <c r="D45" s="132"/>
      <c r="E45" s="133"/>
    </row>
    <row r="46" spans="2:14">
      <c r="D46" s="132"/>
      <c r="E46" s="133"/>
    </row>
    <row r="47" spans="2:14">
      <c r="D47" s="132"/>
      <c r="E47" s="133"/>
    </row>
    <row r="48" spans="2:14">
      <c r="D48" s="132"/>
      <c r="E48" s="133"/>
    </row>
    <row r="49" spans="4:5">
      <c r="D49" s="132"/>
      <c r="E49" s="133"/>
    </row>
    <row r="50" spans="4:5">
      <c r="D50" s="132"/>
      <c r="E50" s="133"/>
    </row>
    <row r="51" spans="4:5">
      <c r="D51" s="132"/>
      <c r="E51" s="133"/>
    </row>
    <row r="52" spans="4:5">
      <c r="D52" s="132"/>
      <c r="E52" s="133"/>
    </row>
    <row r="53" spans="4:5">
      <c r="D53" s="132"/>
      <c r="E53" s="133"/>
    </row>
    <row r="54" spans="4:5">
      <c r="D54" s="132"/>
      <c r="E54" s="133"/>
    </row>
    <row r="55" spans="4:5">
      <c r="D55" s="132"/>
      <c r="E55" s="133"/>
    </row>
    <row r="56" spans="4:5">
      <c r="D56" s="132"/>
      <c r="E56" s="133"/>
    </row>
    <row r="57" spans="4:5">
      <c r="D57" s="132"/>
      <c r="E57" s="133"/>
    </row>
    <row r="58" spans="4:5">
      <c r="D58" s="132"/>
      <c r="E58" s="133"/>
    </row>
    <row r="59" spans="4:5">
      <c r="D59" s="132"/>
      <c r="E59" s="133"/>
    </row>
    <row r="60" spans="4:5">
      <c r="D60" s="132"/>
      <c r="E60" s="133"/>
    </row>
    <row r="61" spans="4:5">
      <c r="D61" s="132"/>
      <c r="E61" s="133"/>
    </row>
    <row r="62" spans="4:5">
      <c r="D62" s="132"/>
      <c r="E62" s="133"/>
    </row>
    <row r="63" spans="4:5">
      <c r="D63" s="132"/>
      <c r="E63" s="133"/>
    </row>
    <row r="64" spans="4:5">
      <c r="D64" s="132"/>
      <c r="E64" s="133"/>
    </row>
    <row r="65" spans="4:5">
      <c r="D65" s="132"/>
      <c r="E65" s="133"/>
    </row>
    <row r="66" spans="4:5">
      <c r="D66" s="132"/>
      <c r="E66" s="133"/>
    </row>
    <row r="67" spans="4:5">
      <c r="D67" s="132"/>
      <c r="E67" s="133"/>
    </row>
    <row r="68" spans="4:5">
      <c r="D68" s="132"/>
      <c r="E68" s="133"/>
    </row>
    <row r="69" spans="4:5">
      <c r="D69" s="132"/>
      <c r="E69" s="133"/>
    </row>
    <row r="70" spans="4:5">
      <c r="D70" s="132"/>
      <c r="E70" s="133"/>
    </row>
    <row r="71" spans="4:5">
      <c r="D71" s="132"/>
      <c r="E71" s="133"/>
    </row>
    <row r="72" spans="4:5">
      <c r="D72" s="132"/>
      <c r="E72" s="133"/>
    </row>
    <row r="73" spans="4:5">
      <c r="D73" s="132"/>
      <c r="E73" s="133"/>
    </row>
    <row r="74" spans="4:5">
      <c r="D74" s="132"/>
      <c r="E74" s="133"/>
    </row>
    <row r="75" spans="4:5">
      <c r="D75" s="132"/>
      <c r="E75" s="133"/>
    </row>
    <row r="76" spans="4:5">
      <c r="D76" s="132"/>
      <c r="E76" s="133"/>
    </row>
    <row r="77" spans="4:5">
      <c r="D77" s="132"/>
      <c r="E77" s="133"/>
    </row>
    <row r="78" spans="4:5">
      <c r="D78" s="132"/>
      <c r="E78" s="133"/>
    </row>
    <row r="79" spans="4:5">
      <c r="D79" s="132"/>
      <c r="E79" s="133"/>
    </row>
    <row r="80" spans="4:5">
      <c r="D80" s="132"/>
      <c r="E80" s="133"/>
    </row>
    <row r="81" spans="4:5">
      <c r="D81" s="132"/>
      <c r="E81" s="133"/>
    </row>
    <row r="82" spans="4:5">
      <c r="D82" s="132"/>
      <c r="E82" s="133"/>
    </row>
    <row r="83" spans="4:5">
      <c r="D83" s="132"/>
      <c r="E83" s="133"/>
    </row>
    <row r="84" spans="4:5">
      <c r="D84" s="132"/>
      <c r="E84" s="133"/>
    </row>
    <row r="85" spans="4:5">
      <c r="D85" s="132"/>
      <c r="E85" s="133"/>
    </row>
    <row r="86" spans="4:5">
      <c r="D86" s="132"/>
      <c r="E86" s="133"/>
    </row>
    <row r="87" spans="4:5">
      <c r="D87" s="132"/>
      <c r="E87" s="133"/>
    </row>
    <row r="88" spans="4:5">
      <c r="D88" s="132"/>
      <c r="E88" s="133"/>
    </row>
    <row r="89" spans="4:5">
      <c r="D89" s="132"/>
      <c r="E89" s="133"/>
    </row>
    <row r="90" spans="4:5">
      <c r="D90" s="132"/>
      <c r="E90" s="133"/>
    </row>
    <row r="91" spans="4:5">
      <c r="D91" s="132"/>
      <c r="E91" s="133"/>
    </row>
    <row r="92" spans="4:5">
      <c r="D92" s="132"/>
      <c r="E92" s="133"/>
    </row>
    <row r="93" spans="4:5">
      <c r="D93" s="132"/>
      <c r="E93" s="133"/>
    </row>
    <row r="94" spans="4:5">
      <c r="D94" s="132"/>
      <c r="E94" s="133"/>
    </row>
    <row r="95" spans="4:5">
      <c r="D95" s="132"/>
      <c r="E95" s="133"/>
    </row>
    <row r="96" spans="4:5">
      <c r="D96" s="132"/>
      <c r="E96" s="133"/>
    </row>
    <row r="97" spans="4:5">
      <c r="D97" s="132"/>
      <c r="E97" s="133"/>
    </row>
    <row r="98" spans="4:5">
      <c r="D98" s="132"/>
      <c r="E98" s="133"/>
    </row>
    <row r="99" spans="4:5">
      <c r="D99" s="132"/>
      <c r="E99" s="133"/>
    </row>
    <row r="100" spans="4:5">
      <c r="D100" s="132"/>
      <c r="E100" s="133"/>
    </row>
    <row r="101" spans="4:5">
      <c r="D101" s="132"/>
      <c r="E101" s="133"/>
    </row>
    <row r="102" spans="4:5">
      <c r="D102" s="132"/>
      <c r="E102" s="133"/>
    </row>
    <row r="103" spans="4:5">
      <c r="D103" s="132"/>
      <c r="E103" s="133"/>
    </row>
    <row r="104" spans="4:5">
      <c r="D104" s="132"/>
      <c r="E104" s="133"/>
    </row>
    <row r="105" spans="4:5">
      <c r="D105" s="132"/>
      <c r="E105" s="133"/>
    </row>
    <row r="106" spans="4:5">
      <c r="D106" s="132"/>
      <c r="E106" s="133"/>
    </row>
    <row r="107" spans="4:5">
      <c r="D107" s="132"/>
      <c r="E107" s="133"/>
    </row>
    <row r="108" spans="4:5">
      <c r="D108" s="132"/>
      <c r="E108" s="133"/>
    </row>
    <row r="109" spans="4:5">
      <c r="D109" s="132"/>
      <c r="E109" s="133"/>
    </row>
    <row r="110" spans="4:5">
      <c r="D110" s="132"/>
      <c r="E110" s="133"/>
    </row>
    <row r="111" spans="4:5">
      <c r="D111" s="132"/>
      <c r="E111" s="133"/>
    </row>
    <row r="112" spans="4:5">
      <c r="D112" s="132"/>
      <c r="E112" s="133"/>
    </row>
    <row r="113" spans="4:5">
      <c r="D113" s="132"/>
      <c r="E113" s="133"/>
    </row>
    <row r="114" spans="4:5">
      <c r="D114" s="132"/>
      <c r="E114" s="133"/>
    </row>
    <row r="115" spans="4:5">
      <c r="D115" s="132"/>
      <c r="E115" s="133"/>
    </row>
    <row r="116" spans="4:5">
      <c r="D116" s="132"/>
      <c r="E116" s="133"/>
    </row>
    <row r="117" spans="4:5">
      <c r="D117" s="132"/>
      <c r="E117" s="133"/>
    </row>
    <row r="118" spans="4:5">
      <c r="D118" s="132"/>
      <c r="E118" s="133"/>
    </row>
    <row r="119" spans="4:5">
      <c r="D119" s="132"/>
      <c r="E119" s="133"/>
    </row>
    <row r="120" spans="4:5">
      <c r="D120" s="132"/>
      <c r="E120" s="133"/>
    </row>
    <row r="121" spans="4:5">
      <c r="D121" s="132"/>
      <c r="E121" s="133"/>
    </row>
    <row r="122" spans="4:5">
      <c r="D122" s="132"/>
      <c r="E122" s="133"/>
    </row>
    <row r="123" spans="4:5">
      <c r="D123" s="132"/>
      <c r="E123" s="133"/>
    </row>
    <row r="124" spans="4:5">
      <c r="D124" s="132"/>
      <c r="E124" s="133"/>
    </row>
    <row r="125" spans="4:5">
      <c r="D125" s="132"/>
      <c r="E125" s="133"/>
    </row>
    <row r="126" spans="4:5">
      <c r="D126" s="132"/>
      <c r="E126" s="133"/>
    </row>
    <row r="127" spans="4:5">
      <c r="D127" s="132"/>
      <c r="E127" s="133"/>
    </row>
    <row r="128" spans="4:5">
      <c r="D128" s="132"/>
      <c r="E128" s="133"/>
    </row>
    <row r="129" spans="4:5">
      <c r="D129" s="132"/>
      <c r="E129" s="133"/>
    </row>
    <row r="130" spans="4:5">
      <c r="D130" s="132"/>
      <c r="E130" s="133"/>
    </row>
    <row r="131" spans="4:5">
      <c r="D131" s="132"/>
      <c r="E131" s="133"/>
    </row>
    <row r="132" spans="4:5">
      <c r="D132" s="132"/>
      <c r="E132" s="133"/>
    </row>
    <row r="133" spans="4:5">
      <c r="D133" s="132"/>
      <c r="E133" s="133"/>
    </row>
    <row r="134" spans="4:5">
      <c r="D134" s="132"/>
      <c r="E134" s="133"/>
    </row>
    <row r="135" spans="4:5">
      <c r="D135" s="132"/>
      <c r="E135" s="133"/>
    </row>
    <row r="136" spans="4:5">
      <c r="D136" s="132"/>
      <c r="E136" s="133"/>
    </row>
    <row r="137" spans="4:5">
      <c r="D137" s="132"/>
      <c r="E137" s="133"/>
    </row>
    <row r="138" spans="4:5">
      <c r="D138" s="132"/>
      <c r="E138" s="133"/>
    </row>
    <row r="139" spans="4:5">
      <c r="D139" s="132"/>
      <c r="E139" s="133"/>
    </row>
    <row r="140" spans="4:5">
      <c r="D140" s="132"/>
      <c r="E140" s="133"/>
    </row>
    <row r="141" spans="4:5">
      <c r="D141" s="132"/>
      <c r="E141" s="133"/>
    </row>
    <row r="142" spans="4:5">
      <c r="D142" s="132"/>
      <c r="E142" s="133"/>
    </row>
    <row r="143" spans="4:5">
      <c r="D143" s="132"/>
      <c r="E143" s="133"/>
    </row>
    <row r="144" spans="4:5">
      <c r="D144" s="132"/>
      <c r="E144" s="133"/>
    </row>
    <row r="145" spans="4:5">
      <c r="D145" s="132"/>
      <c r="E145" s="133"/>
    </row>
    <row r="146" spans="4:5">
      <c r="D146" s="132"/>
      <c r="E146" s="133"/>
    </row>
    <row r="147" spans="4:5">
      <c r="D147" s="132"/>
      <c r="E147" s="133"/>
    </row>
    <row r="148" spans="4:5">
      <c r="D148" s="132"/>
      <c r="E148" s="133"/>
    </row>
    <row r="149" spans="4:5">
      <c r="D149" s="132"/>
      <c r="E149" s="133"/>
    </row>
    <row r="150" spans="4:5">
      <c r="D150" s="132"/>
      <c r="E150" s="133"/>
    </row>
    <row r="151" spans="4:5">
      <c r="D151" s="132"/>
      <c r="E151" s="133"/>
    </row>
    <row r="152" spans="4:5">
      <c r="D152" s="132"/>
      <c r="E152" s="133"/>
    </row>
    <row r="153" spans="4:5">
      <c r="D153" s="132"/>
      <c r="E153" s="133"/>
    </row>
    <row r="154" spans="4:5">
      <c r="D154" s="132"/>
      <c r="E154" s="133"/>
    </row>
    <row r="155" spans="4:5">
      <c r="D155" s="132"/>
      <c r="E155" s="133"/>
    </row>
    <row r="156" spans="4:5">
      <c r="D156" s="132"/>
      <c r="E156" s="133"/>
    </row>
    <row r="157" spans="4:5">
      <c r="D157" s="132"/>
      <c r="E157" s="133"/>
    </row>
    <row r="158" spans="4:5">
      <c r="D158" s="132"/>
      <c r="E158" s="133"/>
    </row>
    <row r="159" spans="4:5">
      <c r="D159" s="132"/>
      <c r="E159" s="133"/>
    </row>
    <row r="160" spans="4:5">
      <c r="D160" s="132"/>
      <c r="E160" s="133"/>
    </row>
    <row r="161" spans="4:5">
      <c r="D161" s="132"/>
      <c r="E161" s="133"/>
    </row>
    <row r="162" spans="4:5">
      <c r="D162" s="132"/>
      <c r="E162" s="133"/>
    </row>
    <row r="163" spans="4:5">
      <c r="D163" s="132"/>
      <c r="E163" s="133"/>
    </row>
    <row r="164" spans="4:5">
      <c r="D164" s="132"/>
      <c r="E164" s="133"/>
    </row>
    <row r="165" spans="4:5">
      <c r="D165" s="132"/>
      <c r="E165" s="133"/>
    </row>
    <row r="166" spans="4:5">
      <c r="D166" s="132"/>
      <c r="E166" s="133"/>
    </row>
    <row r="167" spans="4:5">
      <c r="D167" s="132"/>
      <c r="E167" s="133"/>
    </row>
    <row r="168" spans="4:5">
      <c r="D168" s="132"/>
      <c r="E168" s="133"/>
    </row>
    <row r="169" spans="4:5">
      <c r="D169" s="132"/>
      <c r="E169" s="133"/>
    </row>
    <row r="170" spans="4:5">
      <c r="D170" s="132"/>
      <c r="E170" s="133"/>
    </row>
    <row r="171" spans="4:5">
      <c r="D171" s="132"/>
      <c r="E171" s="133"/>
    </row>
    <row r="172" spans="4:5">
      <c r="D172" s="132"/>
      <c r="E172" s="133"/>
    </row>
    <row r="173" spans="4:5">
      <c r="D173" s="132"/>
      <c r="E173" s="133"/>
    </row>
    <row r="174" spans="4:5">
      <c r="D174" s="132"/>
      <c r="E174" s="133"/>
    </row>
    <row r="175" spans="4:5">
      <c r="D175" s="132"/>
      <c r="E175" s="133"/>
    </row>
    <row r="176" spans="4:5">
      <c r="D176" s="132"/>
      <c r="E176" s="133"/>
    </row>
    <row r="177" spans="4:5">
      <c r="D177" s="132"/>
      <c r="E177" s="133"/>
    </row>
    <row r="178" spans="4:5">
      <c r="D178" s="132"/>
      <c r="E178" s="133"/>
    </row>
    <row r="179" spans="4:5">
      <c r="D179" s="132"/>
      <c r="E179" s="133"/>
    </row>
    <row r="180" spans="4:5">
      <c r="D180" s="132"/>
      <c r="E180" s="133"/>
    </row>
    <row r="181" spans="4:5">
      <c r="D181" s="132"/>
      <c r="E181" s="133"/>
    </row>
    <row r="182" spans="4:5">
      <c r="D182" s="132"/>
      <c r="E182" s="133"/>
    </row>
    <row r="183" spans="4:5">
      <c r="D183" s="132"/>
      <c r="E183" s="133"/>
    </row>
    <row r="184" spans="4:5">
      <c r="D184" s="132"/>
      <c r="E184" s="133"/>
    </row>
    <row r="185" spans="4:5">
      <c r="D185" s="132"/>
      <c r="E185" s="133"/>
    </row>
    <row r="186" spans="4:5">
      <c r="D186" s="132"/>
      <c r="E186" s="133"/>
    </row>
    <row r="187" spans="4:5">
      <c r="D187" s="132"/>
      <c r="E187" s="133"/>
    </row>
    <row r="188" spans="4:5">
      <c r="D188" s="132"/>
      <c r="E188" s="133"/>
    </row>
    <row r="189" spans="4:5">
      <c r="D189" s="132"/>
      <c r="E189" s="133"/>
    </row>
    <row r="190" spans="4:5">
      <c r="D190" s="132"/>
      <c r="E190" s="133"/>
    </row>
    <row r="191" spans="4:5">
      <c r="D191" s="132"/>
      <c r="E191" s="133"/>
    </row>
    <row r="192" spans="4:5">
      <c r="D192" s="132"/>
      <c r="E192" s="133"/>
    </row>
    <row r="193" spans="4:5">
      <c r="D193" s="132"/>
      <c r="E193" s="133"/>
    </row>
    <row r="194" spans="4:5">
      <c r="D194" s="132"/>
      <c r="E194" s="133"/>
    </row>
    <row r="195" spans="4:5">
      <c r="D195" s="132"/>
      <c r="E195" s="133"/>
    </row>
    <row r="196" spans="4:5">
      <c r="D196" s="132"/>
      <c r="E196" s="133"/>
    </row>
    <row r="197" spans="4:5">
      <c r="D197" s="132"/>
      <c r="E197" s="133"/>
    </row>
    <row r="198" spans="4:5">
      <c r="D198" s="132"/>
      <c r="E198" s="133"/>
    </row>
    <row r="199" spans="4:5">
      <c r="D199" s="132"/>
      <c r="E199" s="133"/>
    </row>
    <row r="200" spans="4:5">
      <c r="D200" s="132"/>
      <c r="E200" s="133"/>
    </row>
    <row r="201" spans="4:5">
      <c r="D201" s="132"/>
      <c r="E201" s="133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R198"/>
  <sheetViews>
    <sheetView showGridLines="0" showRowColHeaders="0" topLeftCell="A95" zoomScale="149" zoomScaleNormal="100" zoomScaleSheetLayoutView="85" zoomScalePageLayoutView="70" workbookViewId="0">
      <selection activeCell="H196" sqref="H196"/>
    </sheetView>
  </sheetViews>
  <sheetFormatPr baseColWidth="10" defaultColWidth="8.83203125" defaultRowHeight="13"/>
  <cols>
    <col min="1" max="1" width="5.5" style="12" customWidth="1"/>
    <col min="2" max="2" width="1.5" style="12" customWidth="1"/>
    <col min="3" max="3" width="49" style="12" customWidth="1"/>
    <col min="4" max="4" width="7.5" style="12" customWidth="1"/>
    <col min="5" max="5" width="8.1640625" style="12" customWidth="1"/>
    <col min="6" max="6" width="14.83203125" style="31" customWidth="1"/>
    <col min="7" max="7" width="18" style="31" customWidth="1"/>
    <col min="8" max="8" width="16.5" style="31" customWidth="1"/>
    <col min="9" max="9" width="35.83203125" style="76" customWidth="1"/>
    <col min="10" max="10" width="1.33203125" style="30" customWidth="1"/>
    <col min="11" max="11" width="21.83203125" style="30" customWidth="1"/>
    <col min="12" max="12" width="21.5" style="30" customWidth="1"/>
    <col min="13" max="13" width="47.83203125" style="14" customWidth="1"/>
    <col min="14" max="263" width="9.1640625" style="14"/>
    <col min="264" max="264" width="8.6640625" style="14" customWidth="1"/>
    <col min="265" max="265" width="91.33203125" style="14" customWidth="1"/>
    <col min="266" max="266" width="11.5" style="14" customWidth="1"/>
    <col min="267" max="267" width="44" style="14" customWidth="1"/>
    <col min="268" max="519" width="9.1640625" style="14"/>
    <col min="520" max="520" width="8.6640625" style="14" customWidth="1"/>
    <col min="521" max="521" width="91.33203125" style="14" customWidth="1"/>
    <col min="522" max="522" width="11.5" style="14" customWidth="1"/>
    <col min="523" max="523" width="44" style="14" customWidth="1"/>
    <col min="524" max="775" width="9.1640625" style="14"/>
    <col min="776" max="776" width="8.6640625" style="14" customWidth="1"/>
    <col min="777" max="777" width="91.33203125" style="14" customWidth="1"/>
    <col min="778" max="778" width="11.5" style="14" customWidth="1"/>
    <col min="779" max="779" width="44" style="14" customWidth="1"/>
    <col min="780" max="1031" width="9.1640625" style="14"/>
    <col min="1032" max="1032" width="8.6640625" style="14" customWidth="1"/>
    <col min="1033" max="1033" width="91.33203125" style="14" customWidth="1"/>
    <col min="1034" max="1034" width="11.5" style="14" customWidth="1"/>
    <col min="1035" max="1035" width="44" style="14" customWidth="1"/>
    <col min="1036" max="1287" width="9.1640625" style="14"/>
    <col min="1288" max="1288" width="8.6640625" style="14" customWidth="1"/>
    <col min="1289" max="1289" width="91.33203125" style="14" customWidth="1"/>
    <col min="1290" max="1290" width="11.5" style="14" customWidth="1"/>
    <col min="1291" max="1291" width="44" style="14" customWidth="1"/>
    <col min="1292" max="1543" width="9.1640625" style="14"/>
    <col min="1544" max="1544" width="8.6640625" style="14" customWidth="1"/>
    <col min="1545" max="1545" width="91.33203125" style="14" customWidth="1"/>
    <col min="1546" max="1546" width="11.5" style="14" customWidth="1"/>
    <col min="1547" max="1547" width="44" style="14" customWidth="1"/>
    <col min="1548" max="1799" width="9.1640625" style="14"/>
    <col min="1800" max="1800" width="8.6640625" style="14" customWidth="1"/>
    <col min="1801" max="1801" width="91.33203125" style="14" customWidth="1"/>
    <col min="1802" max="1802" width="11.5" style="14" customWidth="1"/>
    <col min="1803" max="1803" width="44" style="14" customWidth="1"/>
    <col min="1804" max="2055" width="9.1640625" style="14"/>
    <col min="2056" max="2056" width="8.6640625" style="14" customWidth="1"/>
    <col min="2057" max="2057" width="91.33203125" style="14" customWidth="1"/>
    <col min="2058" max="2058" width="11.5" style="14" customWidth="1"/>
    <col min="2059" max="2059" width="44" style="14" customWidth="1"/>
    <col min="2060" max="2311" width="9.1640625" style="14"/>
    <col min="2312" max="2312" width="8.6640625" style="14" customWidth="1"/>
    <col min="2313" max="2313" width="91.33203125" style="14" customWidth="1"/>
    <col min="2314" max="2314" width="11.5" style="14" customWidth="1"/>
    <col min="2315" max="2315" width="44" style="14" customWidth="1"/>
    <col min="2316" max="2567" width="9.1640625" style="14"/>
    <col min="2568" max="2568" width="8.6640625" style="14" customWidth="1"/>
    <col min="2569" max="2569" width="91.33203125" style="14" customWidth="1"/>
    <col min="2570" max="2570" width="11.5" style="14" customWidth="1"/>
    <col min="2571" max="2571" width="44" style="14" customWidth="1"/>
    <col min="2572" max="2823" width="9.1640625" style="14"/>
    <col min="2824" max="2824" width="8.6640625" style="14" customWidth="1"/>
    <col min="2825" max="2825" width="91.33203125" style="14" customWidth="1"/>
    <col min="2826" max="2826" width="11.5" style="14" customWidth="1"/>
    <col min="2827" max="2827" width="44" style="14" customWidth="1"/>
    <col min="2828" max="3079" width="9.1640625" style="14"/>
    <col min="3080" max="3080" width="8.6640625" style="14" customWidth="1"/>
    <col min="3081" max="3081" width="91.33203125" style="14" customWidth="1"/>
    <col min="3082" max="3082" width="11.5" style="14" customWidth="1"/>
    <col min="3083" max="3083" width="44" style="14" customWidth="1"/>
    <col min="3084" max="3335" width="9.1640625" style="14"/>
    <col min="3336" max="3336" width="8.6640625" style="14" customWidth="1"/>
    <col min="3337" max="3337" width="91.33203125" style="14" customWidth="1"/>
    <col min="3338" max="3338" width="11.5" style="14" customWidth="1"/>
    <col min="3339" max="3339" width="44" style="14" customWidth="1"/>
    <col min="3340" max="3591" width="9.1640625" style="14"/>
    <col min="3592" max="3592" width="8.6640625" style="14" customWidth="1"/>
    <col min="3593" max="3593" width="91.33203125" style="14" customWidth="1"/>
    <col min="3594" max="3594" width="11.5" style="14" customWidth="1"/>
    <col min="3595" max="3595" width="44" style="14" customWidth="1"/>
    <col min="3596" max="3847" width="9.1640625" style="14"/>
    <col min="3848" max="3848" width="8.6640625" style="14" customWidth="1"/>
    <col min="3849" max="3849" width="91.33203125" style="14" customWidth="1"/>
    <col min="3850" max="3850" width="11.5" style="14" customWidth="1"/>
    <col min="3851" max="3851" width="44" style="14" customWidth="1"/>
    <col min="3852" max="4103" width="9.1640625" style="14"/>
    <col min="4104" max="4104" width="8.6640625" style="14" customWidth="1"/>
    <col min="4105" max="4105" width="91.33203125" style="14" customWidth="1"/>
    <col min="4106" max="4106" width="11.5" style="14" customWidth="1"/>
    <col min="4107" max="4107" width="44" style="14" customWidth="1"/>
    <col min="4108" max="4359" width="9.1640625" style="14"/>
    <col min="4360" max="4360" width="8.6640625" style="14" customWidth="1"/>
    <col min="4361" max="4361" width="91.33203125" style="14" customWidth="1"/>
    <col min="4362" max="4362" width="11.5" style="14" customWidth="1"/>
    <col min="4363" max="4363" width="44" style="14" customWidth="1"/>
    <col min="4364" max="4615" width="9.1640625" style="14"/>
    <col min="4616" max="4616" width="8.6640625" style="14" customWidth="1"/>
    <col min="4617" max="4617" width="91.33203125" style="14" customWidth="1"/>
    <col min="4618" max="4618" width="11.5" style="14" customWidth="1"/>
    <col min="4619" max="4619" width="44" style="14" customWidth="1"/>
    <col min="4620" max="4871" width="9.1640625" style="14"/>
    <col min="4872" max="4872" width="8.6640625" style="14" customWidth="1"/>
    <col min="4873" max="4873" width="91.33203125" style="14" customWidth="1"/>
    <col min="4874" max="4874" width="11.5" style="14" customWidth="1"/>
    <col min="4875" max="4875" width="44" style="14" customWidth="1"/>
    <col min="4876" max="5127" width="9.1640625" style="14"/>
    <col min="5128" max="5128" width="8.6640625" style="14" customWidth="1"/>
    <col min="5129" max="5129" width="91.33203125" style="14" customWidth="1"/>
    <col min="5130" max="5130" width="11.5" style="14" customWidth="1"/>
    <col min="5131" max="5131" width="44" style="14" customWidth="1"/>
    <col min="5132" max="5383" width="9.1640625" style="14"/>
    <col min="5384" max="5384" width="8.6640625" style="14" customWidth="1"/>
    <col min="5385" max="5385" width="91.33203125" style="14" customWidth="1"/>
    <col min="5386" max="5386" width="11.5" style="14" customWidth="1"/>
    <col min="5387" max="5387" width="44" style="14" customWidth="1"/>
    <col min="5388" max="5639" width="9.1640625" style="14"/>
    <col min="5640" max="5640" width="8.6640625" style="14" customWidth="1"/>
    <col min="5641" max="5641" width="91.33203125" style="14" customWidth="1"/>
    <col min="5642" max="5642" width="11.5" style="14" customWidth="1"/>
    <col min="5643" max="5643" width="44" style="14" customWidth="1"/>
    <col min="5644" max="5895" width="9.1640625" style="14"/>
    <col min="5896" max="5896" width="8.6640625" style="14" customWidth="1"/>
    <col min="5897" max="5897" width="91.33203125" style="14" customWidth="1"/>
    <col min="5898" max="5898" width="11.5" style="14" customWidth="1"/>
    <col min="5899" max="5899" width="44" style="14" customWidth="1"/>
    <col min="5900" max="6151" width="9.1640625" style="14"/>
    <col min="6152" max="6152" width="8.6640625" style="14" customWidth="1"/>
    <col min="6153" max="6153" width="91.33203125" style="14" customWidth="1"/>
    <col min="6154" max="6154" width="11.5" style="14" customWidth="1"/>
    <col min="6155" max="6155" width="44" style="14" customWidth="1"/>
    <col min="6156" max="6407" width="9.1640625" style="14"/>
    <col min="6408" max="6408" width="8.6640625" style="14" customWidth="1"/>
    <col min="6409" max="6409" width="91.33203125" style="14" customWidth="1"/>
    <col min="6410" max="6410" width="11.5" style="14" customWidth="1"/>
    <col min="6411" max="6411" width="44" style="14" customWidth="1"/>
    <col min="6412" max="6663" width="9.1640625" style="14"/>
    <col min="6664" max="6664" width="8.6640625" style="14" customWidth="1"/>
    <col min="6665" max="6665" width="91.33203125" style="14" customWidth="1"/>
    <col min="6666" max="6666" width="11.5" style="14" customWidth="1"/>
    <col min="6667" max="6667" width="44" style="14" customWidth="1"/>
    <col min="6668" max="6919" width="9.1640625" style="14"/>
    <col min="6920" max="6920" width="8.6640625" style="14" customWidth="1"/>
    <col min="6921" max="6921" width="91.33203125" style="14" customWidth="1"/>
    <col min="6922" max="6922" width="11.5" style="14" customWidth="1"/>
    <col min="6923" max="6923" width="44" style="14" customWidth="1"/>
    <col min="6924" max="7175" width="9.1640625" style="14"/>
    <col min="7176" max="7176" width="8.6640625" style="14" customWidth="1"/>
    <col min="7177" max="7177" width="91.33203125" style="14" customWidth="1"/>
    <col min="7178" max="7178" width="11.5" style="14" customWidth="1"/>
    <col min="7179" max="7179" width="44" style="14" customWidth="1"/>
    <col min="7180" max="7431" width="9.1640625" style="14"/>
    <col min="7432" max="7432" width="8.6640625" style="14" customWidth="1"/>
    <col min="7433" max="7433" width="91.33203125" style="14" customWidth="1"/>
    <col min="7434" max="7434" width="11.5" style="14" customWidth="1"/>
    <col min="7435" max="7435" width="44" style="14" customWidth="1"/>
    <col min="7436" max="7687" width="9.1640625" style="14"/>
    <col min="7688" max="7688" width="8.6640625" style="14" customWidth="1"/>
    <col min="7689" max="7689" width="91.33203125" style="14" customWidth="1"/>
    <col min="7690" max="7690" width="11.5" style="14" customWidth="1"/>
    <col min="7691" max="7691" width="44" style="14" customWidth="1"/>
    <col min="7692" max="7943" width="9.1640625" style="14"/>
    <col min="7944" max="7944" width="8.6640625" style="14" customWidth="1"/>
    <col min="7945" max="7945" width="91.33203125" style="14" customWidth="1"/>
    <col min="7946" max="7946" width="11.5" style="14" customWidth="1"/>
    <col min="7947" max="7947" width="44" style="14" customWidth="1"/>
    <col min="7948" max="8199" width="9.1640625" style="14"/>
    <col min="8200" max="8200" width="8.6640625" style="14" customWidth="1"/>
    <col min="8201" max="8201" width="91.33203125" style="14" customWidth="1"/>
    <col min="8202" max="8202" width="11.5" style="14" customWidth="1"/>
    <col min="8203" max="8203" width="44" style="14" customWidth="1"/>
    <col min="8204" max="8455" width="9.1640625" style="14"/>
    <col min="8456" max="8456" width="8.6640625" style="14" customWidth="1"/>
    <col min="8457" max="8457" width="91.33203125" style="14" customWidth="1"/>
    <col min="8458" max="8458" width="11.5" style="14" customWidth="1"/>
    <col min="8459" max="8459" width="44" style="14" customWidth="1"/>
    <col min="8460" max="8711" width="9.1640625" style="14"/>
    <col min="8712" max="8712" width="8.6640625" style="14" customWidth="1"/>
    <col min="8713" max="8713" width="91.33203125" style="14" customWidth="1"/>
    <col min="8714" max="8714" width="11.5" style="14" customWidth="1"/>
    <col min="8715" max="8715" width="44" style="14" customWidth="1"/>
    <col min="8716" max="8967" width="9.1640625" style="14"/>
    <col min="8968" max="8968" width="8.6640625" style="14" customWidth="1"/>
    <col min="8969" max="8969" width="91.33203125" style="14" customWidth="1"/>
    <col min="8970" max="8970" width="11.5" style="14" customWidth="1"/>
    <col min="8971" max="8971" width="44" style="14" customWidth="1"/>
    <col min="8972" max="9223" width="9.1640625" style="14"/>
    <col min="9224" max="9224" width="8.6640625" style="14" customWidth="1"/>
    <col min="9225" max="9225" width="91.33203125" style="14" customWidth="1"/>
    <col min="9226" max="9226" width="11.5" style="14" customWidth="1"/>
    <col min="9227" max="9227" width="44" style="14" customWidth="1"/>
    <col min="9228" max="9479" width="9.1640625" style="14"/>
    <col min="9480" max="9480" width="8.6640625" style="14" customWidth="1"/>
    <col min="9481" max="9481" width="91.33203125" style="14" customWidth="1"/>
    <col min="9482" max="9482" width="11.5" style="14" customWidth="1"/>
    <col min="9483" max="9483" width="44" style="14" customWidth="1"/>
    <col min="9484" max="9735" width="9.1640625" style="14"/>
    <col min="9736" max="9736" width="8.6640625" style="14" customWidth="1"/>
    <col min="9737" max="9737" width="91.33203125" style="14" customWidth="1"/>
    <col min="9738" max="9738" width="11.5" style="14" customWidth="1"/>
    <col min="9739" max="9739" width="44" style="14" customWidth="1"/>
    <col min="9740" max="9991" width="9.1640625" style="14"/>
    <col min="9992" max="9992" width="8.6640625" style="14" customWidth="1"/>
    <col min="9993" max="9993" width="91.33203125" style="14" customWidth="1"/>
    <col min="9994" max="9994" width="11.5" style="14" customWidth="1"/>
    <col min="9995" max="9995" width="44" style="14" customWidth="1"/>
    <col min="9996" max="10247" width="9.1640625" style="14"/>
    <col min="10248" max="10248" width="8.6640625" style="14" customWidth="1"/>
    <col min="10249" max="10249" width="91.33203125" style="14" customWidth="1"/>
    <col min="10250" max="10250" width="11.5" style="14" customWidth="1"/>
    <col min="10251" max="10251" width="44" style="14" customWidth="1"/>
    <col min="10252" max="10503" width="9.1640625" style="14"/>
    <col min="10504" max="10504" width="8.6640625" style="14" customWidth="1"/>
    <col min="10505" max="10505" width="91.33203125" style="14" customWidth="1"/>
    <col min="10506" max="10506" width="11.5" style="14" customWidth="1"/>
    <col min="10507" max="10507" width="44" style="14" customWidth="1"/>
    <col min="10508" max="10759" width="9.1640625" style="14"/>
    <col min="10760" max="10760" width="8.6640625" style="14" customWidth="1"/>
    <col min="10761" max="10761" width="91.33203125" style="14" customWidth="1"/>
    <col min="10762" max="10762" width="11.5" style="14" customWidth="1"/>
    <col min="10763" max="10763" width="44" style="14" customWidth="1"/>
    <col min="10764" max="11015" width="9.1640625" style="14"/>
    <col min="11016" max="11016" width="8.6640625" style="14" customWidth="1"/>
    <col min="11017" max="11017" width="91.33203125" style="14" customWidth="1"/>
    <col min="11018" max="11018" width="11.5" style="14" customWidth="1"/>
    <col min="11019" max="11019" width="44" style="14" customWidth="1"/>
    <col min="11020" max="11271" width="9.1640625" style="14"/>
    <col min="11272" max="11272" width="8.6640625" style="14" customWidth="1"/>
    <col min="11273" max="11273" width="91.33203125" style="14" customWidth="1"/>
    <col min="11274" max="11274" width="11.5" style="14" customWidth="1"/>
    <col min="11275" max="11275" width="44" style="14" customWidth="1"/>
    <col min="11276" max="11527" width="9.1640625" style="14"/>
    <col min="11528" max="11528" width="8.6640625" style="14" customWidth="1"/>
    <col min="11529" max="11529" width="91.33203125" style="14" customWidth="1"/>
    <col min="11530" max="11530" width="11.5" style="14" customWidth="1"/>
    <col min="11531" max="11531" width="44" style="14" customWidth="1"/>
    <col min="11532" max="11783" width="9.1640625" style="14"/>
    <col min="11784" max="11784" width="8.6640625" style="14" customWidth="1"/>
    <col min="11785" max="11785" width="91.33203125" style="14" customWidth="1"/>
    <col min="11786" max="11786" width="11.5" style="14" customWidth="1"/>
    <col min="11787" max="11787" width="44" style="14" customWidth="1"/>
    <col min="11788" max="12039" width="9.1640625" style="14"/>
    <col min="12040" max="12040" width="8.6640625" style="14" customWidth="1"/>
    <col min="12041" max="12041" width="91.33203125" style="14" customWidth="1"/>
    <col min="12042" max="12042" width="11.5" style="14" customWidth="1"/>
    <col min="12043" max="12043" width="44" style="14" customWidth="1"/>
    <col min="12044" max="12295" width="9.1640625" style="14"/>
    <col min="12296" max="12296" width="8.6640625" style="14" customWidth="1"/>
    <col min="12297" max="12297" width="91.33203125" style="14" customWidth="1"/>
    <col min="12298" max="12298" width="11.5" style="14" customWidth="1"/>
    <col min="12299" max="12299" width="44" style="14" customWidth="1"/>
    <col min="12300" max="12551" width="9.1640625" style="14"/>
    <col min="12552" max="12552" width="8.6640625" style="14" customWidth="1"/>
    <col min="12553" max="12553" width="91.33203125" style="14" customWidth="1"/>
    <col min="12554" max="12554" width="11.5" style="14" customWidth="1"/>
    <col min="12555" max="12555" width="44" style="14" customWidth="1"/>
    <col min="12556" max="12807" width="9.1640625" style="14"/>
    <col min="12808" max="12808" width="8.6640625" style="14" customWidth="1"/>
    <col min="12809" max="12809" width="91.33203125" style="14" customWidth="1"/>
    <col min="12810" max="12810" width="11.5" style="14" customWidth="1"/>
    <col min="12811" max="12811" width="44" style="14" customWidth="1"/>
    <col min="12812" max="13063" width="9.1640625" style="14"/>
    <col min="13064" max="13064" width="8.6640625" style="14" customWidth="1"/>
    <col min="13065" max="13065" width="91.33203125" style="14" customWidth="1"/>
    <col min="13066" max="13066" width="11.5" style="14" customWidth="1"/>
    <col min="13067" max="13067" width="44" style="14" customWidth="1"/>
    <col min="13068" max="13319" width="9.1640625" style="14"/>
    <col min="13320" max="13320" width="8.6640625" style="14" customWidth="1"/>
    <col min="13321" max="13321" width="91.33203125" style="14" customWidth="1"/>
    <col min="13322" max="13322" width="11.5" style="14" customWidth="1"/>
    <col min="13323" max="13323" width="44" style="14" customWidth="1"/>
    <col min="13324" max="13575" width="9.1640625" style="14"/>
    <col min="13576" max="13576" width="8.6640625" style="14" customWidth="1"/>
    <col min="13577" max="13577" width="91.33203125" style="14" customWidth="1"/>
    <col min="13578" max="13578" width="11.5" style="14" customWidth="1"/>
    <col min="13579" max="13579" width="44" style="14" customWidth="1"/>
    <col min="13580" max="13831" width="9.1640625" style="14"/>
    <col min="13832" max="13832" width="8.6640625" style="14" customWidth="1"/>
    <col min="13833" max="13833" width="91.33203125" style="14" customWidth="1"/>
    <col min="13834" max="13834" width="11.5" style="14" customWidth="1"/>
    <col min="13835" max="13835" width="44" style="14" customWidth="1"/>
    <col min="13836" max="14087" width="9.1640625" style="14"/>
    <col min="14088" max="14088" width="8.6640625" style="14" customWidth="1"/>
    <col min="14089" max="14089" width="91.33203125" style="14" customWidth="1"/>
    <col min="14090" max="14090" width="11.5" style="14" customWidth="1"/>
    <col min="14091" max="14091" width="44" style="14" customWidth="1"/>
    <col min="14092" max="14343" width="9.1640625" style="14"/>
    <col min="14344" max="14344" width="8.6640625" style="14" customWidth="1"/>
    <col min="14345" max="14345" width="91.33203125" style="14" customWidth="1"/>
    <col min="14346" max="14346" width="11.5" style="14" customWidth="1"/>
    <col min="14347" max="14347" width="44" style="14" customWidth="1"/>
    <col min="14348" max="14599" width="9.1640625" style="14"/>
    <col min="14600" max="14600" width="8.6640625" style="14" customWidth="1"/>
    <col min="14601" max="14601" width="91.33203125" style="14" customWidth="1"/>
    <col min="14602" max="14602" width="11.5" style="14" customWidth="1"/>
    <col min="14603" max="14603" width="44" style="14" customWidth="1"/>
    <col min="14604" max="14855" width="9.1640625" style="14"/>
    <col min="14856" max="14856" width="8.6640625" style="14" customWidth="1"/>
    <col min="14857" max="14857" width="91.33203125" style="14" customWidth="1"/>
    <col min="14858" max="14858" width="11.5" style="14" customWidth="1"/>
    <col min="14859" max="14859" width="44" style="14" customWidth="1"/>
    <col min="14860" max="15111" width="9.1640625" style="14"/>
    <col min="15112" max="15112" width="8.6640625" style="14" customWidth="1"/>
    <col min="15113" max="15113" width="91.33203125" style="14" customWidth="1"/>
    <col min="15114" max="15114" width="11.5" style="14" customWidth="1"/>
    <col min="15115" max="15115" width="44" style="14" customWidth="1"/>
    <col min="15116" max="15367" width="9.1640625" style="14"/>
    <col min="15368" max="15368" width="8.6640625" style="14" customWidth="1"/>
    <col min="15369" max="15369" width="91.33203125" style="14" customWidth="1"/>
    <col min="15370" max="15370" width="11.5" style="14" customWidth="1"/>
    <col min="15371" max="15371" width="44" style="14" customWidth="1"/>
    <col min="15372" max="15623" width="9.1640625" style="14"/>
    <col min="15624" max="15624" width="8.6640625" style="14" customWidth="1"/>
    <col min="15625" max="15625" width="91.33203125" style="14" customWidth="1"/>
    <col min="15626" max="15626" width="11.5" style="14" customWidth="1"/>
    <col min="15627" max="15627" width="44" style="14" customWidth="1"/>
    <col min="15628" max="15879" width="9.1640625" style="14"/>
    <col min="15880" max="15880" width="8.6640625" style="14" customWidth="1"/>
    <col min="15881" max="15881" width="91.33203125" style="14" customWidth="1"/>
    <col min="15882" max="15882" width="11.5" style="14" customWidth="1"/>
    <col min="15883" max="15883" width="44" style="14" customWidth="1"/>
    <col min="15884" max="16135" width="9.1640625" style="14"/>
    <col min="16136" max="16136" width="8.6640625" style="14" customWidth="1"/>
    <col min="16137" max="16137" width="91.33203125" style="14" customWidth="1"/>
    <col min="16138" max="16138" width="11.5" style="14" customWidth="1"/>
    <col min="16139" max="16139" width="44" style="14" customWidth="1"/>
    <col min="16140" max="16383" width="9.1640625" style="14"/>
    <col min="16384" max="16384" width="9.1640625" style="14" customWidth="1"/>
  </cols>
  <sheetData>
    <row r="1" spans="1:18">
      <c r="J1" s="13"/>
      <c r="K1" s="13"/>
      <c r="L1" s="13"/>
    </row>
    <row r="2" spans="1:18">
      <c r="A2" s="2" t="s">
        <v>239</v>
      </c>
      <c r="B2" s="2"/>
      <c r="C2" s="2"/>
      <c r="D2" s="2"/>
      <c r="E2" s="2"/>
      <c r="F2" s="32"/>
      <c r="G2" s="32"/>
      <c r="H2" s="32"/>
      <c r="I2" s="77"/>
      <c r="J2" s="13"/>
      <c r="K2" s="13"/>
      <c r="L2" s="13"/>
    </row>
    <row r="3" spans="1:18">
      <c r="A3" s="2" t="s">
        <v>63</v>
      </c>
      <c r="B3" s="2"/>
      <c r="C3" s="2"/>
      <c r="D3" s="2"/>
      <c r="E3" s="2"/>
      <c r="F3" s="32"/>
      <c r="G3" s="32"/>
      <c r="H3" s="32"/>
      <c r="I3" s="77"/>
      <c r="J3" s="13"/>
      <c r="K3" s="13"/>
      <c r="L3" s="13"/>
    </row>
    <row r="4" spans="1:18" s="17" customFormat="1" ht="22">
      <c r="A4" s="15" t="s">
        <v>27</v>
      </c>
      <c r="B4" s="15"/>
      <c r="C4" s="15"/>
      <c r="D4" s="15"/>
      <c r="E4" s="15"/>
      <c r="F4" s="34"/>
      <c r="G4" s="34"/>
      <c r="H4" s="34"/>
      <c r="I4" s="78"/>
      <c r="J4" s="16"/>
      <c r="K4" s="16"/>
      <c r="L4" s="16"/>
    </row>
    <row r="5" spans="1:18">
      <c r="A5" s="18"/>
      <c r="B5" s="18"/>
      <c r="C5" s="18"/>
      <c r="D5" s="18"/>
      <c r="E5" s="18"/>
      <c r="F5" s="33"/>
      <c r="G5" s="33"/>
      <c r="H5" s="33"/>
      <c r="I5" s="129"/>
      <c r="J5" s="13"/>
      <c r="K5" s="13"/>
      <c r="L5" s="13"/>
    </row>
    <row r="6" spans="1:18">
      <c r="A6" s="19"/>
      <c r="B6" s="19"/>
      <c r="C6" s="19"/>
      <c r="D6" s="19"/>
      <c r="E6" s="92"/>
      <c r="F6" s="126"/>
      <c r="G6" s="126"/>
      <c r="H6" s="126"/>
      <c r="I6" s="127"/>
      <c r="J6" s="20"/>
      <c r="K6" s="20"/>
      <c r="L6" s="20"/>
      <c r="M6" s="21"/>
      <c r="N6" s="21"/>
      <c r="O6" s="21"/>
      <c r="P6" s="21"/>
      <c r="Q6" s="21"/>
      <c r="R6" s="21"/>
    </row>
    <row r="7" spans="1:18">
      <c r="A7" s="327"/>
      <c r="B7" s="327"/>
      <c r="C7" s="327"/>
      <c r="D7" s="327"/>
      <c r="E7" s="327"/>
      <c r="F7" s="328"/>
      <c r="G7" s="328"/>
      <c r="H7" s="328"/>
      <c r="I7" s="329"/>
      <c r="J7" s="20"/>
      <c r="K7" s="20"/>
      <c r="L7" s="20"/>
      <c r="M7" s="21"/>
      <c r="N7" s="21"/>
      <c r="O7" s="21"/>
      <c r="P7" s="21"/>
      <c r="Q7" s="21"/>
      <c r="R7" s="21"/>
    </row>
    <row r="8" spans="1:18" s="39" customFormat="1" ht="27" customHeight="1">
      <c r="A8" s="243" t="s">
        <v>11</v>
      </c>
      <c r="B8" s="244"/>
      <c r="C8" s="61" t="s">
        <v>1</v>
      </c>
      <c r="D8" s="245" t="s">
        <v>12</v>
      </c>
      <c r="E8" s="246"/>
      <c r="F8" s="94" t="s">
        <v>6</v>
      </c>
      <c r="G8" s="94" t="s">
        <v>13</v>
      </c>
      <c r="H8" s="94" t="s">
        <v>14</v>
      </c>
      <c r="I8" s="330" t="s">
        <v>15</v>
      </c>
      <c r="J8" s="62"/>
      <c r="K8" s="62"/>
      <c r="L8" s="62"/>
      <c r="M8" s="63"/>
      <c r="N8" s="63"/>
      <c r="O8" s="63"/>
      <c r="P8" s="63"/>
      <c r="Q8" s="63"/>
      <c r="R8" s="63"/>
    </row>
    <row r="9" spans="1:18" s="39" customFormat="1" ht="27" customHeight="1">
      <c r="A9" s="93"/>
      <c r="B9" s="87"/>
      <c r="C9" s="113"/>
      <c r="D9" s="113"/>
      <c r="E9" s="120"/>
      <c r="F9" s="121" t="s">
        <v>0</v>
      </c>
      <c r="G9" s="121" t="s">
        <v>0</v>
      </c>
      <c r="H9" s="202" t="s">
        <v>0</v>
      </c>
      <c r="I9" s="122"/>
      <c r="J9" s="62"/>
      <c r="K9" s="62"/>
      <c r="L9" s="62"/>
      <c r="M9" s="63"/>
      <c r="N9" s="63"/>
      <c r="O9" s="63"/>
      <c r="P9" s="63"/>
      <c r="Q9" s="63"/>
      <c r="R9" s="63"/>
    </row>
    <row r="10" spans="1:18" s="39" customFormat="1" ht="19" customHeight="1">
      <c r="A10" s="93">
        <v>0</v>
      </c>
      <c r="B10" s="87"/>
      <c r="C10" s="138" t="s">
        <v>167</v>
      </c>
      <c r="D10" s="138"/>
      <c r="E10" s="158"/>
      <c r="F10" s="94"/>
      <c r="G10" s="94"/>
      <c r="H10" s="172">
        <f>G12</f>
        <v>150000</v>
      </c>
      <c r="I10" s="89"/>
      <c r="J10" s="62"/>
      <c r="K10" s="62"/>
      <c r="L10" s="62"/>
      <c r="M10" s="63"/>
      <c r="N10" s="63"/>
      <c r="O10" s="63"/>
      <c r="P10" s="63"/>
      <c r="Q10" s="63"/>
      <c r="R10" s="63"/>
    </row>
    <row r="11" spans="1:18" s="39" customFormat="1" ht="16" customHeight="1">
      <c r="A11" s="93">
        <v>0.1</v>
      </c>
      <c r="B11" s="87"/>
      <c r="C11" s="219" t="s">
        <v>183</v>
      </c>
      <c r="D11" s="141"/>
      <c r="E11" s="158"/>
      <c r="F11" s="170"/>
      <c r="G11" s="139"/>
      <c r="H11" s="172"/>
      <c r="I11" s="89"/>
      <c r="J11" s="62"/>
      <c r="K11" s="62"/>
      <c r="L11" s="62"/>
      <c r="M11" s="63"/>
      <c r="N11" s="63"/>
      <c r="O11" s="63"/>
      <c r="P11" s="63"/>
      <c r="Q11" s="63"/>
      <c r="R11" s="63"/>
    </row>
    <row r="12" spans="1:18" s="39" customFormat="1" ht="25" customHeight="1">
      <c r="A12" s="93"/>
      <c r="B12" s="87"/>
      <c r="C12" s="138" t="s">
        <v>62</v>
      </c>
      <c r="D12" s="142">
        <v>1</v>
      </c>
      <c r="E12" s="114" t="s">
        <v>48</v>
      </c>
      <c r="F12" s="171">
        <v>150000</v>
      </c>
      <c r="G12" s="171">
        <v>150000</v>
      </c>
      <c r="H12" s="172"/>
      <c r="I12" s="89"/>
      <c r="J12" s="62"/>
      <c r="K12" s="62"/>
      <c r="L12" s="62"/>
      <c r="M12" s="63"/>
      <c r="N12" s="63"/>
      <c r="O12" s="63"/>
      <c r="P12" s="63"/>
      <c r="Q12" s="63"/>
      <c r="R12" s="63"/>
    </row>
    <row r="13" spans="1:18" s="39" customFormat="1" ht="16" customHeight="1">
      <c r="A13" s="90"/>
      <c r="B13" s="87"/>
      <c r="C13" s="107"/>
      <c r="D13" s="143"/>
      <c r="E13" s="88"/>
      <c r="F13" s="172"/>
      <c r="G13" s="172"/>
      <c r="H13" s="172"/>
      <c r="I13" s="89"/>
      <c r="J13" s="62"/>
      <c r="K13" s="62"/>
      <c r="L13" s="62"/>
      <c r="M13" s="63"/>
      <c r="N13" s="63"/>
      <c r="O13" s="63"/>
      <c r="P13" s="63"/>
      <c r="Q13" s="63"/>
      <c r="R13" s="63"/>
    </row>
    <row r="14" spans="1:18" s="39" customFormat="1" ht="13" customHeight="1">
      <c r="A14" s="90">
        <v>1</v>
      </c>
      <c r="B14" s="87"/>
      <c r="C14" s="108" t="s">
        <v>49</v>
      </c>
      <c r="D14" s="143"/>
      <c r="E14" s="88"/>
      <c r="F14" s="172"/>
      <c r="G14" s="172"/>
      <c r="H14" s="172">
        <f>G18+G19+G17</f>
        <v>164846</v>
      </c>
      <c r="I14" s="89"/>
      <c r="J14" s="62"/>
      <c r="K14" s="62"/>
      <c r="L14" s="62"/>
      <c r="M14" s="63"/>
      <c r="N14" s="63"/>
      <c r="O14" s="63"/>
      <c r="P14" s="63"/>
      <c r="Q14" s="63"/>
      <c r="R14" s="63"/>
    </row>
    <row r="15" spans="1:18" ht="16" customHeight="1">
      <c r="A15" s="220"/>
      <c r="B15" s="91"/>
      <c r="C15" s="108"/>
      <c r="D15" s="144"/>
      <c r="E15" s="159"/>
      <c r="F15" s="173"/>
      <c r="G15" s="184"/>
      <c r="H15" s="191"/>
      <c r="I15" s="89"/>
      <c r="J15" s="22"/>
      <c r="K15" s="22"/>
      <c r="L15" s="22"/>
      <c r="M15" s="21"/>
      <c r="N15" s="21"/>
      <c r="O15" s="21"/>
      <c r="P15" s="21"/>
      <c r="Q15" s="21"/>
      <c r="R15" s="21"/>
    </row>
    <row r="16" spans="1:18" ht="16" customHeight="1">
      <c r="A16" s="220">
        <v>1.1000000000000001</v>
      </c>
      <c r="B16" s="91"/>
      <c r="C16" s="109" t="s">
        <v>54</v>
      </c>
      <c r="D16" s="145"/>
      <c r="E16" s="159"/>
      <c r="F16" s="194"/>
      <c r="G16" s="195"/>
      <c r="H16" s="191"/>
      <c r="I16" s="89"/>
      <c r="J16" s="22"/>
      <c r="K16" s="22"/>
      <c r="L16" s="22"/>
      <c r="M16" s="21"/>
      <c r="N16" s="21"/>
      <c r="O16" s="21"/>
      <c r="P16" s="21"/>
      <c r="Q16" s="21"/>
      <c r="R16" s="21"/>
    </row>
    <row r="17" spans="1:18" ht="16" customHeight="1">
      <c r="A17" s="220"/>
      <c r="B17" s="91"/>
      <c r="C17" s="135" t="s">
        <v>168</v>
      </c>
      <c r="D17" s="145">
        <v>22</v>
      </c>
      <c r="E17" s="159" t="s">
        <v>18</v>
      </c>
      <c r="F17" s="194">
        <v>910</v>
      </c>
      <c r="G17" s="195">
        <v>20020</v>
      </c>
      <c r="H17" s="191"/>
      <c r="I17" s="89"/>
      <c r="J17" s="22"/>
      <c r="K17" s="22"/>
      <c r="L17" s="22"/>
      <c r="M17" s="21"/>
      <c r="N17" s="21"/>
      <c r="O17" s="21"/>
      <c r="P17" s="21"/>
      <c r="Q17" s="21"/>
      <c r="R17" s="21"/>
    </row>
    <row r="18" spans="1:18" ht="18.5" customHeight="1">
      <c r="A18" s="220"/>
      <c r="B18" s="91"/>
      <c r="C18" s="135" t="s">
        <v>114</v>
      </c>
      <c r="D18" s="145">
        <v>908</v>
      </c>
      <c r="E18" s="159" t="s">
        <v>29</v>
      </c>
      <c r="F18" s="194">
        <v>125</v>
      </c>
      <c r="G18" s="195">
        <v>113500</v>
      </c>
      <c r="H18" s="174"/>
      <c r="I18" s="89"/>
      <c r="J18" s="22"/>
      <c r="K18" s="22"/>
      <c r="L18" s="22"/>
      <c r="M18" s="21"/>
      <c r="N18" s="21"/>
      <c r="O18" s="21"/>
      <c r="P18" s="21"/>
      <c r="Q18" s="21"/>
      <c r="R18" s="21"/>
    </row>
    <row r="19" spans="1:18" ht="15" customHeight="1">
      <c r="A19" s="220"/>
      <c r="B19" s="91"/>
      <c r="C19" s="110" t="s">
        <v>115</v>
      </c>
      <c r="D19" s="146">
        <v>908</v>
      </c>
      <c r="E19" s="115" t="s">
        <v>29</v>
      </c>
      <c r="F19" s="198">
        <v>34.5</v>
      </c>
      <c r="G19" s="194">
        <v>31326</v>
      </c>
      <c r="H19" s="174"/>
      <c r="I19" s="89"/>
      <c r="J19" s="22"/>
      <c r="K19" s="22"/>
      <c r="L19" s="22"/>
      <c r="M19" s="21"/>
      <c r="N19" s="21"/>
      <c r="O19" s="21"/>
      <c r="P19" s="21"/>
      <c r="Q19" s="21"/>
      <c r="R19" s="21"/>
    </row>
    <row r="20" spans="1:18" ht="16" customHeight="1">
      <c r="A20" s="221"/>
      <c r="B20" s="26"/>
      <c r="C20" s="110"/>
      <c r="D20" s="143"/>
      <c r="E20" s="160"/>
      <c r="F20" s="175"/>
      <c r="G20" s="185"/>
      <c r="H20" s="203"/>
      <c r="I20" s="96"/>
      <c r="J20" s="20"/>
      <c r="K20" s="20"/>
      <c r="L20" s="20"/>
      <c r="M20" s="21"/>
      <c r="N20" s="21"/>
      <c r="O20" s="21"/>
      <c r="P20" s="21"/>
      <c r="Q20" s="21"/>
      <c r="R20" s="21"/>
    </row>
    <row r="21" spans="1:18" ht="12" customHeight="1">
      <c r="A21" s="221">
        <v>2</v>
      </c>
      <c r="B21" s="26"/>
      <c r="C21" s="108" t="s">
        <v>17</v>
      </c>
      <c r="D21" s="147"/>
      <c r="E21" s="161"/>
      <c r="F21" s="175"/>
      <c r="G21" s="185"/>
      <c r="H21" s="203">
        <f>G23+G24</f>
        <v>140860</v>
      </c>
      <c r="I21" s="96"/>
      <c r="J21" s="20"/>
      <c r="K21" s="20"/>
      <c r="L21" s="20"/>
      <c r="M21" s="21"/>
      <c r="N21" s="21"/>
      <c r="O21" s="21"/>
      <c r="P21" s="21"/>
      <c r="Q21" s="21"/>
      <c r="R21" s="21"/>
    </row>
    <row r="22" spans="1:18" ht="23.5" customHeight="1">
      <c r="A22" s="222">
        <v>2.1</v>
      </c>
      <c r="B22" s="26"/>
      <c r="C22" s="27" t="s">
        <v>50</v>
      </c>
      <c r="D22" s="149"/>
      <c r="E22" s="161"/>
      <c r="F22" s="175"/>
      <c r="G22" s="185"/>
      <c r="H22" s="192"/>
      <c r="I22" s="98"/>
      <c r="J22" s="20"/>
      <c r="K22" s="20"/>
      <c r="L22" s="20"/>
      <c r="M22" s="21"/>
      <c r="N22" s="21"/>
      <c r="O22" s="21"/>
      <c r="P22" s="21"/>
      <c r="Q22" s="21"/>
      <c r="R22" s="21"/>
    </row>
    <row r="23" spans="1:18" ht="12" customHeight="1">
      <c r="A23" s="222"/>
      <c r="B23" s="26"/>
      <c r="C23" s="25" t="s">
        <v>159</v>
      </c>
      <c r="D23" s="149">
        <v>908</v>
      </c>
      <c r="E23" s="161" t="s">
        <v>29</v>
      </c>
      <c r="F23" s="175" t="s">
        <v>106</v>
      </c>
      <c r="G23" s="185" t="s">
        <v>111</v>
      </c>
      <c r="H23" s="192"/>
      <c r="I23" s="217"/>
      <c r="J23" s="20"/>
      <c r="K23" s="20"/>
      <c r="L23" s="20"/>
      <c r="M23" s="21"/>
      <c r="N23" s="21"/>
      <c r="O23" s="21"/>
      <c r="P23" s="21"/>
      <c r="Q23" s="21"/>
      <c r="R23" s="21"/>
    </row>
    <row r="24" spans="1:18" ht="14" customHeight="1">
      <c r="A24" s="221"/>
      <c r="B24" s="26"/>
      <c r="C24" s="25" t="s">
        <v>192</v>
      </c>
      <c r="D24" s="149">
        <v>1</v>
      </c>
      <c r="E24" s="161" t="s">
        <v>48</v>
      </c>
      <c r="F24" s="182">
        <v>100000</v>
      </c>
      <c r="G24" s="189">
        <v>100000</v>
      </c>
      <c r="H24" s="192"/>
      <c r="I24" s="97"/>
      <c r="J24" s="20"/>
      <c r="K24" s="20"/>
      <c r="L24" s="20"/>
      <c r="M24" s="21"/>
      <c r="N24" s="21"/>
      <c r="O24" s="21"/>
      <c r="P24" s="21"/>
      <c r="Q24" s="21"/>
      <c r="R24" s="21"/>
    </row>
    <row r="25" spans="1:18" ht="16" customHeight="1">
      <c r="A25" s="222"/>
      <c r="B25" s="26"/>
      <c r="C25" s="25"/>
      <c r="D25" s="147"/>
      <c r="E25" s="161"/>
      <c r="F25" s="175"/>
      <c r="G25" s="185"/>
      <c r="H25" s="199"/>
      <c r="I25" s="99"/>
      <c r="J25" s="20"/>
      <c r="K25" s="20"/>
      <c r="L25" s="20"/>
      <c r="M25" s="21"/>
      <c r="N25" s="21"/>
      <c r="O25" s="21"/>
      <c r="P25" s="21"/>
      <c r="Q25" s="21"/>
      <c r="R25" s="21"/>
    </row>
    <row r="26" spans="1:18" ht="16" customHeight="1">
      <c r="A26" s="222">
        <v>2.2000000000000002</v>
      </c>
      <c r="B26" s="26"/>
      <c r="C26" s="27" t="s">
        <v>51</v>
      </c>
      <c r="D26" s="147"/>
      <c r="E26" s="161"/>
      <c r="F26" s="175"/>
      <c r="G26" s="185"/>
      <c r="H26" s="199">
        <f>G28+G27</f>
        <v>316892</v>
      </c>
      <c r="I26" s="99"/>
      <c r="J26" s="20"/>
      <c r="K26" s="20"/>
      <c r="L26" s="20"/>
      <c r="M26" s="21"/>
      <c r="N26" s="21"/>
      <c r="O26" s="21"/>
      <c r="P26" s="21"/>
      <c r="Q26" s="21"/>
      <c r="R26" s="21"/>
    </row>
    <row r="27" spans="1:18" ht="16" customHeight="1">
      <c r="A27" s="222"/>
      <c r="B27" s="26"/>
      <c r="C27" s="25" t="s">
        <v>117</v>
      </c>
      <c r="D27" s="150">
        <v>1816</v>
      </c>
      <c r="E27" s="162" t="s">
        <v>29</v>
      </c>
      <c r="F27" s="176" t="s">
        <v>173</v>
      </c>
      <c r="G27" s="186" t="s">
        <v>174</v>
      </c>
      <c r="H27" s="192"/>
      <c r="I27" s="99"/>
      <c r="J27" s="20"/>
      <c r="K27" s="20"/>
      <c r="L27" s="20"/>
      <c r="M27" s="21"/>
      <c r="N27" s="21"/>
      <c r="O27" s="21"/>
      <c r="P27" s="21"/>
      <c r="Q27" s="21"/>
      <c r="R27" s="21"/>
    </row>
    <row r="28" spans="1:18" ht="16" customHeight="1">
      <c r="A28" s="221"/>
      <c r="B28" s="26"/>
      <c r="C28" s="36" t="s">
        <v>116</v>
      </c>
      <c r="D28" s="137">
        <v>1816</v>
      </c>
      <c r="E28" s="197" t="s">
        <v>29</v>
      </c>
      <c r="F28" s="196">
        <v>34.5</v>
      </c>
      <c r="G28" s="196">
        <v>62652</v>
      </c>
      <c r="H28" s="190"/>
      <c r="I28" s="100"/>
      <c r="J28" s="20"/>
      <c r="K28" s="20"/>
      <c r="L28" s="20"/>
      <c r="M28" s="21"/>
      <c r="N28" s="21"/>
      <c r="O28" s="21"/>
      <c r="P28" s="21"/>
      <c r="Q28" s="21"/>
      <c r="R28" s="21"/>
    </row>
    <row r="29" spans="1:18" ht="5.5" customHeight="1">
      <c r="A29" s="221"/>
      <c r="B29" s="26"/>
      <c r="C29" s="25"/>
      <c r="D29" s="149"/>
      <c r="E29" s="161"/>
      <c r="F29" s="175"/>
      <c r="G29" s="185"/>
      <c r="H29" s="192"/>
      <c r="I29" s="97"/>
      <c r="J29" s="20"/>
      <c r="K29" s="20"/>
      <c r="L29" s="20"/>
      <c r="M29" s="21"/>
      <c r="N29" s="21"/>
      <c r="O29" s="21"/>
      <c r="P29" s="21"/>
      <c r="Q29" s="21"/>
      <c r="R29" s="21"/>
    </row>
    <row r="30" spans="1:18" ht="12" customHeight="1">
      <c r="A30" s="221"/>
      <c r="B30" s="26"/>
      <c r="C30" s="25"/>
      <c r="D30" s="149"/>
      <c r="E30" s="161"/>
      <c r="F30" s="175"/>
      <c r="G30" s="185"/>
      <c r="H30" s="192"/>
      <c r="I30" s="97"/>
      <c r="J30" s="20"/>
      <c r="K30" s="20"/>
      <c r="L30" s="20"/>
      <c r="M30" s="21"/>
      <c r="N30" s="21"/>
      <c r="O30" s="21"/>
      <c r="P30" s="21"/>
      <c r="Q30" s="21"/>
      <c r="R30" s="21"/>
    </row>
    <row r="31" spans="1:18" ht="16" customHeight="1">
      <c r="A31" s="222">
        <v>2.2999999999999998</v>
      </c>
      <c r="B31" s="26"/>
      <c r="C31" s="27" t="s">
        <v>92</v>
      </c>
      <c r="D31" s="147"/>
      <c r="E31" s="161"/>
      <c r="F31" s="175"/>
      <c r="G31" s="185"/>
      <c r="H31" s="200">
        <f>G32+G33+G34</f>
        <v>150266</v>
      </c>
      <c r="I31" s="97"/>
      <c r="J31" s="20"/>
      <c r="K31" s="20"/>
      <c r="L31" s="20"/>
      <c r="M31" s="21"/>
      <c r="N31" s="21"/>
      <c r="O31" s="21"/>
      <c r="P31" s="21"/>
      <c r="Q31" s="21"/>
      <c r="R31" s="21"/>
    </row>
    <row r="32" spans="1:18" ht="37.5" customHeight="1">
      <c r="A32" s="222"/>
      <c r="B32" s="26"/>
      <c r="C32" s="140" t="s">
        <v>124</v>
      </c>
      <c r="D32" s="151">
        <v>1273</v>
      </c>
      <c r="E32" s="161" t="s">
        <v>29</v>
      </c>
      <c r="F32" s="175" t="s">
        <v>128</v>
      </c>
      <c r="G32" s="185" t="s">
        <v>123</v>
      </c>
      <c r="H32" s="192"/>
      <c r="I32" s="97"/>
      <c r="J32" s="20"/>
      <c r="K32" s="20"/>
      <c r="L32" s="20"/>
      <c r="M32" s="21"/>
      <c r="N32" s="21"/>
      <c r="O32" s="21"/>
      <c r="P32" s="21"/>
      <c r="Q32" s="21"/>
      <c r="R32" s="21"/>
    </row>
    <row r="33" spans="1:18" ht="12" customHeight="1">
      <c r="A33" s="222"/>
      <c r="B33" s="26"/>
      <c r="C33" s="140" t="s">
        <v>118</v>
      </c>
      <c r="D33" s="151">
        <v>34</v>
      </c>
      <c r="E33" s="161" t="s">
        <v>29</v>
      </c>
      <c r="F33" s="175" t="s">
        <v>119</v>
      </c>
      <c r="G33" s="185" t="s">
        <v>120</v>
      </c>
      <c r="H33" s="192"/>
      <c r="I33" s="97"/>
      <c r="J33" s="20"/>
      <c r="K33" s="20"/>
      <c r="L33" s="20"/>
      <c r="M33" s="21"/>
      <c r="N33" s="21"/>
      <c r="O33" s="21"/>
      <c r="P33" s="21"/>
      <c r="Q33" s="21"/>
      <c r="R33" s="21"/>
    </row>
    <row r="34" spans="1:18" ht="16" customHeight="1">
      <c r="A34" s="222"/>
      <c r="B34" s="26"/>
      <c r="C34" s="25" t="s">
        <v>121</v>
      </c>
      <c r="D34" s="149">
        <v>144</v>
      </c>
      <c r="E34" s="161" t="s">
        <v>41</v>
      </c>
      <c r="F34" s="201" t="s">
        <v>125</v>
      </c>
      <c r="G34" s="185" t="s">
        <v>122</v>
      </c>
      <c r="H34" s="192"/>
      <c r="I34" s="97"/>
      <c r="J34" s="20"/>
      <c r="K34" s="20"/>
      <c r="L34" s="20"/>
      <c r="M34" s="21"/>
      <c r="N34" s="21"/>
      <c r="O34" s="21"/>
      <c r="P34" s="21"/>
      <c r="Q34" s="21"/>
      <c r="R34" s="21"/>
    </row>
    <row r="35" spans="1:18" ht="16" customHeight="1">
      <c r="A35" s="222"/>
      <c r="B35" s="26"/>
      <c r="C35" s="25"/>
      <c r="D35" s="149"/>
      <c r="E35" s="161"/>
      <c r="F35" s="175"/>
      <c r="G35" s="185"/>
      <c r="H35" s="192"/>
      <c r="I35" s="97"/>
      <c r="J35" s="20"/>
      <c r="K35" s="20"/>
      <c r="L35" s="20"/>
      <c r="M35" s="21"/>
      <c r="N35" s="21"/>
      <c r="O35" s="21"/>
      <c r="P35" s="21"/>
      <c r="Q35" s="21"/>
      <c r="R35" s="21"/>
    </row>
    <row r="36" spans="1:18" ht="16" customHeight="1">
      <c r="A36" s="222">
        <v>2.4</v>
      </c>
      <c r="B36" s="26"/>
      <c r="C36" s="27" t="s">
        <v>52</v>
      </c>
      <c r="D36" s="147"/>
      <c r="E36" s="161"/>
      <c r="F36" s="175"/>
      <c r="G36" s="185"/>
      <c r="H36" s="192">
        <f>G37+G38</f>
        <v>66040</v>
      </c>
      <c r="I36" s="97"/>
      <c r="J36" s="20"/>
      <c r="K36" s="20"/>
      <c r="L36" s="20"/>
      <c r="M36" s="21"/>
      <c r="N36" s="21"/>
      <c r="O36" s="21"/>
      <c r="P36" s="21"/>
      <c r="Q36" s="21"/>
      <c r="R36" s="21"/>
    </row>
    <row r="37" spans="1:18" ht="28" customHeight="1">
      <c r="A37" s="222"/>
      <c r="B37" s="26"/>
      <c r="C37" s="25" t="s">
        <v>194</v>
      </c>
      <c r="D37" s="149">
        <v>6</v>
      </c>
      <c r="E37" s="161" t="s">
        <v>18</v>
      </c>
      <c r="F37" s="175" t="s">
        <v>195</v>
      </c>
      <c r="G37" s="189">
        <v>46800</v>
      </c>
      <c r="H37" s="192"/>
      <c r="I37" s="30"/>
      <c r="J37" s="20"/>
      <c r="K37" s="20"/>
      <c r="L37" s="20"/>
      <c r="M37" s="21"/>
      <c r="N37" s="21"/>
      <c r="O37" s="21"/>
      <c r="P37" s="21"/>
      <c r="Q37" s="21"/>
      <c r="R37" s="21"/>
    </row>
    <row r="38" spans="1:18" ht="18.5" customHeight="1">
      <c r="A38" s="222"/>
      <c r="B38" s="26"/>
      <c r="C38" s="25" t="s">
        <v>164</v>
      </c>
      <c r="D38" s="149">
        <v>37</v>
      </c>
      <c r="E38" s="161" t="s">
        <v>41</v>
      </c>
      <c r="F38" s="182">
        <v>520</v>
      </c>
      <c r="G38" s="189">
        <v>19240</v>
      </c>
      <c r="H38" s="192"/>
      <c r="I38" s="97"/>
      <c r="J38" s="20"/>
      <c r="K38" s="20"/>
      <c r="L38" s="20"/>
      <c r="M38" s="21"/>
      <c r="N38" s="21"/>
      <c r="O38" s="21"/>
      <c r="P38" s="21"/>
      <c r="Q38" s="21"/>
      <c r="R38" s="21"/>
    </row>
    <row r="39" spans="1:18" ht="15.5" customHeight="1">
      <c r="A39" s="222"/>
      <c r="B39" s="26"/>
      <c r="C39" s="25"/>
      <c r="D39" s="149"/>
      <c r="E39" s="161"/>
      <c r="F39" s="175"/>
      <c r="G39" s="185"/>
      <c r="H39" s="192"/>
      <c r="I39" s="97"/>
      <c r="J39" s="20"/>
      <c r="K39" s="20"/>
      <c r="L39" s="20"/>
      <c r="M39" s="21"/>
      <c r="N39" s="21"/>
      <c r="O39" s="21"/>
      <c r="P39" s="21"/>
      <c r="Q39" s="21"/>
      <c r="R39" s="21"/>
    </row>
    <row r="40" spans="1:18" ht="16" customHeight="1">
      <c r="A40" s="222">
        <v>2.5</v>
      </c>
      <c r="B40" s="26"/>
      <c r="C40" s="27" t="s">
        <v>53</v>
      </c>
      <c r="D40" s="147"/>
      <c r="E40" s="161"/>
      <c r="F40" s="175"/>
      <c r="G40" s="185"/>
      <c r="H40" s="192">
        <f>G41+G42+G44+G43</f>
        <v>225360</v>
      </c>
      <c r="I40" s="97"/>
      <c r="J40" s="20"/>
      <c r="K40" s="20"/>
      <c r="L40" s="20"/>
      <c r="M40" s="21"/>
      <c r="N40" s="21"/>
      <c r="O40" s="21"/>
      <c r="P40" s="21"/>
      <c r="Q40" s="21"/>
      <c r="R40" s="21"/>
    </row>
    <row r="41" spans="1:18" ht="16" customHeight="1">
      <c r="A41" s="222"/>
      <c r="B41" s="26"/>
      <c r="C41" s="228" t="s">
        <v>155</v>
      </c>
      <c r="D41" s="149">
        <v>473</v>
      </c>
      <c r="E41" s="161" t="s">
        <v>29</v>
      </c>
      <c r="F41" s="175" t="s">
        <v>126</v>
      </c>
      <c r="G41" s="185" t="s">
        <v>243</v>
      </c>
      <c r="H41" s="192"/>
      <c r="I41" s="97"/>
      <c r="J41" s="20"/>
      <c r="K41" s="20"/>
      <c r="L41" s="20"/>
      <c r="M41" s="21"/>
      <c r="N41" s="21"/>
      <c r="O41" s="21"/>
      <c r="P41" s="21"/>
      <c r="Q41" s="21"/>
      <c r="R41" s="21"/>
    </row>
    <row r="42" spans="1:18" ht="16" customHeight="1">
      <c r="A42" s="222"/>
      <c r="B42" s="26"/>
      <c r="C42" s="25" t="s">
        <v>91</v>
      </c>
      <c r="D42" s="149">
        <v>275</v>
      </c>
      <c r="E42" s="161" t="s">
        <v>29</v>
      </c>
      <c r="F42" s="182">
        <v>310</v>
      </c>
      <c r="G42" s="189">
        <v>85250</v>
      </c>
      <c r="H42" s="192"/>
      <c r="I42" s="97"/>
      <c r="J42" s="20"/>
      <c r="K42" s="20"/>
      <c r="L42" s="20"/>
      <c r="M42" s="21"/>
      <c r="N42" s="21"/>
      <c r="O42" s="21"/>
      <c r="P42" s="21"/>
      <c r="Q42" s="21"/>
      <c r="R42" s="21"/>
    </row>
    <row r="43" spans="1:18" ht="30" customHeight="1">
      <c r="A43" s="222"/>
      <c r="B43" s="26"/>
      <c r="C43" s="25" t="s">
        <v>156</v>
      </c>
      <c r="D43" s="149">
        <v>700</v>
      </c>
      <c r="E43" s="161" t="s">
        <v>29</v>
      </c>
      <c r="F43" s="212" t="s">
        <v>157</v>
      </c>
      <c r="G43" s="206" t="s">
        <v>158</v>
      </c>
      <c r="H43" s="192"/>
      <c r="I43" s="97"/>
      <c r="J43" s="20"/>
      <c r="K43" s="20"/>
      <c r="L43" s="20"/>
      <c r="M43" s="21"/>
      <c r="N43" s="21"/>
      <c r="O43" s="21"/>
      <c r="P43" s="21"/>
      <c r="Q43" s="21"/>
      <c r="R43" s="21"/>
    </row>
    <row r="44" spans="1:18" ht="16" customHeight="1">
      <c r="A44" s="222"/>
      <c r="B44" s="26"/>
      <c r="C44" s="25" t="s">
        <v>129</v>
      </c>
      <c r="D44" s="149">
        <v>3</v>
      </c>
      <c r="E44" s="161" t="s">
        <v>16</v>
      </c>
      <c r="F44" s="212" t="s">
        <v>151</v>
      </c>
      <c r="G44" s="206" t="s">
        <v>151</v>
      </c>
      <c r="H44" s="192"/>
      <c r="I44" s="97"/>
      <c r="J44" s="20"/>
      <c r="K44" s="20"/>
      <c r="L44" s="20"/>
      <c r="M44" s="21"/>
      <c r="N44" s="21"/>
      <c r="O44" s="21"/>
      <c r="P44" s="21"/>
      <c r="Q44" s="21"/>
      <c r="R44" s="21"/>
    </row>
    <row r="45" spans="1:18" ht="16" customHeight="1">
      <c r="A45" s="222"/>
      <c r="B45" s="26"/>
      <c r="C45" s="25"/>
      <c r="D45" s="149"/>
      <c r="E45" s="161"/>
      <c r="F45" s="175"/>
      <c r="G45" s="185"/>
      <c r="H45" s="192"/>
      <c r="I45" s="97"/>
      <c r="J45" s="20"/>
      <c r="K45" s="20"/>
      <c r="L45" s="20"/>
      <c r="M45" s="21"/>
      <c r="N45" s="21"/>
      <c r="O45" s="21"/>
      <c r="P45" s="21"/>
      <c r="Q45" s="21"/>
      <c r="R45" s="21"/>
    </row>
    <row r="46" spans="1:18" ht="3.5" customHeight="1">
      <c r="A46" s="223"/>
      <c r="B46" s="23"/>
      <c r="C46" s="134"/>
      <c r="D46" s="149"/>
      <c r="E46" s="161"/>
      <c r="F46" s="175"/>
      <c r="G46" s="185"/>
      <c r="H46" s="192"/>
      <c r="I46" s="97"/>
      <c r="J46" s="20"/>
      <c r="K46" s="20"/>
      <c r="L46" s="20"/>
      <c r="M46" s="21"/>
      <c r="N46" s="21"/>
      <c r="O46" s="21"/>
      <c r="P46" s="21"/>
      <c r="Q46" s="21"/>
      <c r="R46" s="21"/>
    </row>
    <row r="47" spans="1:18" ht="3.5" customHeight="1">
      <c r="A47" s="223"/>
      <c r="B47" s="23"/>
      <c r="C47" s="25"/>
      <c r="D47" s="149"/>
      <c r="E47" s="161"/>
      <c r="F47" s="175"/>
      <c r="G47" s="185"/>
      <c r="H47" s="192"/>
      <c r="I47" s="97"/>
      <c r="J47" s="20"/>
      <c r="K47" s="20"/>
      <c r="L47" s="20"/>
      <c r="M47" s="21"/>
      <c r="N47" s="21"/>
      <c r="O47" s="21"/>
      <c r="P47" s="21"/>
      <c r="Q47" s="21"/>
      <c r="R47" s="21"/>
    </row>
    <row r="48" spans="1:18" s="29" customFormat="1" ht="14">
      <c r="A48" s="222">
        <v>2.6</v>
      </c>
      <c r="B48" s="24"/>
      <c r="C48" s="27" t="s">
        <v>19</v>
      </c>
      <c r="D48" s="147"/>
      <c r="E48" s="163"/>
      <c r="F48" s="177"/>
      <c r="G48" s="185"/>
      <c r="H48" s="192">
        <f>G50+G63+G86</f>
        <v>303993.5</v>
      </c>
      <c r="I48" s="97"/>
      <c r="J48" s="28"/>
      <c r="K48" s="28"/>
      <c r="L48" s="28"/>
      <c r="M48" s="21"/>
      <c r="N48" s="21"/>
      <c r="O48" s="21"/>
      <c r="P48" s="21"/>
      <c r="Q48" s="21"/>
      <c r="R48" s="21"/>
    </row>
    <row r="49" spans="1:18" s="29" customFormat="1">
      <c r="A49" s="222"/>
      <c r="B49" s="24"/>
      <c r="C49" s="27"/>
      <c r="D49" s="152"/>
      <c r="E49" s="164"/>
      <c r="F49" s="178"/>
      <c r="G49" s="187"/>
      <c r="H49" s="192"/>
      <c r="I49" s="97"/>
      <c r="J49" s="28"/>
      <c r="K49" s="28"/>
      <c r="L49" s="28"/>
      <c r="M49" s="21"/>
      <c r="N49" s="21"/>
      <c r="O49" s="21"/>
      <c r="P49" s="21"/>
      <c r="Q49" s="21"/>
      <c r="R49" s="21"/>
    </row>
    <row r="50" spans="1:18" s="29" customFormat="1" ht="14">
      <c r="A50" s="222"/>
      <c r="B50" s="24"/>
      <c r="C50" s="25" t="s">
        <v>99</v>
      </c>
      <c r="D50" s="150">
        <v>174</v>
      </c>
      <c r="E50" s="162" t="s">
        <v>29</v>
      </c>
      <c r="F50" s="175" t="s">
        <v>127</v>
      </c>
      <c r="G50" s="185" t="s">
        <v>101</v>
      </c>
      <c r="H50" s="192"/>
      <c r="I50" s="97"/>
      <c r="J50" s="28"/>
      <c r="K50" s="28"/>
      <c r="L50" s="28"/>
      <c r="M50" s="21"/>
      <c r="N50" s="21"/>
      <c r="O50" s="21"/>
      <c r="P50" s="21"/>
      <c r="Q50" s="21"/>
      <c r="R50" s="21"/>
    </row>
    <row r="51" spans="1:18" s="29" customFormat="1">
      <c r="A51" s="222"/>
      <c r="B51" s="24"/>
      <c r="C51" s="25"/>
      <c r="D51" s="150"/>
      <c r="E51" s="165"/>
      <c r="F51" s="179"/>
      <c r="G51" s="187"/>
      <c r="H51" s="192"/>
      <c r="I51" s="97"/>
      <c r="J51" s="28"/>
      <c r="K51" s="28"/>
      <c r="L51" s="28"/>
      <c r="M51" s="21"/>
      <c r="N51" s="21"/>
      <c r="O51" s="21"/>
      <c r="P51" s="21"/>
      <c r="Q51" s="21"/>
      <c r="R51" s="21"/>
    </row>
    <row r="52" spans="1:18" s="29" customFormat="1" ht="14">
      <c r="A52" s="222"/>
      <c r="B52" s="24"/>
      <c r="C52" s="36" t="s">
        <v>56</v>
      </c>
      <c r="D52" s="153"/>
      <c r="E52" s="165"/>
      <c r="F52" s="179"/>
      <c r="G52" s="187"/>
      <c r="H52" s="192"/>
      <c r="I52" s="97"/>
      <c r="J52" s="28"/>
      <c r="K52" s="28"/>
      <c r="L52" s="28"/>
      <c r="M52" s="21"/>
      <c r="N52" s="21"/>
      <c r="O52" s="21"/>
      <c r="P52" s="21"/>
      <c r="Q52" s="21"/>
      <c r="R52" s="21"/>
    </row>
    <row r="53" spans="1:18" s="29" customFormat="1" ht="14">
      <c r="A53" s="222"/>
      <c r="B53" s="24"/>
      <c r="C53" s="36" t="s">
        <v>67</v>
      </c>
      <c r="D53" s="153"/>
      <c r="E53" s="165"/>
      <c r="F53" s="179"/>
      <c r="G53" s="187"/>
      <c r="H53" s="192"/>
      <c r="I53" s="97"/>
      <c r="J53" s="28"/>
      <c r="K53" s="28"/>
      <c r="L53" s="28"/>
      <c r="M53" s="21"/>
      <c r="N53" s="21"/>
      <c r="O53" s="21"/>
      <c r="P53" s="21"/>
      <c r="Q53" s="21"/>
      <c r="R53" s="21"/>
    </row>
    <row r="54" spans="1:18" ht="14">
      <c r="A54" s="224"/>
      <c r="B54" s="37"/>
      <c r="C54" s="36" t="s">
        <v>66</v>
      </c>
      <c r="D54" s="150"/>
      <c r="E54" s="165"/>
      <c r="F54" s="179"/>
      <c r="G54" s="187"/>
      <c r="H54" s="190"/>
      <c r="I54" s="100"/>
      <c r="J54" s="38"/>
      <c r="K54" s="38"/>
      <c r="L54" s="38"/>
      <c r="M54" s="21"/>
      <c r="N54" s="21"/>
      <c r="O54" s="21"/>
      <c r="P54" s="21"/>
      <c r="Q54" s="21"/>
      <c r="R54" s="21"/>
    </row>
    <row r="55" spans="1:18" ht="14">
      <c r="A55" s="224"/>
      <c r="B55" s="37"/>
      <c r="C55" s="36" t="s">
        <v>65</v>
      </c>
      <c r="D55" s="153"/>
      <c r="E55" s="165"/>
      <c r="F55" s="179"/>
      <c r="G55" s="187"/>
      <c r="H55" s="190"/>
      <c r="I55" s="100"/>
      <c r="J55" s="38"/>
      <c r="K55" s="38"/>
      <c r="L55" s="38"/>
      <c r="M55" s="21"/>
      <c r="N55" s="21"/>
      <c r="O55" s="21"/>
      <c r="P55" s="21"/>
      <c r="Q55" s="21"/>
      <c r="R55" s="21"/>
    </row>
    <row r="56" spans="1:18" ht="14">
      <c r="A56" s="224"/>
      <c r="B56" s="37"/>
      <c r="C56" s="36" t="s">
        <v>68</v>
      </c>
      <c r="D56" s="153"/>
      <c r="E56" s="165"/>
      <c r="F56" s="179"/>
      <c r="G56" s="187"/>
      <c r="H56" s="190"/>
      <c r="I56" s="100"/>
      <c r="J56" s="38"/>
      <c r="K56" s="38"/>
      <c r="L56" s="38"/>
      <c r="M56" s="21"/>
      <c r="N56" s="21"/>
      <c r="O56" s="21"/>
      <c r="P56" s="21"/>
      <c r="Q56" s="21"/>
      <c r="R56" s="21"/>
    </row>
    <row r="57" spans="1:18" ht="14">
      <c r="A57" s="224"/>
      <c r="B57" s="37"/>
      <c r="C57" s="36" t="s">
        <v>69</v>
      </c>
      <c r="D57" s="153"/>
      <c r="E57" s="165"/>
      <c r="F57" s="179"/>
      <c r="G57" s="187"/>
      <c r="H57" s="190"/>
      <c r="I57" s="100"/>
      <c r="J57" s="38"/>
      <c r="K57" s="38"/>
      <c r="L57" s="38"/>
      <c r="M57" s="21"/>
      <c r="N57" s="21"/>
      <c r="O57" s="21"/>
      <c r="P57" s="21"/>
      <c r="Q57" s="21"/>
      <c r="R57" s="21"/>
    </row>
    <row r="58" spans="1:18" ht="14">
      <c r="A58" s="224"/>
      <c r="B58" s="37"/>
      <c r="C58" s="36" t="s">
        <v>70</v>
      </c>
      <c r="D58" s="153"/>
      <c r="E58" s="165"/>
      <c r="F58" s="179"/>
      <c r="G58" s="187"/>
      <c r="H58" s="190"/>
      <c r="I58" s="100"/>
      <c r="J58" s="38"/>
      <c r="K58" s="38"/>
      <c r="L58" s="38"/>
      <c r="M58" s="21"/>
      <c r="N58" s="21"/>
      <c r="O58" s="21"/>
      <c r="P58" s="21"/>
      <c r="Q58" s="21"/>
      <c r="R58" s="21"/>
    </row>
    <row r="59" spans="1:18" ht="14">
      <c r="A59" s="224"/>
      <c r="B59" s="37"/>
      <c r="C59" s="36" t="s">
        <v>72</v>
      </c>
      <c r="D59" s="150"/>
      <c r="E59" s="165"/>
      <c r="F59" s="179"/>
      <c r="G59" s="187"/>
      <c r="H59" s="190"/>
      <c r="I59" s="100"/>
      <c r="J59" s="38"/>
      <c r="K59" s="38"/>
      <c r="L59" s="38"/>
      <c r="M59" s="21"/>
      <c r="N59" s="21"/>
      <c r="O59" s="21"/>
      <c r="P59" s="21"/>
      <c r="Q59" s="21"/>
      <c r="R59" s="21"/>
    </row>
    <row r="60" spans="1:18" ht="14">
      <c r="A60" s="224"/>
      <c r="B60" s="37"/>
      <c r="C60" s="36" t="s">
        <v>71</v>
      </c>
      <c r="D60" s="150"/>
      <c r="E60" s="165"/>
      <c r="F60" s="179"/>
      <c r="G60" s="187"/>
      <c r="H60" s="190"/>
      <c r="I60" s="100"/>
      <c r="J60" s="38"/>
      <c r="K60" s="38"/>
      <c r="L60" s="38"/>
      <c r="M60" s="21"/>
      <c r="N60" s="21"/>
      <c r="O60" s="21"/>
      <c r="P60" s="21"/>
      <c r="Q60" s="21"/>
      <c r="R60" s="21"/>
    </row>
    <row r="61" spans="1:18" ht="14">
      <c r="A61" s="224"/>
      <c r="B61" s="37"/>
      <c r="C61" s="36" t="s">
        <v>73</v>
      </c>
      <c r="D61" s="150"/>
      <c r="E61" s="162"/>
      <c r="F61" s="175"/>
      <c r="G61" s="188"/>
      <c r="H61" s="190"/>
      <c r="I61" s="100"/>
      <c r="J61" s="38"/>
      <c r="K61" s="38"/>
      <c r="L61" s="38"/>
      <c r="M61" s="21"/>
      <c r="N61" s="21"/>
      <c r="O61" s="21"/>
      <c r="P61" s="21"/>
      <c r="Q61" s="21"/>
      <c r="R61" s="21"/>
    </row>
    <row r="62" spans="1:18">
      <c r="A62" s="224"/>
      <c r="B62" s="37"/>
      <c r="C62" s="36"/>
      <c r="D62" s="150"/>
      <c r="E62" s="162"/>
      <c r="F62" s="175"/>
      <c r="G62" s="188"/>
      <c r="H62" s="190"/>
      <c r="I62" s="100"/>
      <c r="J62" s="38"/>
      <c r="K62" s="38"/>
      <c r="L62" s="38"/>
      <c r="M62" s="21"/>
      <c r="N62" s="21"/>
      <c r="O62" s="21"/>
      <c r="P62" s="21"/>
      <c r="Q62" s="21"/>
      <c r="R62" s="21"/>
    </row>
    <row r="63" spans="1:18" ht="14">
      <c r="A63" s="224"/>
      <c r="B63" s="37"/>
      <c r="C63" s="36" t="s">
        <v>175</v>
      </c>
      <c r="D63" s="150">
        <v>805</v>
      </c>
      <c r="E63" s="162" t="s">
        <v>29</v>
      </c>
      <c r="F63" s="175" t="s">
        <v>127</v>
      </c>
      <c r="G63" s="188" t="s">
        <v>100</v>
      </c>
      <c r="H63" s="190"/>
      <c r="I63" s="100"/>
      <c r="J63" s="38"/>
      <c r="K63" s="38"/>
      <c r="L63" s="38"/>
      <c r="M63" s="21"/>
      <c r="N63" s="21"/>
      <c r="O63" s="21"/>
      <c r="P63" s="21"/>
      <c r="Q63" s="21"/>
      <c r="R63" s="21"/>
    </row>
    <row r="64" spans="1:18">
      <c r="A64" s="224"/>
      <c r="B64" s="37"/>
      <c r="C64" s="36"/>
      <c r="D64" s="153"/>
      <c r="E64" s="162"/>
      <c r="F64" s="176"/>
      <c r="G64" s="155"/>
      <c r="H64" s="190"/>
      <c r="I64" s="100"/>
      <c r="J64" s="38"/>
      <c r="K64" s="38"/>
      <c r="L64" s="38"/>
      <c r="M64" s="21"/>
      <c r="N64" s="21"/>
      <c r="O64" s="21"/>
      <c r="P64" s="21"/>
      <c r="Q64" s="21"/>
      <c r="R64" s="21"/>
    </row>
    <row r="65" spans="1:18" ht="14">
      <c r="A65" s="224"/>
      <c r="B65" s="37"/>
      <c r="C65" s="36" t="s">
        <v>172</v>
      </c>
      <c r="D65" s="150"/>
      <c r="E65" s="165"/>
      <c r="F65" s="72"/>
      <c r="G65" s="187"/>
      <c r="H65" s="190"/>
      <c r="I65" s="100"/>
      <c r="J65" s="38"/>
      <c r="K65" s="38"/>
      <c r="L65" s="38"/>
      <c r="M65" s="21"/>
      <c r="N65" s="21"/>
      <c r="O65" s="21"/>
      <c r="P65" s="21"/>
      <c r="Q65" s="21"/>
      <c r="R65" s="21"/>
    </row>
    <row r="66" spans="1:18" ht="14">
      <c r="A66" s="224"/>
      <c r="B66" s="37"/>
      <c r="C66" s="36" t="s">
        <v>171</v>
      </c>
      <c r="D66" s="153"/>
      <c r="E66" s="165"/>
      <c r="F66" s="72"/>
      <c r="G66" s="187"/>
      <c r="H66" s="190"/>
      <c r="I66" s="100"/>
      <c r="J66" s="38"/>
      <c r="K66" s="38"/>
      <c r="L66" s="38"/>
      <c r="M66" s="21"/>
      <c r="N66" s="21"/>
      <c r="O66" s="21"/>
      <c r="P66" s="21"/>
      <c r="Q66" s="21"/>
      <c r="R66" s="21"/>
    </row>
    <row r="67" spans="1:18" ht="14">
      <c r="A67" s="224"/>
      <c r="B67" s="37"/>
      <c r="C67" s="36" t="s">
        <v>170</v>
      </c>
      <c r="D67" s="153"/>
      <c r="E67" s="165"/>
      <c r="F67" s="72"/>
      <c r="G67" s="187"/>
      <c r="H67" s="190"/>
      <c r="I67" s="100"/>
      <c r="J67" s="38"/>
      <c r="K67" s="38"/>
      <c r="L67" s="38"/>
      <c r="M67" s="21"/>
      <c r="N67" s="21"/>
      <c r="O67" s="21"/>
      <c r="P67" s="21"/>
      <c r="Q67" s="21"/>
      <c r="R67" s="21"/>
    </row>
    <row r="68" spans="1:18" ht="14">
      <c r="A68" s="224"/>
      <c r="B68" s="37"/>
      <c r="C68" s="36" t="s">
        <v>169</v>
      </c>
      <c r="D68" s="153"/>
      <c r="E68" s="165"/>
      <c r="F68" s="72"/>
      <c r="G68" s="187"/>
      <c r="H68" s="190"/>
      <c r="I68" s="100"/>
      <c r="J68" s="38"/>
      <c r="K68" s="38"/>
      <c r="L68" s="38"/>
      <c r="M68" s="21"/>
      <c r="N68" s="21"/>
      <c r="O68" s="21"/>
      <c r="P68" s="21"/>
      <c r="Q68" s="21"/>
      <c r="R68" s="21"/>
    </row>
    <row r="69" spans="1:18" ht="14">
      <c r="A69" s="224"/>
      <c r="B69" s="37"/>
      <c r="C69" s="36" t="s">
        <v>74</v>
      </c>
      <c r="D69" s="153"/>
      <c r="E69" s="165"/>
      <c r="F69" s="72"/>
      <c r="G69" s="187"/>
      <c r="H69" s="190"/>
      <c r="I69" s="100"/>
      <c r="J69" s="38"/>
      <c r="K69" s="38"/>
      <c r="L69" s="38"/>
      <c r="M69" s="21"/>
      <c r="N69" s="21"/>
      <c r="O69" s="21"/>
      <c r="P69" s="21"/>
      <c r="Q69" s="21"/>
      <c r="R69" s="21"/>
    </row>
    <row r="70" spans="1:18" ht="14">
      <c r="A70" s="224"/>
      <c r="B70" s="37"/>
      <c r="C70" s="36" t="s">
        <v>75</v>
      </c>
      <c r="D70" s="153"/>
      <c r="E70" s="165"/>
      <c r="F70" s="72"/>
      <c r="G70" s="187"/>
      <c r="H70" s="190"/>
      <c r="I70" s="100"/>
      <c r="J70" s="38"/>
      <c r="K70" s="38"/>
      <c r="L70" s="38"/>
      <c r="M70" s="21"/>
      <c r="N70" s="21"/>
      <c r="O70" s="21"/>
      <c r="P70" s="21"/>
      <c r="Q70" s="21"/>
      <c r="R70" s="21"/>
    </row>
    <row r="71" spans="1:18" ht="14">
      <c r="A71" s="224"/>
      <c r="B71" s="37"/>
      <c r="C71" s="36" t="s">
        <v>76</v>
      </c>
      <c r="D71" s="153"/>
      <c r="E71" s="165"/>
      <c r="F71" s="72"/>
      <c r="G71" s="187"/>
      <c r="H71" s="190"/>
      <c r="I71" s="100"/>
      <c r="J71" s="38"/>
      <c r="K71" s="38"/>
      <c r="L71" s="38"/>
      <c r="M71" s="21"/>
      <c r="N71" s="21"/>
      <c r="O71" s="21"/>
      <c r="P71" s="21"/>
      <c r="Q71" s="21"/>
      <c r="R71" s="21"/>
    </row>
    <row r="72" spans="1:18" ht="14">
      <c r="A72" s="224"/>
      <c r="B72" s="37"/>
      <c r="C72" s="36" t="s">
        <v>77</v>
      </c>
      <c r="D72" s="150"/>
      <c r="E72" s="165"/>
      <c r="F72" s="72"/>
      <c r="G72" s="187"/>
      <c r="H72" s="190"/>
      <c r="I72" s="100"/>
      <c r="J72" s="38"/>
      <c r="K72" s="38"/>
      <c r="L72" s="38"/>
      <c r="M72" s="21"/>
      <c r="N72" s="21"/>
      <c r="O72" s="21"/>
      <c r="P72" s="21"/>
      <c r="Q72" s="21"/>
      <c r="R72" s="21"/>
    </row>
    <row r="73" spans="1:18" ht="14">
      <c r="A73" s="224"/>
      <c r="B73" s="37"/>
      <c r="C73" s="36" t="s">
        <v>78</v>
      </c>
      <c r="D73" s="150"/>
      <c r="E73" s="165"/>
      <c r="F73" s="72"/>
      <c r="G73" s="187"/>
      <c r="H73" s="190"/>
      <c r="I73" s="100"/>
      <c r="J73" s="38"/>
      <c r="K73" s="38"/>
      <c r="L73" s="38"/>
      <c r="M73" s="21"/>
      <c r="N73" s="21"/>
      <c r="O73" s="21"/>
      <c r="P73" s="21"/>
      <c r="Q73" s="21"/>
      <c r="R73" s="21"/>
    </row>
    <row r="74" spans="1:18" ht="14">
      <c r="A74" s="224"/>
      <c r="B74" s="37"/>
      <c r="C74" s="36" t="s">
        <v>79</v>
      </c>
      <c r="D74" s="153"/>
      <c r="E74" s="165"/>
      <c r="F74" s="72"/>
      <c r="G74" s="187"/>
      <c r="H74" s="190"/>
      <c r="I74" s="100"/>
      <c r="J74" s="38"/>
      <c r="K74" s="38"/>
      <c r="L74" s="38"/>
      <c r="M74" s="21"/>
      <c r="N74" s="21"/>
      <c r="O74" s="21"/>
      <c r="P74" s="21"/>
      <c r="Q74" s="21"/>
      <c r="R74" s="21"/>
    </row>
    <row r="75" spans="1:18" ht="14">
      <c r="A75" s="224"/>
      <c r="B75" s="37"/>
      <c r="C75" s="36" t="s">
        <v>80</v>
      </c>
      <c r="D75" s="150"/>
      <c r="E75" s="165"/>
      <c r="F75" s="72"/>
      <c r="G75" s="187"/>
      <c r="H75" s="190"/>
      <c r="I75" s="100"/>
      <c r="J75" s="38"/>
      <c r="K75" s="38"/>
      <c r="L75" s="38"/>
      <c r="M75" s="21"/>
      <c r="N75" s="21"/>
      <c r="O75" s="21"/>
      <c r="P75" s="21"/>
      <c r="Q75" s="21"/>
      <c r="R75" s="21"/>
    </row>
    <row r="76" spans="1:18" ht="14">
      <c r="A76" s="224"/>
      <c r="B76" s="37"/>
      <c r="C76" s="36" t="s">
        <v>81</v>
      </c>
      <c r="D76" s="153"/>
      <c r="E76" s="165"/>
      <c r="F76" s="72"/>
      <c r="G76" s="187"/>
      <c r="H76" s="190"/>
      <c r="I76" s="100"/>
      <c r="J76" s="38"/>
      <c r="K76" s="38"/>
      <c r="L76" s="38"/>
      <c r="M76" s="21"/>
      <c r="N76" s="21"/>
      <c r="O76" s="21"/>
      <c r="P76" s="21"/>
      <c r="Q76" s="21"/>
      <c r="R76" s="21"/>
    </row>
    <row r="77" spans="1:18" ht="14">
      <c r="A77" s="224"/>
      <c r="B77" s="37"/>
      <c r="C77" s="36" t="s">
        <v>82</v>
      </c>
      <c r="D77" s="153"/>
      <c r="E77" s="165"/>
      <c r="F77" s="72"/>
      <c r="G77" s="187"/>
      <c r="H77" s="190"/>
      <c r="I77" s="100"/>
      <c r="J77" s="38"/>
      <c r="K77" s="38"/>
      <c r="L77" s="38"/>
      <c r="M77" s="21"/>
      <c r="N77" s="21"/>
      <c r="O77" s="21"/>
      <c r="P77" s="21"/>
      <c r="Q77" s="21"/>
      <c r="R77" s="21"/>
    </row>
    <row r="78" spans="1:18" ht="14">
      <c r="A78" s="224"/>
      <c r="B78" s="37"/>
      <c r="C78" s="36" t="s">
        <v>83</v>
      </c>
      <c r="D78" s="153"/>
      <c r="E78" s="165"/>
      <c r="F78" s="72"/>
      <c r="G78" s="187"/>
      <c r="H78" s="190"/>
      <c r="I78" s="100"/>
      <c r="J78" s="38"/>
      <c r="K78" s="38"/>
      <c r="L78" s="38"/>
      <c r="M78" s="21"/>
      <c r="N78" s="21"/>
      <c r="O78" s="21"/>
      <c r="P78" s="21"/>
      <c r="Q78" s="21"/>
      <c r="R78" s="21"/>
    </row>
    <row r="79" spans="1:18" s="29" customFormat="1" ht="14">
      <c r="A79" s="71"/>
      <c r="B79" s="65"/>
      <c r="C79" s="36" t="s">
        <v>84</v>
      </c>
      <c r="D79" s="153"/>
      <c r="E79" s="165"/>
      <c r="F79" s="72"/>
      <c r="G79" s="187"/>
      <c r="H79" s="190"/>
      <c r="I79" s="100"/>
      <c r="J79" s="69"/>
      <c r="K79" s="69"/>
      <c r="L79" s="69"/>
      <c r="M79" s="21"/>
      <c r="N79" s="21"/>
      <c r="O79" s="21"/>
      <c r="P79" s="21"/>
      <c r="Q79" s="21"/>
      <c r="R79" s="21"/>
    </row>
    <row r="80" spans="1:18" s="29" customFormat="1" ht="14">
      <c r="A80" s="71"/>
      <c r="B80" s="65"/>
      <c r="C80" s="36" t="s">
        <v>85</v>
      </c>
      <c r="D80" s="153"/>
      <c r="E80" s="165"/>
      <c r="F80" s="72"/>
      <c r="G80" s="187"/>
      <c r="H80" s="190"/>
      <c r="I80" s="100"/>
      <c r="J80" s="69"/>
      <c r="K80" s="69"/>
      <c r="L80" s="69"/>
      <c r="M80" s="21"/>
      <c r="N80" s="21"/>
      <c r="O80" s="21"/>
      <c r="P80" s="21"/>
      <c r="Q80" s="21"/>
      <c r="R80" s="21"/>
    </row>
    <row r="81" spans="1:18" s="29" customFormat="1" ht="14">
      <c r="A81" s="71"/>
      <c r="B81" s="65"/>
      <c r="C81" s="36" t="s">
        <v>86</v>
      </c>
      <c r="D81" s="153"/>
      <c r="E81" s="165"/>
      <c r="F81" s="72"/>
      <c r="G81" s="187"/>
      <c r="H81" s="190"/>
      <c r="I81" s="100"/>
      <c r="J81" s="69"/>
      <c r="K81" s="69"/>
      <c r="L81" s="69"/>
      <c r="M81" s="21"/>
      <c r="N81" s="21"/>
      <c r="O81" s="21"/>
      <c r="P81" s="21"/>
      <c r="Q81" s="21"/>
      <c r="R81" s="21"/>
    </row>
    <row r="82" spans="1:18" s="29" customFormat="1" ht="14">
      <c r="A82" s="71"/>
      <c r="B82" s="65"/>
      <c r="C82" s="36" t="s">
        <v>87</v>
      </c>
      <c r="D82" s="153"/>
      <c r="E82" s="165"/>
      <c r="F82" s="72"/>
      <c r="G82" s="187"/>
      <c r="H82" s="190"/>
      <c r="I82" s="100"/>
      <c r="J82" s="69"/>
      <c r="K82" s="69"/>
      <c r="L82" s="69"/>
      <c r="M82" s="21"/>
      <c r="N82" s="21"/>
      <c r="O82" s="21"/>
      <c r="P82" s="21"/>
      <c r="Q82" s="21"/>
      <c r="R82" s="21"/>
    </row>
    <row r="83" spans="1:18" s="29" customFormat="1" ht="14">
      <c r="A83" s="71"/>
      <c r="B83" s="65"/>
      <c r="C83" s="36" t="s">
        <v>88</v>
      </c>
      <c r="D83" s="153"/>
      <c r="E83" s="165"/>
      <c r="F83" s="72"/>
      <c r="G83" s="187"/>
      <c r="H83" s="190"/>
      <c r="I83" s="100"/>
      <c r="J83" s="69"/>
      <c r="K83" s="69"/>
      <c r="L83" s="69"/>
      <c r="M83" s="21"/>
      <c r="N83" s="21"/>
      <c r="O83" s="21"/>
      <c r="P83" s="21"/>
      <c r="Q83" s="21"/>
      <c r="R83" s="21"/>
    </row>
    <row r="84" spans="1:18" s="29" customFormat="1" ht="14">
      <c r="A84" s="71"/>
      <c r="B84" s="65"/>
      <c r="C84" s="36" t="s">
        <v>89</v>
      </c>
      <c r="D84" s="153"/>
      <c r="E84" s="165"/>
      <c r="F84" s="72"/>
      <c r="G84" s="187"/>
      <c r="H84" s="190"/>
      <c r="I84" s="100"/>
      <c r="J84" s="69"/>
      <c r="K84" s="69"/>
      <c r="L84" s="69"/>
      <c r="M84" s="21"/>
      <c r="N84" s="21"/>
      <c r="O84" s="21"/>
      <c r="P84" s="21"/>
      <c r="Q84" s="21"/>
      <c r="R84" s="21"/>
    </row>
    <row r="85" spans="1:18" s="29" customFormat="1" ht="14">
      <c r="A85" s="71"/>
      <c r="B85" s="65"/>
      <c r="C85" s="36" t="s">
        <v>90</v>
      </c>
      <c r="D85" s="150"/>
      <c r="E85" s="165"/>
      <c r="F85" s="72"/>
      <c r="G85" s="187"/>
      <c r="H85" s="190"/>
      <c r="I85" s="100"/>
      <c r="J85" s="69"/>
      <c r="K85" s="69"/>
      <c r="L85" s="69"/>
      <c r="M85" s="21"/>
      <c r="N85" s="21"/>
      <c r="O85" s="21"/>
      <c r="P85" s="21"/>
      <c r="Q85" s="21"/>
      <c r="R85" s="21"/>
    </row>
    <row r="86" spans="1:18" s="29" customFormat="1" ht="14">
      <c r="A86" s="71"/>
      <c r="B86" s="65"/>
      <c r="C86" s="36" t="s">
        <v>132</v>
      </c>
      <c r="D86" s="150">
        <v>19</v>
      </c>
      <c r="E86" s="165" t="s">
        <v>29</v>
      </c>
      <c r="F86" s="72" t="s">
        <v>133</v>
      </c>
      <c r="G86" s="187" t="s">
        <v>134</v>
      </c>
      <c r="H86" s="190"/>
      <c r="I86" s="100"/>
      <c r="J86" s="69"/>
      <c r="K86" s="69"/>
      <c r="L86" s="69"/>
      <c r="M86" s="21"/>
      <c r="N86" s="21"/>
      <c r="O86" s="21"/>
      <c r="P86" s="21"/>
      <c r="Q86" s="21"/>
      <c r="R86" s="21"/>
    </row>
    <row r="87" spans="1:18" s="29" customFormat="1">
      <c r="A87" s="71"/>
      <c r="B87" s="65"/>
      <c r="C87" s="36"/>
      <c r="D87" s="154"/>
      <c r="E87" s="166"/>
      <c r="F87" s="80"/>
      <c r="G87" s="187"/>
      <c r="H87" s="190"/>
      <c r="I87" s="100"/>
      <c r="J87" s="69"/>
      <c r="K87" s="69"/>
      <c r="L87" s="69"/>
      <c r="M87" s="21"/>
      <c r="N87" s="21"/>
      <c r="O87" s="21"/>
      <c r="P87" s="21"/>
      <c r="Q87" s="21"/>
      <c r="R87" s="21"/>
    </row>
    <row r="88" spans="1:18" s="29" customFormat="1">
      <c r="A88" s="71"/>
      <c r="B88" s="65"/>
      <c r="C88" s="36"/>
      <c r="D88" s="154"/>
      <c r="E88" s="167"/>
      <c r="F88" s="180"/>
      <c r="G88" s="185"/>
      <c r="H88" s="190"/>
      <c r="I88" s="100"/>
      <c r="J88" s="69"/>
      <c r="K88" s="69"/>
      <c r="L88" s="69"/>
      <c r="M88" s="21"/>
      <c r="N88" s="21"/>
      <c r="O88" s="21"/>
      <c r="P88" s="21"/>
      <c r="Q88" s="21"/>
      <c r="R88" s="21"/>
    </row>
    <row r="89" spans="1:18" s="29" customFormat="1" ht="14">
      <c r="A89" s="71">
        <v>2.7</v>
      </c>
      <c r="B89" s="65"/>
      <c r="C89" s="66" t="s">
        <v>55</v>
      </c>
      <c r="D89" s="154"/>
      <c r="E89" s="167"/>
      <c r="F89" s="180"/>
      <c r="G89" s="185"/>
      <c r="H89" s="190">
        <f>G92+G95+G94+G93+G96</f>
        <v>82271.5</v>
      </c>
      <c r="I89" s="100"/>
      <c r="J89" s="69"/>
      <c r="K89" s="69"/>
      <c r="L89" s="69"/>
      <c r="M89" s="21"/>
      <c r="N89" s="21"/>
      <c r="O89" s="21"/>
      <c r="P89" s="21"/>
      <c r="Q89" s="21"/>
      <c r="R89" s="21"/>
    </row>
    <row r="90" spans="1:18" s="29" customFormat="1" ht="28">
      <c r="A90" s="71"/>
      <c r="B90" s="65"/>
      <c r="C90" s="36" t="s">
        <v>160</v>
      </c>
      <c r="D90" s="150"/>
      <c r="E90" s="162"/>
      <c r="F90" s="176"/>
      <c r="G90" s="185"/>
      <c r="H90" s="190"/>
      <c r="I90" s="100"/>
      <c r="J90" s="69"/>
      <c r="K90" s="69"/>
      <c r="L90" s="69"/>
      <c r="M90" s="21"/>
      <c r="N90" s="21"/>
      <c r="O90" s="21"/>
      <c r="P90" s="21"/>
      <c r="Q90" s="21"/>
      <c r="R90" s="21"/>
    </row>
    <row r="91" spans="1:18" s="29" customFormat="1">
      <c r="A91" s="71"/>
      <c r="B91" s="65"/>
      <c r="C91" s="36"/>
      <c r="D91" s="150"/>
      <c r="E91" s="162"/>
      <c r="F91" s="181"/>
      <c r="G91" s="185"/>
      <c r="H91" s="190"/>
      <c r="I91" s="100"/>
      <c r="J91" s="69"/>
      <c r="K91" s="69"/>
      <c r="L91" s="69"/>
      <c r="M91" s="21"/>
      <c r="N91" s="21"/>
      <c r="O91" s="21"/>
      <c r="P91" s="21"/>
      <c r="Q91" s="21"/>
      <c r="R91" s="21"/>
    </row>
    <row r="92" spans="1:18" s="29" customFormat="1" ht="28">
      <c r="A92" s="71"/>
      <c r="B92" s="65"/>
      <c r="C92" s="36" t="s">
        <v>136</v>
      </c>
      <c r="D92" s="150">
        <v>2</v>
      </c>
      <c r="E92" s="162" t="s">
        <v>18</v>
      </c>
      <c r="F92" s="181">
        <v>1875</v>
      </c>
      <c r="G92" s="185" t="s">
        <v>137</v>
      </c>
      <c r="H92" s="190"/>
      <c r="I92" s="100"/>
      <c r="J92" s="69"/>
      <c r="K92" s="69"/>
      <c r="L92" s="69"/>
      <c r="M92" s="21"/>
      <c r="N92" s="21"/>
      <c r="O92" s="21"/>
      <c r="P92" s="21"/>
      <c r="Q92" s="21"/>
      <c r="R92" s="21"/>
    </row>
    <row r="93" spans="1:18" s="29" customFormat="1" ht="14">
      <c r="A93" s="71"/>
      <c r="B93" s="65"/>
      <c r="C93" s="36" t="s">
        <v>161</v>
      </c>
      <c r="D93" s="150">
        <v>1</v>
      </c>
      <c r="E93" s="162" t="s">
        <v>18</v>
      </c>
      <c r="F93" s="181" t="s">
        <v>162</v>
      </c>
      <c r="G93" s="185" t="s">
        <v>162</v>
      </c>
      <c r="H93" s="190"/>
      <c r="I93" s="100"/>
      <c r="J93" s="69"/>
      <c r="K93" s="69"/>
      <c r="L93" s="69"/>
      <c r="M93" s="21"/>
      <c r="N93" s="21"/>
      <c r="O93" s="21"/>
      <c r="P93" s="21"/>
      <c r="Q93" s="21"/>
      <c r="R93" s="21"/>
    </row>
    <row r="94" spans="1:18" s="29" customFormat="1" ht="14">
      <c r="A94" s="71"/>
      <c r="B94" s="65"/>
      <c r="C94" s="36" t="s">
        <v>131</v>
      </c>
      <c r="D94" s="150">
        <v>11</v>
      </c>
      <c r="E94" s="162" t="s">
        <v>130</v>
      </c>
      <c r="F94" s="176" t="s">
        <v>133</v>
      </c>
      <c r="G94" s="185" t="s">
        <v>135</v>
      </c>
      <c r="H94" s="190"/>
      <c r="I94" s="100"/>
      <c r="J94" s="69"/>
      <c r="K94" s="69"/>
      <c r="L94" s="69"/>
      <c r="M94" s="21"/>
      <c r="N94" s="21"/>
      <c r="O94" s="21"/>
      <c r="P94" s="21"/>
      <c r="Q94" s="21"/>
      <c r="R94" s="21"/>
    </row>
    <row r="95" spans="1:18" ht="14">
      <c r="A95" s="224"/>
      <c r="B95" s="37"/>
      <c r="C95" s="36" t="s">
        <v>98</v>
      </c>
      <c r="D95" s="150">
        <v>2</v>
      </c>
      <c r="E95" s="162" t="s">
        <v>48</v>
      </c>
      <c r="F95" s="181">
        <v>35000</v>
      </c>
      <c r="G95" s="189">
        <v>70000</v>
      </c>
      <c r="H95" s="190"/>
      <c r="I95" s="100"/>
      <c r="J95" s="38"/>
      <c r="K95" s="38"/>
      <c r="L95" s="38"/>
      <c r="M95" s="21"/>
      <c r="N95" s="21"/>
      <c r="O95" s="21"/>
      <c r="P95" s="21"/>
      <c r="Q95" s="21"/>
      <c r="R95" s="21"/>
    </row>
    <row r="96" spans="1:18" ht="14">
      <c r="A96" s="224"/>
      <c r="B96" s="37"/>
      <c r="C96" s="36" t="s">
        <v>163</v>
      </c>
      <c r="D96" s="150">
        <v>2</v>
      </c>
      <c r="E96" s="162" t="s">
        <v>18</v>
      </c>
      <c r="F96" s="181">
        <v>2200</v>
      </c>
      <c r="G96" s="189">
        <v>4400</v>
      </c>
      <c r="H96" s="190"/>
      <c r="I96" s="100"/>
      <c r="J96" s="38"/>
      <c r="K96" s="38"/>
      <c r="L96" s="38"/>
      <c r="M96" s="21"/>
      <c r="N96" s="21"/>
      <c r="O96" s="21"/>
      <c r="P96" s="21"/>
      <c r="Q96" s="21"/>
      <c r="R96" s="21"/>
    </row>
    <row r="97" spans="1:18" s="29" customFormat="1">
      <c r="A97" s="222"/>
      <c r="B97" s="24"/>
      <c r="C97" s="36"/>
      <c r="D97" s="147"/>
      <c r="E97" s="164"/>
      <c r="F97" s="178"/>
      <c r="G97" s="187"/>
      <c r="H97" s="192"/>
      <c r="I97" s="97"/>
      <c r="J97" s="28"/>
      <c r="K97" s="28"/>
      <c r="L97" s="28"/>
      <c r="M97" s="21"/>
      <c r="N97" s="21"/>
      <c r="O97" s="21"/>
      <c r="P97" s="21"/>
      <c r="Q97" s="21"/>
      <c r="R97" s="21"/>
    </row>
    <row r="98" spans="1:18" s="29" customFormat="1" ht="15" customHeight="1">
      <c r="A98" s="222">
        <v>2.8</v>
      </c>
      <c r="B98" s="24"/>
      <c r="C98" s="66" t="s">
        <v>20</v>
      </c>
      <c r="D98" s="148"/>
      <c r="E98" s="164"/>
      <c r="F98" s="178"/>
      <c r="G98" s="187"/>
      <c r="H98" s="192">
        <f>G101+G102+G103+G104+G100</f>
        <v>40833</v>
      </c>
      <c r="I98" s="97"/>
      <c r="J98" s="28"/>
      <c r="K98" s="28"/>
      <c r="L98" s="28"/>
      <c r="M98" s="21"/>
      <c r="N98" s="21"/>
      <c r="O98" s="21"/>
      <c r="P98" s="21"/>
      <c r="Q98" s="21"/>
      <c r="R98" s="21"/>
    </row>
    <row r="99" spans="1:18" s="29" customFormat="1" ht="75" customHeight="1">
      <c r="A99" s="222"/>
      <c r="B99" s="24"/>
      <c r="C99" s="136" t="s">
        <v>177</v>
      </c>
      <c r="D99" s="149"/>
      <c r="E99" s="161"/>
      <c r="F99" s="175"/>
      <c r="G99" s="185"/>
      <c r="H99" s="192"/>
      <c r="I99" s="97"/>
      <c r="J99" s="28"/>
      <c r="K99" s="28"/>
      <c r="L99" s="28"/>
      <c r="M99" s="21"/>
      <c r="N99" s="21"/>
      <c r="O99" s="21"/>
      <c r="P99" s="21"/>
      <c r="Q99" s="21"/>
      <c r="R99" s="21"/>
    </row>
    <row r="100" spans="1:18" s="29" customFormat="1" ht="45.5" customHeight="1">
      <c r="A100" s="222"/>
      <c r="B100" s="24"/>
      <c r="C100" s="36" t="s">
        <v>102</v>
      </c>
      <c r="D100" s="149">
        <v>144.30000000000001</v>
      </c>
      <c r="E100" s="161" t="s">
        <v>29</v>
      </c>
      <c r="F100" s="175" t="s">
        <v>178</v>
      </c>
      <c r="G100" s="185" t="s">
        <v>179</v>
      </c>
      <c r="H100" s="192"/>
      <c r="I100" s="97"/>
      <c r="J100" s="28"/>
      <c r="K100" s="28"/>
      <c r="L100" s="28"/>
      <c r="M100" s="21"/>
      <c r="N100" s="21"/>
      <c r="O100" s="21"/>
      <c r="P100" s="21"/>
      <c r="Q100" s="21"/>
      <c r="R100" s="21"/>
    </row>
    <row r="101" spans="1:18" s="29" customFormat="1" ht="45.5" customHeight="1">
      <c r="A101" s="222"/>
      <c r="B101" s="24"/>
      <c r="C101" s="36" t="s">
        <v>103</v>
      </c>
      <c r="D101" s="149">
        <v>96</v>
      </c>
      <c r="E101" s="161" t="s">
        <v>29</v>
      </c>
      <c r="F101" s="175" t="s">
        <v>178</v>
      </c>
      <c r="G101" s="185" t="s">
        <v>193</v>
      </c>
      <c r="H101" s="192"/>
      <c r="I101" s="97"/>
      <c r="J101" s="28"/>
      <c r="K101" s="28"/>
      <c r="L101" s="28"/>
      <c r="M101" s="21"/>
      <c r="N101" s="21"/>
      <c r="O101" s="21"/>
      <c r="P101" s="21"/>
      <c r="Q101" s="21"/>
      <c r="R101" s="21"/>
    </row>
    <row r="102" spans="1:18" ht="19" customHeight="1">
      <c r="A102" s="223"/>
      <c r="B102" s="23"/>
      <c r="C102" s="36" t="s">
        <v>176</v>
      </c>
      <c r="D102" s="149">
        <v>131</v>
      </c>
      <c r="E102" s="161" t="s">
        <v>29</v>
      </c>
      <c r="F102" s="175" t="s">
        <v>178</v>
      </c>
      <c r="G102" s="185" t="s">
        <v>180</v>
      </c>
      <c r="H102" s="192"/>
      <c r="I102" s="97"/>
      <c r="J102" s="20"/>
      <c r="K102" s="20"/>
      <c r="L102" s="20"/>
      <c r="M102" s="21"/>
      <c r="N102" s="21"/>
      <c r="O102" s="21"/>
      <c r="P102" s="21"/>
      <c r="Q102" s="21"/>
      <c r="R102" s="21"/>
    </row>
    <row r="103" spans="1:18" ht="45" customHeight="1">
      <c r="A103" s="223"/>
      <c r="B103" s="23"/>
      <c r="C103" s="36" t="s">
        <v>138</v>
      </c>
      <c r="D103" s="149">
        <v>113</v>
      </c>
      <c r="E103" s="161" t="s">
        <v>29</v>
      </c>
      <c r="F103" s="182">
        <v>54</v>
      </c>
      <c r="G103" s="189">
        <v>6102</v>
      </c>
      <c r="H103" s="192"/>
      <c r="I103" s="97"/>
      <c r="J103" s="20"/>
      <c r="K103" s="20"/>
      <c r="L103" s="20"/>
      <c r="M103" s="21"/>
      <c r="N103" s="21"/>
      <c r="O103" s="21"/>
      <c r="P103" s="21"/>
      <c r="Q103" s="21"/>
      <c r="R103" s="21"/>
    </row>
    <row r="104" spans="1:18" ht="14.5" customHeight="1">
      <c r="A104" s="221"/>
      <c r="B104" s="23"/>
      <c r="C104" s="36" t="s">
        <v>112</v>
      </c>
      <c r="D104" s="155">
        <v>113</v>
      </c>
      <c r="E104" s="161" t="s">
        <v>29</v>
      </c>
      <c r="F104" s="182">
        <v>25</v>
      </c>
      <c r="G104" s="189">
        <v>2825</v>
      </c>
      <c r="H104" s="192"/>
      <c r="I104" s="97"/>
      <c r="J104" s="20"/>
      <c r="K104" s="20"/>
      <c r="L104" s="20"/>
      <c r="M104" s="21"/>
      <c r="N104" s="21"/>
      <c r="O104" s="21"/>
      <c r="P104" s="21"/>
      <c r="Q104" s="21"/>
      <c r="R104" s="21"/>
    </row>
    <row r="105" spans="1:18">
      <c r="A105" s="224"/>
      <c r="B105" s="37"/>
      <c r="C105" s="36"/>
      <c r="D105" s="150"/>
      <c r="E105" s="165"/>
      <c r="F105" s="72"/>
      <c r="G105" s="187"/>
      <c r="H105" s="190"/>
      <c r="I105" s="100"/>
      <c r="J105" s="20"/>
      <c r="K105" s="20"/>
      <c r="L105" s="20"/>
      <c r="M105" s="21"/>
      <c r="N105" s="21"/>
      <c r="O105" s="21"/>
      <c r="P105" s="21"/>
      <c r="Q105" s="21"/>
      <c r="R105" s="21"/>
    </row>
    <row r="106" spans="1:18">
      <c r="A106" s="224"/>
      <c r="B106" s="37"/>
      <c r="C106" s="36"/>
      <c r="D106" s="150"/>
      <c r="E106" s="165"/>
      <c r="F106" s="72"/>
      <c r="G106" s="187"/>
      <c r="H106" s="190"/>
      <c r="I106" s="100"/>
      <c r="J106" s="20"/>
      <c r="K106" s="20"/>
      <c r="L106" s="20"/>
      <c r="M106" s="21"/>
      <c r="N106" s="21"/>
      <c r="O106" s="21"/>
      <c r="P106" s="21"/>
      <c r="Q106" s="21"/>
      <c r="R106" s="21"/>
    </row>
    <row r="107" spans="1:18" ht="14">
      <c r="A107" s="71">
        <v>2.9</v>
      </c>
      <c r="B107" s="37"/>
      <c r="C107" s="27" t="s">
        <v>39</v>
      </c>
      <c r="D107" s="150"/>
      <c r="E107" s="162"/>
      <c r="F107" s="181"/>
      <c r="G107" s="185"/>
      <c r="H107" s="190">
        <f>G119+G108</f>
        <v>117700</v>
      </c>
      <c r="I107" s="30"/>
      <c r="J107" s="20"/>
      <c r="K107" s="20"/>
      <c r="L107" s="20"/>
      <c r="M107" s="21"/>
      <c r="N107" s="21"/>
      <c r="O107" s="21"/>
      <c r="P107" s="21"/>
      <c r="Q107" s="21"/>
      <c r="R107" s="21"/>
    </row>
    <row r="108" spans="1:18" ht="56">
      <c r="A108" s="71"/>
      <c r="B108" s="37"/>
      <c r="C108" s="25" t="s">
        <v>109</v>
      </c>
      <c r="D108" s="150">
        <v>58</v>
      </c>
      <c r="E108" s="162" t="s">
        <v>18</v>
      </c>
      <c r="F108" s="181">
        <v>1695</v>
      </c>
      <c r="G108" s="185" t="s">
        <v>110</v>
      </c>
      <c r="H108" s="190"/>
      <c r="I108" s="30"/>
      <c r="J108" s="20"/>
      <c r="K108" s="20"/>
      <c r="L108" s="20"/>
      <c r="M108" s="21"/>
      <c r="N108" s="21"/>
      <c r="O108" s="21"/>
      <c r="P108" s="21"/>
      <c r="Q108" s="21"/>
      <c r="R108" s="21"/>
    </row>
    <row r="109" spans="1:18">
      <c r="A109" s="71"/>
      <c r="B109" s="37"/>
      <c r="C109" s="25"/>
      <c r="D109" s="150"/>
      <c r="E109" s="165"/>
      <c r="F109" s="72"/>
      <c r="G109" s="187"/>
      <c r="H109" s="190"/>
      <c r="I109" s="30"/>
      <c r="J109" s="20"/>
      <c r="K109" s="20"/>
      <c r="L109" s="20"/>
      <c r="M109" s="21"/>
      <c r="N109" s="21"/>
      <c r="O109" s="21"/>
      <c r="P109" s="21"/>
      <c r="Q109" s="21"/>
      <c r="R109" s="21"/>
    </row>
    <row r="110" spans="1:18" ht="14">
      <c r="A110" s="71"/>
      <c r="B110" s="37"/>
      <c r="C110" s="25" t="s">
        <v>105</v>
      </c>
      <c r="D110" s="150"/>
      <c r="E110" s="165"/>
      <c r="F110" s="72"/>
      <c r="G110" s="187"/>
      <c r="H110" s="190"/>
      <c r="I110" s="30"/>
      <c r="J110" s="20"/>
      <c r="K110" s="20"/>
      <c r="L110" s="20"/>
      <c r="M110" s="21"/>
      <c r="N110" s="21"/>
      <c r="O110" s="21"/>
      <c r="P110" s="21"/>
      <c r="Q110" s="21"/>
      <c r="R110" s="21"/>
    </row>
    <row r="111" spans="1:18" ht="14">
      <c r="A111" s="71"/>
      <c r="B111" s="37"/>
      <c r="C111" s="25" t="s">
        <v>93</v>
      </c>
      <c r="D111" s="150"/>
      <c r="E111" s="165"/>
      <c r="F111" s="72"/>
      <c r="G111" s="187"/>
      <c r="H111" s="190"/>
      <c r="I111" s="30"/>
      <c r="J111" s="20"/>
      <c r="K111" s="20"/>
      <c r="L111" s="20"/>
      <c r="M111" s="21"/>
      <c r="N111" s="21"/>
      <c r="O111" s="21"/>
      <c r="P111" s="21"/>
      <c r="Q111" s="21"/>
      <c r="R111" s="21"/>
    </row>
    <row r="112" spans="1:18" ht="14">
      <c r="A112" s="71"/>
      <c r="B112" s="37"/>
      <c r="C112" s="25" t="s">
        <v>94</v>
      </c>
      <c r="D112" s="150"/>
      <c r="E112" s="165"/>
      <c r="F112" s="72"/>
      <c r="G112" s="187"/>
      <c r="H112" s="190"/>
      <c r="I112" s="30"/>
      <c r="J112" s="20"/>
      <c r="K112" s="20"/>
      <c r="L112" s="20"/>
      <c r="M112" s="21"/>
      <c r="N112" s="21"/>
      <c r="O112" s="21"/>
      <c r="P112" s="21"/>
      <c r="Q112" s="21"/>
      <c r="R112" s="21"/>
    </row>
    <row r="113" spans="1:18" ht="14">
      <c r="A113" s="71"/>
      <c r="B113" s="37"/>
      <c r="C113" s="25" t="s">
        <v>95</v>
      </c>
      <c r="D113" s="150"/>
      <c r="E113" s="165"/>
      <c r="F113" s="72"/>
      <c r="G113" s="187"/>
      <c r="H113" s="190"/>
      <c r="I113" s="30"/>
      <c r="J113" s="20"/>
      <c r="K113" s="20"/>
      <c r="L113" s="20"/>
      <c r="M113" s="21"/>
      <c r="N113" s="21"/>
      <c r="O113" s="21"/>
      <c r="P113" s="21"/>
      <c r="Q113" s="21"/>
      <c r="R113" s="21"/>
    </row>
    <row r="114" spans="1:18" ht="14">
      <c r="A114" s="71"/>
      <c r="B114" s="37"/>
      <c r="C114" s="25" t="s">
        <v>96</v>
      </c>
      <c r="D114" s="150"/>
      <c r="E114" s="165"/>
      <c r="F114" s="72"/>
      <c r="G114" s="187"/>
      <c r="H114" s="190"/>
      <c r="I114" s="30"/>
      <c r="J114" s="20"/>
      <c r="K114" s="20"/>
      <c r="L114" s="20"/>
      <c r="M114" s="21"/>
      <c r="N114" s="21"/>
      <c r="O114" s="21"/>
      <c r="P114" s="21"/>
      <c r="Q114" s="21"/>
      <c r="R114" s="21"/>
    </row>
    <row r="115" spans="1:18" ht="14">
      <c r="A115" s="71"/>
      <c r="B115" s="37"/>
      <c r="C115" s="25" t="s">
        <v>97</v>
      </c>
      <c r="D115" s="150"/>
      <c r="E115" s="165"/>
      <c r="F115" s="72"/>
      <c r="G115" s="187"/>
      <c r="H115" s="190"/>
      <c r="I115" s="30"/>
      <c r="J115" s="20"/>
      <c r="K115" s="20"/>
      <c r="L115" s="20"/>
      <c r="M115" s="21"/>
      <c r="N115" s="21"/>
      <c r="O115" s="21"/>
      <c r="P115" s="21"/>
      <c r="Q115" s="21"/>
      <c r="R115" s="21"/>
    </row>
    <row r="116" spans="1:18">
      <c r="A116" s="71"/>
      <c r="B116" s="37"/>
      <c r="C116" s="25"/>
      <c r="D116" s="150"/>
      <c r="E116" s="162"/>
      <c r="F116" s="176"/>
      <c r="G116" s="185"/>
      <c r="H116" s="190"/>
      <c r="I116" s="30"/>
      <c r="J116" s="20"/>
      <c r="K116" s="20"/>
      <c r="L116" s="20"/>
      <c r="M116" s="21"/>
      <c r="N116" s="21"/>
      <c r="O116" s="21"/>
      <c r="P116" s="21"/>
      <c r="Q116" s="21"/>
      <c r="R116" s="21"/>
    </row>
    <row r="117" spans="1:18" ht="56">
      <c r="A117" s="71"/>
      <c r="B117" s="37"/>
      <c r="C117" s="25" t="s">
        <v>113</v>
      </c>
      <c r="D117" s="150"/>
      <c r="E117" s="162"/>
      <c r="F117" s="176"/>
      <c r="G117" s="185"/>
      <c r="H117" s="190"/>
      <c r="I117" s="30"/>
      <c r="J117" s="20"/>
      <c r="K117" s="20"/>
      <c r="L117" s="20"/>
      <c r="M117" s="21"/>
      <c r="N117" s="21"/>
      <c r="O117" s="21"/>
      <c r="P117" s="21"/>
      <c r="Q117" s="21"/>
      <c r="R117" s="21"/>
    </row>
    <row r="118" spans="1:18">
      <c r="A118" s="71"/>
      <c r="B118" s="37"/>
      <c r="C118" s="25"/>
      <c r="D118" s="150"/>
      <c r="E118" s="165"/>
      <c r="F118" s="72"/>
      <c r="G118" s="187"/>
      <c r="H118" s="190"/>
      <c r="I118" s="30"/>
      <c r="J118" s="20"/>
      <c r="K118" s="20"/>
      <c r="L118" s="20"/>
      <c r="M118" s="21"/>
      <c r="N118" s="21"/>
      <c r="O118" s="21"/>
      <c r="P118" s="21"/>
      <c r="Q118" s="21"/>
      <c r="R118" s="21"/>
    </row>
    <row r="119" spans="1:18" ht="14">
      <c r="A119" s="71"/>
      <c r="B119" s="37"/>
      <c r="C119" s="25" t="s">
        <v>104</v>
      </c>
      <c r="D119" s="150">
        <v>7</v>
      </c>
      <c r="E119" s="162" t="s">
        <v>18</v>
      </c>
      <c r="F119" s="176" t="s">
        <v>107</v>
      </c>
      <c r="G119" s="185" t="s">
        <v>108</v>
      </c>
      <c r="H119" s="190"/>
      <c r="I119" s="30"/>
      <c r="J119" s="20"/>
      <c r="K119" s="20"/>
      <c r="L119" s="20"/>
      <c r="M119" s="21"/>
      <c r="N119" s="21"/>
      <c r="O119" s="21"/>
      <c r="P119" s="21"/>
      <c r="Q119" s="21"/>
      <c r="R119" s="21"/>
    </row>
    <row r="120" spans="1:18">
      <c r="A120" s="71"/>
      <c r="B120" s="37"/>
      <c r="C120" s="25"/>
      <c r="D120" s="156"/>
      <c r="E120" s="165"/>
      <c r="F120" s="72"/>
      <c r="G120" s="187"/>
      <c r="H120" s="190"/>
      <c r="I120" s="100"/>
      <c r="J120" s="20"/>
      <c r="K120" s="20"/>
      <c r="L120" s="20"/>
      <c r="M120" s="21"/>
      <c r="N120" s="21"/>
      <c r="O120" s="21"/>
      <c r="P120" s="21"/>
      <c r="Q120" s="21"/>
      <c r="R120" s="21"/>
    </row>
    <row r="121" spans="1:18" ht="14">
      <c r="A121" s="71">
        <v>3</v>
      </c>
      <c r="B121" s="37"/>
      <c r="C121" s="27" t="s">
        <v>21</v>
      </c>
      <c r="D121" s="150"/>
      <c r="E121" s="165"/>
      <c r="F121" s="72"/>
      <c r="G121" s="187"/>
      <c r="H121" s="190">
        <f>G124</f>
        <v>7770</v>
      </c>
      <c r="I121" s="100"/>
      <c r="J121" s="20"/>
      <c r="K121" s="20"/>
      <c r="L121" s="20"/>
      <c r="M121" s="82"/>
      <c r="N121" s="82"/>
      <c r="O121" s="82"/>
      <c r="P121" s="82"/>
      <c r="Q121" s="82"/>
      <c r="R121" s="82"/>
    </row>
    <row r="122" spans="1:18">
      <c r="A122" s="225"/>
      <c r="B122" s="37"/>
      <c r="C122" s="36"/>
      <c r="D122" s="150"/>
      <c r="E122" s="165"/>
      <c r="F122" s="72"/>
      <c r="G122" s="187"/>
      <c r="H122" s="183"/>
      <c r="I122" s="100"/>
      <c r="J122" s="20"/>
      <c r="K122" s="20"/>
      <c r="L122" s="20"/>
      <c r="M122" s="82"/>
      <c r="N122" s="82"/>
      <c r="O122" s="82"/>
      <c r="P122" s="82"/>
      <c r="Q122" s="82"/>
      <c r="R122" s="82"/>
    </row>
    <row r="123" spans="1:18" ht="12.75" customHeight="1">
      <c r="A123" s="71">
        <v>3.1</v>
      </c>
      <c r="B123" s="37"/>
      <c r="C123" s="66" t="s">
        <v>22</v>
      </c>
      <c r="D123" s="150"/>
      <c r="E123" s="165"/>
      <c r="F123" s="72"/>
      <c r="G123" s="187"/>
      <c r="H123" s="183"/>
      <c r="I123" s="100"/>
      <c r="J123" s="20"/>
      <c r="K123" s="20"/>
      <c r="L123" s="20"/>
      <c r="M123" s="82"/>
      <c r="N123" s="82"/>
      <c r="O123" s="82"/>
      <c r="P123" s="82"/>
      <c r="Q123" s="82"/>
      <c r="R123" s="82"/>
    </row>
    <row r="124" spans="1:18" ht="14" customHeight="1">
      <c r="A124" s="224"/>
      <c r="B124" s="37"/>
      <c r="C124" s="36" t="s">
        <v>145</v>
      </c>
      <c r="D124" s="150">
        <v>370</v>
      </c>
      <c r="E124" s="165" t="s">
        <v>29</v>
      </c>
      <c r="F124" s="181">
        <v>21</v>
      </c>
      <c r="G124" s="210">
        <v>7770</v>
      </c>
      <c r="H124" s="183"/>
      <c r="I124" s="100"/>
      <c r="J124" s="20"/>
      <c r="K124" s="20"/>
      <c r="L124" s="20"/>
      <c r="M124" s="82"/>
      <c r="N124" s="82"/>
      <c r="O124" s="82"/>
      <c r="P124" s="82"/>
      <c r="Q124" s="82"/>
      <c r="R124" s="82"/>
    </row>
    <row r="125" spans="1:18">
      <c r="A125" s="224"/>
      <c r="B125" s="37"/>
      <c r="C125" s="36"/>
      <c r="D125" s="150"/>
      <c r="E125" s="165"/>
      <c r="F125" s="72"/>
      <c r="G125" s="187"/>
      <c r="H125" s="190"/>
      <c r="I125" s="100"/>
      <c r="J125" s="20"/>
      <c r="K125" s="20"/>
      <c r="L125" s="20"/>
      <c r="M125" s="21"/>
      <c r="N125" s="21"/>
      <c r="O125" s="21"/>
      <c r="P125" s="21"/>
      <c r="Q125" s="21"/>
      <c r="R125" s="21"/>
    </row>
    <row r="126" spans="1:18" ht="14">
      <c r="A126" s="71">
        <v>3.2</v>
      </c>
      <c r="B126" s="37"/>
      <c r="C126" s="66" t="s">
        <v>23</v>
      </c>
      <c r="D126" s="156"/>
      <c r="E126" s="165"/>
      <c r="F126" s="72"/>
      <c r="G126" s="187"/>
      <c r="H126" s="190">
        <f>G127+G128+G129+G130</f>
        <v>169317</v>
      </c>
      <c r="I126" s="100"/>
      <c r="J126" s="20"/>
      <c r="K126" s="20"/>
      <c r="L126" s="20"/>
      <c r="M126" s="21"/>
      <c r="N126" s="21"/>
      <c r="O126" s="21"/>
      <c r="P126" s="21"/>
      <c r="Q126" s="21"/>
      <c r="R126" s="21"/>
    </row>
    <row r="127" spans="1:18" ht="14">
      <c r="A127" s="71"/>
      <c r="B127" s="37"/>
      <c r="C127" s="36" t="s">
        <v>146</v>
      </c>
      <c r="D127" s="150">
        <v>331</v>
      </c>
      <c r="E127" s="165" t="s">
        <v>29</v>
      </c>
      <c r="F127" s="211" t="s">
        <v>147</v>
      </c>
      <c r="G127" s="207">
        <v>18205</v>
      </c>
      <c r="H127" s="190"/>
      <c r="I127" s="100"/>
      <c r="J127" s="20"/>
      <c r="K127" s="20"/>
      <c r="L127" s="20"/>
      <c r="M127" s="21"/>
      <c r="N127" s="21"/>
      <c r="O127" s="21"/>
      <c r="P127" s="21"/>
      <c r="Q127" s="21"/>
      <c r="R127" s="21"/>
    </row>
    <row r="128" spans="1:18" s="84" customFormat="1" ht="28">
      <c r="A128" s="71"/>
      <c r="B128" s="37"/>
      <c r="C128" s="36" t="s">
        <v>148</v>
      </c>
      <c r="D128" s="149">
        <v>1609</v>
      </c>
      <c r="E128" s="161" t="s">
        <v>29</v>
      </c>
      <c r="F128" s="212" t="s">
        <v>149</v>
      </c>
      <c r="G128" s="207">
        <v>109412</v>
      </c>
      <c r="H128" s="190"/>
      <c r="I128" s="100"/>
      <c r="J128" s="38"/>
      <c r="K128" s="38"/>
      <c r="L128" s="38"/>
      <c r="M128" s="83"/>
      <c r="N128" s="83"/>
      <c r="O128" s="83"/>
      <c r="P128" s="83"/>
      <c r="Q128" s="83"/>
      <c r="R128" s="83"/>
    </row>
    <row r="129" spans="1:18" ht="14">
      <c r="A129" s="223"/>
      <c r="B129" s="23"/>
      <c r="C129" s="36" t="s">
        <v>154</v>
      </c>
      <c r="D129" s="149">
        <v>310</v>
      </c>
      <c r="E129" s="161" t="s">
        <v>29</v>
      </c>
      <c r="F129" s="182">
        <v>130</v>
      </c>
      <c r="G129" s="207">
        <v>40300</v>
      </c>
      <c r="H129" s="192"/>
      <c r="I129" s="97"/>
      <c r="J129" s="20"/>
      <c r="K129" s="20"/>
      <c r="L129" s="20"/>
      <c r="M129" s="21"/>
      <c r="N129" s="21"/>
      <c r="O129" s="21"/>
      <c r="P129" s="21"/>
      <c r="Q129" s="21"/>
      <c r="R129" s="21"/>
    </row>
    <row r="130" spans="1:18" ht="14">
      <c r="A130" s="223"/>
      <c r="B130" s="23"/>
      <c r="C130" s="36" t="s">
        <v>188</v>
      </c>
      <c r="D130" s="149">
        <v>20</v>
      </c>
      <c r="E130" s="161" t="s">
        <v>29</v>
      </c>
      <c r="F130" s="212" t="s">
        <v>181</v>
      </c>
      <c r="G130" s="218" t="s">
        <v>182</v>
      </c>
      <c r="H130" s="192"/>
      <c r="I130" s="97"/>
      <c r="J130" s="20"/>
      <c r="K130" s="20"/>
      <c r="L130" s="20"/>
      <c r="M130" s="21"/>
      <c r="N130" s="21"/>
      <c r="O130" s="21"/>
      <c r="P130" s="21"/>
      <c r="Q130" s="21"/>
      <c r="R130" s="21"/>
    </row>
    <row r="131" spans="1:18">
      <c r="A131" s="223"/>
      <c r="B131" s="23"/>
      <c r="C131" s="36"/>
      <c r="D131" s="147"/>
      <c r="E131" s="168"/>
      <c r="F131" s="179"/>
      <c r="G131" s="187"/>
      <c r="H131" s="192"/>
      <c r="I131" s="97"/>
      <c r="J131" s="20"/>
      <c r="K131" s="20"/>
      <c r="L131" s="20"/>
      <c r="M131" s="21"/>
      <c r="N131" s="21"/>
      <c r="O131" s="21"/>
      <c r="P131" s="21"/>
      <c r="Q131" s="21"/>
      <c r="R131" s="21"/>
    </row>
    <row r="132" spans="1:18" ht="14">
      <c r="A132" s="222">
        <v>3.3</v>
      </c>
      <c r="B132" s="23"/>
      <c r="C132" s="66" t="s">
        <v>24</v>
      </c>
      <c r="D132" s="148"/>
      <c r="E132" s="168"/>
      <c r="F132" s="179"/>
      <c r="G132" s="187"/>
      <c r="H132" s="187">
        <f>G132</f>
        <v>0</v>
      </c>
      <c r="I132" s="97"/>
      <c r="J132" s="20"/>
      <c r="K132" s="20"/>
      <c r="L132" s="20"/>
      <c r="M132" s="21"/>
      <c r="N132" s="21"/>
      <c r="O132" s="21"/>
      <c r="P132" s="21"/>
      <c r="Q132" s="21"/>
      <c r="R132" s="21"/>
    </row>
    <row r="133" spans="1:18">
      <c r="A133" s="226"/>
      <c r="B133" s="23"/>
      <c r="C133" s="95"/>
      <c r="D133" s="149"/>
      <c r="E133" s="168"/>
      <c r="F133" s="213"/>
      <c r="G133" s="210"/>
      <c r="H133" s="187"/>
      <c r="I133" s="97"/>
      <c r="J133" s="20"/>
      <c r="K133" s="20"/>
      <c r="L133" s="20"/>
      <c r="M133" s="82"/>
      <c r="N133" s="82"/>
      <c r="O133" s="82"/>
      <c r="P133" s="82"/>
      <c r="Q133" s="82"/>
      <c r="R133" s="82"/>
    </row>
    <row r="134" spans="1:18" ht="14">
      <c r="A134" s="223"/>
      <c r="B134" s="23"/>
      <c r="C134" s="36" t="s">
        <v>144</v>
      </c>
      <c r="D134" s="149"/>
      <c r="E134" s="168"/>
      <c r="F134" s="213">
        <v>0</v>
      </c>
      <c r="G134" s="210">
        <v>0</v>
      </c>
      <c r="H134" s="192"/>
      <c r="I134" s="97"/>
      <c r="J134" s="20"/>
      <c r="K134" s="20"/>
      <c r="L134" s="20"/>
      <c r="M134" s="21"/>
      <c r="N134" s="21"/>
      <c r="O134" s="21"/>
      <c r="P134" s="21"/>
      <c r="Q134" s="21"/>
      <c r="R134" s="21"/>
    </row>
    <row r="135" spans="1:18">
      <c r="A135" s="221"/>
      <c r="B135" s="23"/>
      <c r="C135" s="25"/>
      <c r="D135" s="147"/>
      <c r="E135" s="168"/>
      <c r="F135" s="179"/>
      <c r="G135" s="187"/>
      <c r="H135" s="192"/>
      <c r="I135" s="97"/>
      <c r="J135" s="20"/>
      <c r="K135" s="20"/>
      <c r="L135" s="20"/>
      <c r="M135" s="21"/>
      <c r="N135" s="21"/>
      <c r="O135" s="21"/>
      <c r="P135" s="21"/>
      <c r="Q135" s="21"/>
      <c r="R135" s="21"/>
    </row>
    <row r="136" spans="1:18">
      <c r="A136" s="221"/>
      <c r="B136" s="23"/>
      <c r="C136" s="25"/>
      <c r="D136" s="149"/>
      <c r="E136" s="168"/>
      <c r="F136" s="179"/>
      <c r="G136" s="187"/>
      <c r="H136" s="192"/>
      <c r="I136" s="97"/>
      <c r="J136" s="20"/>
      <c r="K136" s="20"/>
      <c r="L136" s="20"/>
      <c r="M136" s="21"/>
      <c r="N136" s="21"/>
      <c r="O136" s="21"/>
      <c r="P136" s="21"/>
      <c r="Q136" s="21"/>
      <c r="R136" s="21"/>
    </row>
    <row r="137" spans="1:18" s="29" customFormat="1" ht="14">
      <c r="A137" s="70">
        <v>4</v>
      </c>
      <c r="B137" s="65"/>
      <c r="C137" s="27" t="s">
        <v>25</v>
      </c>
      <c r="D137" s="156"/>
      <c r="E137" s="166"/>
      <c r="F137" s="179"/>
      <c r="G137" s="187"/>
      <c r="H137" s="190">
        <f>G138</f>
        <v>135000</v>
      </c>
      <c r="I137" s="100"/>
      <c r="J137" s="28"/>
      <c r="K137" s="28"/>
      <c r="L137" s="28"/>
      <c r="M137" s="21"/>
      <c r="N137" s="21"/>
      <c r="O137" s="21"/>
      <c r="P137" s="21"/>
      <c r="Q137" s="21"/>
      <c r="R137" s="21"/>
    </row>
    <row r="138" spans="1:18" s="29" customFormat="1" ht="30" customHeight="1">
      <c r="A138" s="71">
        <v>4.0999999999999996</v>
      </c>
      <c r="B138" s="65"/>
      <c r="C138" s="27" t="s">
        <v>28</v>
      </c>
      <c r="D138" s="150">
        <v>1</v>
      </c>
      <c r="E138" s="162" t="s">
        <v>16</v>
      </c>
      <c r="F138" s="182">
        <v>135000</v>
      </c>
      <c r="G138" s="189">
        <v>135000</v>
      </c>
      <c r="H138" s="186"/>
      <c r="I138" s="100"/>
      <c r="J138" s="28"/>
      <c r="K138" s="28"/>
      <c r="L138" s="28"/>
      <c r="M138" s="21"/>
      <c r="N138" s="21"/>
      <c r="O138" s="21"/>
      <c r="P138" s="21"/>
      <c r="Q138" s="21"/>
      <c r="R138" s="21"/>
    </row>
    <row r="139" spans="1:18" s="29" customFormat="1" ht="14">
      <c r="A139" s="71"/>
      <c r="B139" s="65"/>
      <c r="C139" s="204" t="s">
        <v>139</v>
      </c>
      <c r="D139" s="150"/>
      <c r="E139" s="165"/>
      <c r="F139" s="179"/>
      <c r="G139" s="187"/>
      <c r="H139" s="190"/>
      <c r="I139" s="100"/>
      <c r="J139" s="28"/>
      <c r="K139" s="28"/>
      <c r="L139" s="28"/>
      <c r="M139" s="21"/>
      <c r="N139" s="21"/>
      <c r="O139" s="21"/>
      <c r="P139" s="21"/>
      <c r="Q139" s="21"/>
      <c r="R139" s="21"/>
    </row>
    <row r="140" spans="1:18" s="29" customFormat="1">
      <c r="A140" s="71"/>
      <c r="B140" s="65"/>
      <c r="C140" s="25"/>
      <c r="D140" s="156"/>
      <c r="E140" s="166"/>
      <c r="F140" s="179"/>
      <c r="G140" s="187"/>
      <c r="H140" s="190"/>
      <c r="I140" s="100"/>
      <c r="J140" s="28"/>
      <c r="K140" s="28"/>
      <c r="L140" s="28"/>
      <c r="M140" s="21"/>
      <c r="N140" s="21"/>
      <c r="O140" s="21"/>
      <c r="P140" s="21"/>
      <c r="Q140" s="21"/>
      <c r="R140" s="21"/>
    </row>
    <row r="141" spans="1:18" s="29" customFormat="1" ht="14">
      <c r="A141" s="70">
        <v>5</v>
      </c>
      <c r="B141" s="65"/>
      <c r="C141" s="27" t="s">
        <v>35</v>
      </c>
      <c r="D141" s="156"/>
      <c r="E141" s="162"/>
      <c r="F141" s="175"/>
      <c r="G141" s="185"/>
      <c r="H141" s="190">
        <f>G144+G145+G146+G147</f>
        <v>13665</v>
      </c>
      <c r="I141" s="100"/>
      <c r="J141" s="28"/>
      <c r="K141" s="28"/>
      <c r="L141" s="28"/>
      <c r="M141" s="21"/>
      <c r="N141" s="21"/>
      <c r="O141" s="21"/>
      <c r="P141" s="21"/>
      <c r="Q141" s="21"/>
      <c r="R141" s="21"/>
    </row>
    <row r="142" spans="1:18" s="29" customFormat="1">
      <c r="A142" s="71"/>
      <c r="B142" s="65"/>
      <c r="C142" s="25"/>
      <c r="D142" s="154"/>
      <c r="E142" s="162"/>
      <c r="F142" s="175"/>
      <c r="G142" s="185"/>
      <c r="H142" s="186"/>
      <c r="I142" s="100"/>
      <c r="J142" s="28"/>
      <c r="K142" s="28"/>
      <c r="L142" s="28"/>
      <c r="M142" s="21"/>
      <c r="N142" s="21"/>
      <c r="O142" s="21"/>
      <c r="P142" s="21"/>
      <c r="Q142" s="21"/>
      <c r="R142" s="21"/>
    </row>
    <row r="143" spans="1:18" s="29" customFormat="1" ht="14">
      <c r="A143" s="71">
        <v>5.0999999999999996</v>
      </c>
      <c r="B143" s="65"/>
      <c r="C143" s="66" t="s">
        <v>184</v>
      </c>
      <c r="D143" s="150"/>
      <c r="E143" s="162"/>
      <c r="F143" s="175"/>
      <c r="G143" s="185"/>
      <c r="H143" s="186"/>
      <c r="I143" s="100"/>
      <c r="J143" s="28"/>
      <c r="K143" s="28"/>
      <c r="L143" s="28"/>
      <c r="M143" s="21"/>
      <c r="N143" s="21"/>
      <c r="O143" s="21"/>
      <c r="P143" s="21"/>
      <c r="Q143" s="21"/>
      <c r="R143" s="21"/>
    </row>
    <row r="144" spans="1:18" ht="14">
      <c r="A144" s="224"/>
      <c r="B144" s="37"/>
      <c r="C144" s="36" t="s">
        <v>140</v>
      </c>
      <c r="D144" s="205">
        <v>12</v>
      </c>
      <c r="E144" s="162" t="s">
        <v>18</v>
      </c>
      <c r="F144" s="181">
        <v>500</v>
      </c>
      <c r="G144" s="206" t="s">
        <v>190</v>
      </c>
      <c r="H144" s="186"/>
      <c r="I144" s="100"/>
      <c r="J144" s="20"/>
      <c r="K144" s="20"/>
      <c r="L144" s="20"/>
      <c r="M144" s="21"/>
      <c r="N144" s="21"/>
      <c r="O144" s="21"/>
      <c r="P144" s="21"/>
      <c r="Q144" s="21"/>
      <c r="R144" s="21"/>
    </row>
    <row r="145" spans="1:18" s="29" customFormat="1" ht="14">
      <c r="A145" s="71"/>
      <c r="B145" s="65"/>
      <c r="C145" s="36" t="s">
        <v>141</v>
      </c>
      <c r="D145" s="205">
        <v>3</v>
      </c>
      <c r="E145" s="162" t="s">
        <v>18</v>
      </c>
      <c r="F145" s="181">
        <v>475</v>
      </c>
      <c r="G145" s="189">
        <v>1425</v>
      </c>
      <c r="H145" s="186"/>
      <c r="I145" s="100"/>
      <c r="J145" s="28"/>
      <c r="K145" s="28"/>
      <c r="L145" s="28"/>
      <c r="M145" s="21"/>
      <c r="N145" s="21"/>
      <c r="O145" s="21"/>
      <c r="P145" s="21"/>
      <c r="Q145" s="21"/>
      <c r="R145" s="21"/>
    </row>
    <row r="146" spans="1:18" s="29" customFormat="1" ht="14">
      <c r="A146" s="71"/>
      <c r="B146" s="65"/>
      <c r="C146" s="36" t="s">
        <v>142</v>
      </c>
      <c r="D146" s="150">
        <v>15</v>
      </c>
      <c r="E146" s="162" t="s">
        <v>18</v>
      </c>
      <c r="F146" s="181">
        <v>390</v>
      </c>
      <c r="G146" s="207">
        <v>5850</v>
      </c>
      <c r="H146" s="186"/>
      <c r="I146" s="100"/>
      <c r="J146" s="28"/>
      <c r="K146" s="28"/>
      <c r="L146" s="28"/>
      <c r="M146" s="21"/>
      <c r="N146" s="21"/>
      <c r="O146" s="21"/>
      <c r="P146" s="21"/>
      <c r="Q146" s="21"/>
      <c r="R146" s="21"/>
    </row>
    <row r="147" spans="1:18" s="29" customFormat="1" ht="14">
      <c r="A147" s="71"/>
      <c r="B147" s="65"/>
      <c r="C147" s="36" t="s">
        <v>143</v>
      </c>
      <c r="D147" s="150">
        <v>1</v>
      </c>
      <c r="E147" s="162" t="s">
        <v>18</v>
      </c>
      <c r="F147" s="181">
        <v>390</v>
      </c>
      <c r="G147" s="207">
        <v>390</v>
      </c>
      <c r="H147" s="186"/>
      <c r="I147" s="100"/>
      <c r="J147" s="28"/>
      <c r="K147" s="28"/>
      <c r="L147" s="28"/>
      <c r="M147" s="21"/>
      <c r="N147" s="21"/>
      <c r="O147" s="21"/>
      <c r="P147" s="21"/>
      <c r="Q147" s="21"/>
      <c r="R147" s="21"/>
    </row>
    <row r="148" spans="1:18" s="29" customFormat="1">
      <c r="A148" s="71"/>
      <c r="B148" s="65"/>
      <c r="C148" s="36"/>
      <c r="D148" s="150"/>
      <c r="E148" s="162"/>
      <c r="F148" s="181"/>
      <c r="G148" s="207"/>
      <c r="H148" s="186"/>
      <c r="I148" s="100"/>
      <c r="J148" s="28"/>
      <c r="K148" s="28"/>
      <c r="L148" s="28"/>
      <c r="M148" s="21"/>
      <c r="N148" s="21"/>
      <c r="O148" s="21"/>
      <c r="P148" s="21"/>
      <c r="Q148" s="21"/>
      <c r="R148" s="21"/>
    </row>
    <row r="149" spans="1:18" s="29" customFormat="1" ht="14">
      <c r="A149" s="71">
        <v>5.2</v>
      </c>
      <c r="B149" s="65"/>
      <c r="C149" s="66" t="s">
        <v>191</v>
      </c>
      <c r="D149" s="150"/>
      <c r="E149" s="162"/>
      <c r="F149" s="181"/>
      <c r="G149" s="207"/>
      <c r="H149" s="229" t="str">
        <f>G150</f>
        <v>£840.00</v>
      </c>
      <c r="I149" s="100"/>
      <c r="J149" s="28"/>
      <c r="K149" s="28"/>
      <c r="L149" s="28"/>
      <c r="M149" s="21"/>
      <c r="N149" s="21"/>
      <c r="O149" s="21"/>
      <c r="P149" s="21"/>
      <c r="Q149" s="21"/>
      <c r="R149" s="21"/>
    </row>
    <row r="150" spans="1:18" s="29" customFormat="1" ht="14">
      <c r="A150" s="71"/>
      <c r="B150" s="65"/>
      <c r="C150" s="25" t="s">
        <v>150</v>
      </c>
      <c r="D150" s="149">
        <v>35</v>
      </c>
      <c r="E150" s="161" t="s">
        <v>29</v>
      </c>
      <c r="F150" s="212" t="s">
        <v>152</v>
      </c>
      <c r="G150" s="206" t="s">
        <v>153</v>
      </c>
      <c r="H150" s="192"/>
      <c r="I150" s="100"/>
      <c r="J150" s="28"/>
      <c r="K150" s="28"/>
      <c r="L150" s="28"/>
      <c r="M150" s="21"/>
      <c r="N150" s="21"/>
      <c r="O150" s="21"/>
      <c r="P150" s="21"/>
      <c r="Q150" s="21"/>
      <c r="R150" s="21"/>
    </row>
    <row r="151" spans="1:18">
      <c r="A151" s="224"/>
      <c r="B151" s="37"/>
      <c r="C151" s="36"/>
      <c r="D151" s="150"/>
      <c r="E151" s="165"/>
      <c r="F151" s="72"/>
      <c r="G151" s="183"/>
      <c r="H151" s="183"/>
      <c r="I151" s="100"/>
      <c r="J151" s="20"/>
      <c r="K151" s="20"/>
      <c r="L151" s="20"/>
      <c r="M151" s="21"/>
      <c r="N151" s="21"/>
      <c r="O151" s="21"/>
      <c r="P151" s="21"/>
      <c r="Q151" s="21"/>
      <c r="R151" s="21"/>
    </row>
    <row r="152" spans="1:18" ht="14">
      <c r="A152" s="70">
        <v>7</v>
      </c>
      <c r="B152" s="37"/>
      <c r="C152" s="66" t="s">
        <v>189</v>
      </c>
      <c r="D152" s="150"/>
      <c r="E152" s="165"/>
      <c r="F152" s="72"/>
      <c r="G152" s="183"/>
      <c r="H152" s="190">
        <f>G153</f>
        <v>953400</v>
      </c>
      <c r="I152" s="100"/>
      <c r="J152" s="20"/>
      <c r="K152" s="20"/>
      <c r="L152" s="20"/>
      <c r="M152" s="21"/>
      <c r="N152" s="21"/>
      <c r="O152" s="21"/>
      <c r="P152" s="21"/>
      <c r="Q152" s="21"/>
      <c r="R152" s="21"/>
    </row>
    <row r="153" spans="1:18" s="29" customFormat="1" ht="14">
      <c r="A153" s="222"/>
      <c r="B153" s="24"/>
      <c r="C153" s="36" t="s">
        <v>185</v>
      </c>
      <c r="D153" s="150">
        <v>2724</v>
      </c>
      <c r="E153" s="165" t="s">
        <v>29</v>
      </c>
      <c r="F153" s="209">
        <v>350</v>
      </c>
      <c r="G153" s="208">
        <v>953400</v>
      </c>
      <c r="H153" s="183"/>
      <c r="I153" s="101"/>
      <c r="J153" s="28"/>
      <c r="K153" s="28"/>
      <c r="L153" s="28"/>
      <c r="M153" s="21"/>
      <c r="N153" s="21"/>
      <c r="O153" s="21"/>
      <c r="P153" s="21"/>
      <c r="Q153" s="21"/>
      <c r="R153" s="21"/>
    </row>
    <row r="154" spans="1:18" s="29" customFormat="1">
      <c r="A154" s="222"/>
      <c r="B154" s="24"/>
      <c r="C154" s="36"/>
      <c r="D154" s="150"/>
      <c r="E154" s="165"/>
      <c r="F154" s="209"/>
      <c r="G154" s="208"/>
      <c r="H154" s="183"/>
      <c r="I154" s="101"/>
      <c r="J154" s="28"/>
      <c r="K154" s="28"/>
      <c r="L154" s="28"/>
      <c r="M154" s="21"/>
      <c r="N154" s="21"/>
      <c r="O154" s="21"/>
      <c r="P154" s="21"/>
      <c r="Q154" s="21"/>
      <c r="R154" s="21"/>
    </row>
    <row r="155" spans="1:18" s="29" customFormat="1" ht="14">
      <c r="A155" s="221">
        <v>8</v>
      </c>
      <c r="B155" s="24"/>
      <c r="C155" s="66" t="s">
        <v>187</v>
      </c>
      <c r="D155" s="150"/>
      <c r="E155" s="165"/>
      <c r="F155" s="209"/>
      <c r="G155" s="208"/>
      <c r="H155" s="183"/>
      <c r="I155" s="101"/>
      <c r="J155" s="28"/>
      <c r="K155" s="28"/>
      <c r="L155" s="28"/>
      <c r="M155" s="21"/>
      <c r="N155" s="21"/>
      <c r="O155" s="21"/>
      <c r="P155" s="21"/>
      <c r="Q155" s="21"/>
      <c r="R155" s="21"/>
    </row>
    <row r="156" spans="1:18" s="29" customFormat="1">
      <c r="A156" s="222"/>
      <c r="B156" s="24"/>
      <c r="C156" s="36"/>
      <c r="D156" s="147"/>
      <c r="E156" s="168"/>
      <c r="F156" s="72"/>
      <c r="G156" s="183"/>
      <c r="H156" s="183"/>
      <c r="I156" s="100"/>
      <c r="J156" s="28"/>
      <c r="K156" s="28"/>
      <c r="L156" s="28"/>
      <c r="M156" s="21"/>
      <c r="N156" s="21"/>
      <c r="O156" s="21"/>
      <c r="P156" s="21"/>
      <c r="Q156" s="21"/>
      <c r="R156" s="21"/>
    </row>
    <row r="157" spans="1:18" s="29" customFormat="1">
      <c r="A157" s="222"/>
      <c r="B157" s="24"/>
      <c r="C157" s="36"/>
      <c r="D157" s="147"/>
      <c r="E157" s="168"/>
      <c r="F157" s="72"/>
      <c r="G157" s="183"/>
      <c r="H157" s="183"/>
      <c r="I157" s="100"/>
      <c r="J157" s="28"/>
      <c r="K157" s="28"/>
      <c r="L157" s="28"/>
      <c r="M157" s="21"/>
      <c r="N157" s="21"/>
      <c r="O157" s="21"/>
      <c r="P157" s="21"/>
      <c r="Q157" s="21"/>
      <c r="R157" s="21"/>
    </row>
    <row r="158" spans="1:18" ht="15" thickBot="1">
      <c r="A158" s="70"/>
      <c r="B158" s="37"/>
      <c r="C158" s="66" t="s">
        <v>186</v>
      </c>
      <c r="D158" s="157"/>
      <c r="E158" s="169"/>
      <c r="F158" s="72"/>
      <c r="G158" s="183"/>
      <c r="H158" s="193">
        <f>SUM(H152+H149+H141+H137+H126+H121+H107+H98+H89+H48+H40+H36+H31+H26+H21+H14+H10)</f>
        <v>3039054</v>
      </c>
      <c r="I158" s="102"/>
      <c r="J158" s="20"/>
      <c r="K158" s="20"/>
      <c r="L158" s="20"/>
      <c r="M158" s="21"/>
      <c r="N158" s="21"/>
      <c r="O158" s="21"/>
      <c r="P158" s="21"/>
      <c r="Q158" s="21"/>
      <c r="R158" s="21"/>
    </row>
    <row r="159" spans="1:18" ht="14" thickTop="1">
      <c r="A159" s="70"/>
      <c r="B159" s="37"/>
      <c r="C159" s="66"/>
      <c r="D159" s="157"/>
      <c r="E159" s="169"/>
      <c r="F159" s="72"/>
      <c r="G159" s="183"/>
      <c r="H159" s="190"/>
      <c r="I159" s="102"/>
      <c r="J159" s="20"/>
      <c r="K159" s="20"/>
      <c r="L159" s="20"/>
      <c r="M159" s="21"/>
      <c r="N159" s="21"/>
      <c r="O159" s="21"/>
      <c r="P159" s="21"/>
      <c r="Q159" s="21"/>
      <c r="R159" s="21"/>
    </row>
    <row r="160" spans="1:18">
      <c r="A160" s="70"/>
      <c r="B160" s="37"/>
      <c r="C160" s="36"/>
      <c r="D160" s="157"/>
      <c r="E160" s="169"/>
      <c r="F160" s="72"/>
      <c r="G160" s="183"/>
      <c r="H160" s="190"/>
      <c r="I160" s="102"/>
      <c r="J160" s="20"/>
      <c r="K160" s="20"/>
      <c r="L160" s="20"/>
      <c r="M160" s="21"/>
      <c r="N160" s="21"/>
      <c r="O160" s="21"/>
      <c r="P160" s="21"/>
      <c r="Q160" s="21"/>
      <c r="R160" s="21"/>
    </row>
    <row r="161" spans="1:18">
      <c r="A161" s="70"/>
      <c r="B161" s="37"/>
      <c r="C161" s="36"/>
      <c r="D161" s="157"/>
      <c r="E161" s="169"/>
      <c r="F161" s="72"/>
      <c r="G161" s="183"/>
      <c r="H161" s="190"/>
      <c r="I161" s="102"/>
      <c r="J161" s="20"/>
      <c r="K161" s="20"/>
      <c r="L161" s="20"/>
      <c r="M161" s="21"/>
      <c r="N161" s="21"/>
      <c r="O161" s="21"/>
      <c r="P161" s="21"/>
      <c r="Q161" s="21"/>
      <c r="R161" s="21"/>
    </row>
    <row r="162" spans="1:18" ht="14">
      <c r="A162" s="70">
        <v>9</v>
      </c>
      <c r="B162" s="37"/>
      <c r="C162" s="73" t="s">
        <v>64</v>
      </c>
      <c r="D162" s="157"/>
      <c r="E162" s="169"/>
      <c r="F162" s="72"/>
      <c r="G162" s="190"/>
      <c r="H162" s="190"/>
      <c r="I162" s="102"/>
      <c r="J162" s="20"/>
      <c r="K162" s="20"/>
      <c r="L162" s="20"/>
      <c r="M162" s="21"/>
      <c r="N162" s="21"/>
      <c r="O162" s="21"/>
      <c r="P162" s="21"/>
      <c r="Q162" s="21"/>
      <c r="R162" s="21"/>
    </row>
    <row r="163" spans="1:18" ht="14">
      <c r="A163" s="70"/>
      <c r="B163" s="37"/>
      <c r="C163" s="36" t="s">
        <v>166</v>
      </c>
      <c r="D163" s="157"/>
      <c r="E163" s="214">
        <v>0.15</v>
      </c>
      <c r="F163" s="72"/>
      <c r="G163" s="183"/>
      <c r="H163" s="190">
        <v>455858.1</v>
      </c>
      <c r="I163" s="102"/>
      <c r="J163" s="20"/>
      <c r="K163" s="20"/>
      <c r="L163" s="20"/>
      <c r="M163" s="21"/>
      <c r="N163" s="21"/>
      <c r="O163" s="21"/>
      <c r="P163" s="21"/>
      <c r="Q163" s="21"/>
      <c r="R163" s="21"/>
    </row>
    <row r="164" spans="1:18" ht="14">
      <c r="A164" s="70"/>
      <c r="B164" s="37"/>
      <c r="C164" s="36" t="s">
        <v>165</v>
      </c>
      <c r="D164" s="157"/>
      <c r="E164" s="214">
        <v>0.1</v>
      </c>
      <c r="F164" s="72"/>
      <c r="G164" s="183"/>
      <c r="H164" s="190">
        <v>303905.40000000002</v>
      </c>
      <c r="I164" s="102"/>
      <c r="J164" s="20"/>
      <c r="K164" s="20"/>
      <c r="L164" s="20"/>
      <c r="M164" s="21"/>
      <c r="N164" s="21"/>
      <c r="O164" s="21"/>
      <c r="P164" s="21"/>
      <c r="Q164" s="21"/>
      <c r="R164" s="21"/>
    </row>
    <row r="165" spans="1:18">
      <c r="A165" s="70"/>
      <c r="B165" s="37"/>
      <c r="C165" s="36"/>
      <c r="D165" s="157"/>
      <c r="E165" s="214"/>
      <c r="F165" s="72"/>
      <c r="G165" s="183"/>
      <c r="H165" s="190"/>
      <c r="I165" s="102"/>
      <c r="J165" s="20"/>
      <c r="K165" s="20"/>
      <c r="L165" s="20"/>
      <c r="M165" s="21"/>
      <c r="N165" s="21"/>
      <c r="O165" s="21"/>
      <c r="P165" s="21"/>
      <c r="Q165" s="21"/>
      <c r="R165" s="21"/>
    </row>
    <row r="166" spans="1:18">
      <c r="A166" s="70"/>
      <c r="B166" s="37"/>
      <c r="C166" s="66"/>
      <c r="D166" s="157"/>
      <c r="E166" s="169"/>
      <c r="F166" s="72"/>
      <c r="G166" s="183"/>
      <c r="H166" s="190"/>
      <c r="I166" s="102"/>
      <c r="J166" s="20"/>
      <c r="K166" s="20"/>
      <c r="L166" s="20"/>
      <c r="M166" s="21"/>
      <c r="N166" s="21"/>
      <c r="O166" s="21"/>
      <c r="P166" s="21"/>
      <c r="Q166" s="21"/>
      <c r="R166" s="21"/>
    </row>
    <row r="167" spans="1:18">
      <c r="A167" s="325"/>
      <c r="B167" s="326"/>
      <c r="C167" s="319" t="s">
        <v>26</v>
      </c>
      <c r="D167" s="320"/>
      <c r="E167" s="321"/>
      <c r="F167" s="322"/>
      <c r="G167" s="322"/>
      <c r="H167" s="323">
        <f>H163+H164+H158</f>
        <v>3798817.5</v>
      </c>
      <c r="I167" s="79"/>
      <c r="J167" s="20"/>
      <c r="K167" s="20"/>
      <c r="L167" s="20"/>
      <c r="M167" s="21"/>
      <c r="N167" s="21"/>
      <c r="O167" s="21"/>
      <c r="P167" s="21"/>
      <c r="Q167" s="21"/>
      <c r="R167" s="21"/>
    </row>
    <row r="168" spans="1:18">
      <c r="A168" s="227"/>
      <c r="B168" s="283"/>
      <c r="C168" s="292"/>
      <c r="D168" s="284"/>
      <c r="E168" s="288"/>
      <c r="F168" s="286"/>
      <c r="G168" s="286"/>
      <c r="H168" s="291"/>
      <c r="I168" s="324"/>
      <c r="J168" s="20"/>
      <c r="K168" s="20"/>
      <c r="L168" s="20"/>
      <c r="M168" s="21"/>
      <c r="N168" s="21"/>
      <c r="O168" s="21"/>
      <c r="P168" s="21"/>
      <c r="Q168" s="21"/>
      <c r="R168" s="21"/>
    </row>
    <row r="169" spans="1:18">
      <c r="A169" s="227"/>
      <c r="B169" s="283"/>
      <c r="C169" s="292"/>
      <c r="D169" s="284"/>
      <c r="E169" s="288"/>
      <c r="F169" s="286"/>
      <c r="G169" s="286"/>
      <c r="H169" s="291"/>
      <c r="I169" s="324"/>
      <c r="J169" s="20"/>
      <c r="K169" s="20"/>
      <c r="L169" s="20"/>
      <c r="M169" s="21"/>
      <c r="N169" s="21"/>
      <c r="O169" s="21"/>
      <c r="P169" s="21"/>
      <c r="Q169" s="21"/>
      <c r="R169" s="21"/>
    </row>
    <row r="170" spans="1:18">
      <c r="A170" s="227"/>
      <c r="B170" s="283"/>
      <c r="C170" s="292"/>
      <c r="D170" s="284"/>
      <c r="E170" s="288"/>
      <c r="F170" s="286"/>
      <c r="G170" s="286"/>
      <c r="H170" s="291"/>
      <c r="I170" s="324"/>
      <c r="J170" s="20"/>
      <c r="K170" s="20"/>
      <c r="L170" s="20"/>
      <c r="M170" s="21"/>
      <c r="N170" s="21"/>
      <c r="O170" s="21"/>
      <c r="P170" s="21"/>
      <c r="Q170" s="21"/>
      <c r="R170" s="21"/>
    </row>
    <row r="171" spans="1:18">
      <c r="A171" s="227"/>
      <c r="B171" s="283"/>
      <c r="C171" s="292"/>
      <c r="D171" s="284"/>
      <c r="E171" s="288"/>
      <c r="F171" s="286"/>
      <c r="G171" s="286"/>
      <c r="H171" s="291"/>
      <c r="I171" s="324"/>
      <c r="J171" s="20"/>
      <c r="K171" s="20"/>
      <c r="L171" s="20"/>
      <c r="M171" s="21"/>
      <c r="N171" s="21"/>
      <c r="O171" s="21"/>
      <c r="P171" s="21"/>
      <c r="Q171" s="21"/>
      <c r="R171" s="21"/>
    </row>
    <row r="172" spans="1:18">
      <c r="A172" s="227"/>
      <c r="B172" s="283"/>
      <c r="C172" s="318" t="s">
        <v>200</v>
      </c>
      <c r="D172" s="284"/>
      <c r="E172" s="288"/>
      <c r="F172" s="286"/>
      <c r="G172" s="286"/>
      <c r="H172" s="291"/>
      <c r="I172" s="324"/>
      <c r="J172" s="20"/>
      <c r="K172" s="20"/>
      <c r="L172" s="20"/>
      <c r="M172" s="21"/>
      <c r="N172" s="21"/>
      <c r="O172" s="21"/>
      <c r="P172" s="21"/>
      <c r="Q172" s="21"/>
      <c r="R172" s="21"/>
    </row>
    <row r="173" spans="1:18">
      <c r="A173" s="227"/>
      <c r="B173" s="283"/>
      <c r="C173" s="292"/>
      <c r="D173" s="284"/>
      <c r="E173" s="288"/>
      <c r="F173" s="286"/>
      <c r="G173" s="286"/>
      <c r="H173" s="291"/>
      <c r="I173" s="324"/>
      <c r="J173" s="20"/>
      <c r="K173" s="20"/>
      <c r="L173" s="20"/>
      <c r="M173" s="21"/>
      <c r="N173" s="21"/>
      <c r="O173" s="21"/>
      <c r="P173" s="21"/>
      <c r="Q173" s="21"/>
      <c r="R173" s="21"/>
    </row>
    <row r="174" spans="1:18" ht="15" customHeight="1">
      <c r="A174" s="227"/>
      <c r="B174" s="283"/>
      <c r="C174" s="318" t="s">
        <v>201</v>
      </c>
      <c r="D174" s="284"/>
      <c r="E174" s="288"/>
      <c r="F174" s="286"/>
      <c r="G174" s="286"/>
      <c r="H174" s="291"/>
      <c r="I174" s="324"/>
      <c r="J174" s="20"/>
      <c r="K174" s="20"/>
      <c r="L174" s="20"/>
      <c r="M174" s="21"/>
      <c r="N174" s="21"/>
      <c r="O174" s="21"/>
      <c r="P174" s="21"/>
      <c r="Q174" s="21"/>
      <c r="R174" s="21"/>
    </row>
    <row r="175" spans="1:18">
      <c r="A175" s="227"/>
      <c r="B175" s="283"/>
      <c r="C175" s="292"/>
      <c r="D175" s="284"/>
      <c r="E175" s="288"/>
      <c r="F175" s="286"/>
      <c r="G175" s="286"/>
      <c r="H175" s="291"/>
      <c r="I175" s="324"/>
      <c r="J175" s="20"/>
      <c r="K175" s="20"/>
      <c r="L175" s="20"/>
      <c r="M175" s="21"/>
      <c r="N175" s="21"/>
      <c r="O175" s="21"/>
      <c r="P175" s="21"/>
      <c r="Q175" s="21"/>
      <c r="R175" s="21"/>
    </row>
    <row r="176" spans="1:18">
      <c r="A176" s="227"/>
      <c r="B176" s="283"/>
      <c r="C176" s="287" t="s">
        <v>209</v>
      </c>
      <c r="D176" s="284"/>
      <c r="E176" s="288"/>
      <c r="F176" s="286"/>
      <c r="G176" s="286"/>
      <c r="H176" s="291"/>
      <c r="I176" s="324"/>
      <c r="J176" s="20"/>
      <c r="K176" s="20"/>
      <c r="L176" s="20"/>
      <c r="M176" s="21"/>
      <c r="N176" s="21"/>
      <c r="O176" s="21"/>
      <c r="P176" s="21"/>
      <c r="Q176" s="21"/>
      <c r="R176" s="21"/>
    </row>
    <row r="177" spans="1:18">
      <c r="A177" s="227"/>
      <c r="B177" s="283"/>
      <c r="C177" s="287"/>
      <c r="D177" s="284"/>
      <c r="E177" s="288"/>
      <c r="F177" s="286"/>
      <c r="G177" s="286"/>
      <c r="H177" s="291"/>
      <c r="I177" s="324"/>
      <c r="J177" s="20"/>
      <c r="K177" s="20"/>
      <c r="L177" s="20"/>
      <c r="M177" s="21"/>
      <c r="N177" s="21"/>
      <c r="O177" s="21"/>
      <c r="P177" s="21"/>
      <c r="Q177" s="21"/>
      <c r="R177" s="21"/>
    </row>
    <row r="178" spans="1:18">
      <c r="A178" s="227"/>
      <c r="B178" s="283"/>
      <c r="C178" s="287" t="s">
        <v>212</v>
      </c>
      <c r="D178" s="284"/>
      <c r="E178" s="288"/>
      <c r="F178" s="286"/>
      <c r="G178" s="286"/>
      <c r="H178" s="291"/>
      <c r="I178" s="324"/>
      <c r="J178" s="20"/>
      <c r="K178" s="20"/>
      <c r="L178" s="20"/>
      <c r="M178" s="21"/>
      <c r="N178" s="21"/>
      <c r="O178" s="21"/>
      <c r="P178" s="21"/>
      <c r="Q178" s="21"/>
      <c r="R178" s="21"/>
    </row>
    <row r="179" spans="1:18">
      <c r="A179" s="227"/>
      <c r="B179" s="283"/>
      <c r="C179" s="287"/>
      <c r="D179" s="284"/>
      <c r="E179" s="288"/>
      <c r="F179" s="286"/>
      <c r="G179" s="286"/>
      <c r="H179" s="291"/>
      <c r="I179" s="324"/>
      <c r="J179" s="20"/>
      <c r="K179" s="20"/>
      <c r="L179" s="20"/>
      <c r="M179" s="21"/>
      <c r="N179" s="21"/>
      <c r="O179" s="21"/>
      <c r="P179" s="21"/>
      <c r="Q179" s="21"/>
      <c r="R179" s="21"/>
    </row>
    <row r="180" spans="1:18">
      <c r="A180" s="227"/>
      <c r="B180" s="283"/>
      <c r="C180" s="287" t="s">
        <v>202</v>
      </c>
      <c r="D180" s="284"/>
      <c r="E180" s="288"/>
      <c r="F180" s="286"/>
      <c r="G180" s="286"/>
      <c r="H180" s="291"/>
      <c r="I180" s="324"/>
      <c r="J180" s="20"/>
      <c r="K180" s="20"/>
      <c r="L180" s="20"/>
      <c r="M180" s="21"/>
      <c r="N180" s="21"/>
      <c r="O180" s="21"/>
      <c r="P180" s="21"/>
      <c r="Q180" s="21"/>
      <c r="R180" s="21"/>
    </row>
    <row r="181" spans="1:18">
      <c r="A181" s="227"/>
      <c r="B181" s="283"/>
      <c r="C181" s="287"/>
      <c r="D181" s="284"/>
      <c r="E181" s="288"/>
      <c r="F181" s="286"/>
      <c r="G181" s="286"/>
      <c r="H181" s="291"/>
      <c r="I181" s="324"/>
      <c r="J181" s="20"/>
      <c r="K181" s="20"/>
      <c r="L181" s="20"/>
      <c r="M181" s="21"/>
      <c r="N181" s="21"/>
      <c r="O181" s="21"/>
      <c r="P181" s="21"/>
      <c r="Q181" s="21"/>
      <c r="R181" s="21"/>
    </row>
    <row r="182" spans="1:18">
      <c r="A182" s="227"/>
      <c r="B182" s="283"/>
      <c r="C182" s="287" t="s">
        <v>203</v>
      </c>
      <c r="D182" s="284"/>
      <c r="E182" s="288"/>
      <c r="F182" s="286"/>
      <c r="G182" s="286"/>
      <c r="H182" s="291"/>
      <c r="I182" s="324"/>
      <c r="J182" s="20"/>
      <c r="K182" s="20"/>
      <c r="L182" s="20"/>
      <c r="M182" s="21"/>
      <c r="N182" s="21"/>
      <c r="O182" s="21"/>
      <c r="P182" s="21"/>
      <c r="Q182" s="21"/>
      <c r="R182" s="21"/>
    </row>
    <row r="183" spans="1:18">
      <c r="A183" s="227"/>
      <c r="B183" s="283"/>
      <c r="C183" s="287"/>
      <c r="D183" s="284"/>
      <c r="E183" s="288"/>
      <c r="F183" s="286"/>
      <c r="G183" s="286"/>
      <c r="H183" s="291"/>
      <c r="I183" s="324"/>
      <c r="J183" s="20"/>
      <c r="K183" s="20"/>
      <c r="L183" s="20"/>
      <c r="M183" s="21"/>
      <c r="N183" s="21"/>
      <c r="O183" s="21"/>
      <c r="P183" s="21"/>
      <c r="Q183" s="21"/>
      <c r="R183" s="21"/>
    </row>
    <row r="184" spans="1:18">
      <c r="A184" s="227"/>
      <c r="B184" s="283"/>
      <c r="C184" s="287" t="s">
        <v>240</v>
      </c>
      <c r="D184" s="284"/>
      <c r="E184" s="288"/>
      <c r="F184" s="286"/>
      <c r="G184" s="286"/>
      <c r="H184" s="291"/>
      <c r="I184" s="324"/>
      <c r="J184" s="20"/>
      <c r="K184" s="20"/>
      <c r="L184" s="20"/>
      <c r="M184" s="21"/>
      <c r="N184" s="21"/>
      <c r="O184" s="21"/>
      <c r="P184" s="21"/>
      <c r="Q184" s="21"/>
      <c r="R184" s="21"/>
    </row>
    <row r="185" spans="1:18" ht="14" thickBot="1">
      <c r="A185" s="227"/>
      <c r="B185" s="283"/>
      <c r="C185" s="298"/>
      <c r="D185" s="306"/>
      <c r="E185" s="310"/>
      <c r="F185" s="290"/>
      <c r="G185" s="290"/>
      <c r="H185" s="291"/>
      <c r="I185" s="324"/>
      <c r="J185" s="20"/>
      <c r="K185" s="20"/>
      <c r="L185" s="20"/>
      <c r="M185" s="21"/>
      <c r="N185" s="21"/>
      <c r="O185" s="21"/>
      <c r="P185" s="21"/>
      <c r="Q185" s="21"/>
      <c r="R185" s="21"/>
    </row>
    <row r="186" spans="1:18">
      <c r="A186" s="227"/>
      <c r="B186" s="289"/>
      <c r="C186" s="287"/>
      <c r="D186" s="284"/>
      <c r="E186" s="288"/>
      <c r="F186" s="286"/>
      <c r="G186" s="300" t="s">
        <v>218</v>
      </c>
      <c r="H186" s="291"/>
      <c r="I186" s="324"/>
      <c r="J186" s="20"/>
      <c r="K186" s="20"/>
      <c r="L186" s="20"/>
      <c r="M186" s="21"/>
      <c r="N186" s="21"/>
      <c r="O186" s="21"/>
      <c r="P186" s="21"/>
      <c r="Q186" s="21"/>
      <c r="R186" s="21"/>
    </row>
    <row r="187" spans="1:18" ht="15" customHeight="1">
      <c r="A187" s="227"/>
      <c r="B187" s="289"/>
      <c r="C187" s="287" t="s">
        <v>213</v>
      </c>
      <c r="D187" s="299" t="s">
        <v>244</v>
      </c>
      <c r="E187" s="299"/>
      <c r="F187" s="299"/>
      <c r="G187" s="302">
        <v>3039054</v>
      </c>
      <c r="H187" s="291"/>
      <c r="I187" s="324"/>
      <c r="J187" s="20"/>
      <c r="K187" s="20"/>
      <c r="L187" s="20"/>
      <c r="M187" s="21"/>
      <c r="N187" s="21"/>
      <c r="O187" s="21"/>
      <c r="P187" s="21"/>
      <c r="Q187" s="21"/>
      <c r="R187" s="21"/>
    </row>
    <row r="188" spans="1:18" ht="15" customHeight="1">
      <c r="A188" s="227"/>
      <c r="B188" s="283"/>
      <c r="C188" s="296"/>
      <c r="D188" s="301"/>
      <c r="E188" s="301"/>
      <c r="F188" s="301"/>
      <c r="G188" s="285"/>
      <c r="H188" s="291"/>
      <c r="I188" s="324"/>
      <c r="J188" s="20"/>
      <c r="K188" s="20"/>
      <c r="L188" s="20"/>
      <c r="M188" s="21"/>
      <c r="N188" s="21"/>
      <c r="O188" s="21"/>
      <c r="P188" s="21"/>
      <c r="Q188" s="21"/>
      <c r="R188" s="21"/>
    </row>
    <row r="189" spans="1:18" ht="15" customHeight="1" thickBot="1">
      <c r="A189" s="227"/>
      <c r="B189" s="283"/>
      <c r="C189" s="297" t="s">
        <v>214</v>
      </c>
      <c r="D189" s="303" t="s">
        <v>242</v>
      </c>
      <c r="E189" s="303"/>
      <c r="F189" s="303"/>
      <c r="G189" s="304">
        <v>54702.97</v>
      </c>
      <c r="H189" s="291"/>
      <c r="I189" s="324"/>
      <c r="J189" s="20"/>
      <c r="K189" s="20"/>
      <c r="L189" s="20"/>
      <c r="M189" s="21"/>
      <c r="N189" s="21"/>
      <c r="O189" s="21"/>
      <c r="P189" s="21"/>
      <c r="Q189" s="21"/>
      <c r="R189" s="21"/>
    </row>
    <row r="190" spans="1:18">
      <c r="A190" s="227"/>
      <c r="B190" s="283"/>
      <c r="C190" s="296"/>
      <c r="D190" s="284"/>
      <c r="E190" s="288"/>
      <c r="F190" s="286"/>
      <c r="G190" s="285"/>
      <c r="H190" s="291"/>
      <c r="I190" s="324"/>
      <c r="J190" s="20"/>
      <c r="K190" s="20"/>
      <c r="L190" s="20"/>
      <c r="M190" s="21"/>
      <c r="N190" s="21"/>
      <c r="O190" s="21"/>
      <c r="P190" s="21"/>
      <c r="Q190" s="21"/>
      <c r="R190" s="21"/>
    </row>
    <row r="191" spans="1:18">
      <c r="A191" s="227"/>
      <c r="B191" s="283"/>
      <c r="C191" s="296"/>
      <c r="D191" s="284"/>
      <c r="E191" s="288"/>
      <c r="F191" s="307" t="s">
        <v>220</v>
      </c>
      <c r="G191" s="314">
        <f>G187+G189</f>
        <v>3093756.97</v>
      </c>
      <c r="H191" s="291"/>
      <c r="I191" s="324"/>
      <c r="J191" s="20"/>
      <c r="K191" s="20"/>
      <c r="L191" s="20"/>
      <c r="M191" s="21"/>
      <c r="N191" s="21"/>
      <c r="O191" s="21"/>
      <c r="P191" s="21"/>
      <c r="Q191" s="21"/>
      <c r="R191" s="21"/>
    </row>
    <row r="192" spans="1:18" ht="16" customHeight="1" thickBot="1">
      <c r="A192" s="227"/>
      <c r="B192" s="283"/>
      <c r="C192" s="297" t="s">
        <v>215</v>
      </c>
      <c r="D192" s="305"/>
      <c r="E192" s="306"/>
      <c r="F192" s="308" t="s">
        <v>219</v>
      </c>
      <c r="G192" s="304">
        <v>464063.54</v>
      </c>
      <c r="H192" s="291"/>
      <c r="I192" s="324"/>
      <c r="J192" s="20"/>
      <c r="K192" s="20"/>
      <c r="L192" s="20"/>
      <c r="M192" s="21"/>
      <c r="N192" s="21"/>
      <c r="O192" s="21"/>
      <c r="P192" s="21"/>
      <c r="Q192" s="21"/>
      <c r="R192" s="21"/>
    </row>
    <row r="193" spans="1:18">
      <c r="A193" s="227"/>
      <c r="B193" s="289"/>
      <c r="C193" s="287"/>
      <c r="D193" s="284"/>
      <c r="E193" s="288"/>
      <c r="F193" s="286"/>
      <c r="G193" s="285"/>
      <c r="H193" s="291"/>
      <c r="I193" s="324"/>
      <c r="J193" s="20"/>
      <c r="K193" s="20"/>
      <c r="L193" s="20"/>
      <c r="M193" s="21"/>
      <c r="N193" s="21"/>
      <c r="O193" s="21"/>
      <c r="P193" s="21"/>
      <c r="Q193" s="21"/>
      <c r="R193" s="21"/>
    </row>
    <row r="194" spans="1:18">
      <c r="A194" s="227"/>
      <c r="B194" s="283"/>
      <c r="C194" s="296"/>
      <c r="D194" s="284"/>
      <c r="E194" s="288"/>
      <c r="F194" s="307" t="s">
        <v>221</v>
      </c>
      <c r="G194" s="314">
        <v>2629963.4300000002</v>
      </c>
      <c r="H194" s="291"/>
      <c r="I194" s="324"/>
      <c r="J194" s="20"/>
      <c r="K194" s="20"/>
      <c r="L194" s="20"/>
      <c r="M194" s="21"/>
      <c r="N194" s="21"/>
      <c r="O194" s="21"/>
      <c r="P194" s="21"/>
      <c r="Q194" s="21"/>
      <c r="R194" s="21"/>
    </row>
    <row r="195" spans="1:18" ht="14" thickBot="1">
      <c r="A195" s="227"/>
      <c r="B195" s="283"/>
      <c r="C195" s="297" t="s">
        <v>216</v>
      </c>
      <c r="D195" s="306"/>
      <c r="E195" s="310"/>
      <c r="F195" s="311" t="s">
        <v>222</v>
      </c>
      <c r="G195" s="304">
        <v>657491.71</v>
      </c>
      <c r="H195" s="291"/>
      <c r="I195" s="324"/>
      <c r="J195" s="20"/>
      <c r="K195" s="20"/>
      <c r="L195" s="20"/>
      <c r="M195" s="21"/>
      <c r="N195" s="21"/>
      <c r="O195" s="21"/>
      <c r="P195" s="21"/>
      <c r="Q195" s="21"/>
      <c r="R195" s="21"/>
    </row>
    <row r="196" spans="1:18" ht="15" customHeight="1">
      <c r="A196" s="227"/>
      <c r="B196" s="289"/>
      <c r="C196" s="293" t="s">
        <v>217</v>
      </c>
      <c r="D196" s="309"/>
      <c r="E196" s="309"/>
      <c r="F196" s="309"/>
      <c r="G196" s="312">
        <f>G194+G195</f>
        <v>3287455.14</v>
      </c>
      <c r="H196" s="291"/>
      <c r="I196" s="324"/>
      <c r="J196" s="20"/>
      <c r="K196" s="20"/>
      <c r="L196" s="20"/>
      <c r="M196" s="21"/>
      <c r="N196" s="21"/>
      <c r="O196" s="21"/>
      <c r="P196" s="21"/>
      <c r="Q196" s="21"/>
      <c r="R196" s="21"/>
    </row>
    <row r="197" spans="1:18" ht="15" customHeight="1" thickBot="1">
      <c r="A197" s="227"/>
      <c r="B197" s="283"/>
      <c r="C197" s="294"/>
      <c r="D197" s="295"/>
      <c r="E197" s="295"/>
      <c r="F197" s="295"/>
      <c r="G197" s="313"/>
      <c r="H197" s="291"/>
      <c r="I197" s="324"/>
      <c r="J197" s="20"/>
      <c r="K197" s="20"/>
      <c r="L197" s="20"/>
      <c r="M197" s="21"/>
      <c r="N197" s="21"/>
      <c r="O197" s="21"/>
      <c r="P197" s="21"/>
      <c r="Q197" s="21"/>
      <c r="R197" s="21"/>
    </row>
    <row r="198" spans="1:18">
      <c r="I198" s="129"/>
    </row>
  </sheetData>
  <mergeCells count="6">
    <mergeCell ref="A8:B8"/>
    <mergeCell ref="D8:E8"/>
    <mergeCell ref="D187:F187"/>
    <mergeCell ref="D189:F189"/>
    <mergeCell ref="G196:G197"/>
    <mergeCell ref="C196:F197"/>
  </mergeCells>
  <conditionalFormatting sqref="A2:H3">
    <cfRule type="cellIs" dxfId="0" priority="1" stopIfTrue="1" operator="equal">
      <formula>#N/A</formula>
    </cfRule>
  </conditionalFormatting>
  <dataValidations count="1">
    <dataValidation type="list" errorStyle="warning" allowBlank="1" sqref="E158:E166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3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01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22</xdr:col>
                    <xdr:colOff>381000</xdr:colOff>
                    <xdr:row>197</xdr:row>
                    <xdr:rowOff>0</xdr:rowOff>
                  </from>
                  <to>
                    <xdr:col>23</xdr:col>
                    <xdr:colOff>38100</xdr:colOff>
                    <xdr:row>261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cc100410-12ef-4d85-805f-fbfc0b1c1b95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e5cd2dd-939e-46d1-9e63-cc8868cc9370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5cd2dd-939e-46d1-9e63-cc8868cc9370"/>
    <ds:schemaRef ds:uri="cc100410-12ef-4d85-805f-fbfc0b1c1b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Microsoft Office User</cp:lastModifiedBy>
  <cp:lastPrinted>2019-11-20T18:07:05Z</cp:lastPrinted>
  <dcterms:created xsi:type="dcterms:W3CDTF">2018-02-14T10:41:56Z</dcterms:created>
  <dcterms:modified xsi:type="dcterms:W3CDTF">2020-03-27T22:57:30Z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